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lia.zurikashvili.MRDI\Desktop\სკოლები\"/>
    </mc:Choice>
  </mc:AlternateContent>
  <bookViews>
    <workbookView xWindow="0" yWindow="0" windowWidth="28800" windowHeight="11700" activeTab="3"/>
  </bookViews>
  <sheets>
    <sheet name="Sheet1" sheetId="6" r:id="rId1"/>
    <sheet name="დედოფლისწყარო #2" sheetId="2" r:id="rId2"/>
    <sheet name="სამრეკლო" sheetId="3" r:id="rId3"/>
    <sheet name="არბოშიკი" sheetId="4" r:id="rId4"/>
  </sheets>
  <definedNames>
    <definedName name="_xlnm._FilterDatabase" localSheetId="3" hidden="1">არბოშიკი!$A$9:$XEX$323</definedName>
    <definedName name="_xlnm._FilterDatabase" localSheetId="1" hidden="1">'დედოფლისწყარო #2'!$A$9:$XEU$361</definedName>
    <definedName name="_xlnm._FilterDatabase" localSheetId="2" hidden="1">სამრეკლო!$9:$294</definedName>
    <definedName name="_xlnm.Print_Area" localSheetId="0">Sheet1!$A$1:$D$17</definedName>
    <definedName name="_xlnm.Print_Area" localSheetId="1">'დედოფლისწყარო #2'!$A$1:$XEU$375</definedName>
    <definedName name="_xlnm.Print_Area" localSheetId="2">სამრეკლო!$1:$307</definedName>
    <definedName name="დედოფლისწყარო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46" i="2" l="1"/>
  <c r="F282" i="3" l="1"/>
  <c r="F281" i="3"/>
  <c r="F279" i="3"/>
  <c r="F278" i="3"/>
  <c r="F276" i="3"/>
  <c r="F275" i="3"/>
  <c r="F274" i="3"/>
  <c r="F273" i="3"/>
  <c r="F272" i="3"/>
  <c r="F271" i="3"/>
  <c r="F270" i="3"/>
  <c r="F269" i="3"/>
  <c r="F268" i="3"/>
  <c r="F267" i="3"/>
  <c r="F266" i="3"/>
  <c r="F264" i="3"/>
  <c r="F263" i="3"/>
  <c r="F262" i="3"/>
  <c r="F261" i="3"/>
  <c r="F260" i="3"/>
  <c r="F257" i="3"/>
  <c r="F256" i="3"/>
  <c r="F255" i="3"/>
  <c r="F254" i="3"/>
  <c r="F253" i="3"/>
  <c r="F252" i="3"/>
  <c r="F251" i="3"/>
  <c r="F250" i="3"/>
  <c r="F249" i="3"/>
  <c r="F248" i="3"/>
  <c r="F247" i="3"/>
  <c r="F245" i="3"/>
  <c r="F244" i="3"/>
  <c r="F243" i="3"/>
  <c r="F242" i="3"/>
  <c r="F241" i="3"/>
  <c r="F239" i="3"/>
  <c r="F238" i="3"/>
  <c r="F237" i="3"/>
  <c r="F235" i="3"/>
  <c r="F233" i="3"/>
  <c r="F231" i="3"/>
  <c r="F230" i="3"/>
  <c r="F228" i="3"/>
  <c r="F227" i="3"/>
  <c r="F226" i="3"/>
  <c r="F224" i="3"/>
  <c r="F223" i="3"/>
  <c r="F222" i="3"/>
  <c r="F221" i="3"/>
  <c r="XFD9" i="3"/>
  <c r="F343" i="2" l="1"/>
  <c r="F192" i="2"/>
  <c r="F191" i="2"/>
  <c r="F160" i="2"/>
  <c r="F138" i="2" l="1"/>
  <c r="F213" i="3" l="1"/>
  <c r="F212" i="3"/>
  <c r="F210" i="3"/>
  <c r="F209" i="3"/>
  <c r="F207" i="3"/>
  <c r="F206" i="3"/>
  <c r="F204" i="3"/>
  <c r="F203" i="3"/>
  <c r="F201" i="3"/>
  <c r="F200" i="3"/>
  <c r="F199" i="3"/>
  <c r="F194" i="3"/>
  <c r="F193" i="3"/>
  <c r="F191" i="3"/>
  <c r="F189" i="3"/>
  <c r="F188" i="3"/>
  <c r="F186" i="3"/>
  <c r="F185" i="3"/>
  <c r="F183" i="3"/>
  <c r="F182" i="3"/>
  <c r="F180" i="3"/>
  <c r="F179" i="3"/>
  <c r="F176" i="3"/>
  <c r="F175" i="3"/>
  <c r="F174" i="3"/>
  <c r="F161" i="3"/>
  <c r="F160" i="3"/>
  <c r="F158" i="3"/>
  <c r="F157" i="3"/>
  <c r="F116" i="3"/>
  <c r="F112" i="3"/>
  <c r="F111" i="3"/>
  <c r="F108" i="3"/>
  <c r="F107" i="3"/>
  <c r="F105" i="3"/>
  <c r="F104" i="3"/>
  <c r="F101" i="3"/>
  <c r="F102" i="3"/>
  <c r="F99" i="3"/>
  <c r="F98" i="3"/>
  <c r="F89" i="3"/>
  <c r="F86" i="3"/>
  <c r="F85" i="3"/>
  <c r="F83" i="3"/>
  <c r="F82" i="3"/>
  <c r="F80" i="3"/>
  <c r="F79" i="3"/>
  <c r="F77" i="3"/>
  <c r="F76" i="3"/>
  <c r="F74" i="3"/>
  <c r="F73" i="3"/>
  <c r="F71" i="3"/>
  <c r="F70" i="3"/>
  <c r="F68" i="3"/>
  <c r="F67" i="3"/>
  <c r="F65" i="3"/>
  <c r="F60" i="3" l="1"/>
  <c r="F59" i="3"/>
  <c r="F51" i="3"/>
  <c r="F49" i="3"/>
  <c r="F47" i="3"/>
  <c r="F45" i="3"/>
  <c r="F33" i="3"/>
  <c r="F32" i="3"/>
  <c r="F30" i="3"/>
  <c r="F29" i="3"/>
  <c r="F27" i="3"/>
  <c r="F26" i="3"/>
  <c r="F25" i="3"/>
  <c r="F23" i="3"/>
  <c r="F22" i="3"/>
  <c r="F12" i="3"/>
  <c r="F21" i="2"/>
  <c r="F15" i="2"/>
  <c r="F12" i="2"/>
  <c r="F112" i="4" l="1"/>
  <c r="F311" i="4" l="1"/>
  <c r="F310" i="4"/>
  <c r="F308" i="4"/>
  <c r="F307" i="4"/>
  <c r="F305" i="4"/>
  <c r="F302" i="4"/>
  <c r="F301" i="4"/>
  <c r="F300" i="4"/>
  <c r="F299" i="4"/>
  <c r="F298" i="4"/>
  <c r="F296" i="4"/>
  <c r="F295" i="4"/>
  <c r="F293" i="4"/>
  <c r="F292" i="4"/>
  <c r="F290" i="4"/>
  <c r="F289" i="4"/>
  <c r="F285" i="4"/>
  <c r="F284" i="4"/>
  <c r="F283" i="4"/>
  <c r="F282" i="4"/>
  <c r="F281" i="4"/>
  <c r="F280" i="4"/>
  <c r="F279" i="4"/>
  <c r="F277" i="4"/>
  <c r="F276" i="4"/>
  <c r="F274" i="4"/>
  <c r="F273" i="4"/>
  <c r="F271" i="4"/>
  <c r="F270" i="4"/>
  <c r="F268" i="4"/>
  <c r="F267" i="4"/>
  <c r="F266" i="4"/>
  <c r="F264" i="4"/>
  <c r="F262" i="4"/>
  <c r="F260" i="4"/>
  <c r="F259" i="4"/>
  <c r="F257" i="4"/>
  <c r="F256" i="4"/>
  <c r="F255" i="4"/>
  <c r="F252" i="4"/>
  <c r="F251" i="4"/>
  <c r="F250" i="4"/>
  <c r="F242" i="4"/>
  <c r="F241" i="4"/>
  <c r="F239" i="4"/>
  <c r="F238" i="4"/>
  <c r="F236" i="4"/>
  <c r="F235" i="4"/>
  <c r="F233" i="4"/>
  <c r="F232" i="4"/>
  <c r="F230" i="4"/>
  <c r="F229" i="4"/>
  <c r="F228" i="4"/>
  <c r="F222" i="4"/>
  <c r="F221" i="4"/>
  <c r="F219" i="4"/>
  <c r="F217" i="4"/>
  <c r="F216" i="4"/>
  <c r="F214" i="4"/>
  <c r="F213" i="4"/>
  <c r="F211" i="4"/>
  <c r="F210" i="4"/>
  <c r="F208" i="4"/>
  <c r="F207" i="4"/>
  <c r="F204" i="4"/>
  <c r="F203" i="4"/>
  <c r="F202" i="4"/>
  <c r="F189" i="4"/>
  <c r="F188" i="4"/>
  <c r="F186" i="4"/>
  <c r="F185" i="4"/>
  <c r="F183" i="4"/>
  <c r="F182" i="4"/>
  <c r="F181" i="4"/>
  <c r="F180" i="4"/>
  <c r="F178" i="4"/>
  <c r="F177" i="4"/>
  <c r="F171" i="4"/>
  <c r="F165" i="4"/>
  <c r="F164" i="4"/>
  <c r="F162" i="4"/>
  <c r="F159" i="4"/>
  <c r="F158" i="4"/>
  <c r="F151" i="4"/>
  <c r="F150" i="4"/>
  <c r="F148" i="4"/>
  <c r="F147" i="4"/>
  <c r="F140" i="4"/>
  <c r="F139" i="4"/>
  <c r="F136" i="4"/>
  <c r="F135" i="4"/>
  <c r="F133" i="4"/>
  <c r="F132" i="4"/>
  <c r="F130" i="4"/>
  <c r="F129" i="4"/>
  <c r="F127" i="4"/>
  <c r="F126" i="4"/>
  <c r="F113" i="4"/>
  <c r="F111" i="4"/>
  <c r="F110" i="4"/>
  <c r="F108" i="4"/>
  <c r="F107" i="4"/>
  <c r="F102" i="4"/>
  <c r="F101" i="4"/>
  <c r="F99" i="4"/>
  <c r="F94" i="4"/>
  <c r="F93" i="4"/>
  <c r="F105" i="4"/>
  <c r="F104" i="4"/>
  <c r="F85" i="4"/>
  <c r="F84" i="4"/>
  <c r="F82" i="4"/>
  <c r="F80" i="4"/>
  <c r="F79" i="4"/>
  <c r="F77" i="4"/>
  <c r="F76" i="4"/>
  <c r="F73" i="4"/>
  <c r="F71" i="4"/>
  <c r="F69" i="4"/>
  <c r="F67" i="4"/>
  <c r="F62" i="4"/>
  <c r="F61" i="4"/>
  <c r="F60" i="4"/>
  <c r="F58" i="4"/>
  <c r="F57" i="4"/>
  <c r="F55" i="4"/>
  <c r="F54" i="4"/>
  <c r="F52" i="4"/>
  <c r="F51" i="4"/>
  <c r="F49" i="4"/>
  <c r="F48" i="4"/>
  <c r="F39" i="4"/>
  <c r="F38" i="4"/>
  <c r="F36" i="4"/>
  <c r="F35" i="4"/>
  <c r="F33" i="4"/>
  <c r="F32" i="4"/>
  <c r="F31" i="4"/>
  <c r="F29" i="4"/>
  <c r="F28" i="4"/>
  <c r="F26" i="4"/>
  <c r="F25" i="4"/>
  <c r="F23" i="4"/>
  <c r="F22" i="4"/>
  <c r="F12" i="4"/>
  <c r="F114" i="4" l="1"/>
  <c r="F349" i="2" l="1"/>
  <c r="F348" i="2"/>
  <c r="F345" i="2"/>
  <c r="F342" i="2"/>
  <c r="F341" i="2"/>
  <c r="F340" i="2"/>
  <c r="F339" i="2"/>
  <c r="F338" i="2"/>
  <c r="F337" i="2"/>
  <c r="F336" i="2"/>
  <c r="F335" i="2"/>
  <c r="F334" i="2"/>
  <c r="F333" i="2"/>
  <c r="F331" i="2"/>
  <c r="F330" i="2"/>
  <c r="F329" i="2"/>
  <c r="F328" i="2"/>
  <c r="F327" i="2"/>
  <c r="F324" i="2"/>
  <c r="F323" i="2"/>
  <c r="F322" i="2"/>
  <c r="F321" i="2"/>
  <c r="F320" i="2"/>
  <c r="F319" i="2"/>
  <c r="F318" i="2"/>
  <c r="F317" i="2"/>
  <c r="F316" i="2"/>
  <c r="F315" i="2"/>
  <c r="F314" i="2"/>
  <c r="F312" i="2"/>
  <c r="F311" i="2"/>
  <c r="F310" i="2"/>
  <c r="F309" i="2"/>
  <c r="F308" i="2"/>
  <c r="F306" i="2"/>
  <c r="F305" i="2"/>
  <c r="F304" i="2"/>
  <c r="F302" i="2"/>
  <c r="F300" i="2"/>
  <c r="F298" i="2"/>
  <c r="F297" i="2"/>
  <c r="F295" i="2"/>
  <c r="F294" i="2"/>
  <c r="F293" i="2"/>
  <c r="F291" i="2"/>
  <c r="F290" i="2"/>
  <c r="F289" i="2"/>
  <c r="F288" i="2"/>
  <c r="F280" i="2"/>
  <c r="F279" i="2"/>
  <c r="F277" i="2"/>
  <c r="F276" i="2"/>
  <c r="F274" i="2"/>
  <c r="F273" i="2"/>
  <c r="F272" i="2"/>
  <c r="F271" i="2"/>
  <c r="F270" i="2"/>
  <c r="F258" i="2"/>
  <c r="F268" i="2" s="1"/>
  <c r="F257" i="2"/>
  <c r="F255" i="2"/>
  <c r="F254" i="2"/>
  <c r="F252" i="2"/>
  <c r="F251" i="2"/>
  <c r="F249" i="2"/>
  <c r="F248" i="2"/>
  <c r="F246" i="2"/>
  <c r="F245" i="2"/>
  <c r="F242" i="2"/>
  <c r="F241" i="2"/>
  <c r="F240" i="2"/>
  <c r="F218" i="2"/>
  <c r="F217" i="2"/>
  <c r="F215" i="2"/>
  <c r="F214" i="2"/>
  <c r="F212" i="2"/>
  <c r="F211" i="2"/>
  <c r="F210" i="2"/>
  <c r="F209" i="2"/>
  <c r="F207" i="2"/>
  <c r="F206" i="2"/>
  <c r="F194" i="2"/>
  <c r="F190" i="2"/>
  <c r="F188" i="2"/>
  <c r="F187" i="2"/>
  <c r="F180" i="2"/>
  <c r="F179" i="2"/>
  <c r="F177" i="2"/>
  <c r="F176" i="2"/>
  <c r="F173" i="2"/>
  <c r="F172" i="2"/>
  <c r="F170" i="2"/>
  <c r="F169" i="2"/>
  <c r="F154" i="2"/>
  <c r="F153" i="2"/>
  <c r="F151" i="2"/>
  <c r="F150" i="2"/>
  <c r="F135" i="2"/>
  <c r="F133" i="2"/>
  <c r="F132" i="2"/>
  <c r="F121" i="2"/>
  <c r="F119" i="2"/>
  <c r="F117" i="2"/>
  <c r="F115" i="2"/>
  <c r="F113" i="2"/>
  <c r="F111" i="2"/>
  <c r="F102" i="2"/>
  <c r="F101" i="2"/>
  <c r="F100" i="2"/>
  <c r="F98" i="2"/>
  <c r="F97" i="2"/>
  <c r="F93" i="2"/>
  <c r="F92" i="2"/>
  <c r="F91" i="2"/>
  <c r="F89" i="2"/>
  <c r="F88" i="2"/>
  <c r="F86" i="2"/>
  <c r="F85" i="2"/>
  <c r="F84" i="2"/>
  <c r="F82" i="2"/>
  <c r="F81" i="2"/>
  <c r="F79" i="2"/>
  <c r="F78" i="2"/>
  <c r="E77" i="2"/>
  <c r="F77" i="2" s="1"/>
  <c r="F76" i="2"/>
  <c r="E75" i="2"/>
  <c r="F75" i="2" s="1"/>
  <c r="E74" i="2"/>
  <c r="F74" i="2" s="1"/>
  <c r="F71" i="2"/>
  <c r="F70" i="2"/>
  <c r="F69" i="2"/>
  <c r="F67" i="2"/>
  <c r="F66" i="2"/>
  <c r="F64" i="2"/>
  <c r="F63" i="2"/>
  <c r="F61" i="2"/>
  <c r="F60" i="2"/>
  <c r="F58" i="2"/>
  <c r="F57" i="2"/>
  <c r="F48" i="2"/>
  <c r="F47" i="2"/>
  <c r="F45" i="2"/>
  <c r="F44" i="2"/>
  <c r="F42" i="2"/>
  <c r="F41" i="2"/>
  <c r="F40" i="2"/>
  <c r="F38" i="2"/>
  <c r="F37" i="2"/>
  <c r="F35" i="2"/>
  <c r="F34" i="2"/>
  <c r="F33" i="2"/>
  <c r="F32" i="2"/>
  <c r="F31" i="2"/>
  <c r="F19" i="2"/>
  <c r="F18" i="2"/>
  <c r="F16" i="2"/>
  <c r="F13" i="2"/>
  <c r="XEU9" i="2"/>
  <c r="F266" i="2" l="1"/>
  <c r="F103" i="2"/>
  <c r="F156" i="2"/>
  <c r="F259" i="2"/>
  <c r="F267" i="2"/>
  <c r="F22" i="2"/>
  <c r="F108" i="2"/>
  <c r="F107" i="2"/>
  <c r="F106" i="2"/>
  <c r="F104" i="2"/>
  <c r="F157" i="2"/>
  <c r="F200" i="2"/>
  <c r="F193" i="2"/>
  <c r="F260" i="2"/>
</calcChain>
</file>

<file path=xl/comments1.xml><?xml version="1.0" encoding="utf-8"?>
<comments xmlns="http://schemas.openxmlformats.org/spreadsheetml/2006/main">
  <authors>
    <author>Ilia Zurikashvili</author>
  </authors>
  <commentList>
    <comment ref="D350" authorId="0" shapeId="0">
      <text>
        <r>
          <rPr>
            <b/>
            <sz val="9"/>
            <color indexed="81"/>
            <rFont val="Tahoma"/>
            <family val="2"/>
          </rPr>
          <t>Ilia Zurikashvili: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<sst xmlns="http://schemas.openxmlformats.org/spreadsheetml/2006/main" count="1863" uniqueCount="332">
  <si>
    <t>#</t>
  </si>
  <si>
    <t>obieqtis dasaxeleba:</t>
  </si>
  <si>
    <t>dedofliswyaros #2 sajaro skolis sankvanZis mowyoba</t>
  </si>
  <si>
    <t>saxarjTaRricxvo Rirebuleba</t>
  </si>
  <si>
    <t>lari</t>
  </si>
  <si>
    <r>
      <t xml:space="preserve">Sedgenilia </t>
    </r>
    <r>
      <rPr>
        <b/>
        <sz val="10"/>
        <rFont val="AcadNusx"/>
      </rPr>
      <t>2020 II kv</t>
    </r>
    <r>
      <rPr>
        <sz val="10"/>
        <rFont val="AcadNusx"/>
      </rPr>
      <t xml:space="preserve">. doneze                                 </t>
    </r>
  </si>
  <si>
    <t xml:space="preserve"> maT Soris xelfasi</t>
  </si>
  <si>
    <t>safuZveli</t>
  </si>
  <si>
    <t>ganz.</t>
  </si>
  <si>
    <t>normatiuli</t>
  </si>
  <si>
    <t>masala</t>
  </si>
  <si>
    <t>xelfasi</t>
  </si>
  <si>
    <t xml:space="preserve"> </t>
  </si>
  <si>
    <t>jami</t>
  </si>
  <si>
    <t>s a m u S a o T a</t>
  </si>
  <si>
    <t>resursi</t>
  </si>
  <si>
    <t>meqanizmebi</t>
  </si>
  <si>
    <t>d a s a x e l e b a</t>
  </si>
  <si>
    <t>erT.-
ze</t>
  </si>
  <si>
    <t>sul</t>
  </si>
  <si>
    <t>erT.</t>
  </si>
  <si>
    <t>fasi</t>
  </si>
  <si>
    <t>2'</t>
  </si>
  <si>
    <t>3'</t>
  </si>
  <si>
    <t>4'</t>
  </si>
  <si>
    <t>5'</t>
  </si>
  <si>
    <t>6'</t>
  </si>
  <si>
    <t>7'</t>
  </si>
  <si>
    <t>8'</t>
  </si>
  <si>
    <t>9'</t>
  </si>
  <si>
    <t>10'</t>
  </si>
  <si>
    <t>11'</t>
  </si>
  <si>
    <t>12'</t>
  </si>
  <si>
    <t>13'</t>
  </si>
  <si>
    <t>1. demontaJis samuSaoebi</t>
  </si>
  <si>
    <t>m2</t>
  </si>
  <si>
    <t xml:space="preserve">Sromis danaxarjebi  </t>
  </si>
  <si>
    <t>kac/sT</t>
  </si>
  <si>
    <t>sxva manqana</t>
  </si>
  <si>
    <t>m3</t>
  </si>
  <si>
    <t xml:space="preserve">sxva manqana </t>
  </si>
  <si>
    <t>m</t>
  </si>
  <si>
    <t>46-16-3</t>
  </si>
  <si>
    <t>Riobis gamoReba aguris kedelSi</t>
  </si>
  <si>
    <t xml:space="preserve">Sromis danaxarjebi </t>
  </si>
  <si>
    <t>46-31-2</t>
  </si>
  <si>
    <t>mozaikis iatakis demontaJi</t>
  </si>
  <si>
    <t>46-32-3</t>
  </si>
  <si>
    <t>xis karis blokis demontaJi dasawyobebiT</t>
  </si>
  <si>
    <t>samSeneblo nagvis datvirTva xeliT avtoTviTmclelze</t>
  </si>
  <si>
    <t>t</t>
  </si>
  <si>
    <t>samSeneblo nagvis transportireba 5km</t>
  </si>
  <si>
    <t>tona</t>
  </si>
  <si>
    <t>zednadebi xarjebi</t>
  </si>
  <si>
    <t>mogeba</t>
  </si>
  <si>
    <t>jami 1</t>
  </si>
  <si>
    <t>2. samSeneblo samuSaoebi</t>
  </si>
  <si>
    <t>kedlebi</t>
  </si>
  <si>
    <t>masala:</t>
  </si>
  <si>
    <t>c</t>
  </si>
  <si>
    <t>xis Zeli</t>
  </si>
  <si>
    <t>kg</t>
  </si>
  <si>
    <t>sxva masala</t>
  </si>
  <si>
    <t>eleqtrodi</t>
  </si>
  <si>
    <t>15-55-5-11</t>
  </si>
  <si>
    <t>kedlebis Selesva cementis xsnariT (san/kvanZ.)</t>
  </si>
  <si>
    <t>gv35p373</t>
  </si>
  <si>
    <t xml:space="preserve">cementis xsnari 1:3 </t>
  </si>
  <si>
    <t>15-168-7</t>
  </si>
  <si>
    <t>kedlebis maRalxarisxovani SefiTxvna-SeRebva wyalemulsiuri saRebaviT orjer</t>
  </si>
  <si>
    <t>gv40p38</t>
  </si>
  <si>
    <t xml:space="preserve">saRebavi </t>
  </si>
  <si>
    <t>safiTxni</t>
  </si>
  <si>
    <t>gv31p205</t>
  </si>
  <si>
    <t>webocementi</t>
  </si>
  <si>
    <t xml:space="preserve">  10-60-4</t>
  </si>
  <si>
    <r>
      <t>laminirebuli nestgamZle mdf-is panelis gamyofi tixrisa da karis mowyoba, sisqiT 18mm,  (</t>
    </r>
    <r>
      <rPr>
        <b/>
        <sz val="12"/>
        <color indexed="8"/>
        <rFont val="Calibri"/>
        <family val="2"/>
      </rPr>
      <t>K</t>
    </r>
    <r>
      <rPr>
        <b/>
        <sz val="10"/>
        <color indexed="8"/>
        <rFont val="AcadNusx"/>
      </rPr>
      <t xml:space="preserve">5) </t>
    </r>
  </si>
  <si>
    <t>mdf-is paneli tixari sisqiT 18mm (kompleqti)</t>
  </si>
  <si>
    <t>furnitura 6 kabinaze:</t>
  </si>
  <si>
    <t>saketi gamyofis metaliki.</t>
  </si>
  <si>
    <t>ცალი</t>
  </si>
  <si>
    <t>fexi gamyofis metaliki</t>
  </si>
  <si>
    <t>saxeluri gamyofis metaliki</t>
  </si>
  <si>
    <t>amyvani gamyofis 18mm metaliki</t>
  </si>
  <si>
    <t>amyvani gamyofis kuTxe metaliki</t>
  </si>
  <si>
    <t>anjama gamyofis 18mm metaliki</t>
  </si>
  <si>
    <t>46-19-3</t>
  </si>
  <si>
    <t>saventilacio xvrelebis mowyoba kedelSi</t>
  </si>
  <si>
    <t>cali</t>
  </si>
  <si>
    <t>20-7-1</t>
  </si>
  <si>
    <t xml:space="preserve">saventilacio cxauris mowyoba </t>
  </si>
  <si>
    <t>Sromis danaxarjebi</t>
  </si>
  <si>
    <t>man.</t>
  </si>
  <si>
    <t>gv82p528</t>
  </si>
  <si>
    <t>cxauri</t>
  </si>
  <si>
    <t>manq/sT</t>
  </si>
  <si>
    <t>grZ.m</t>
  </si>
  <si>
    <t>20-1-1</t>
  </si>
  <si>
    <t>saventilacio korobis mowyoba 100X100mm moTuTiebuli Tunuqisagan sisqiT 0,55mm</t>
  </si>
  <si>
    <t>saventilacio korobi</t>
  </si>
  <si>
    <t>samagri</t>
  </si>
  <si>
    <t>iatakebi</t>
  </si>
  <si>
    <t>11-11-1</t>
  </si>
  <si>
    <t>betonis iatakis mowyoba sisqiT 80mm</t>
  </si>
  <si>
    <t>'11-11-2</t>
  </si>
  <si>
    <t xml:space="preserve">cementis xsnari m150  </t>
  </si>
  <si>
    <t>11-20-3</t>
  </si>
  <si>
    <t>mozaikuri filebis mowyoba</t>
  </si>
  <si>
    <t>gv28p74</t>
  </si>
  <si>
    <t>mozaikuri filebi</t>
  </si>
  <si>
    <t>iatakis mowyoba keramogranitis filebiT webocementze</t>
  </si>
  <si>
    <t>keramogranitis filebi</t>
  </si>
  <si>
    <t>gv25p9</t>
  </si>
  <si>
    <t>aluminis profilebis mowyoba iatakis gadasvlis adgilebSi</t>
  </si>
  <si>
    <t>sabazr</t>
  </si>
  <si>
    <t>34-59-7,
10-56-3</t>
  </si>
  <si>
    <t>SekiduliEWeris mowyoba nestgamZle TabaSir-muyaoTi,  (liTonis karkasze)</t>
  </si>
  <si>
    <t>sxva manqana 0,035+0,1=</t>
  </si>
  <si>
    <t>TabaSirmuyaos filebi, nestgamZle, liTonis karkasiT</t>
  </si>
  <si>
    <t>sxva masala 0,389+0,56=</t>
  </si>
  <si>
    <t>15-168-8</t>
  </si>
  <si>
    <t>Weris damuSaveba fiTxiT da SeRebva wyalemulsiuri saRebaviT orjer</t>
  </si>
  <si>
    <t>kar-fanjrebi</t>
  </si>
  <si>
    <t>`mdf~-is yru karis mowyoba (mowyobilobiT, CarCos gaTvaliswinebiT) TamasebiT</t>
  </si>
  <si>
    <t xml:space="preserve">mdf-is yru kari mowyobilobiT </t>
  </si>
  <si>
    <t>9-14-5</t>
  </si>
  <si>
    <t>izoaluminis karis montaJi da Rirebuleba</t>
  </si>
  <si>
    <t>izoaluminis kari</t>
  </si>
  <si>
    <t>sabazro</t>
  </si>
  <si>
    <t>minis tixrebze stikeris mowyoba</t>
  </si>
  <si>
    <t>stikeri</t>
  </si>
  <si>
    <t>8-3-2</t>
  </si>
  <si>
    <t>RorRi</t>
  </si>
  <si>
    <t>betoni m200</t>
  </si>
  <si>
    <t>6-11-3</t>
  </si>
  <si>
    <t>yalibis fari</t>
  </si>
  <si>
    <t>xis ficari 3x.40mm da meti</t>
  </si>
  <si>
    <t>samSeneblo WanWiki</t>
  </si>
  <si>
    <t>11-1-11</t>
  </si>
  <si>
    <t>betoni m100</t>
  </si>
  <si>
    <t xml:space="preserve">maT Soris: </t>
  </si>
  <si>
    <t xml:space="preserve"> liTonkonstruqcia</t>
  </si>
  <si>
    <t>zednadebi xarjebi samSeneblo samuSaoebze</t>
  </si>
  <si>
    <t>zednadebi xarjebi liTonkonstruqciebze</t>
  </si>
  <si>
    <t>jami 2</t>
  </si>
  <si>
    <t>3. eleqtrosamontaJo samuSaoebi</t>
  </si>
  <si>
    <t>kompl</t>
  </si>
  <si>
    <t>komp</t>
  </si>
  <si>
    <t>8-526-1</t>
  </si>
  <si>
    <t xml:space="preserve">eleqtro fari avtomaturi gamomrTvelebiT </t>
  </si>
  <si>
    <t>el.fari</t>
  </si>
  <si>
    <r>
      <t>avt. amomrTveli 10/1-</t>
    </r>
    <r>
      <rPr>
        <b/>
        <sz val="10"/>
        <color indexed="8"/>
        <rFont val="Arial"/>
        <family val="2"/>
        <charset val="204"/>
      </rPr>
      <t>C</t>
    </r>
  </si>
  <si>
    <r>
      <t>avt. amomrTveli 20/1-</t>
    </r>
    <r>
      <rPr>
        <b/>
        <sz val="10"/>
        <color indexed="8"/>
        <rFont val="Arial"/>
        <family val="2"/>
        <charset val="204"/>
      </rPr>
      <t>C</t>
    </r>
  </si>
  <si>
    <t>8-599-2</t>
  </si>
  <si>
    <t xml:space="preserve">led sanaTi d=10-15 9-11vt </t>
  </si>
  <si>
    <t>8-591-3</t>
  </si>
  <si>
    <r>
      <rPr>
        <b/>
        <sz val="10"/>
        <rFont val="AcadNusx"/>
      </rPr>
      <t>CamrTveli</t>
    </r>
    <r>
      <rPr>
        <sz val="10"/>
        <rFont val="AcadNusx"/>
      </rPr>
      <t xml:space="preserve"> 230v Zabvaze </t>
    </r>
    <r>
      <rPr>
        <b/>
        <sz val="10"/>
        <rFont val="AcadNusx"/>
      </rPr>
      <t>erTklaviSiani</t>
    </r>
  </si>
  <si>
    <t>CamrTveli erTklaviSiani</t>
  </si>
  <si>
    <t>8-417-1</t>
  </si>
  <si>
    <t>viniplastis milis montaJi d=20mm</t>
  </si>
  <si>
    <t>viniplastis mili cecxlmedegi d=20mm</t>
  </si>
  <si>
    <t>8-402-2</t>
  </si>
  <si>
    <t xml:space="preserve">spilenZis kabelis montaJi   </t>
  </si>
  <si>
    <r>
      <t xml:space="preserve">spilenZisZarRviani ormagizoliaciani kabeli, </t>
    </r>
    <r>
      <rPr>
        <b/>
        <sz val="10"/>
        <rFont val="Arial"/>
        <family val="2"/>
        <charset val="204"/>
      </rPr>
      <t xml:space="preserve">NYM </t>
    </r>
    <r>
      <rPr>
        <b/>
        <sz val="10"/>
        <rFont val="AcadNusx"/>
      </rPr>
      <t>3X1,5</t>
    </r>
    <r>
      <rPr>
        <sz val="10"/>
        <rFont val="AcadNusx"/>
      </rPr>
      <t>mm2</t>
    </r>
  </si>
  <si>
    <t>zednadebi xarjebi xelfasidan</t>
  </si>
  <si>
    <t xml:space="preserve">jami </t>
  </si>
  <si>
    <t xml:space="preserve">jami 3. </t>
  </si>
  <si>
    <t>1-81-3</t>
  </si>
  <si>
    <t xml:space="preserve">mogeba </t>
  </si>
  <si>
    <t>qviSa</t>
  </si>
  <si>
    <t>4. Sida santeqnikuri samuSaoebi</t>
  </si>
  <si>
    <t>Sida wyalsadeni</t>
  </si>
  <si>
    <t>16-24-2</t>
  </si>
  <si>
    <r>
      <rPr>
        <b/>
        <sz val="10"/>
        <rFont val="AcadNusx"/>
      </rPr>
      <t>polipropilenis mili</t>
    </r>
    <r>
      <rPr>
        <b/>
        <sz val="10"/>
        <rFont val="AcadMtavr"/>
      </rPr>
      <t xml:space="preserve"> </t>
    </r>
    <r>
      <rPr>
        <b/>
        <sz val="10"/>
        <rFont val="Calibri"/>
        <family val="2"/>
        <charset val="204"/>
      </rPr>
      <t>Ø</t>
    </r>
    <r>
      <rPr>
        <b/>
        <sz val="10"/>
        <rFont val="AcadMtavr"/>
      </rPr>
      <t>20</t>
    </r>
    <r>
      <rPr>
        <b/>
        <sz val="10"/>
        <rFont val="_ Arial"/>
        <family val="2"/>
      </rPr>
      <t xml:space="preserve"> Pn</t>
    </r>
    <r>
      <rPr>
        <b/>
        <sz val="10"/>
        <rFont val="AcadMtavr"/>
      </rPr>
      <t>16</t>
    </r>
  </si>
  <si>
    <t xml:space="preserve">sxva manqana  </t>
  </si>
  <si>
    <t xml:space="preserve">plastmasis mili d=20mm </t>
  </si>
  <si>
    <r>
      <rPr>
        <b/>
        <sz val="10"/>
        <rFont val="AcadNusx"/>
      </rPr>
      <t>minaboWkovani mili</t>
    </r>
    <r>
      <rPr>
        <b/>
        <sz val="10"/>
        <rFont val="AcadMtavr"/>
      </rPr>
      <t xml:space="preserve"> </t>
    </r>
    <r>
      <rPr>
        <b/>
        <sz val="10"/>
        <rFont val="Calibri"/>
        <family val="2"/>
        <charset val="204"/>
      </rPr>
      <t xml:space="preserve">Ø20 </t>
    </r>
    <r>
      <rPr>
        <b/>
        <sz val="10"/>
        <rFont val="Arial"/>
        <family val="2"/>
        <charset val="204"/>
      </rPr>
      <t>Pn</t>
    </r>
    <r>
      <rPr>
        <b/>
        <sz val="10"/>
        <rFont val="AcadMtavr"/>
      </rPr>
      <t>16</t>
    </r>
  </si>
  <si>
    <t>Tbosaizolacio kauCuki d=20</t>
  </si>
  <si>
    <t>16-12-1</t>
  </si>
  <si>
    <t>ventilebis mowyoba d=20-40mm-mde</t>
  </si>
  <si>
    <r>
      <rPr>
        <sz val="10"/>
        <rFont val="AcadNusx"/>
      </rPr>
      <t>liT. ventili "arko"</t>
    </r>
    <r>
      <rPr>
        <sz val="10"/>
        <rFont val="AcadMtavr"/>
      </rPr>
      <t xml:space="preserve"> </t>
    </r>
    <r>
      <rPr>
        <sz val="10"/>
        <color theme="1"/>
        <rFont val="Calibri"/>
        <family val="2"/>
        <charset val="204"/>
      </rPr>
      <t>Ø</t>
    </r>
    <r>
      <rPr>
        <sz val="10"/>
        <color theme="1"/>
        <rFont val="AcadMtavr"/>
      </rPr>
      <t>1/2" (</t>
    </r>
    <r>
      <rPr>
        <sz val="10"/>
        <color theme="1"/>
        <rFont val="Calibri"/>
        <family val="2"/>
        <charset val="204"/>
      </rPr>
      <t>Ø20)</t>
    </r>
  </si>
  <si>
    <r>
      <rPr>
        <b/>
        <sz val="10"/>
        <rFont val="AcadNusx"/>
      </rPr>
      <t>moqnili Slangi</t>
    </r>
    <r>
      <rPr>
        <b/>
        <sz val="10"/>
        <rFont val="AcadMtavr"/>
      </rPr>
      <t xml:space="preserve"> </t>
    </r>
    <r>
      <rPr>
        <b/>
        <sz val="10"/>
        <rFont val="Calibri"/>
        <family val="2"/>
        <charset val="204"/>
      </rPr>
      <t xml:space="preserve">Ø20     </t>
    </r>
    <r>
      <rPr>
        <b/>
        <sz val="10"/>
        <rFont val="AcadMtavr"/>
      </rPr>
      <t>45 sm-ni</t>
    </r>
  </si>
  <si>
    <t>18-14-1</t>
  </si>
  <si>
    <r>
      <t>filtrebi wylis gamwmendi d=</t>
    </r>
    <r>
      <rPr>
        <b/>
        <sz val="10"/>
        <color rgb="FFFF0000"/>
        <rFont val="AcadNusx"/>
      </rPr>
      <t>20-40mm</t>
    </r>
  </si>
  <si>
    <t>Sromis danaxarji</t>
  </si>
  <si>
    <t>sxvadasxva manqana</t>
  </si>
  <si>
    <t>filtri d=20-40mm</t>
  </si>
  <si>
    <t>sxvadasxva masala</t>
  </si>
  <si>
    <t>samkapi 20;20;20</t>
  </si>
  <si>
    <t>wyalsadenis avzis mowyoba</t>
  </si>
  <si>
    <t>16-24-5</t>
  </si>
  <si>
    <r>
      <t>მილი პლასტ.პოლიპროპილენ.ცივი წყლის PN10 d=</t>
    </r>
    <r>
      <rPr>
        <b/>
        <sz val="10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0</t>
    </r>
    <r>
      <rPr>
        <b/>
        <sz val="10"/>
        <color theme="1"/>
        <rFont val="Calibri"/>
        <family val="2"/>
        <scheme val="minor"/>
      </rPr>
      <t xml:space="preserve">mm </t>
    </r>
    <r>
      <rPr>
        <b/>
        <sz val="10"/>
        <color theme="1"/>
        <rFont val="AcadNusx"/>
      </rPr>
      <t xml:space="preserve"> </t>
    </r>
  </si>
  <si>
    <t>ventilebis mowyoba d=50mm-mde</t>
  </si>
  <si>
    <t>ventili  d=20mm</t>
  </si>
  <si>
    <t>liTonis tivtiviani Camketi d-20</t>
  </si>
  <si>
    <r>
      <t>ukusarqveli d</t>
    </r>
    <r>
      <rPr>
        <b/>
        <sz val="10"/>
        <color rgb="FFFF0000"/>
        <rFont val="AcadNusx"/>
      </rPr>
      <t>=</t>
    </r>
    <r>
      <rPr>
        <b/>
        <sz val="10"/>
        <color theme="1"/>
        <rFont val="AcadNusx"/>
      </rPr>
      <t>20</t>
    </r>
  </si>
  <si>
    <t>liTonis ukusarqveli d=20</t>
  </si>
  <si>
    <t>liT.quro ("ZuZuka") d-20</t>
  </si>
  <si>
    <t>amerikanka d=20</t>
  </si>
  <si>
    <t>latunis quro (avzSi SesaWrelad) d-20</t>
  </si>
  <si>
    <t>polieT. muxli d-20</t>
  </si>
  <si>
    <t>26-4-3</t>
  </si>
  <si>
    <t>milebis izolacia folgiani mineraluri bambiT sisqiT 5mm</t>
  </si>
  <si>
    <t xml:space="preserve">Sromis danaxarjebi   </t>
  </si>
  <si>
    <t>folgiani mineraluri bamba</t>
  </si>
  <si>
    <t xml:space="preserve">Sesakravi zolana </t>
  </si>
  <si>
    <t>mavTuli</t>
  </si>
  <si>
    <t>18-8-3</t>
  </si>
  <si>
    <r>
      <rPr>
        <b/>
        <sz val="10"/>
        <color theme="1"/>
        <rFont val="AcadNusx"/>
      </rPr>
      <t>sufTa wylis tumbo erTfaziani</t>
    </r>
    <r>
      <rPr>
        <b/>
        <sz val="10"/>
        <color theme="1"/>
        <rFont val="Arial"/>
        <family val="2"/>
        <charset val="204"/>
      </rPr>
      <t xml:space="preserve">  N</t>
    </r>
    <r>
      <rPr>
        <b/>
        <sz val="10"/>
        <color theme="1"/>
        <rFont val="AcadMtavr"/>
      </rPr>
      <t>=</t>
    </r>
    <r>
      <rPr>
        <b/>
        <sz val="10"/>
        <color theme="1"/>
        <rFont val="AcadNusx"/>
      </rPr>
      <t>0.75 - 1kvt; awevis simaRliT</t>
    </r>
    <r>
      <rPr>
        <b/>
        <sz val="10"/>
        <color theme="1"/>
        <rFont val="AcadMtavr"/>
      </rPr>
      <t xml:space="preserve"> </t>
    </r>
    <r>
      <rPr>
        <b/>
        <sz val="10"/>
        <color theme="1"/>
        <rFont val="Arial"/>
        <family val="2"/>
        <charset val="204"/>
      </rPr>
      <t>H</t>
    </r>
    <r>
      <rPr>
        <b/>
        <sz val="10"/>
        <color theme="1"/>
        <rFont val="AcadMtavr"/>
      </rPr>
      <t xml:space="preserve">=40m. </t>
    </r>
    <r>
      <rPr>
        <b/>
        <sz val="10"/>
        <color theme="1"/>
        <rFont val="AcadNusx"/>
      </rPr>
      <t>warmadobiT</t>
    </r>
    <r>
      <rPr>
        <b/>
        <sz val="10"/>
        <color theme="1"/>
        <rFont val="AcadMtavr"/>
      </rPr>
      <t xml:space="preserve"> </t>
    </r>
    <r>
      <rPr>
        <b/>
        <sz val="10"/>
        <color theme="1"/>
        <rFont val="Arial"/>
        <family val="2"/>
        <charset val="204"/>
      </rPr>
      <t>Q</t>
    </r>
    <r>
      <rPr>
        <b/>
        <sz val="10"/>
        <color theme="1"/>
        <rFont val="AcadMtavr"/>
      </rPr>
      <t>=</t>
    </r>
    <r>
      <rPr>
        <b/>
        <sz val="10"/>
        <color theme="1"/>
        <rFont val="AcadNusx"/>
      </rPr>
      <t>100 l/wT; gamafarToebel avzTan, marTvis karadasTan da dacviT uwylobisagan kompleqtSi.</t>
    </r>
  </si>
  <si>
    <r>
      <rPr>
        <sz val="10"/>
        <rFont val="AcadNusx"/>
      </rPr>
      <t>sufTa wylis tumbo erTfaziani</t>
    </r>
    <r>
      <rPr>
        <sz val="10"/>
        <rFont val="Arial"/>
        <family val="2"/>
        <charset val="204"/>
      </rPr>
      <t xml:space="preserve">  N</t>
    </r>
    <r>
      <rPr>
        <sz val="10"/>
        <rFont val="AcadMtavr"/>
      </rPr>
      <t>=</t>
    </r>
    <r>
      <rPr>
        <sz val="10"/>
        <rFont val="AcadNusx"/>
      </rPr>
      <t>0.75 -  1kvt; awevis simaRliT</t>
    </r>
    <r>
      <rPr>
        <sz val="10"/>
        <rFont val="AcadMtavr"/>
      </rPr>
      <t xml:space="preserve"> </t>
    </r>
    <r>
      <rPr>
        <sz val="10"/>
        <rFont val="Arial"/>
        <family val="2"/>
        <charset val="204"/>
      </rPr>
      <t>H</t>
    </r>
    <r>
      <rPr>
        <sz val="10"/>
        <rFont val="AcadMtavr"/>
      </rPr>
      <t xml:space="preserve">=40m. </t>
    </r>
    <r>
      <rPr>
        <sz val="10"/>
        <rFont val="AcadNusx"/>
      </rPr>
      <t>warmadobiT</t>
    </r>
    <r>
      <rPr>
        <sz val="10"/>
        <rFont val="AcadMtavr"/>
      </rPr>
      <t xml:space="preserve"> </t>
    </r>
    <r>
      <rPr>
        <sz val="10"/>
        <rFont val="Arial"/>
        <family val="2"/>
        <charset val="204"/>
      </rPr>
      <t>Q</t>
    </r>
    <r>
      <rPr>
        <sz val="10"/>
        <rFont val="AcadMtavr"/>
      </rPr>
      <t>=</t>
    </r>
    <r>
      <rPr>
        <sz val="10"/>
        <rFont val="AcadNusx"/>
      </rPr>
      <t>100l/wT; gamafarToebel avzTan, marTvis karadasTan da dacviT uwylobisagan kompleqtSi.</t>
    </r>
  </si>
  <si>
    <r>
      <t xml:space="preserve">plastmasis </t>
    </r>
    <r>
      <rPr>
        <b/>
        <sz val="10"/>
        <color theme="1"/>
        <rFont val="Arial"/>
        <family val="2"/>
        <charset val="204"/>
      </rPr>
      <t xml:space="preserve">HDPE </t>
    </r>
    <r>
      <rPr>
        <b/>
        <sz val="10"/>
        <color theme="1"/>
        <rFont val="AcadNusx"/>
      </rPr>
      <t xml:space="preserve">avzi sasmeli wylisTvis 2000 litri </t>
    </r>
  </si>
  <si>
    <t xml:space="preserve"> Sida kanalizacia</t>
  </si>
  <si>
    <r>
      <rPr>
        <b/>
        <sz val="10"/>
        <color theme="1"/>
        <rFont val="AcadNusx"/>
      </rPr>
      <t>kanalizaciis gamwmendi (revizia</t>
    </r>
    <r>
      <rPr>
        <b/>
        <sz val="10"/>
        <color theme="1"/>
        <rFont val="Calibri"/>
        <family val="2"/>
        <charset val="204"/>
        <scheme val="minor"/>
      </rPr>
      <t>) d=100</t>
    </r>
  </si>
  <si>
    <r>
      <rPr>
        <b/>
        <sz val="10"/>
        <color theme="1"/>
        <rFont val="AcadNusx"/>
      </rPr>
      <t>sacobi kanaliz. gamwmendi</t>
    </r>
    <r>
      <rPr>
        <b/>
        <sz val="10"/>
        <color theme="1"/>
        <rFont val="Calibri"/>
        <family val="2"/>
        <charset val="204"/>
        <scheme val="minor"/>
      </rPr>
      <t xml:space="preserve"> d=100</t>
    </r>
  </si>
  <si>
    <t>maT Soris: mowyobiloba</t>
  </si>
  <si>
    <t>samontaJo samuSaoebi</t>
  </si>
  <si>
    <t>santeqnikuri samuSaoebi</t>
  </si>
  <si>
    <t>zednadebi xarjebi samontaJo samuSaoebze</t>
  </si>
  <si>
    <t>zednadebi xarjebi santeqnikur samuSaoebze</t>
  </si>
  <si>
    <t xml:space="preserve">jami 4 </t>
  </si>
  <si>
    <t>5. gare wyalsaden-kanalizacia</t>
  </si>
  <si>
    <t>1-22-15</t>
  </si>
  <si>
    <t>gruntis damuSaveba eqskavatoriT avtomanqanebze datvirTviT</t>
  </si>
  <si>
    <t>eqskavatori muxluxa svlaze CamCis tevadobiT 0,5m3</t>
  </si>
  <si>
    <t>zedmeti gruntis transportireba 5km</t>
  </si>
  <si>
    <t>1-11-15</t>
  </si>
  <si>
    <t>gruntis damuSaveba eqskavatoriT nayarSi datovebiT</t>
  </si>
  <si>
    <t>eqskavatori muxluxasvlaze CamCis tevadobiT 0,5m3</t>
  </si>
  <si>
    <t>1-79-3</t>
  </si>
  <si>
    <t>III kategoriis gruntis damuSaveba xeliT</t>
  </si>
  <si>
    <t>Sromis danaxarjebi 3,37X0,8X1,2=</t>
  </si>
  <si>
    <t xml:space="preserve">23-1-2  </t>
  </si>
  <si>
    <t>qviSis safuZvlis mowyoba milebis  qveS sisqiT 10sm da milebis Tavze 20sm</t>
  </si>
  <si>
    <t>22-8-5</t>
  </si>
  <si>
    <r>
      <rPr>
        <b/>
        <sz val="10"/>
        <rFont val="AcadNusx"/>
      </rPr>
      <t xml:space="preserve">polipropilenis   gofrirebuli mili </t>
    </r>
    <r>
      <rPr>
        <b/>
        <sz val="10"/>
        <rFont val="Arial"/>
        <family val="2"/>
        <charset val="204"/>
      </rPr>
      <t xml:space="preserve"> PP</t>
    </r>
    <r>
      <rPr>
        <b/>
        <sz val="10"/>
        <rFont val="_Kolkheti"/>
        <family val="2"/>
      </rPr>
      <t xml:space="preserve"> </t>
    </r>
    <r>
      <rPr>
        <b/>
        <sz val="10"/>
        <rFont val="AcadMtavr"/>
      </rPr>
      <t>d-150</t>
    </r>
    <r>
      <rPr>
        <b/>
        <sz val="10"/>
        <rFont val="Arial"/>
        <family val="2"/>
        <charset val="204"/>
      </rPr>
      <t xml:space="preserve"> Sn</t>
    </r>
    <r>
      <rPr>
        <b/>
        <sz val="10"/>
        <rFont val="AcadMtavr"/>
      </rPr>
      <t>4</t>
    </r>
    <r>
      <rPr>
        <b/>
        <sz val="10"/>
        <rFont val="AcadNusx"/>
      </rPr>
      <t xml:space="preserve"> gadasabmel quroebTan erTad</t>
    </r>
  </si>
  <si>
    <r>
      <rPr>
        <sz val="10"/>
        <rFont val="AcadNusx"/>
      </rPr>
      <t>polipropilenis  gofrirebuli mili</t>
    </r>
    <r>
      <rPr>
        <sz val="10"/>
        <rFont val="AcadMtavr"/>
      </rPr>
      <t xml:space="preserve"> </t>
    </r>
    <r>
      <rPr>
        <sz val="10"/>
        <rFont val="Arial"/>
        <family val="2"/>
        <charset val="204"/>
      </rPr>
      <t xml:space="preserve"> PP</t>
    </r>
    <r>
      <rPr>
        <sz val="10"/>
        <rFont val="AcadMtavr"/>
      </rPr>
      <t xml:space="preserve"> d-150</t>
    </r>
    <r>
      <rPr>
        <sz val="10"/>
        <rFont val="Arial"/>
        <family val="2"/>
        <charset val="204"/>
      </rPr>
      <t xml:space="preserve">  Sn</t>
    </r>
    <r>
      <rPr>
        <sz val="10"/>
        <rFont val="AcadMtavr"/>
      </rPr>
      <t xml:space="preserve">4 </t>
    </r>
    <r>
      <rPr>
        <sz val="10"/>
        <rFont val="AcadNusx"/>
      </rPr>
      <t>gadasabmel quroebTan erTad</t>
    </r>
  </si>
  <si>
    <t>armatura</t>
  </si>
  <si>
    <t>sxva masala (Casasvleli kauWebis gaTvaliswinebiT)</t>
  </si>
  <si>
    <t>gruntis ukuCayra xeliT</t>
  </si>
  <si>
    <t>23-12-1</t>
  </si>
  <si>
    <r>
      <t xml:space="preserve">rk/betonis anakrebi sakanalizacio Wa </t>
    </r>
    <r>
      <rPr>
        <b/>
        <sz val="10"/>
        <color theme="1"/>
        <rFont val="Arial"/>
        <family val="2"/>
        <charset val="204"/>
      </rPr>
      <t>D</t>
    </r>
    <r>
      <rPr>
        <b/>
        <sz val="10"/>
        <color theme="1"/>
        <rFont val="AcadNusx"/>
      </rPr>
      <t>=1000</t>
    </r>
    <r>
      <rPr>
        <b/>
        <sz val="10"/>
        <color theme="1"/>
        <rFont val="Times New Roman"/>
        <family val="1"/>
        <charset val="204"/>
      </rPr>
      <t xml:space="preserve">, </t>
    </r>
    <r>
      <rPr>
        <b/>
        <sz val="10"/>
        <color theme="1"/>
        <rFont val="AcadNusx"/>
      </rPr>
      <t>rk/betonis gadaxurvis filiT,</t>
    </r>
    <r>
      <rPr>
        <b/>
        <sz val="10"/>
        <color theme="1"/>
        <rFont val="Times New Roman"/>
        <family val="1"/>
        <charset val="204"/>
      </rPr>
      <t xml:space="preserve"> </t>
    </r>
    <r>
      <rPr>
        <b/>
        <sz val="10"/>
        <color theme="1"/>
        <rFont val="AcadNusx"/>
      </rPr>
      <t>Tujis xufiT, ZiriT</t>
    </r>
    <r>
      <rPr>
        <b/>
        <sz val="10"/>
        <color theme="1"/>
        <rFont val="Times New Roman"/>
        <family val="1"/>
        <charset val="204"/>
      </rPr>
      <t xml:space="preserve">, </t>
    </r>
    <r>
      <rPr>
        <b/>
        <sz val="10"/>
        <color rgb="FFFF0000"/>
        <rFont val="Times New Roman"/>
        <family val="1"/>
        <charset val="204"/>
      </rPr>
      <t xml:space="preserve"> 2</t>
    </r>
    <r>
      <rPr>
        <b/>
        <sz val="10"/>
        <color rgb="FFFF0000"/>
        <rFont val="AcadNusx"/>
      </rPr>
      <t>cali</t>
    </r>
  </si>
  <si>
    <t>anakrebi rk/betonis rgoli d=1m h-100mm</t>
  </si>
  <si>
    <t>anakrebi rk/betonis rgoli d=1m h-1200mm</t>
  </si>
  <si>
    <t>rk/betonis fila 1.0X1.0 fila Tujis mrgvali xufiT</t>
  </si>
  <si>
    <t>rk/betonis Wis mrgvali Ziri d=1m</t>
  </si>
  <si>
    <t>8-4-7</t>
  </si>
  <si>
    <t>kedlebis hidroizolacia ori fena bitumiT</t>
  </si>
  <si>
    <t>bitumis mastika</t>
  </si>
  <si>
    <t>22-27-1</t>
  </si>
  <si>
    <t>wert</t>
  </si>
  <si>
    <t>mili</t>
  </si>
  <si>
    <t xml:space="preserve">zednadebi xarjebi  </t>
  </si>
  <si>
    <t>jami 5</t>
  </si>
  <si>
    <t>6. septiki</t>
  </si>
  <si>
    <t xml:space="preserve">gruntis gatana 5km-ze </t>
  </si>
  <si>
    <t>1-25-2</t>
  </si>
  <si>
    <t xml:space="preserve">muSaoba nayarSi </t>
  </si>
  <si>
    <t>buldozeri 108cx.Z.</t>
  </si>
  <si>
    <t>III kategoriis gruntis damuSaveba eqskavatoriT nayarSi datovebiT</t>
  </si>
  <si>
    <t>1-31-3</t>
  </si>
  <si>
    <t>III kategoriis gruntis ukuCayra buldozeriT</t>
  </si>
  <si>
    <t xml:space="preserve">buldozeri 80cx.Z. </t>
  </si>
  <si>
    <t>1-118-11</t>
  </si>
  <si>
    <t>gruntis datkepna pnevmosatkepnebiT</t>
  </si>
  <si>
    <t>kompresori</t>
  </si>
  <si>
    <t>pnevmosatkepni</t>
  </si>
  <si>
    <t>RorRis dayra</t>
  </si>
  <si>
    <r>
      <rPr>
        <sz val="10"/>
        <color theme="1"/>
        <rFont val="Times New Roman"/>
        <family val="1"/>
      </rPr>
      <t>B25W8</t>
    </r>
    <r>
      <rPr>
        <sz val="10"/>
        <color theme="1"/>
        <rFont val="AcadNusx"/>
      </rPr>
      <t xml:space="preserve"> betoni</t>
    </r>
  </si>
  <si>
    <t>armatura a-1</t>
  </si>
  <si>
    <t>armatura a-3</t>
  </si>
  <si>
    <t>6-16-1</t>
  </si>
  <si>
    <r>
      <t>monoliTuri rk/betonis gadaxurvebis mowyoba b-25</t>
    </r>
    <r>
      <rPr>
        <sz val="10"/>
        <color theme="1"/>
        <rFont val="Avaza Mtavruli SP"/>
        <family val="2"/>
      </rPr>
      <t>W8</t>
    </r>
    <r>
      <rPr>
        <sz val="10"/>
        <color theme="1"/>
        <rFont val="AcadNusx"/>
      </rPr>
      <t xml:space="preserve"> betonisagan </t>
    </r>
  </si>
  <si>
    <t>xis ficari 2x.25-32mm</t>
  </si>
  <si>
    <t>xis ficari 2x.40mm da meti</t>
  </si>
  <si>
    <t>armatura a-Ikl</t>
  </si>
  <si>
    <t>ტ</t>
  </si>
  <si>
    <t>armatura a-IIIkl</t>
  </si>
  <si>
    <t>23-23</t>
  </si>
  <si>
    <t>gadaxurvis CarCo -xufis montaJi</t>
  </si>
  <si>
    <t>gadaxurvis CarCo -xufi</t>
  </si>
  <si>
    <t>cementis xsnari</t>
  </si>
  <si>
    <t>jami 6</t>
  </si>
  <si>
    <t>jami 1+2+3+4+5+6</t>
  </si>
  <si>
    <t>masalebis transporti</t>
  </si>
  <si>
    <t>gauTvaliswinebeli xarjebi</t>
  </si>
  <si>
    <t>dRg</t>
  </si>
  <si>
    <t>dedofliswyaros municipalitetis sofel samreklos sajaro skolis sankvanZis mowyoba</t>
  </si>
  <si>
    <t>11</t>
  </si>
  <si>
    <t>furnitura 4 kabinaze:</t>
  </si>
  <si>
    <r>
      <t>plastmasis  ventili  d</t>
    </r>
    <r>
      <rPr>
        <sz val="10"/>
        <rFont val="AcadNusx"/>
      </rPr>
      <t>=20-40mm</t>
    </r>
  </si>
  <si>
    <r>
      <t xml:space="preserve">plastmasis </t>
    </r>
    <r>
      <rPr>
        <b/>
        <sz val="10"/>
        <color theme="1"/>
        <rFont val="Arial"/>
        <family val="2"/>
        <charset val="204"/>
      </rPr>
      <t xml:space="preserve">HDPE </t>
    </r>
    <r>
      <rPr>
        <b/>
        <sz val="10"/>
        <color theme="1"/>
        <rFont val="AcadNusx"/>
      </rPr>
      <t xml:space="preserve">avzi sasmeli wylisTvis </t>
    </r>
    <r>
      <rPr>
        <b/>
        <sz val="10"/>
        <rFont val="AcadNusx"/>
      </rPr>
      <t>2000</t>
    </r>
    <r>
      <rPr>
        <b/>
        <sz val="10"/>
        <color theme="1"/>
        <rFont val="AcadNusx"/>
      </rPr>
      <t xml:space="preserve"> litri </t>
    </r>
  </si>
  <si>
    <r>
      <t xml:space="preserve">rk/betonis anakrebi sakanalizacio Wa </t>
    </r>
    <r>
      <rPr>
        <b/>
        <sz val="10"/>
        <rFont val="Arial"/>
        <family val="2"/>
        <charset val="204"/>
      </rPr>
      <t>D</t>
    </r>
    <r>
      <rPr>
        <b/>
        <sz val="10"/>
        <rFont val="AcadNusx"/>
      </rPr>
      <t>=1000</t>
    </r>
    <r>
      <rPr>
        <b/>
        <sz val="10"/>
        <rFont val="Times New Roman"/>
        <family val="1"/>
        <charset val="204"/>
      </rPr>
      <t xml:space="preserve">, </t>
    </r>
    <r>
      <rPr>
        <b/>
        <sz val="10"/>
        <rFont val="AcadNusx"/>
      </rPr>
      <t>rk/betonis gadaxurvis filiT,</t>
    </r>
    <r>
      <rPr>
        <b/>
        <sz val="10"/>
        <rFont val="Times New Roman"/>
        <family val="1"/>
        <charset val="204"/>
      </rPr>
      <t xml:space="preserve"> </t>
    </r>
    <r>
      <rPr>
        <b/>
        <sz val="10"/>
        <rFont val="AcadNusx"/>
      </rPr>
      <t>Tujis xufiT, ZiriT</t>
    </r>
    <r>
      <rPr>
        <b/>
        <sz val="10"/>
        <rFont val="Times New Roman"/>
        <family val="1"/>
        <charset val="204"/>
      </rPr>
      <t>,  2</t>
    </r>
    <r>
      <rPr>
        <b/>
        <sz val="10"/>
        <rFont val="AcadNusx"/>
      </rPr>
      <t>cali</t>
    </r>
  </si>
  <si>
    <t>arsebul wyalsadenis qselSi SeWra d=20</t>
  </si>
  <si>
    <t>dedofliswyaros municipalitetis sofel arboSikis sajaro skolis sankvanZis mowyoba</t>
  </si>
  <si>
    <t>ezos keTilmowyoba</t>
  </si>
  <si>
    <t xml:space="preserve">RorRis dayra </t>
  </si>
  <si>
    <t>betonis safuZvelis mowyoba sisqiT 10sm</t>
  </si>
  <si>
    <t>Tbosaizolacio kauCuki d=20mm</t>
  </si>
  <si>
    <t>ventilebis mowyoba d=40mm-mde</t>
  </si>
  <si>
    <r>
      <t xml:space="preserve">plastmasis  ventili </t>
    </r>
    <r>
      <rPr>
        <sz val="10"/>
        <rFont val="AcadNusx"/>
      </rPr>
      <t xml:space="preserve"> d=20-40mm</t>
    </r>
  </si>
  <si>
    <t>filtrebi wylis gamwmendi d=20-40mm</t>
  </si>
  <si>
    <r>
      <t>filtri</t>
    </r>
    <r>
      <rPr>
        <sz val="10"/>
        <rFont val="AcadNusx"/>
      </rPr>
      <t xml:space="preserve"> d=20-40mm</t>
    </r>
  </si>
  <si>
    <r>
      <t>მილი პლასტ.პოლიპროპილენ.ცივი წყლის PN10 d=2</t>
    </r>
    <r>
      <rPr>
        <b/>
        <sz val="11"/>
        <rFont val="Calibri"/>
        <family val="2"/>
        <charset val="204"/>
        <scheme val="minor"/>
      </rPr>
      <t>0</t>
    </r>
    <r>
      <rPr>
        <b/>
        <sz val="10"/>
        <rFont val="AcadNusx"/>
      </rPr>
      <t>mm</t>
    </r>
    <r>
      <rPr>
        <b/>
        <sz val="10"/>
        <rFont val="Calibri"/>
        <family val="2"/>
        <charset val="204"/>
        <scheme val="minor"/>
      </rPr>
      <t xml:space="preserve"> </t>
    </r>
    <r>
      <rPr>
        <b/>
        <sz val="10"/>
        <rFont val="AcadNusx"/>
      </rPr>
      <t xml:space="preserve"> </t>
    </r>
  </si>
  <si>
    <t>ventilebis mowyoba d=20mm</t>
  </si>
  <si>
    <t>ventili d=20mm</t>
  </si>
  <si>
    <t>liTonis tivtiviani Camketi d-20mm</t>
  </si>
  <si>
    <t>ukusarqveli d=20mm</t>
  </si>
  <si>
    <t>liTonis ukusarqveli d=20mm</t>
  </si>
  <si>
    <t>liT.quro ("ZuZuka") d-20mm</t>
  </si>
  <si>
    <t>latunis quro (avzSi SesaWrelad) d-20mm</t>
  </si>
  <si>
    <r>
      <rPr>
        <sz val="10"/>
        <rFont val="AcadNusx"/>
      </rPr>
      <t>sufTa wylis tumbo erTfaziani</t>
    </r>
    <r>
      <rPr>
        <sz val="10"/>
        <rFont val="Arial"/>
        <family val="2"/>
        <charset val="204"/>
      </rPr>
      <t xml:space="preserve">  N</t>
    </r>
    <r>
      <rPr>
        <sz val="10"/>
        <rFont val="AcadMtavr"/>
      </rPr>
      <t>=</t>
    </r>
    <r>
      <rPr>
        <sz val="10"/>
        <rFont val="AcadNusx"/>
      </rPr>
      <t>0.75- 1kvt; awevis simaRliT</t>
    </r>
    <r>
      <rPr>
        <sz val="10"/>
        <rFont val="AcadMtavr"/>
      </rPr>
      <t xml:space="preserve"> </t>
    </r>
    <r>
      <rPr>
        <sz val="10"/>
        <rFont val="Arial"/>
        <family val="2"/>
        <charset val="204"/>
      </rPr>
      <t>H</t>
    </r>
    <r>
      <rPr>
        <sz val="10"/>
        <rFont val="AcadMtavr"/>
      </rPr>
      <t xml:space="preserve">=40m. </t>
    </r>
    <r>
      <rPr>
        <sz val="10"/>
        <rFont val="AcadNusx"/>
      </rPr>
      <t>warmadobiT</t>
    </r>
    <r>
      <rPr>
        <sz val="10"/>
        <rFont val="AcadMtavr"/>
      </rPr>
      <t xml:space="preserve"> </t>
    </r>
    <r>
      <rPr>
        <sz val="10"/>
        <rFont val="Arial"/>
        <family val="2"/>
        <charset val="204"/>
      </rPr>
      <t>Q</t>
    </r>
    <r>
      <rPr>
        <sz val="10"/>
        <rFont val="AcadMtavr"/>
      </rPr>
      <t>=</t>
    </r>
    <r>
      <rPr>
        <sz val="10"/>
        <rFont val="AcadNusx"/>
      </rPr>
      <t>100l/wT; gamafarToebel avzTan, marTvis karadasTan da dacviT uwylobisagan kompleqtSi.</t>
    </r>
  </si>
  <si>
    <r>
      <t xml:space="preserve">plastmasis </t>
    </r>
    <r>
      <rPr>
        <b/>
        <sz val="10"/>
        <color theme="1"/>
        <rFont val="Arial"/>
        <family val="2"/>
        <charset val="204"/>
      </rPr>
      <t xml:space="preserve">HDPE </t>
    </r>
    <r>
      <rPr>
        <b/>
        <sz val="10"/>
        <color theme="1"/>
        <rFont val="AcadNusx"/>
      </rPr>
      <t>avzi sasmeli wylisTvis</t>
    </r>
    <r>
      <rPr>
        <b/>
        <sz val="10"/>
        <rFont val="AcadNusx"/>
      </rPr>
      <t xml:space="preserve"> 2000 litri</t>
    </r>
    <r>
      <rPr>
        <b/>
        <sz val="10"/>
        <color theme="1"/>
        <rFont val="AcadNusx"/>
      </rPr>
      <t xml:space="preserve"> </t>
    </r>
  </si>
  <si>
    <r>
      <t xml:space="preserve">rk/betonis anakrebi sakanalizacio Wa </t>
    </r>
    <r>
      <rPr>
        <b/>
        <sz val="10"/>
        <rFont val="Arial"/>
        <family val="2"/>
        <charset val="204"/>
      </rPr>
      <t>D</t>
    </r>
    <r>
      <rPr>
        <b/>
        <sz val="10"/>
        <rFont val="AcadNusx"/>
      </rPr>
      <t>=1000</t>
    </r>
    <r>
      <rPr>
        <b/>
        <sz val="10"/>
        <rFont val="Times New Roman"/>
        <family val="1"/>
        <charset val="204"/>
      </rPr>
      <t xml:space="preserve">, </t>
    </r>
    <r>
      <rPr>
        <b/>
        <sz val="10"/>
        <rFont val="AcadNusx"/>
      </rPr>
      <t>rk/betonis gadaxurvis filiT,</t>
    </r>
    <r>
      <rPr>
        <b/>
        <sz val="10"/>
        <rFont val="Times New Roman"/>
        <family val="1"/>
        <charset val="204"/>
      </rPr>
      <t xml:space="preserve"> </t>
    </r>
    <r>
      <rPr>
        <b/>
        <sz val="10"/>
        <rFont val="AcadNusx"/>
      </rPr>
      <t>Tujis xufiT, ZiriT</t>
    </r>
    <r>
      <rPr>
        <b/>
        <sz val="10"/>
        <rFont val="Times New Roman"/>
        <family val="1"/>
        <charset val="204"/>
      </rPr>
      <t>,  1</t>
    </r>
    <r>
      <rPr>
        <b/>
        <sz val="10"/>
        <rFont val="AcadNusx"/>
      </rPr>
      <t>cali</t>
    </r>
  </si>
  <si>
    <t>/                                                             /</t>
  </si>
  <si>
    <r>
      <rPr>
        <b/>
        <sz val="10"/>
        <rFont val="AcadNusx"/>
      </rPr>
      <t>pp muxli</t>
    </r>
    <r>
      <rPr>
        <b/>
        <sz val="10"/>
        <rFont val="AcadMtavr"/>
      </rPr>
      <t xml:space="preserve"> </t>
    </r>
    <r>
      <rPr>
        <b/>
        <sz val="10"/>
        <rFont val="Calibri"/>
        <family val="2"/>
        <charset val="204"/>
      </rPr>
      <t>Ø</t>
    </r>
    <r>
      <rPr>
        <b/>
        <sz val="10"/>
        <rFont val="AcadMtavr"/>
      </rPr>
      <t>1/2"(</t>
    </r>
    <r>
      <rPr>
        <b/>
        <sz val="10"/>
        <rFont val="Calibri"/>
        <family val="2"/>
        <charset val="204"/>
      </rPr>
      <t>Ø</t>
    </r>
    <r>
      <rPr>
        <b/>
        <sz val="10"/>
        <rFont val="AcadMtavr"/>
      </rPr>
      <t xml:space="preserve">20) </t>
    </r>
    <r>
      <rPr>
        <b/>
        <sz val="10"/>
        <rFont val="AcadNusx"/>
      </rPr>
      <t>Sida xraxn.</t>
    </r>
  </si>
  <si>
    <r>
      <t>muxli 90</t>
    </r>
    <r>
      <rPr>
        <b/>
        <sz val="10"/>
        <color indexed="8"/>
        <rFont val="Arial"/>
        <family val="2"/>
        <charset val="204"/>
      </rPr>
      <t>° d=20</t>
    </r>
  </si>
  <si>
    <r>
      <rPr>
        <b/>
        <sz val="10"/>
        <rFont val="AcadNusx"/>
      </rPr>
      <t>pp gadasabmeli quro</t>
    </r>
    <r>
      <rPr>
        <b/>
        <sz val="10"/>
        <rFont val="AcadMtavr"/>
      </rPr>
      <t xml:space="preserve"> </t>
    </r>
    <r>
      <rPr>
        <b/>
        <sz val="10"/>
        <rFont val="Calibri"/>
        <family val="2"/>
        <charset val="204"/>
      </rPr>
      <t>Ø40</t>
    </r>
    <r>
      <rPr>
        <b/>
        <sz val="10"/>
        <rFont val="AcadMtavr"/>
      </rPr>
      <t>---d-20</t>
    </r>
  </si>
  <si>
    <r>
      <t xml:space="preserve">Sedgenilia </t>
    </r>
    <r>
      <rPr>
        <b/>
        <sz val="10"/>
        <rFont val="AcadNusx"/>
      </rPr>
      <t>2021 II kv</t>
    </r>
    <r>
      <rPr>
        <sz val="10"/>
        <rFont val="AcadNusx"/>
      </rPr>
      <t xml:space="preserve">. doneze                                 </t>
    </r>
  </si>
  <si>
    <r>
      <t xml:space="preserve">monoliTuri rkinabetonis lenturi saZirkvlis da kedlebis mowyoba </t>
    </r>
    <r>
      <rPr>
        <b/>
        <sz val="10"/>
        <color theme="1"/>
        <rFont val="Times New Roman"/>
        <family val="1"/>
      </rPr>
      <t>B25W8</t>
    </r>
    <r>
      <rPr>
        <b/>
        <sz val="10"/>
        <color theme="1"/>
        <rFont val="AcadNusx"/>
      </rPr>
      <t xml:space="preserve"> betoniT</t>
    </r>
  </si>
  <si>
    <r>
      <t>monoliTuri rk/betonis gadaxurvebis mowyoba b-25</t>
    </r>
    <r>
      <rPr>
        <b/>
        <sz val="10"/>
        <color theme="1"/>
        <rFont val="Avaza Mtavruli SP"/>
        <family val="2"/>
      </rPr>
      <t>W8</t>
    </r>
    <r>
      <rPr>
        <b/>
        <sz val="10"/>
        <color theme="1"/>
        <rFont val="AcadNusx"/>
      </rPr>
      <t xml:space="preserve"> betonisagan </t>
    </r>
  </si>
  <si>
    <t xml:space="preserve">minaboWkovani mili d=20mm </t>
  </si>
  <si>
    <t>5</t>
  </si>
  <si>
    <t>Sromis danaxarjebi 0.402+10*0.0106=</t>
  </si>
  <si>
    <t>sxva manqana   0.0174+10*0.0028=</t>
  </si>
  <si>
    <t>betoni m200  0.0306+10*0.0051=</t>
  </si>
  <si>
    <t>Weri</t>
  </si>
  <si>
    <t>xarjTaRricxva #1</t>
  </si>
  <si>
    <t>xarjTaRricxva #2</t>
  </si>
  <si>
    <t>xarjTaRricxva #3</t>
  </si>
  <si>
    <t>dedofliswyaros municipaliteti</t>
  </si>
  <si>
    <t>Sesasrulebeli samuSaoebis krebsiTi saxarjTaRricxvo Rirebuleba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</si>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</sst>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3" formatCode="_(* #,##0.00_);_(* \(#,##0.00\);_(* &quot;-&quot;??_);_(@_)"/>
    <numFmt numFmtId="164" formatCode="[$-437]yyyy\ &quot;წლის&quot;\ dd\ mm\,\ dddd"/>
    <numFmt numFmtId="165" formatCode="_-* #,##0.00_-;\-* #,##0.00_-;_-* &quot;-&quot;??_-;_-@_-"/>
    <numFmt numFmtId="166" formatCode="_-* #,##0.00_р_._-;\-* #,##0.00_р_._-;_-* &quot;-&quot;??_р_._-;_-@_-"/>
    <numFmt numFmtId="167" formatCode="_-* #,##0.0_р_._-;\-* #,##0.0_р_._-;_-* &quot;-&quot;??_р_._-;_-@_-"/>
    <numFmt numFmtId="168" formatCode="0.0"/>
    <numFmt numFmtId="169" formatCode="_-* #,##0.000_р_._-;\-* #,##0.000_р_._-;_-* &quot;-&quot;??_р_._-;_-@_-"/>
    <numFmt numFmtId="170" formatCode="_-* #,##0.0000_р_._-;\-* #,##0.0000_р_._-;_-* &quot;-&quot;??_р_._-;_-@_-"/>
    <numFmt numFmtId="171" formatCode="_-* #,##0_р_._-;\-* #,##0_р_._-;_-* &quot;-&quot;??_р_._-;_-@_-"/>
    <numFmt numFmtId="172" formatCode="0.0000"/>
  </numFmts>
  <fonts count="6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cadNusx"/>
    </font>
    <font>
      <b/>
      <sz val="10"/>
      <color indexed="8"/>
      <name val="AcadNusx"/>
    </font>
    <font>
      <b/>
      <sz val="11"/>
      <color theme="1"/>
      <name val="AcadMtavr"/>
    </font>
    <font>
      <b/>
      <sz val="11"/>
      <name val="AcadNusx"/>
    </font>
    <font>
      <sz val="10"/>
      <name val="Arial"/>
      <family val="2"/>
    </font>
    <font>
      <b/>
      <sz val="10"/>
      <name val="AcadNusx"/>
    </font>
    <font>
      <b/>
      <sz val="10"/>
      <color theme="1"/>
      <name val="AcadNusx"/>
    </font>
    <font>
      <sz val="10"/>
      <name val="AcadNusx"/>
    </font>
    <font>
      <sz val="10"/>
      <color theme="1"/>
      <name val="AcadNusx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Arial Cyr"/>
    </font>
    <font>
      <sz val="10"/>
      <name val="Arial Cyr"/>
      <charset val="204"/>
    </font>
    <font>
      <sz val="10"/>
      <color rgb="FFFF0000"/>
      <name val="AcadNusx"/>
    </font>
    <font>
      <sz val="11"/>
      <name val="AcadNusx"/>
    </font>
    <font>
      <b/>
      <sz val="10"/>
      <name val="Times New Roman"/>
      <family val="1"/>
    </font>
    <font>
      <b/>
      <sz val="10"/>
      <name val="AcadMtavr"/>
    </font>
    <font>
      <sz val="10"/>
      <color theme="1"/>
      <name val="Times New Roman"/>
      <family val="1"/>
    </font>
    <font>
      <sz val="10"/>
      <name val="Times New Roman"/>
      <family val="1"/>
      <charset val="204"/>
    </font>
    <font>
      <b/>
      <sz val="12"/>
      <color indexed="8"/>
      <name val="Calibri"/>
      <family val="2"/>
    </font>
    <font>
      <b/>
      <sz val="11"/>
      <color theme="1"/>
      <name val="AcadNusx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Helv"/>
    </font>
    <font>
      <b/>
      <sz val="10"/>
      <color rgb="FFFF0000"/>
      <name val="AcadNusx"/>
    </font>
    <font>
      <b/>
      <sz val="10"/>
      <color indexed="8"/>
      <name val="Arial"/>
      <family val="2"/>
      <charset val="204"/>
    </font>
    <font>
      <sz val="10"/>
      <color indexed="8"/>
      <name val="Calibri"/>
      <family val="2"/>
    </font>
    <font>
      <b/>
      <sz val="10"/>
      <name val="Arial"/>
      <family val="2"/>
      <charset val="204"/>
    </font>
    <font>
      <sz val="10"/>
      <color theme="1"/>
      <name val="Arial Cyr"/>
      <charset val="204"/>
    </font>
    <font>
      <b/>
      <sz val="10"/>
      <color theme="1"/>
      <name val="Arial Cyr"/>
      <charset val="204"/>
    </font>
    <font>
      <sz val="10"/>
      <color theme="1"/>
      <name val="Helv"/>
    </font>
    <font>
      <b/>
      <sz val="10"/>
      <color theme="1"/>
      <name val="Arial"/>
      <family val="2"/>
    </font>
    <font>
      <i/>
      <sz val="10"/>
      <name val="AcadNusx"/>
    </font>
    <font>
      <b/>
      <sz val="10"/>
      <name val="Calibri"/>
      <family val="2"/>
      <charset val="204"/>
    </font>
    <font>
      <b/>
      <sz val="10"/>
      <name val="_ Arial"/>
      <family val="2"/>
    </font>
    <font>
      <i/>
      <sz val="10"/>
      <color theme="1"/>
      <name val="AcadNusx"/>
    </font>
    <font>
      <sz val="10"/>
      <name val="AcadMtavr"/>
    </font>
    <font>
      <sz val="10"/>
      <color theme="1"/>
      <name val="Calibri"/>
      <family val="2"/>
      <charset val="204"/>
    </font>
    <font>
      <sz val="10"/>
      <color theme="1"/>
      <name val="AcadMtavr"/>
    </font>
    <font>
      <sz val="11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scheme val="minor"/>
    </font>
    <font>
      <sz val="11"/>
      <color theme="1"/>
      <name val="AcadNusx"/>
    </font>
    <font>
      <sz val="9"/>
      <name val="AcadMtavr"/>
    </font>
    <font>
      <sz val="10"/>
      <color rgb="FFFF0000"/>
      <name val="Helv"/>
    </font>
    <font>
      <b/>
      <sz val="10"/>
      <color theme="1"/>
      <name val="AcadMtav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</font>
    <font>
      <sz val="10"/>
      <color theme="1"/>
      <name val="Times New Roman"/>
      <family val="1"/>
      <charset val="204"/>
    </font>
    <font>
      <b/>
      <sz val="10"/>
      <name val="_Kolkheti"/>
      <family val="2"/>
    </font>
    <font>
      <sz val="10"/>
      <color rgb="FFFF0000"/>
      <name val="Arial Cyr"/>
      <charset val="204"/>
    </font>
    <font>
      <b/>
      <sz val="10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color theme="1"/>
      <name val="Times New Roman"/>
      <family val="1"/>
    </font>
    <font>
      <sz val="10"/>
      <color theme="1"/>
      <name val="Avaza Mtavruli SP"/>
      <family val="2"/>
    </font>
    <font>
      <b/>
      <sz val="1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0"/>
      <color theme="1"/>
      <name val="Avaza Mtavruli SP"/>
      <family val="2"/>
    </font>
    <font>
      <sz val="12"/>
      <color theme="1"/>
      <name val="AcadNusx"/>
    </font>
    <font>
      <b/>
      <sz val="12"/>
      <color theme="1"/>
      <name val="AcadNusx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6" fontId="12" fillId="0" borderId="0" applyFont="0" applyFill="0" applyBorder="0" applyAlignment="0" applyProtection="0"/>
    <xf numFmtId="0" fontId="7" fillId="0" borderId="0"/>
    <xf numFmtId="166" fontId="15" fillId="0" borderId="0" applyFont="0" applyFill="0" applyBorder="0" applyAlignment="0" applyProtection="0"/>
    <xf numFmtId="43" fontId="12" fillId="0" borderId="0" applyFont="0" applyFill="0" applyBorder="0" applyAlignment="0" applyProtection="0"/>
    <xf numFmtId="9" fontId="7" fillId="0" borderId="0" applyFont="0" applyFill="0" applyBorder="0" applyAlignment="0" applyProtection="0"/>
    <xf numFmtId="164" fontId="7" fillId="0" borderId="0" applyFont="0" applyFill="0" applyBorder="0" applyAlignment="0" applyProtection="0"/>
  </cellStyleXfs>
  <cellXfs count="791">
    <xf numFmtId="0" fontId="0" fillId="0" borderId="0" xfId="0"/>
    <xf numFmtId="0" fontId="3" fillId="0" borderId="0" xfId="1" applyNumberFormat="1" applyFont="1" applyFill="1" applyAlignment="1" applyProtection="1">
      <alignment horizontal="center" vertical="center"/>
      <protection hidden="1"/>
    </xf>
    <xf numFmtId="43" fontId="4" fillId="0" borderId="0" xfId="1" applyFont="1" applyFill="1" applyAlignment="1" applyProtection="1">
      <alignment horizontal="right" vertical="center"/>
      <protection hidden="1"/>
    </xf>
    <xf numFmtId="43" fontId="5" fillId="0" borderId="0" xfId="1" applyFont="1" applyFill="1" applyAlignment="1" applyProtection="1">
      <alignment horizontal="right" vertical="center"/>
      <protection hidden="1"/>
    </xf>
    <xf numFmtId="0" fontId="6" fillId="3" borderId="3" xfId="0" applyNumberFormat="1" applyFont="1" applyFill="1" applyBorder="1" applyAlignment="1" applyProtection="1">
      <alignment vertical="center" wrapText="1"/>
      <protection hidden="1"/>
    </xf>
    <xf numFmtId="0" fontId="4" fillId="3" borderId="3" xfId="0" applyNumberFormat="1" applyFont="1" applyFill="1" applyBorder="1" applyAlignment="1" applyProtection="1">
      <alignment vertical="center" wrapText="1"/>
      <protection hidden="1"/>
    </xf>
    <xf numFmtId="0" fontId="3" fillId="0" borderId="0" xfId="0" applyFont="1" applyProtection="1">
      <protection hidden="1"/>
    </xf>
    <xf numFmtId="0" fontId="8" fillId="0" borderId="0" xfId="3" applyFont="1" applyFill="1" applyBorder="1" applyAlignment="1" applyProtection="1">
      <protection hidden="1"/>
    </xf>
    <xf numFmtId="0" fontId="9" fillId="0" borderId="0" xfId="4" applyFont="1" applyFill="1" applyAlignment="1" applyProtection="1">
      <alignment horizontal="left"/>
      <protection hidden="1"/>
    </xf>
    <xf numFmtId="0" fontId="7" fillId="0" borderId="0" xfId="3" applyFont="1" applyFill="1" applyAlignment="1" applyProtection="1">
      <protection hidden="1"/>
    </xf>
    <xf numFmtId="0" fontId="10" fillId="0" borderId="0" xfId="3" applyFont="1" applyFill="1" applyBorder="1" applyAlignment="1" applyProtection="1">
      <protection hidden="1"/>
    </xf>
    <xf numFmtId="43" fontId="11" fillId="0" borderId="0" xfId="1" applyFont="1" applyFill="1" applyBorder="1" applyAlignment="1" applyProtection="1">
      <alignment vertical="center"/>
      <protection hidden="1"/>
    </xf>
    <xf numFmtId="43" fontId="9" fillId="0" borderId="0" xfId="1" applyFont="1" applyFill="1" applyBorder="1" applyAlignment="1" applyProtection="1">
      <protection hidden="1"/>
    </xf>
    <xf numFmtId="43" fontId="8" fillId="0" borderId="0" xfId="1" applyFont="1" applyFill="1" applyBorder="1" applyAlignment="1" applyProtection="1">
      <protection hidden="1"/>
    </xf>
    <xf numFmtId="0" fontId="10" fillId="0" borderId="0" xfId="4" applyFont="1" applyAlignment="1" applyProtection="1">
      <alignment horizontal="center"/>
      <protection hidden="1"/>
    </xf>
    <xf numFmtId="0" fontId="10" fillId="0" borderId="0" xfId="1" applyNumberFormat="1" applyFont="1" applyFill="1" applyAlignment="1" applyProtection="1">
      <alignment horizontal="center" vertical="center"/>
      <protection hidden="1"/>
    </xf>
    <xf numFmtId="0" fontId="10" fillId="0" borderId="0" xfId="5" applyFont="1" applyFill="1" applyAlignment="1" applyProtection="1">
      <alignment horizontal="center"/>
      <protection hidden="1"/>
    </xf>
    <xf numFmtId="0" fontId="11" fillId="0" borderId="0" xfId="5" applyFont="1" applyFill="1" applyAlignment="1" applyProtection="1">
      <alignment horizontal="left"/>
      <protection hidden="1"/>
    </xf>
    <xf numFmtId="9" fontId="10" fillId="0" borderId="0" xfId="6" applyFont="1" applyFill="1" applyProtection="1">
      <protection hidden="1"/>
    </xf>
    <xf numFmtId="43" fontId="11" fillId="0" borderId="0" xfId="1" applyFont="1" applyFill="1" applyAlignment="1" applyProtection="1">
      <protection hidden="1"/>
    </xf>
    <xf numFmtId="43" fontId="8" fillId="4" borderId="0" xfId="1" applyFont="1" applyFill="1" applyAlignment="1" applyProtection="1">
      <protection locked="0"/>
    </xf>
    <xf numFmtId="0" fontId="10" fillId="0" borderId="0" xfId="5" applyFont="1" applyFill="1" applyAlignment="1" applyProtection="1">
      <alignment horizontal="left"/>
      <protection hidden="1"/>
    </xf>
    <xf numFmtId="165" fontId="10" fillId="0" borderId="0" xfId="7" applyNumberFormat="1" applyFont="1" applyFill="1" applyBorder="1" applyAlignment="1" applyProtection="1">
      <alignment horizontal="center"/>
      <protection hidden="1"/>
    </xf>
    <xf numFmtId="43" fontId="11" fillId="0" borderId="0" xfId="1" applyFont="1" applyFill="1" applyBorder="1" applyAlignment="1" applyProtection="1">
      <protection hidden="1"/>
    </xf>
    <xf numFmtId="0" fontId="11" fillId="5" borderId="7" xfId="5" applyFont="1" applyFill="1" applyBorder="1" applyAlignment="1" applyProtection="1">
      <alignment horizontal="left" vertical="center" wrapText="1"/>
      <protection hidden="1"/>
    </xf>
    <xf numFmtId="0" fontId="11" fillId="5" borderId="0" xfId="5" applyFont="1" applyFill="1" applyAlignment="1" applyProtection="1">
      <alignment horizontal="center" vertical="center" wrapText="1"/>
      <protection hidden="1"/>
    </xf>
    <xf numFmtId="0" fontId="11" fillId="5" borderId="0" xfId="4" applyFont="1" applyFill="1" applyAlignment="1" applyProtection="1">
      <alignment horizontal="center" vertical="center" wrapText="1"/>
      <protection hidden="1"/>
    </xf>
    <xf numFmtId="43" fontId="11" fillId="0" borderId="10" xfId="1" applyFont="1" applyFill="1" applyBorder="1" applyAlignment="1" applyProtection="1">
      <alignment horizontal="center"/>
      <protection hidden="1"/>
    </xf>
    <xf numFmtId="43" fontId="10" fillId="0" borderId="10" xfId="1" applyFont="1" applyFill="1" applyBorder="1" applyAlignment="1" applyProtection="1">
      <alignment horizontal="center"/>
      <protection hidden="1"/>
    </xf>
    <xf numFmtId="0" fontId="11" fillId="5" borderId="5" xfId="5" applyFont="1" applyFill="1" applyBorder="1" applyAlignment="1" applyProtection="1">
      <alignment horizontal="left" wrapText="1"/>
      <protection hidden="1"/>
    </xf>
    <xf numFmtId="43" fontId="11" fillId="0" borderId="14" xfId="1" applyFont="1" applyFill="1" applyBorder="1" applyAlignment="1" applyProtection="1">
      <alignment horizontal="center"/>
      <protection hidden="1"/>
    </xf>
    <xf numFmtId="43" fontId="10" fillId="0" borderId="14" xfId="1" applyFont="1" applyFill="1" applyBorder="1" applyAlignment="1" applyProtection="1">
      <alignment horizontal="center"/>
      <protection hidden="1"/>
    </xf>
    <xf numFmtId="0" fontId="10" fillId="0" borderId="1" xfId="5" applyFont="1" applyFill="1" applyBorder="1" applyAlignment="1" applyProtection="1">
      <alignment horizontal="center" vertical="center"/>
      <protection hidden="1"/>
    </xf>
    <xf numFmtId="0" fontId="11" fillId="0" borderId="1" xfId="5" applyFont="1" applyFill="1" applyBorder="1" applyAlignment="1" applyProtection="1">
      <alignment horizontal="center" vertical="center" wrapText="1"/>
      <protection hidden="1"/>
    </xf>
    <xf numFmtId="9" fontId="10" fillId="0" borderId="2" xfId="6" applyFont="1" applyFill="1" applyBorder="1" applyAlignment="1" applyProtection="1">
      <alignment horizontal="center" vertical="center"/>
      <protection hidden="1"/>
    </xf>
    <xf numFmtId="165" fontId="10" fillId="0" borderId="1" xfId="7" applyNumberFormat="1" applyFont="1" applyFill="1" applyBorder="1" applyAlignment="1" applyProtection="1">
      <alignment horizontal="center" vertical="center"/>
      <protection hidden="1"/>
    </xf>
    <xf numFmtId="43" fontId="11" fillId="0" borderId="4" xfId="1" applyFont="1" applyFill="1" applyBorder="1" applyAlignment="1" applyProtection="1">
      <alignment horizontal="center" vertical="center"/>
      <protection hidden="1"/>
    </xf>
    <xf numFmtId="43" fontId="11" fillId="0" borderId="3" xfId="1" applyFont="1" applyFill="1" applyBorder="1" applyAlignment="1" applyProtection="1">
      <alignment horizontal="center" vertical="center"/>
      <protection hidden="1"/>
    </xf>
    <xf numFmtId="43" fontId="10" fillId="0" borderId="2" xfId="1" applyFont="1" applyFill="1" applyBorder="1" applyAlignment="1" applyProtection="1">
      <alignment horizontal="center" vertical="center"/>
      <protection hidden="1"/>
    </xf>
    <xf numFmtId="43" fontId="10" fillId="0" borderId="1" xfId="1" applyFont="1" applyFill="1" applyBorder="1" applyAlignment="1" applyProtection="1">
      <alignment horizontal="center" vertical="center"/>
      <protection hidden="1"/>
    </xf>
    <xf numFmtId="43" fontId="10" fillId="0" borderId="3" xfId="1" applyFont="1" applyFill="1" applyBorder="1" applyAlignment="1" applyProtection="1">
      <alignment horizontal="center" vertical="center"/>
      <protection hidden="1"/>
    </xf>
    <xf numFmtId="0" fontId="10" fillId="0" borderId="6" xfId="8" applyFont="1" applyFill="1" applyBorder="1" applyAlignment="1" applyProtection="1">
      <alignment horizontal="center"/>
      <protection hidden="1"/>
    </xf>
    <xf numFmtId="0" fontId="10" fillId="0" borderId="2" xfId="8" applyFont="1" applyFill="1" applyBorder="1" applyAlignment="1" applyProtection="1">
      <alignment horizontal="center"/>
      <protection hidden="1"/>
    </xf>
    <xf numFmtId="0" fontId="8" fillId="2" borderId="1" xfId="8" applyFont="1" applyFill="1" applyBorder="1" applyAlignment="1" applyProtection="1">
      <alignment horizontal="left"/>
      <protection hidden="1"/>
    </xf>
    <xf numFmtId="0" fontId="10" fillId="0" borderId="3" xfId="8" applyFont="1" applyFill="1" applyBorder="1" applyAlignment="1" applyProtection="1">
      <alignment horizontal="center"/>
      <protection hidden="1"/>
    </xf>
    <xf numFmtId="165" fontId="10" fillId="0" borderId="1" xfId="7" applyNumberFormat="1" applyFont="1" applyFill="1" applyBorder="1" applyAlignment="1" applyProtection="1">
      <alignment horizontal="center"/>
      <protection hidden="1"/>
    </xf>
    <xf numFmtId="166" fontId="11" fillId="0" borderId="3" xfId="9" applyFont="1" applyFill="1" applyBorder="1" applyAlignment="1" applyProtection="1">
      <alignment horizontal="center" vertical="center"/>
      <protection hidden="1"/>
    </xf>
    <xf numFmtId="166" fontId="10" fillId="0" borderId="1" xfId="9" applyFont="1" applyFill="1" applyBorder="1" applyAlignment="1" applyProtection="1">
      <protection locked="0"/>
    </xf>
    <xf numFmtId="166" fontId="10" fillId="0" borderId="3" xfId="9" applyFont="1" applyFill="1" applyBorder="1" applyAlignment="1" applyProtection="1">
      <protection locked="0"/>
    </xf>
    <xf numFmtId="166" fontId="10" fillId="0" borderId="1" xfId="9" applyFont="1" applyFill="1" applyBorder="1" applyAlignment="1" applyProtection="1">
      <alignment horizontal="center" vertical="center"/>
      <protection locked="0"/>
    </xf>
    <xf numFmtId="0" fontId="8" fillId="0" borderId="6" xfId="0" applyFont="1" applyFill="1" applyBorder="1" applyAlignment="1" applyProtection="1">
      <alignment horizontal="left" vertical="top" wrapText="1"/>
      <protection hidden="1"/>
    </xf>
    <xf numFmtId="167" fontId="9" fillId="4" borderId="1" xfId="9" applyNumberFormat="1" applyFont="1" applyFill="1" applyBorder="1" applyAlignment="1" applyProtection="1">
      <alignment vertical="center" wrapText="1"/>
      <protection hidden="1"/>
    </xf>
    <xf numFmtId="166" fontId="10" fillId="0" borderId="6" xfId="9" applyFont="1" applyFill="1" applyBorder="1" applyAlignment="1" applyProtection="1">
      <alignment vertical="center" wrapText="1"/>
      <protection locked="0"/>
    </xf>
    <xf numFmtId="0" fontId="14" fillId="0" borderId="0" xfId="0" applyFont="1" applyProtection="1">
      <protection hidden="1"/>
    </xf>
    <xf numFmtId="0" fontId="10" fillId="0" borderId="10" xfId="0" applyFont="1" applyFill="1" applyBorder="1" applyAlignment="1" applyProtection="1">
      <alignment horizontal="left" vertical="top" wrapText="1"/>
      <protection hidden="1"/>
    </xf>
    <xf numFmtId="166" fontId="11" fillId="0" borderId="10" xfId="9" applyFont="1" applyFill="1" applyBorder="1" applyAlignment="1" applyProtection="1">
      <alignment vertical="center" wrapText="1"/>
      <protection hidden="1"/>
    </xf>
    <xf numFmtId="166" fontId="10" fillId="0" borderId="10" xfId="9" applyFont="1" applyFill="1" applyBorder="1" applyAlignment="1" applyProtection="1">
      <alignment vertical="center" wrapText="1"/>
      <protection locked="0"/>
    </xf>
    <xf numFmtId="0" fontId="10" fillId="0" borderId="6" xfId="0" applyFont="1" applyFill="1" applyBorder="1" applyAlignment="1" applyProtection="1">
      <alignment horizontal="center" vertical="center" wrapText="1"/>
      <protection hidden="1"/>
    </xf>
    <xf numFmtId="166" fontId="10" fillId="0" borderId="6" xfId="9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wrapText="1"/>
      <protection hidden="1"/>
    </xf>
    <xf numFmtId="0" fontId="10" fillId="0" borderId="10" xfId="0" applyFont="1" applyFill="1" applyBorder="1" applyAlignment="1" applyProtection="1">
      <alignment horizontal="center" vertical="center" wrapText="1"/>
      <protection hidden="1"/>
    </xf>
    <xf numFmtId="166" fontId="10" fillId="0" borderId="10" xfId="9" applyFont="1" applyFill="1" applyBorder="1" applyAlignment="1" applyProtection="1">
      <alignment horizontal="center" vertical="center" wrapText="1"/>
      <protection locked="0"/>
    </xf>
    <xf numFmtId="0" fontId="10" fillId="0" borderId="14" xfId="0" applyFont="1" applyFill="1" applyBorder="1" applyAlignment="1" applyProtection="1">
      <alignment horizontal="center" vertical="center" wrapText="1"/>
      <protection hidden="1"/>
    </xf>
    <xf numFmtId="166" fontId="11" fillId="0" borderId="14" xfId="9" applyFont="1" applyFill="1" applyBorder="1" applyAlignment="1" applyProtection="1">
      <alignment vertical="center" wrapText="1"/>
      <protection hidden="1"/>
    </xf>
    <xf numFmtId="166" fontId="10" fillId="0" borderId="14" xfId="9" applyFont="1" applyFill="1" applyBorder="1" applyAlignment="1" applyProtection="1">
      <alignment horizontal="center" vertical="center" wrapText="1"/>
      <protection locked="0"/>
    </xf>
    <xf numFmtId="166" fontId="10" fillId="0" borderId="14" xfId="9" applyFont="1" applyFill="1" applyBorder="1" applyAlignment="1" applyProtection="1">
      <alignment vertical="center" wrapText="1"/>
      <protection locked="0"/>
    </xf>
    <xf numFmtId="0" fontId="8" fillId="0" borderId="13" xfId="0" applyFont="1" applyFill="1" applyBorder="1" applyAlignment="1" applyProtection="1">
      <alignment horizontal="left" vertical="center" wrapText="1"/>
      <protection hidden="1"/>
    </xf>
    <xf numFmtId="0" fontId="11" fillId="0" borderId="6" xfId="0" applyFont="1" applyFill="1" applyBorder="1" applyAlignment="1" applyProtection="1">
      <alignment horizontal="left" vertical="top" wrapText="1"/>
      <protection hidden="1"/>
    </xf>
    <xf numFmtId="0" fontId="10" fillId="0" borderId="10" xfId="0" applyFont="1" applyFill="1" applyBorder="1" applyAlignment="1" applyProtection="1">
      <alignment horizontal="center" vertical="top" wrapText="1"/>
      <protection locked="0"/>
    </xf>
    <xf numFmtId="2" fontId="10" fillId="0" borderId="10" xfId="0" applyNumberFormat="1" applyFont="1" applyFill="1" applyBorder="1" applyAlignment="1" applyProtection="1">
      <alignment horizontal="center" vertical="top" wrapText="1"/>
      <protection locked="0"/>
    </xf>
    <xf numFmtId="0" fontId="10" fillId="0" borderId="10" xfId="0" applyNumberFormat="1" applyFont="1" applyFill="1" applyBorder="1" applyAlignment="1" applyProtection="1">
      <alignment horizontal="center" vertical="top" wrapText="1"/>
      <protection locked="0"/>
    </xf>
    <xf numFmtId="0" fontId="13" fillId="0" borderId="10" xfId="0" quotePrefix="1" applyFont="1" applyBorder="1" applyAlignment="1" applyProtection="1">
      <alignment horizontal="center" vertical="top" wrapText="1"/>
      <protection hidden="1"/>
    </xf>
    <xf numFmtId="0" fontId="10" fillId="0" borderId="10" xfId="0" applyFont="1" applyBorder="1" applyAlignment="1" applyProtection="1">
      <alignment horizontal="left" vertical="top" wrapText="1"/>
      <protection hidden="1"/>
    </xf>
    <xf numFmtId="0" fontId="10" fillId="0" borderId="10" xfId="0" applyFont="1" applyBorder="1" applyAlignment="1" applyProtection="1">
      <alignment horizontal="center" vertical="top" wrapText="1"/>
      <protection hidden="1"/>
    </xf>
    <xf numFmtId="2" fontId="11" fillId="0" borderId="10" xfId="0" applyNumberFormat="1" applyFont="1" applyFill="1" applyBorder="1" applyAlignment="1" applyProtection="1">
      <alignment horizontal="center" vertical="top" wrapText="1"/>
      <protection hidden="1"/>
    </xf>
    <xf numFmtId="0" fontId="13" fillId="0" borderId="14" xfId="0" quotePrefix="1" applyFont="1" applyBorder="1" applyAlignment="1" applyProtection="1">
      <alignment horizontal="center" vertical="top" wrapText="1"/>
      <protection hidden="1"/>
    </xf>
    <xf numFmtId="0" fontId="10" fillId="0" borderId="14" xfId="0" applyFont="1" applyBorder="1" applyAlignment="1" applyProtection="1">
      <alignment horizontal="left" vertical="top" wrapText="1"/>
      <protection hidden="1"/>
    </xf>
    <xf numFmtId="0" fontId="10" fillId="0" borderId="14" xfId="0" applyFont="1" applyBorder="1" applyAlignment="1" applyProtection="1">
      <alignment horizontal="center" vertical="top" wrapText="1"/>
      <protection hidden="1"/>
    </xf>
    <xf numFmtId="2" fontId="11" fillId="0" borderId="14" xfId="0" applyNumberFormat="1" applyFont="1" applyFill="1" applyBorder="1" applyAlignment="1" applyProtection="1">
      <alignment horizontal="center" vertical="top" wrapText="1"/>
      <protection hidden="1"/>
    </xf>
    <xf numFmtId="166" fontId="9" fillId="4" borderId="1" xfId="9" applyFont="1" applyFill="1" applyBorder="1" applyAlignment="1" applyProtection="1">
      <alignment vertical="center" wrapText="1"/>
      <protection hidden="1"/>
    </xf>
    <xf numFmtId="166" fontId="11" fillId="0" borderId="10" xfId="9" applyFont="1" applyFill="1" applyBorder="1" applyAlignment="1" applyProtection="1">
      <alignment horizontal="center" vertical="center" wrapText="1"/>
      <protection hidden="1"/>
    </xf>
    <xf numFmtId="166" fontId="11" fillId="0" borderId="14" xfId="9" applyFont="1" applyFill="1" applyBorder="1" applyAlignment="1" applyProtection="1">
      <alignment horizontal="center" vertical="center" wrapText="1"/>
      <protection hidden="1"/>
    </xf>
    <xf numFmtId="166" fontId="9" fillId="4" borderId="1" xfId="9" applyNumberFormat="1" applyFont="1" applyFill="1" applyBorder="1" applyAlignment="1" applyProtection="1">
      <alignment vertical="center" wrapText="1"/>
      <protection hidden="1"/>
    </xf>
    <xf numFmtId="166" fontId="10" fillId="0" borderId="6" xfId="9" applyFont="1" applyFill="1" applyBorder="1" applyAlignment="1" applyProtection="1">
      <alignment vertical="top" wrapText="1"/>
      <protection locked="0"/>
    </xf>
    <xf numFmtId="166" fontId="10" fillId="0" borderId="10" xfId="9" applyFont="1" applyFill="1" applyBorder="1" applyAlignment="1" applyProtection="1">
      <alignment vertical="top" wrapText="1"/>
      <protection locked="0"/>
    </xf>
    <xf numFmtId="166" fontId="10" fillId="0" borderId="14" xfId="9" applyFont="1" applyFill="1" applyBorder="1" applyAlignment="1" applyProtection="1">
      <alignment vertical="top" wrapText="1"/>
      <protection locked="0"/>
    </xf>
    <xf numFmtId="0" fontId="11" fillId="0" borderId="10" xfId="0" applyFont="1" applyFill="1" applyBorder="1" applyAlignment="1" applyProtection="1">
      <alignment horizontal="center" vertical="top" wrapText="1"/>
      <protection hidden="1"/>
    </xf>
    <xf numFmtId="0" fontId="10" fillId="0" borderId="6" xfId="10" applyFont="1" applyFill="1" applyBorder="1" applyAlignment="1" applyProtection="1">
      <alignment horizontal="center" vertical="top" wrapText="1"/>
      <protection hidden="1"/>
    </xf>
    <xf numFmtId="0" fontId="8" fillId="0" borderId="6" xfId="10" applyFont="1" applyFill="1" applyBorder="1" applyAlignment="1" applyProtection="1">
      <alignment horizontal="left" vertical="top" wrapText="1"/>
      <protection hidden="1"/>
    </xf>
    <xf numFmtId="0" fontId="10" fillId="0" borderId="10" xfId="10" applyFont="1" applyFill="1" applyBorder="1" applyAlignment="1" applyProtection="1">
      <alignment horizontal="center" vertical="top" wrapText="1"/>
      <protection hidden="1"/>
    </xf>
    <xf numFmtId="0" fontId="10" fillId="0" borderId="10" xfId="10" applyFont="1" applyFill="1" applyBorder="1" applyAlignment="1" applyProtection="1">
      <alignment horizontal="left" vertical="top" wrapText="1"/>
      <protection hidden="1"/>
    </xf>
    <xf numFmtId="166" fontId="10" fillId="0" borderId="1" xfId="9" applyFont="1" applyFill="1" applyBorder="1" applyAlignment="1" applyProtection="1">
      <alignment vertical="top" wrapText="1"/>
      <protection locked="0"/>
    </xf>
    <xf numFmtId="0" fontId="10" fillId="0" borderId="14" xfId="10" applyFont="1" applyFill="1" applyBorder="1" applyAlignment="1" applyProtection="1">
      <alignment horizontal="center" vertical="top" wrapText="1"/>
      <protection hidden="1"/>
    </xf>
    <xf numFmtId="0" fontId="10" fillId="0" borderId="14" xfId="10" applyFont="1" applyFill="1" applyBorder="1" applyAlignment="1" applyProtection="1">
      <alignment horizontal="left" vertical="top" wrapText="1"/>
      <protection hidden="1"/>
    </xf>
    <xf numFmtId="0" fontId="13" fillId="0" borderId="9" xfId="3" quotePrefix="1" applyFont="1" applyFill="1" applyBorder="1" applyAlignment="1" applyProtection="1">
      <alignment vertical="top" wrapText="1"/>
      <protection hidden="1"/>
    </xf>
    <xf numFmtId="0" fontId="8" fillId="3" borderId="10" xfId="10" applyFont="1" applyFill="1" applyBorder="1" applyAlignment="1" applyProtection="1">
      <alignment horizontal="left" vertical="top" wrapText="1"/>
      <protection hidden="1"/>
    </xf>
    <xf numFmtId="167" fontId="9" fillId="4" borderId="14" xfId="9" applyNumberFormat="1" applyFont="1" applyFill="1" applyBorder="1" applyAlignment="1" applyProtection="1">
      <alignment vertical="center" wrapText="1"/>
      <protection hidden="1"/>
    </xf>
    <xf numFmtId="0" fontId="13" fillId="0" borderId="15" xfId="10" quotePrefix="1" applyFont="1" applyFill="1" applyBorder="1" applyAlignment="1" applyProtection="1">
      <alignment horizontal="center" vertical="top" wrapText="1"/>
      <protection hidden="1"/>
    </xf>
    <xf numFmtId="0" fontId="8" fillId="0" borderId="6" xfId="3" applyFont="1" applyFill="1" applyBorder="1" applyAlignment="1" applyProtection="1">
      <alignment horizontal="left" vertical="top" wrapText="1"/>
      <protection hidden="1"/>
    </xf>
    <xf numFmtId="166" fontId="9" fillId="4" borderId="6" xfId="9" applyNumberFormat="1" applyFont="1" applyFill="1" applyBorder="1" applyAlignment="1" applyProtection="1">
      <alignment vertical="center" wrapText="1"/>
      <protection hidden="1"/>
    </xf>
    <xf numFmtId="0" fontId="13" fillId="0" borderId="10" xfId="3" quotePrefix="1" applyFont="1" applyFill="1" applyBorder="1" applyAlignment="1" applyProtection="1">
      <alignment vertical="top" wrapText="1"/>
      <protection hidden="1"/>
    </xf>
    <xf numFmtId="0" fontId="10" fillId="0" borderId="10" xfId="3" applyFont="1" applyFill="1" applyBorder="1" applyAlignment="1" applyProtection="1">
      <alignment horizontal="left" vertical="top" wrapText="1"/>
      <protection hidden="1"/>
    </xf>
    <xf numFmtId="166" fontId="9" fillId="4" borderId="6" xfId="9" applyFont="1" applyFill="1" applyBorder="1" applyAlignment="1" applyProtection="1">
      <alignment vertical="center" wrapText="1"/>
      <protection hidden="1"/>
    </xf>
    <xf numFmtId="0" fontId="13" fillId="0" borderId="0" xfId="3" applyFont="1" applyProtection="1">
      <protection hidden="1"/>
    </xf>
    <xf numFmtId="166" fontId="9" fillId="0" borderId="6" xfId="9" applyFont="1" applyFill="1" applyBorder="1" applyAlignment="1" applyProtection="1">
      <alignment vertical="center" wrapText="1"/>
      <protection hidden="1"/>
    </xf>
    <xf numFmtId="0" fontId="8" fillId="0" borderId="10" xfId="10" applyFont="1" applyFill="1" applyBorder="1" applyAlignment="1" applyProtection="1">
      <alignment horizontal="left" vertical="top" wrapText="1"/>
      <protection hidden="1"/>
    </xf>
    <xf numFmtId="166" fontId="9" fillId="4" borderId="6" xfId="9" applyFont="1" applyFill="1" applyBorder="1" applyAlignment="1" applyProtection="1">
      <alignment horizontal="center" vertical="center" wrapText="1"/>
      <protection hidden="1"/>
    </xf>
    <xf numFmtId="49" fontId="10" fillId="0" borderId="1" xfId="0" applyNumberFormat="1" applyFont="1" applyFill="1" applyBorder="1" applyAlignment="1" applyProtection="1">
      <alignment horizontal="center" vertical="top" wrapText="1"/>
      <protection hidden="1"/>
    </xf>
    <xf numFmtId="49" fontId="10" fillId="0" borderId="1" xfId="0" quotePrefix="1" applyNumberFormat="1" applyFont="1" applyFill="1" applyBorder="1" applyAlignment="1" applyProtection="1">
      <alignment horizontal="center" vertical="top" wrapText="1"/>
      <protection hidden="1"/>
    </xf>
    <xf numFmtId="0" fontId="8" fillId="0" borderId="1" xfId="0" applyFont="1" applyBorder="1" applyAlignment="1" applyProtection="1">
      <alignment horizontal="left" vertical="top" wrapText="1"/>
      <protection hidden="1"/>
    </xf>
    <xf numFmtId="9" fontId="10" fillId="0" borderId="1" xfId="2" applyFont="1" applyFill="1" applyBorder="1" applyAlignment="1" applyProtection="1">
      <alignment horizontal="center" vertical="top"/>
      <protection hidden="1"/>
    </xf>
    <xf numFmtId="166" fontId="16" fillId="3" borderId="1" xfId="9" applyFont="1" applyFill="1" applyBorder="1" applyAlignment="1" applyProtection="1">
      <alignment horizontal="center" vertical="top"/>
      <protection hidden="1"/>
    </xf>
    <xf numFmtId="166" fontId="9" fillId="4" borderId="1" xfId="9" applyFont="1" applyFill="1" applyBorder="1" applyAlignment="1" applyProtection="1">
      <alignment horizontal="center" vertical="center" wrapText="1"/>
      <protection hidden="1"/>
    </xf>
    <xf numFmtId="0" fontId="17" fillId="0" borderId="1" xfId="0" quotePrefix="1" applyNumberFormat="1" applyFont="1" applyFill="1" applyBorder="1" applyAlignment="1" applyProtection="1">
      <alignment horizontal="center" vertical="top" wrapText="1"/>
      <protection locked="0"/>
    </xf>
    <xf numFmtId="0" fontId="8" fillId="0" borderId="14" xfId="3" applyFont="1" applyFill="1" applyBorder="1" applyAlignment="1" applyProtection="1">
      <alignment horizontal="right" vertical="top" wrapText="1"/>
      <protection hidden="1"/>
    </xf>
    <xf numFmtId="0" fontId="8" fillId="0" borderId="1" xfId="3" applyFont="1" applyFill="1" applyBorder="1" applyAlignment="1" applyProtection="1">
      <alignment horizontal="center" vertical="top" wrapText="1"/>
      <protection locked="0"/>
    </xf>
    <xf numFmtId="0" fontId="10" fillId="0" borderId="14" xfId="3" applyFont="1" applyFill="1" applyBorder="1" applyAlignment="1" applyProtection="1">
      <alignment horizontal="center" vertical="top" wrapText="1"/>
      <protection locked="0"/>
    </xf>
    <xf numFmtId="166" fontId="8" fillId="0" borderId="14" xfId="9" applyFont="1" applyFill="1" applyBorder="1" applyAlignment="1" applyProtection="1">
      <alignment vertical="center" wrapText="1"/>
      <protection locked="0"/>
    </xf>
    <xf numFmtId="168" fontId="13" fillId="0" borderId="0" xfId="3" applyNumberFormat="1" applyFont="1" applyProtection="1">
      <protection hidden="1"/>
    </xf>
    <xf numFmtId="0" fontId="8" fillId="0" borderId="1" xfId="3" applyFont="1" applyFill="1" applyBorder="1" applyAlignment="1" applyProtection="1">
      <alignment horizontal="left" vertical="top" wrapText="1"/>
      <protection hidden="1"/>
    </xf>
    <xf numFmtId="9" fontId="19" fillId="0" borderId="1" xfId="2" applyFont="1" applyFill="1" applyBorder="1" applyAlignment="1" applyProtection="1">
      <alignment horizontal="center" vertical="center"/>
      <protection locked="0"/>
    </xf>
    <xf numFmtId="0" fontId="13" fillId="0" borderId="1" xfId="3" applyFont="1" applyFill="1" applyBorder="1" applyProtection="1">
      <protection locked="0"/>
    </xf>
    <xf numFmtId="166" fontId="13" fillId="0" borderId="1" xfId="9" applyFont="1" applyFill="1" applyBorder="1" applyAlignment="1" applyProtection="1">
      <alignment vertical="center"/>
      <protection locked="0"/>
    </xf>
    <xf numFmtId="166" fontId="8" fillId="0" borderId="1" xfId="9" applyFont="1" applyFill="1" applyBorder="1" applyAlignment="1" applyProtection="1">
      <alignment vertical="center"/>
      <protection locked="0"/>
    </xf>
    <xf numFmtId="2" fontId="9" fillId="0" borderId="1" xfId="0" applyNumberFormat="1" applyFont="1" applyFill="1" applyBorder="1" applyAlignment="1" applyProtection="1">
      <alignment horizontal="center" vertical="top" wrapText="1"/>
      <protection locked="0"/>
    </xf>
    <xf numFmtId="0" fontId="7" fillId="0" borderId="0" xfId="3" applyFont="1" applyProtection="1">
      <protection hidden="1"/>
    </xf>
    <xf numFmtId="0" fontId="8" fillId="0" borderId="1" xfId="3" applyFont="1" applyFill="1" applyBorder="1" applyAlignment="1" applyProtection="1">
      <alignment horizontal="right" vertical="top" wrapText="1"/>
      <protection hidden="1"/>
    </xf>
    <xf numFmtId="0" fontId="18" fillId="0" borderId="1" xfId="3" applyFont="1" applyFill="1" applyBorder="1" applyProtection="1">
      <protection locked="0"/>
    </xf>
    <xf numFmtId="0" fontId="8" fillId="4" borderId="1" xfId="3" applyFont="1" applyFill="1" applyBorder="1" applyAlignment="1" applyProtection="1">
      <alignment horizontal="right" vertical="top" wrapText="1"/>
      <protection hidden="1"/>
    </xf>
    <xf numFmtId="166" fontId="8" fillId="4" borderId="1" xfId="9" applyFont="1" applyFill="1" applyBorder="1" applyAlignment="1" applyProtection="1">
      <alignment vertical="center"/>
      <protection locked="0"/>
    </xf>
    <xf numFmtId="166" fontId="10" fillId="4" borderId="1" xfId="9" applyFont="1" applyFill="1" applyBorder="1" applyAlignment="1" applyProtection="1">
      <alignment horizontal="center" vertical="center"/>
      <protection locked="0"/>
    </xf>
    <xf numFmtId="2" fontId="9" fillId="4" borderId="1" xfId="0" applyNumberFormat="1" applyFont="1" applyFill="1" applyBorder="1" applyAlignment="1" applyProtection="1">
      <alignment horizontal="center" vertical="top" wrapText="1"/>
      <protection locked="0"/>
    </xf>
    <xf numFmtId="2" fontId="7" fillId="0" borderId="0" xfId="3" applyNumberFormat="1" applyFont="1" applyProtection="1">
      <protection hidden="1"/>
    </xf>
    <xf numFmtId="0" fontId="8" fillId="2" borderId="1" xfId="3" applyFont="1" applyFill="1" applyBorder="1" applyAlignment="1" applyProtection="1">
      <alignment horizontal="left" vertical="top" wrapText="1"/>
      <protection hidden="1"/>
    </xf>
    <xf numFmtId="0" fontId="13" fillId="0" borderId="0" xfId="0" applyFont="1" applyProtection="1">
      <protection hidden="1"/>
    </xf>
    <xf numFmtId="0" fontId="21" fillId="0" borderId="0" xfId="0" applyFont="1" applyProtection="1">
      <protection hidden="1"/>
    </xf>
    <xf numFmtId="0" fontId="13" fillId="0" borderId="10" xfId="0" quotePrefix="1" applyFont="1" applyBorder="1" applyAlignment="1" applyProtection="1">
      <alignment horizontal="center" vertical="center" wrapText="1"/>
      <protection hidden="1"/>
    </xf>
    <xf numFmtId="0" fontId="11" fillId="0" borderId="10" xfId="0" applyFont="1" applyFill="1" applyBorder="1" applyAlignment="1" applyProtection="1">
      <alignment horizontal="center" vertical="top" wrapText="1"/>
      <protection locked="0"/>
    </xf>
    <xf numFmtId="0" fontId="13" fillId="0" borderId="10" xfId="0" quotePrefix="1" applyFont="1" applyFill="1" applyBorder="1" applyAlignment="1" applyProtection="1">
      <alignment vertical="top" wrapText="1"/>
      <protection hidden="1"/>
    </xf>
    <xf numFmtId="0" fontId="13" fillId="0" borderId="6" xfId="0" quotePrefix="1" applyFont="1" applyFill="1" applyBorder="1" applyAlignment="1" applyProtection="1">
      <alignment vertical="top" wrapText="1"/>
      <protection hidden="1"/>
    </xf>
    <xf numFmtId="166" fontId="8" fillId="4" borderId="6" xfId="9" applyFont="1" applyFill="1" applyBorder="1" applyAlignment="1" applyProtection="1">
      <alignment vertical="center" wrapText="1"/>
      <protection hidden="1"/>
    </xf>
    <xf numFmtId="166" fontId="10" fillId="0" borderId="10" xfId="9" applyFont="1" applyFill="1" applyBorder="1" applyAlignment="1" applyProtection="1">
      <alignment vertical="center" wrapText="1"/>
      <protection hidden="1"/>
    </xf>
    <xf numFmtId="166" fontId="10" fillId="0" borderId="14" xfId="9" applyFont="1" applyFill="1" applyBorder="1" applyAlignment="1" applyProtection="1">
      <alignment vertical="center" wrapText="1"/>
      <protection hidden="1"/>
    </xf>
    <xf numFmtId="0" fontId="10" fillId="0" borderId="1" xfId="0" applyFont="1" applyFill="1" applyBorder="1" applyAlignment="1" applyProtection="1">
      <alignment horizontal="left" vertical="top" wrapText="1"/>
      <protection hidden="1"/>
    </xf>
    <xf numFmtId="0" fontId="10" fillId="0" borderId="10" xfId="0" quotePrefix="1" applyFont="1" applyBorder="1" applyAlignment="1" applyProtection="1">
      <alignment horizontal="center" vertical="top" wrapText="1"/>
      <protection hidden="1"/>
    </xf>
    <xf numFmtId="0" fontId="10" fillId="0" borderId="6" xfId="0" applyFont="1" applyFill="1" applyBorder="1" applyAlignment="1" applyProtection="1">
      <alignment horizontal="left" vertical="top" wrapText="1"/>
      <protection hidden="1"/>
    </xf>
    <xf numFmtId="0" fontId="10" fillId="0" borderId="10" xfId="0" applyFont="1" applyBorder="1" applyAlignment="1" applyProtection="1">
      <alignment vertical="top" wrapText="1"/>
      <protection hidden="1"/>
    </xf>
    <xf numFmtId="2" fontId="11" fillId="0" borderId="10" xfId="0" applyNumberFormat="1" applyFont="1" applyFill="1" applyBorder="1" applyAlignment="1" applyProtection="1">
      <alignment horizontal="center" wrapText="1"/>
      <protection hidden="1"/>
    </xf>
    <xf numFmtId="0" fontId="10" fillId="0" borderId="10" xfId="0" applyFont="1" applyFill="1" applyBorder="1" applyAlignment="1" applyProtection="1">
      <alignment horizontal="center" wrapText="1"/>
      <protection locked="0"/>
    </xf>
    <xf numFmtId="166" fontId="10" fillId="0" borderId="10" xfId="0" applyNumberFormat="1" applyFont="1" applyFill="1" applyBorder="1" applyAlignment="1" applyProtection="1">
      <alignment horizontal="center" vertical="top" wrapText="1"/>
      <protection locked="0"/>
    </xf>
    <xf numFmtId="0" fontId="10" fillId="0" borderId="14" xfId="0" applyFont="1" applyBorder="1" applyAlignment="1" applyProtection="1">
      <alignment vertical="top" wrapText="1"/>
      <protection hidden="1"/>
    </xf>
    <xf numFmtId="166" fontId="10" fillId="0" borderId="14" xfId="0" applyNumberFormat="1" applyFont="1" applyFill="1" applyBorder="1" applyAlignment="1" applyProtection="1">
      <alignment horizontal="center" vertical="top" wrapText="1"/>
      <protection locked="0"/>
    </xf>
    <xf numFmtId="0" fontId="13" fillId="0" borderId="6" xfId="3" quotePrefix="1" applyFont="1" applyFill="1" applyBorder="1" applyAlignment="1" applyProtection="1">
      <alignment vertical="top" wrapText="1"/>
      <protection hidden="1"/>
    </xf>
    <xf numFmtId="0" fontId="13" fillId="0" borderId="14" xfId="3" quotePrefix="1" applyFont="1" applyFill="1" applyBorder="1" applyAlignment="1" applyProtection="1">
      <alignment vertical="top" wrapText="1"/>
      <protection hidden="1"/>
    </xf>
    <xf numFmtId="0" fontId="10" fillId="0" borderId="14" xfId="3" applyFont="1" applyFill="1" applyBorder="1" applyAlignment="1" applyProtection="1">
      <alignment horizontal="left" vertical="top" wrapText="1"/>
      <protection hidden="1"/>
    </xf>
    <xf numFmtId="0" fontId="13" fillId="0" borderId="14" xfId="0" quotePrefix="1" applyFont="1" applyFill="1" applyBorder="1" applyAlignment="1" applyProtection="1">
      <alignment vertical="top" wrapText="1"/>
      <protection hidden="1"/>
    </xf>
    <xf numFmtId="0" fontId="11" fillId="0" borderId="10" xfId="10" applyFont="1" applyFill="1" applyBorder="1" applyAlignment="1" applyProtection="1">
      <alignment horizontal="center" vertical="top" wrapText="1"/>
      <protection hidden="1"/>
    </xf>
    <xf numFmtId="0" fontId="11" fillId="0" borderId="14" xfId="0" applyFont="1" applyFill="1" applyBorder="1" applyAlignment="1" applyProtection="1">
      <alignment horizontal="center" vertical="top" wrapText="1"/>
      <protection hidden="1"/>
    </xf>
    <xf numFmtId="0" fontId="13" fillId="0" borderId="7" xfId="10" quotePrefix="1" applyFont="1" applyFill="1" applyBorder="1" applyAlignment="1" applyProtection="1">
      <alignment vertical="top" wrapText="1"/>
      <protection hidden="1"/>
    </xf>
    <xf numFmtId="0" fontId="9" fillId="0" borderId="6" xfId="0" applyFont="1" applyFill="1" applyBorder="1" applyAlignment="1" applyProtection="1">
      <alignment horizontal="left" vertical="top" wrapText="1"/>
      <protection hidden="1"/>
    </xf>
    <xf numFmtId="0" fontId="13" fillId="0" borderId="0" xfId="10" applyFont="1" applyProtection="1">
      <protection hidden="1"/>
    </xf>
    <xf numFmtId="0" fontId="13" fillId="0" borderId="10" xfId="10" quotePrefix="1" applyFont="1" applyFill="1" applyBorder="1" applyAlignment="1" applyProtection="1">
      <alignment vertical="top" wrapText="1"/>
      <protection hidden="1"/>
    </xf>
    <xf numFmtId="0" fontId="11" fillId="0" borderId="10" xfId="0" applyFont="1" applyBorder="1" applyAlignment="1" applyProtection="1">
      <alignment horizontal="center" vertical="top" wrapText="1"/>
      <protection hidden="1"/>
    </xf>
    <xf numFmtId="0" fontId="16" fillId="0" borderId="10" xfId="10" applyFont="1" applyFill="1" applyBorder="1" applyAlignment="1" applyProtection="1">
      <alignment horizontal="center" vertical="top" wrapText="1"/>
      <protection hidden="1"/>
    </xf>
    <xf numFmtId="0" fontId="13" fillId="0" borderId="1" xfId="10" quotePrefix="1" applyFont="1" applyFill="1" applyBorder="1" applyAlignment="1" applyProtection="1">
      <alignment vertical="top" wrapText="1"/>
      <protection hidden="1"/>
    </xf>
    <xf numFmtId="0" fontId="23" fillId="0" borderId="14" xfId="0" applyFont="1" applyFill="1" applyBorder="1" applyAlignment="1" applyProtection="1">
      <alignment horizontal="center" vertical="top" wrapText="1"/>
      <protection hidden="1"/>
    </xf>
    <xf numFmtId="0" fontId="10" fillId="0" borderId="1" xfId="0" applyFont="1" applyFill="1" applyBorder="1" applyAlignment="1" applyProtection="1">
      <alignment horizontal="center" vertical="top" wrapText="1"/>
      <protection hidden="1"/>
    </xf>
    <xf numFmtId="166" fontId="10" fillId="0" borderId="1" xfId="9" applyFont="1" applyFill="1" applyBorder="1" applyAlignment="1" applyProtection="1">
      <alignment vertical="center" wrapText="1"/>
      <protection locked="0"/>
    </xf>
    <xf numFmtId="166" fontId="8" fillId="4" borderId="1" xfId="9" applyFont="1" applyFill="1" applyBorder="1" applyAlignment="1" applyProtection="1">
      <alignment horizontal="center" vertical="top"/>
      <protection hidden="1"/>
    </xf>
    <xf numFmtId="0" fontId="11" fillId="0" borderId="1" xfId="0" applyFont="1" applyFill="1" applyBorder="1" applyAlignment="1" applyProtection="1">
      <alignment horizontal="left" vertical="top" wrapText="1"/>
      <protection hidden="1"/>
    </xf>
    <xf numFmtId="0" fontId="0" fillId="0" borderId="0" xfId="0" applyProtection="1">
      <protection hidden="1"/>
    </xf>
    <xf numFmtId="0" fontId="9" fillId="0" borderId="10" xfId="0" applyFont="1" applyBorder="1" applyAlignment="1" applyProtection="1">
      <alignment vertical="top" wrapText="1"/>
      <protection hidden="1"/>
    </xf>
    <xf numFmtId="0" fontId="10" fillId="0" borderId="10" xfId="0" applyFont="1" applyBorder="1" applyAlignment="1" applyProtection="1">
      <alignment horizontal="center" vertical="center" wrapText="1"/>
      <protection hidden="1"/>
    </xf>
    <xf numFmtId="166" fontId="8" fillId="4" borderId="10" xfId="9" applyFont="1" applyFill="1" applyBorder="1" applyAlignment="1" applyProtection="1">
      <alignment vertical="center" wrapText="1"/>
      <protection hidden="1"/>
    </xf>
    <xf numFmtId="166" fontId="10" fillId="0" borderId="15" xfId="9" applyFont="1" applyFill="1" applyBorder="1" applyAlignment="1" applyProtection="1">
      <alignment vertical="top" wrapText="1"/>
      <protection locked="0"/>
    </xf>
    <xf numFmtId="0" fontId="10" fillId="0" borderId="0" xfId="0" applyFont="1" applyProtection="1">
      <protection hidden="1"/>
    </xf>
    <xf numFmtId="0" fontId="10" fillId="0" borderId="14" xfId="0" applyFont="1" applyBorder="1" applyAlignment="1" applyProtection="1">
      <alignment horizontal="center" vertical="center" wrapText="1"/>
      <protection hidden="1"/>
    </xf>
    <xf numFmtId="166" fontId="10" fillId="0" borderId="12" xfId="9" applyFont="1" applyFill="1" applyBorder="1" applyAlignment="1" applyProtection="1">
      <alignment vertical="top" wrapText="1"/>
      <protection locked="0"/>
    </xf>
    <xf numFmtId="49" fontId="10" fillId="0" borderId="10" xfId="0" quotePrefix="1" applyNumberFormat="1" applyFont="1" applyFill="1" applyBorder="1" applyAlignment="1" applyProtection="1">
      <alignment horizontal="center" vertical="top" wrapText="1"/>
      <protection hidden="1"/>
    </xf>
    <xf numFmtId="0" fontId="8" fillId="0" borderId="10" xfId="0" applyFont="1" applyFill="1" applyBorder="1" applyAlignment="1" applyProtection="1">
      <alignment vertical="top" wrapText="1"/>
      <protection hidden="1"/>
    </xf>
    <xf numFmtId="0" fontId="10" fillId="0" borderId="13" xfId="0" applyFont="1" applyFill="1" applyBorder="1" applyAlignment="1" applyProtection="1">
      <alignment horizontal="center" vertical="top" wrapText="1"/>
      <protection hidden="1"/>
    </xf>
    <xf numFmtId="2" fontId="8" fillId="4" borderId="10" xfId="0" applyNumberFormat="1" applyFont="1" applyFill="1" applyBorder="1" applyAlignment="1" applyProtection="1">
      <alignment horizontal="center" vertical="top" wrapText="1"/>
      <protection hidden="1"/>
    </xf>
    <xf numFmtId="0" fontId="10" fillId="0" borderId="15" xfId="0" applyFont="1" applyFill="1" applyBorder="1" applyAlignment="1" applyProtection="1">
      <alignment horizontal="center" vertical="top" wrapText="1"/>
      <protection locked="0"/>
    </xf>
    <xf numFmtId="0" fontId="17" fillId="0" borderId="0" xfId="0" applyFont="1" applyFill="1" applyBorder="1" applyProtection="1">
      <protection hidden="1"/>
    </xf>
    <xf numFmtId="49" fontId="10" fillId="0" borderId="10" xfId="0" applyNumberFormat="1" applyFont="1" applyFill="1" applyBorder="1" applyAlignment="1" applyProtection="1">
      <alignment horizontal="center" vertical="top" wrapText="1"/>
      <protection hidden="1"/>
    </xf>
    <xf numFmtId="0" fontId="10" fillId="0" borderId="13" xfId="0" applyFont="1" applyBorder="1" applyAlignment="1" applyProtection="1">
      <alignment horizontal="center" vertical="top" wrapText="1"/>
      <protection hidden="1"/>
    </xf>
    <xf numFmtId="0" fontId="25" fillId="0" borderId="15" xfId="0" applyFont="1" applyFill="1" applyBorder="1" applyAlignment="1" applyProtection="1">
      <alignment horizontal="left" vertical="top" wrapText="1"/>
      <protection locked="0"/>
    </xf>
    <xf numFmtId="0" fontId="17" fillId="0" borderId="0" xfId="0" applyFont="1" applyProtection="1">
      <protection hidden="1"/>
    </xf>
    <xf numFmtId="0" fontId="8" fillId="0" borderId="10" xfId="0" quotePrefix="1" applyFont="1" applyBorder="1" applyAlignment="1" applyProtection="1">
      <alignment horizontal="center" vertical="top" wrapText="1"/>
      <protection hidden="1"/>
    </xf>
    <xf numFmtId="0" fontId="11" fillId="0" borderId="10" xfId="0" applyFont="1" applyFill="1" applyBorder="1" applyAlignment="1" applyProtection="1">
      <alignment horizontal="center" vertical="center" wrapText="1"/>
      <protection hidden="1"/>
    </xf>
    <xf numFmtId="0" fontId="25" fillId="0" borderId="15" xfId="0" applyFont="1" applyFill="1" applyBorder="1" applyAlignment="1" applyProtection="1">
      <alignment horizontal="center" vertical="top" wrapText="1"/>
      <protection locked="0"/>
    </xf>
    <xf numFmtId="0" fontId="10" fillId="0" borderId="10" xfId="0" applyFont="1" applyFill="1" applyBorder="1" applyAlignment="1" applyProtection="1">
      <alignment vertical="top" wrapText="1"/>
      <protection hidden="1"/>
    </xf>
    <xf numFmtId="0" fontId="8" fillId="0" borderId="14" xfId="0" quotePrefix="1" applyFont="1" applyBorder="1" applyAlignment="1" applyProtection="1">
      <alignment horizontal="center" vertical="top" wrapText="1"/>
      <protection hidden="1"/>
    </xf>
    <xf numFmtId="166" fontId="9" fillId="0" borderId="1" xfId="9" applyFont="1" applyFill="1" applyBorder="1" applyAlignment="1" applyProtection="1">
      <alignment vertical="center" wrapText="1"/>
      <protection hidden="1"/>
    </xf>
    <xf numFmtId="0" fontId="11" fillId="0" borderId="6" xfId="0" applyFont="1" applyFill="1" applyBorder="1" applyAlignment="1" applyProtection="1">
      <alignment horizontal="center" vertical="top" wrapText="1"/>
      <protection hidden="1"/>
    </xf>
    <xf numFmtId="0" fontId="8" fillId="3" borderId="14" xfId="0" applyFont="1" applyFill="1" applyBorder="1" applyAlignment="1" applyProtection="1">
      <alignment horizontal="left" vertical="top" wrapText="1"/>
      <protection hidden="1"/>
    </xf>
    <xf numFmtId="0" fontId="8" fillId="0" borderId="10" xfId="0" applyFont="1" applyFill="1" applyBorder="1" applyAlignment="1" applyProtection="1">
      <alignment horizontal="center" vertical="top" wrapText="1"/>
      <protection hidden="1"/>
    </xf>
    <xf numFmtId="0" fontId="16" fillId="0" borderId="14" xfId="0" applyFont="1" applyFill="1" applyBorder="1" applyAlignment="1" applyProtection="1">
      <alignment horizontal="center" vertical="center" wrapText="1"/>
      <protection hidden="1"/>
    </xf>
    <xf numFmtId="166" fontId="8" fillId="4" borderId="14" xfId="9" applyFont="1" applyFill="1" applyBorder="1" applyAlignment="1" applyProtection="1">
      <alignment horizontal="center" vertical="top" wrapText="1"/>
      <protection hidden="1"/>
    </xf>
    <xf numFmtId="0" fontId="10" fillId="0" borderId="1" xfId="0" applyFont="1" applyBorder="1" applyAlignment="1" applyProtection="1">
      <alignment horizontal="center" vertical="top" wrapText="1"/>
      <protection hidden="1"/>
    </xf>
    <xf numFmtId="0" fontId="10" fillId="0" borderId="1" xfId="0" applyFont="1" applyBorder="1" applyAlignment="1" applyProtection="1">
      <alignment vertical="top" wrapText="1"/>
      <protection hidden="1"/>
    </xf>
    <xf numFmtId="0" fontId="10" fillId="0" borderId="1" xfId="0" applyFont="1" applyFill="1" applyBorder="1" applyAlignment="1" applyProtection="1">
      <alignment horizontal="center" vertical="center" wrapText="1"/>
      <protection hidden="1"/>
    </xf>
    <xf numFmtId="166" fontId="10" fillId="0" borderId="1" xfId="11" applyFont="1" applyFill="1" applyBorder="1" applyAlignment="1" applyProtection="1">
      <alignment horizontal="center" vertical="top" wrapText="1"/>
      <protection hidden="1"/>
    </xf>
    <xf numFmtId="166" fontId="10" fillId="0" borderId="1" xfId="11" applyFont="1" applyFill="1" applyBorder="1" applyAlignment="1" applyProtection="1">
      <alignment horizontal="center" vertical="top" wrapText="1"/>
      <protection locked="0"/>
    </xf>
    <xf numFmtId="0" fontId="8" fillId="0" borderId="1" xfId="0" quotePrefix="1" applyFont="1" applyBorder="1" applyAlignment="1" applyProtection="1">
      <alignment horizontal="center" vertical="top" wrapText="1"/>
      <protection hidden="1"/>
    </xf>
    <xf numFmtId="0" fontId="26" fillId="0" borderId="0" xfId="0" applyFont="1" applyProtection="1">
      <protection hidden="1"/>
    </xf>
    <xf numFmtId="0" fontId="26" fillId="0" borderId="0" xfId="0" applyFont="1" applyFill="1" applyProtection="1">
      <protection hidden="1"/>
    </xf>
    <xf numFmtId="0" fontId="8" fillId="2" borderId="14" xfId="3" applyFont="1" applyFill="1" applyBorder="1" applyAlignment="1" applyProtection="1">
      <alignment horizontal="left" vertical="top" wrapText="1"/>
      <protection hidden="1"/>
    </xf>
    <xf numFmtId="0" fontId="8" fillId="0" borderId="10" xfId="0" applyFont="1" applyBorder="1" applyAlignment="1" applyProtection="1">
      <alignment horizontal="left" vertical="top" wrapText="1"/>
      <protection hidden="1"/>
    </xf>
    <xf numFmtId="166" fontId="8" fillId="4" borderId="10" xfId="9" applyFont="1" applyFill="1" applyBorder="1" applyAlignment="1" applyProtection="1">
      <alignment horizontal="center" vertical="center" wrapText="1"/>
      <protection hidden="1"/>
    </xf>
    <xf numFmtId="166" fontId="10" fillId="0" borderId="10" xfId="9" applyFont="1" applyFill="1" applyBorder="1" applyAlignment="1" applyProtection="1">
      <alignment horizontal="center" vertical="top" wrapText="1"/>
      <protection hidden="1"/>
    </xf>
    <xf numFmtId="166" fontId="10" fillId="0" borderId="14" xfId="9" applyFont="1" applyFill="1" applyBorder="1" applyAlignment="1" applyProtection="1">
      <alignment horizontal="center" vertical="top" wrapText="1"/>
      <protection hidden="1"/>
    </xf>
    <xf numFmtId="0" fontId="10" fillId="0" borderId="10" xfId="0" applyFont="1" applyBorder="1" applyAlignment="1" applyProtection="1">
      <alignment vertical="center" wrapText="1"/>
      <protection hidden="1"/>
    </xf>
    <xf numFmtId="2" fontId="11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10" fillId="0" borderId="10" xfId="0" applyFont="1" applyFill="1" applyBorder="1" applyAlignment="1" applyProtection="1">
      <alignment horizontal="center" vertical="center" wrapText="1"/>
      <protection locked="0"/>
    </xf>
    <xf numFmtId="166" fontId="10" fillId="0" borderId="10" xfId="9" applyFont="1" applyFill="1" applyBorder="1" applyAlignment="1" applyProtection="1">
      <alignment horizontal="center" vertical="top" wrapText="1"/>
      <protection locked="0"/>
    </xf>
    <xf numFmtId="0" fontId="10" fillId="0" borderId="1" xfId="3" applyFont="1" applyFill="1" applyBorder="1" applyAlignment="1" applyProtection="1">
      <alignment horizontal="center" vertical="top" wrapText="1"/>
      <protection hidden="1"/>
    </xf>
    <xf numFmtId="0" fontId="11" fillId="0" borderId="14" xfId="3" applyFont="1" applyFill="1" applyBorder="1" applyAlignment="1" applyProtection="1">
      <alignment horizontal="center" vertical="top" wrapText="1"/>
      <protection hidden="1"/>
    </xf>
    <xf numFmtId="0" fontId="10" fillId="0" borderId="1" xfId="10" applyFont="1" applyFill="1" applyBorder="1" applyAlignment="1" applyProtection="1">
      <alignment horizontal="center" vertical="top" wrapText="1"/>
      <protection hidden="1"/>
    </xf>
    <xf numFmtId="0" fontId="10" fillId="0" borderId="1" xfId="0" applyFont="1" applyBorder="1" applyAlignment="1" applyProtection="1">
      <alignment horizontal="center" vertical="center" wrapText="1"/>
      <protection hidden="1"/>
    </xf>
    <xf numFmtId="0" fontId="8" fillId="0" borderId="1" xfId="0" applyFont="1" applyFill="1" applyBorder="1" applyAlignment="1" applyProtection="1">
      <alignment horizontal="left" vertical="center" wrapText="1"/>
      <protection hidden="1"/>
    </xf>
    <xf numFmtId="0" fontId="13" fillId="0" borderId="9" xfId="10" quotePrefix="1" applyFont="1" applyFill="1" applyBorder="1" applyAlignment="1" applyProtection="1">
      <alignment horizontal="center" vertical="center" wrapText="1"/>
      <protection hidden="1"/>
    </xf>
    <xf numFmtId="0" fontId="8" fillId="0" borderId="8" xfId="10" applyFont="1" applyFill="1" applyBorder="1" applyAlignment="1" applyProtection="1">
      <alignment horizontal="left" vertical="center" wrapText="1"/>
      <protection hidden="1"/>
    </xf>
    <xf numFmtId="0" fontId="10" fillId="0" borderId="6" xfId="10" applyFont="1" applyFill="1" applyBorder="1" applyAlignment="1" applyProtection="1">
      <alignment horizontal="center" vertical="center" wrapText="1"/>
      <protection hidden="1"/>
    </xf>
    <xf numFmtId="166" fontId="9" fillId="4" borderId="6" xfId="9" applyNumberFormat="1" applyFont="1" applyFill="1" applyBorder="1" applyAlignment="1" applyProtection="1">
      <alignment horizontal="center" vertical="center" wrapText="1"/>
      <protection hidden="1"/>
    </xf>
    <xf numFmtId="0" fontId="10" fillId="0" borderId="10" xfId="10" quotePrefix="1" applyFont="1" applyFill="1" applyBorder="1" applyAlignment="1" applyProtection="1">
      <alignment horizontal="center" vertical="center" wrapText="1"/>
      <protection hidden="1"/>
    </xf>
    <xf numFmtId="0" fontId="10" fillId="0" borderId="13" xfId="10" applyFont="1" applyFill="1" applyBorder="1" applyAlignment="1" applyProtection="1">
      <alignment horizontal="left" vertical="center" wrapText="1"/>
      <protection hidden="1"/>
    </xf>
    <xf numFmtId="0" fontId="13" fillId="0" borderId="10" xfId="10" quotePrefix="1" applyFont="1" applyFill="1" applyBorder="1" applyAlignment="1" applyProtection="1">
      <alignment horizontal="center" vertical="center" wrapText="1"/>
      <protection hidden="1"/>
    </xf>
    <xf numFmtId="0" fontId="13" fillId="0" borderId="14" xfId="10" quotePrefix="1" applyFont="1" applyFill="1" applyBorder="1" applyAlignment="1" applyProtection="1">
      <alignment horizontal="center" vertical="center" wrapText="1"/>
      <protection hidden="1"/>
    </xf>
    <xf numFmtId="0" fontId="10" fillId="0" borderId="11" xfId="10" applyFont="1" applyFill="1" applyBorder="1" applyAlignment="1" applyProtection="1">
      <alignment horizontal="left" vertical="center" wrapText="1"/>
      <protection hidden="1"/>
    </xf>
    <xf numFmtId="0" fontId="13" fillId="0" borderId="9" xfId="10" quotePrefix="1" applyFont="1" applyFill="1" applyBorder="1" applyAlignment="1" applyProtection="1">
      <alignment vertical="top" wrapText="1"/>
      <protection hidden="1"/>
    </xf>
    <xf numFmtId="0" fontId="8" fillId="0" borderId="10" xfId="3" applyFont="1" applyFill="1" applyBorder="1" applyAlignment="1" applyProtection="1">
      <alignment horizontal="left" vertical="top" wrapText="1"/>
      <protection hidden="1"/>
    </xf>
    <xf numFmtId="0" fontId="10" fillId="0" borderId="15" xfId="3" applyFont="1" applyFill="1" applyBorder="1" applyAlignment="1" applyProtection="1">
      <alignment horizontal="center" vertical="top" wrapText="1"/>
      <protection hidden="1"/>
    </xf>
    <xf numFmtId="0" fontId="10" fillId="0" borderId="10" xfId="10" applyFont="1" applyFill="1" applyBorder="1" applyAlignment="1" applyProtection="1">
      <alignment horizontal="left" vertical="center" wrapText="1"/>
      <protection hidden="1"/>
    </xf>
    <xf numFmtId="2" fontId="10" fillId="0" borderId="10" xfId="0" applyNumberFormat="1" applyFont="1" applyBorder="1" applyAlignment="1" applyProtection="1">
      <alignment horizontal="center" vertical="top" wrapText="1"/>
      <protection hidden="1"/>
    </xf>
    <xf numFmtId="0" fontId="13" fillId="0" borderId="6" xfId="0" quotePrefix="1" applyFont="1" applyBorder="1" applyAlignment="1" applyProtection="1">
      <alignment horizontal="center" vertical="top" wrapText="1"/>
      <protection hidden="1"/>
    </xf>
    <xf numFmtId="166" fontId="11" fillId="0" borderId="10" xfId="9" applyFont="1" applyFill="1" applyBorder="1" applyAlignment="1" applyProtection="1">
      <alignment horizontal="center" vertical="top" wrapText="1"/>
      <protection hidden="1"/>
    </xf>
    <xf numFmtId="166" fontId="11" fillId="0" borderId="10" xfId="9" applyFont="1" applyFill="1" applyBorder="1" applyAlignment="1" applyProtection="1">
      <alignment vertical="top" wrapText="1"/>
      <protection locked="0"/>
    </xf>
    <xf numFmtId="0" fontId="8" fillId="0" borderId="10" xfId="0" applyFont="1" applyFill="1" applyBorder="1" applyAlignment="1" applyProtection="1">
      <alignment horizontal="left" vertical="top" wrapText="1"/>
      <protection hidden="1"/>
    </xf>
    <xf numFmtId="0" fontId="10" fillId="0" borderId="14" xfId="0" applyFont="1" applyFill="1" applyBorder="1" applyAlignment="1" applyProtection="1">
      <alignment vertical="top" wrapText="1"/>
      <protection hidden="1"/>
    </xf>
    <xf numFmtId="166" fontId="11" fillId="3" borderId="1" xfId="9" applyFont="1" applyFill="1" applyBorder="1" applyAlignment="1" applyProtection="1">
      <alignment vertical="center" wrapText="1"/>
      <protection hidden="1"/>
    </xf>
    <xf numFmtId="2" fontId="11" fillId="0" borderId="14" xfId="0" applyNumberFormat="1" applyFont="1" applyFill="1" applyBorder="1" applyAlignment="1" applyProtection="1">
      <alignment horizontal="center" vertical="center" wrapText="1"/>
      <protection hidden="1"/>
    </xf>
    <xf numFmtId="0" fontId="13" fillId="0" borderId="1" xfId="0" quotePrefix="1" applyFont="1" applyBorder="1" applyAlignment="1" applyProtection="1">
      <alignment horizontal="center" vertical="top" wrapText="1"/>
      <protection hidden="1"/>
    </xf>
    <xf numFmtId="0" fontId="10" fillId="0" borderId="1" xfId="3" applyFont="1" applyFill="1" applyBorder="1" applyAlignment="1" applyProtection="1">
      <alignment vertical="top" wrapText="1"/>
      <protection hidden="1"/>
    </xf>
    <xf numFmtId="0" fontId="13" fillId="0" borderId="1" xfId="3" quotePrefix="1" applyFont="1" applyFill="1" applyBorder="1" applyAlignment="1" applyProtection="1">
      <alignment vertical="top" wrapText="1"/>
      <protection hidden="1"/>
    </xf>
    <xf numFmtId="0" fontId="10" fillId="0" borderId="6" xfId="3" applyFont="1" applyFill="1" applyBorder="1" applyAlignment="1" applyProtection="1">
      <alignment vertical="top" wrapText="1"/>
      <protection hidden="1"/>
    </xf>
    <xf numFmtId="166" fontId="11" fillId="0" borderId="14" xfId="9" applyFont="1" applyFill="1" applyBorder="1" applyAlignment="1" applyProtection="1">
      <alignment horizontal="center" vertical="center" wrapText="1"/>
      <protection locked="0"/>
    </xf>
    <xf numFmtId="0" fontId="8" fillId="0" borderId="14" xfId="3" applyFont="1" applyFill="1" applyBorder="1" applyAlignment="1" applyProtection="1">
      <alignment horizontal="center" vertical="center" wrapText="1"/>
      <protection hidden="1"/>
    </xf>
    <xf numFmtId="166" fontId="27" fillId="0" borderId="14" xfId="9" applyFont="1" applyFill="1" applyBorder="1" applyAlignment="1" applyProtection="1">
      <alignment vertical="center" wrapText="1"/>
      <protection locked="0"/>
    </xf>
    <xf numFmtId="166" fontId="9" fillId="0" borderId="14" xfId="9" applyFont="1" applyFill="1" applyBorder="1" applyAlignment="1" applyProtection="1">
      <alignment vertical="center" wrapText="1"/>
      <protection locked="0"/>
    </xf>
    <xf numFmtId="166" fontId="20" fillId="0" borderId="1" xfId="9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horizontal="left" vertical="top" wrapText="1"/>
      <protection hidden="1"/>
    </xf>
    <xf numFmtId="0" fontId="8" fillId="2" borderId="10" xfId="10" applyFont="1" applyFill="1" applyBorder="1" applyAlignment="1" applyProtection="1">
      <alignment horizontal="left" vertical="center"/>
      <protection hidden="1"/>
    </xf>
    <xf numFmtId="0" fontId="11" fillId="0" borderId="1" xfId="0" applyFont="1" applyFill="1" applyBorder="1" applyAlignment="1" applyProtection="1">
      <alignment horizontal="center" vertical="center" wrapText="1"/>
      <protection hidden="1"/>
    </xf>
    <xf numFmtId="0" fontId="11" fillId="0" borderId="1" xfId="0" applyFont="1" applyBorder="1" applyAlignment="1" applyProtection="1">
      <alignment horizontal="center" vertical="center" wrapText="1"/>
      <protection hidden="1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166" fontId="11" fillId="0" borderId="1" xfId="9" applyFont="1" applyFill="1" applyBorder="1" applyAlignment="1" applyProtection="1">
      <alignment horizontal="center" vertical="center" wrapText="1"/>
      <protection locked="0"/>
    </xf>
    <xf numFmtId="166" fontId="11" fillId="0" borderId="1" xfId="9" applyFont="1" applyFill="1" applyBorder="1" applyAlignment="1" applyProtection="1">
      <alignment vertical="center" wrapText="1"/>
      <protection hidden="1"/>
    </xf>
    <xf numFmtId="0" fontId="0" fillId="0" borderId="0" xfId="0" applyFont="1" applyFill="1" applyProtection="1">
      <protection hidden="1"/>
    </xf>
    <xf numFmtId="0" fontId="9" fillId="3" borderId="1" xfId="0" applyFont="1" applyFill="1" applyBorder="1" applyAlignment="1" applyProtection="1">
      <alignment horizontal="left" vertical="center" wrapText="1"/>
      <protection hidden="1"/>
    </xf>
    <xf numFmtId="0" fontId="9" fillId="0" borderId="2" xfId="0" applyFont="1" applyBorder="1" applyAlignment="1" applyProtection="1">
      <alignment horizontal="left" vertical="center" wrapText="1"/>
      <protection hidden="1"/>
    </xf>
    <xf numFmtId="0" fontId="10" fillId="0" borderId="6" xfId="3" applyFont="1" applyFill="1" applyBorder="1" applyAlignment="1" applyProtection="1">
      <alignment horizontal="center" vertical="top"/>
      <protection hidden="1"/>
    </xf>
    <xf numFmtId="0" fontId="3" fillId="0" borderId="6" xfId="0" applyFont="1" applyFill="1" applyBorder="1" applyAlignment="1" applyProtection="1">
      <alignment vertical="top" wrapText="1"/>
      <protection hidden="1"/>
    </xf>
    <xf numFmtId="0" fontId="3" fillId="0" borderId="6" xfId="0" applyFont="1" applyFill="1" applyBorder="1" applyAlignment="1" applyProtection="1">
      <alignment horizontal="center" wrapText="1"/>
      <protection hidden="1"/>
    </xf>
    <xf numFmtId="0" fontId="10" fillId="0" borderId="10" xfId="3" applyFont="1" applyFill="1" applyBorder="1" applyAlignment="1" applyProtection="1">
      <alignment horizontal="center"/>
      <protection hidden="1"/>
    </xf>
    <xf numFmtId="0" fontId="29" fillId="0" borderId="0" xfId="0" applyFont="1" applyProtection="1">
      <protection hidden="1"/>
    </xf>
    <xf numFmtId="0" fontId="10" fillId="0" borderId="14" xfId="0" applyFont="1" applyFill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wrapText="1"/>
      <protection hidden="1"/>
    </xf>
    <xf numFmtId="0" fontId="10" fillId="3" borderId="10" xfId="0" applyFont="1" applyFill="1" applyBorder="1" applyAlignment="1" applyProtection="1">
      <alignment vertical="top" wrapText="1"/>
      <protection hidden="1"/>
    </xf>
    <xf numFmtId="0" fontId="4" fillId="0" borderId="6" xfId="0" applyFont="1" applyBorder="1" applyAlignment="1" applyProtection="1">
      <alignment vertical="top" wrapText="1"/>
      <protection hidden="1"/>
    </xf>
    <xf numFmtId="0" fontId="3" fillId="0" borderId="10" xfId="0" applyFont="1" applyBorder="1" applyAlignment="1" applyProtection="1">
      <alignment vertical="top" wrapText="1"/>
      <protection hidden="1"/>
    </xf>
    <xf numFmtId="0" fontId="10" fillId="0" borderId="6" xfId="0" applyFont="1" applyFill="1" applyBorder="1" applyAlignment="1" applyProtection="1">
      <alignment horizontal="center" vertical="center" wrapText="1"/>
      <protection locked="0"/>
    </xf>
    <xf numFmtId="0" fontId="10" fillId="0" borderId="13" xfId="0" applyFont="1" applyBorder="1" applyAlignment="1" applyProtection="1">
      <alignment horizontal="left" vertical="center" wrapText="1"/>
      <protection hidden="1"/>
    </xf>
    <xf numFmtId="0" fontId="10" fillId="0" borderId="11" xfId="0" applyFont="1" applyBorder="1" applyAlignment="1" applyProtection="1">
      <alignment horizontal="left" vertical="center" wrapText="1"/>
      <protection hidden="1"/>
    </xf>
    <xf numFmtId="0" fontId="21" fillId="0" borderId="10" xfId="0" applyFont="1" applyFill="1" applyBorder="1" applyAlignment="1" applyProtection="1">
      <alignment horizontal="center" vertical="top" wrapText="1"/>
      <protection hidden="1"/>
    </xf>
    <xf numFmtId="168" fontId="9" fillId="4" borderId="10" xfId="0" applyNumberFormat="1" applyFont="1" applyFill="1" applyBorder="1" applyAlignment="1" applyProtection="1">
      <alignment horizontal="center" vertical="top" wrapText="1"/>
      <protection hidden="1"/>
    </xf>
    <xf numFmtId="0" fontId="0" fillId="0" borderId="0" xfId="0" applyFill="1" applyProtection="1">
      <protection hidden="1"/>
    </xf>
    <xf numFmtId="0" fontId="21" fillId="0" borderId="10" xfId="0" quotePrefix="1" applyFont="1" applyFill="1" applyBorder="1" applyAlignment="1" applyProtection="1">
      <alignment horizontal="center" vertical="top" wrapText="1"/>
      <protection hidden="1"/>
    </xf>
    <xf numFmtId="0" fontId="15" fillId="0" borderId="0" xfId="0" applyFont="1" applyFill="1" applyProtection="1">
      <protection hidden="1"/>
    </xf>
    <xf numFmtId="0" fontId="21" fillId="0" borderId="0" xfId="0" applyFont="1" applyFill="1" applyProtection="1">
      <protection hidden="1"/>
    </xf>
    <xf numFmtId="0" fontId="21" fillId="0" borderId="14" xfId="0" quotePrefix="1" applyFont="1" applyFill="1" applyBorder="1" applyAlignment="1" applyProtection="1">
      <alignment horizontal="center" vertical="top" wrapText="1"/>
      <protection hidden="1"/>
    </xf>
    <xf numFmtId="168" fontId="9" fillId="0" borderId="10" xfId="0" applyNumberFormat="1" applyFont="1" applyFill="1" applyBorder="1" applyAlignment="1" applyProtection="1">
      <alignment horizontal="center" vertical="top" wrapText="1"/>
      <protection hidden="1"/>
    </xf>
    <xf numFmtId="0" fontId="9" fillId="0" borderId="10" xfId="0" applyFont="1" applyFill="1" applyBorder="1" applyAlignment="1" applyProtection="1">
      <alignment horizontal="left" vertical="top" wrapText="1"/>
      <protection hidden="1"/>
    </xf>
    <xf numFmtId="0" fontId="10" fillId="0" borderId="1" xfId="3" applyFont="1" applyFill="1" applyBorder="1" applyAlignment="1" applyProtection="1">
      <alignment horizontal="center"/>
      <protection hidden="1"/>
    </xf>
    <xf numFmtId="0" fontId="8" fillId="0" borderId="1" xfId="3" applyFont="1" applyFill="1" applyBorder="1" applyAlignment="1" applyProtection="1">
      <alignment horizontal="right" wrapText="1"/>
      <protection hidden="1"/>
    </xf>
    <xf numFmtId="9" fontId="8" fillId="0" borderId="1" xfId="6" applyFont="1" applyFill="1" applyBorder="1" applyAlignment="1" applyProtection="1">
      <alignment horizontal="center"/>
      <protection locked="0"/>
    </xf>
    <xf numFmtId="165" fontId="8" fillId="0" borderId="1" xfId="7" applyNumberFormat="1" applyFont="1" applyFill="1" applyBorder="1" applyAlignment="1" applyProtection="1">
      <alignment horizontal="center"/>
      <protection locked="0"/>
    </xf>
    <xf numFmtId="166" fontId="11" fillId="0" borderId="1" xfId="9" applyFont="1" applyFill="1" applyBorder="1" applyAlignment="1" applyProtection="1">
      <alignment horizontal="center" vertical="center"/>
      <protection locked="0"/>
    </xf>
    <xf numFmtId="166" fontId="8" fillId="0" borderId="1" xfId="9" applyFont="1" applyFill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vertical="top" wrapText="1"/>
      <protection hidden="1"/>
    </xf>
    <xf numFmtId="0" fontId="8" fillId="0" borderId="1" xfId="0" applyFont="1" applyBorder="1" applyAlignment="1" applyProtection="1">
      <alignment horizontal="center" vertical="top" wrapText="1"/>
      <protection locked="0"/>
    </xf>
    <xf numFmtId="166" fontId="8" fillId="0" borderId="1" xfId="9" applyFont="1" applyFill="1" applyBorder="1" applyAlignment="1" applyProtection="1">
      <alignment vertical="top" wrapText="1"/>
      <protection locked="0"/>
    </xf>
    <xf numFmtId="166" fontId="8" fillId="0" borderId="1" xfId="9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right" vertical="top" wrapText="1"/>
      <protection hidden="1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8" fillId="4" borderId="1" xfId="0" applyFont="1" applyFill="1" applyBorder="1" applyAlignment="1" applyProtection="1">
      <alignment horizontal="right" vertical="top" wrapText="1"/>
      <protection hidden="1"/>
    </xf>
    <xf numFmtId="166" fontId="8" fillId="4" borderId="1" xfId="9" applyFont="1" applyFill="1" applyBorder="1" applyAlignment="1" applyProtection="1">
      <alignment vertical="top" wrapText="1"/>
      <protection locked="0"/>
    </xf>
    <xf numFmtId="166" fontId="8" fillId="4" borderId="1" xfId="9" applyFont="1" applyFill="1" applyBorder="1" applyAlignment="1" applyProtection="1">
      <alignment horizontal="center" vertical="center" wrapText="1"/>
      <protection locked="0"/>
    </xf>
    <xf numFmtId="2" fontId="26" fillId="0" borderId="0" xfId="0" applyNumberFormat="1" applyFont="1" applyProtection="1">
      <protection hidden="1"/>
    </xf>
    <xf numFmtId="0" fontId="8" fillId="0" borderId="1" xfId="0" applyFont="1" applyFill="1" applyBorder="1" applyAlignment="1" applyProtection="1">
      <alignment horizontal="center" vertical="center" wrapText="1"/>
      <protection hidden="1"/>
    </xf>
    <xf numFmtId="0" fontId="20" fillId="0" borderId="0" xfId="0" applyFont="1" applyFill="1" applyProtection="1">
      <protection hidden="1"/>
    </xf>
    <xf numFmtId="0" fontId="11" fillId="0" borderId="13" xfId="0" applyFont="1" applyFill="1" applyBorder="1" applyAlignment="1" applyProtection="1">
      <alignment horizontal="left" vertical="center" wrapText="1"/>
      <protection hidden="1"/>
    </xf>
    <xf numFmtId="0" fontId="11" fillId="0" borderId="11" xfId="0" applyFont="1" applyFill="1" applyBorder="1" applyAlignment="1" applyProtection="1">
      <alignment horizontal="left" vertical="center" wrapText="1"/>
      <protection hidden="1"/>
    </xf>
    <xf numFmtId="0" fontId="11" fillId="0" borderId="0" xfId="0" applyFont="1" applyFill="1" applyProtection="1">
      <protection hidden="1"/>
    </xf>
    <xf numFmtId="0" fontId="33" fillId="0" borderId="0" xfId="0" applyFont="1" applyFill="1" applyProtection="1">
      <protection hidden="1"/>
    </xf>
    <xf numFmtId="0" fontId="8" fillId="2" borderId="1" xfId="10" applyFont="1" applyFill="1" applyBorder="1" applyAlignment="1" applyProtection="1">
      <alignment horizontal="left" vertical="center"/>
      <protection hidden="1"/>
    </xf>
    <xf numFmtId="0" fontId="8" fillId="0" borderId="1" xfId="0" applyFont="1" applyFill="1" applyBorder="1" applyAlignment="1" applyProtection="1">
      <alignment horizontal="center" vertical="top" wrapText="1"/>
      <protection hidden="1"/>
    </xf>
    <xf numFmtId="166" fontId="11" fillId="0" borderId="1" xfId="9" applyFont="1" applyFill="1" applyBorder="1" applyAlignment="1" applyProtection="1">
      <alignment horizontal="center" vertical="center" wrapText="1"/>
      <protection hidden="1"/>
    </xf>
    <xf numFmtId="49" fontId="10" fillId="0" borderId="14" xfId="0" applyNumberFormat="1" applyFont="1" applyFill="1" applyBorder="1" applyAlignment="1" applyProtection="1">
      <alignment horizontal="center" vertical="top" wrapText="1"/>
      <protection hidden="1"/>
    </xf>
    <xf numFmtId="0" fontId="8" fillId="2" borderId="1" xfId="0" applyFont="1" applyFill="1" applyBorder="1" applyAlignment="1" applyProtection="1">
      <alignment horizontal="left" vertical="top"/>
      <protection hidden="1"/>
    </xf>
    <xf numFmtId="166" fontId="11" fillId="0" borderId="1" xfId="9" applyFont="1" applyFill="1" applyBorder="1" applyAlignment="1" applyProtection="1">
      <alignment vertical="center"/>
      <protection hidden="1"/>
    </xf>
    <xf numFmtId="166" fontId="35" fillId="0" borderId="1" xfId="9" applyFont="1" applyFill="1" applyBorder="1" applyAlignment="1" applyProtection="1">
      <alignment vertical="top" wrapText="1"/>
      <protection locked="0"/>
    </xf>
    <xf numFmtId="171" fontId="10" fillId="0" borderId="1" xfId="9" applyNumberFormat="1" applyFont="1" applyFill="1" applyBorder="1" applyAlignment="1" applyProtection="1">
      <alignment vertical="top" wrapText="1"/>
      <protection locked="0"/>
    </xf>
    <xf numFmtId="49" fontId="11" fillId="0" borderId="6" xfId="0" applyNumberFormat="1" applyFont="1" applyFill="1" applyBorder="1" applyAlignment="1" applyProtection="1">
      <alignment horizontal="center" vertical="top" wrapText="1"/>
      <protection hidden="1"/>
    </xf>
    <xf numFmtId="0" fontId="19" fillId="6" borderId="6" xfId="0" applyFont="1" applyFill="1" applyBorder="1" applyAlignment="1" applyProtection="1">
      <alignment vertical="top" wrapText="1"/>
      <protection hidden="1"/>
    </xf>
    <xf numFmtId="0" fontId="11" fillId="0" borderId="6" xfId="0" applyFont="1" applyFill="1" applyBorder="1" applyAlignment="1" applyProtection="1">
      <alignment horizontal="center" vertical="center" wrapText="1"/>
      <protection hidden="1"/>
    </xf>
    <xf numFmtId="0" fontId="9" fillId="4" borderId="6" xfId="0" applyFont="1" applyFill="1" applyBorder="1" applyAlignment="1" applyProtection="1">
      <alignment horizontal="center" vertical="top" wrapText="1"/>
      <protection hidden="1"/>
    </xf>
    <xf numFmtId="0" fontId="11" fillId="0" borderId="6" xfId="0" applyFont="1" applyFill="1" applyBorder="1" applyAlignment="1" applyProtection="1">
      <alignment horizontal="left" vertical="top" wrapText="1"/>
      <protection locked="0"/>
    </xf>
    <xf numFmtId="0" fontId="38" fillId="0" borderId="6" xfId="0" applyFont="1" applyFill="1" applyBorder="1" applyAlignment="1" applyProtection="1">
      <alignment horizontal="left" vertical="top" wrapText="1"/>
      <protection locked="0"/>
    </xf>
    <xf numFmtId="166" fontId="11" fillId="0" borderId="6" xfId="9" applyFont="1" applyFill="1" applyBorder="1" applyAlignment="1" applyProtection="1">
      <alignment horizontal="center" vertical="center" wrapText="1"/>
      <protection locked="0"/>
    </xf>
    <xf numFmtId="2" fontId="11" fillId="0" borderId="6" xfId="0" applyNumberFormat="1" applyFont="1" applyFill="1" applyBorder="1" applyAlignment="1" applyProtection="1">
      <alignment horizontal="center" vertical="top" wrapText="1"/>
      <protection locked="0"/>
    </xf>
    <xf numFmtId="0" fontId="11" fillId="0" borderId="6" xfId="0" applyNumberFormat="1" applyFont="1" applyFill="1" applyBorder="1" applyAlignment="1" applyProtection="1">
      <alignment horizontal="center" vertical="top" wrapText="1"/>
      <protection locked="0"/>
    </xf>
    <xf numFmtId="49" fontId="11" fillId="0" borderId="10" xfId="0" applyNumberFormat="1" applyFont="1" applyFill="1" applyBorder="1" applyAlignment="1" applyProtection="1">
      <alignment horizontal="center" vertical="top" wrapText="1"/>
      <protection hidden="1"/>
    </xf>
    <xf numFmtId="0" fontId="11" fillId="0" borderId="10" xfId="0" applyFont="1" applyFill="1" applyBorder="1" applyAlignment="1" applyProtection="1">
      <alignment vertical="top" wrapText="1"/>
      <protection hidden="1"/>
    </xf>
    <xf numFmtId="0" fontId="11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10" xfId="0" applyFont="1" applyFill="1" applyBorder="1" applyAlignment="1" applyProtection="1">
      <alignment horizontal="left" vertical="top" wrapText="1"/>
      <protection locked="0"/>
    </xf>
    <xf numFmtId="0" fontId="9" fillId="0" borderId="10" xfId="0" quotePrefix="1" applyFont="1" applyFill="1" applyBorder="1" applyAlignment="1" applyProtection="1">
      <alignment horizontal="center" vertical="top" wrapText="1"/>
      <protection hidden="1"/>
    </xf>
    <xf numFmtId="0" fontId="11" fillId="0" borderId="10" xfId="0" applyFont="1" applyFill="1" applyBorder="1" applyAlignment="1" applyProtection="1">
      <alignment horizontal="left" vertical="top" wrapText="1"/>
      <protection hidden="1"/>
    </xf>
    <xf numFmtId="0" fontId="9" fillId="0" borderId="14" xfId="0" quotePrefix="1" applyFont="1" applyFill="1" applyBorder="1" applyAlignment="1" applyProtection="1">
      <alignment horizontal="center" vertical="top" wrapText="1"/>
      <protection hidden="1"/>
    </xf>
    <xf numFmtId="0" fontId="11" fillId="0" borderId="14" xfId="0" applyFont="1" applyFill="1" applyBorder="1" applyAlignment="1" applyProtection="1">
      <alignment vertical="top" wrapText="1"/>
      <protection hidden="1"/>
    </xf>
    <xf numFmtId="0" fontId="11" fillId="0" borderId="14" xfId="0" applyFont="1" applyFill="1" applyBorder="1" applyAlignment="1" applyProtection="1">
      <alignment horizontal="center" vertical="center" wrapText="1"/>
      <protection hidden="1"/>
    </xf>
    <xf numFmtId="0" fontId="9" fillId="4" borderId="1" xfId="0" applyFont="1" applyFill="1" applyBorder="1" applyAlignment="1" applyProtection="1">
      <alignment horizontal="center" vertical="top" wrapText="1"/>
      <protection hidden="1"/>
    </xf>
    <xf numFmtId="0" fontId="10" fillId="0" borderId="1" xfId="0" quotePrefix="1" applyFont="1" applyBorder="1" applyAlignment="1" applyProtection="1">
      <alignment horizontal="center" vertical="center" wrapText="1"/>
      <protection hidden="1"/>
    </xf>
    <xf numFmtId="49" fontId="10" fillId="0" borderId="6" xfId="0" applyNumberFormat="1" applyFont="1" applyFill="1" applyBorder="1" applyAlignment="1" applyProtection="1">
      <alignment vertical="top" wrapText="1"/>
      <protection hidden="1"/>
    </xf>
    <xf numFmtId="0" fontId="8" fillId="0" borderId="6" xfId="0" applyFont="1" applyFill="1" applyBorder="1" applyAlignment="1" applyProtection="1">
      <alignment horizontal="left" vertical="center" wrapText="1"/>
      <protection hidden="1"/>
    </xf>
    <xf numFmtId="166" fontId="10" fillId="0" borderId="9" xfId="9" applyFont="1" applyFill="1" applyBorder="1" applyAlignment="1" applyProtection="1">
      <alignment vertical="top" wrapText="1"/>
      <protection locked="0"/>
    </xf>
    <xf numFmtId="49" fontId="10" fillId="0" borderId="10" xfId="0" applyNumberFormat="1" applyFont="1" applyFill="1" applyBorder="1" applyAlignment="1" applyProtection="1">
      <alignment vertical="top" wrapText="1"/>
      <protection hidden="1"/>
    </xf>
    <xf numFmtId="0" fontId="11" fillId="0" borderId="1" xfId="0" applyFont="1" applyBorder="1" applyAlignment="1" applyProtection="1">
      <alignment vertical="center" wrapText="1"/>
      <protection hidden="1"/>
    </xf>
    <xf numFmtId="166" fontId="9" fillId="4" borderId="10" xfId="9" applyFont="1" applyFill="1" applyBorder="1" applyAlignment="1" applyProtection="1">
      <alignment vertical="center" wrapText="1"/>
      <protection hidden="1"/>
    </xf>
    <xf numFmtId="0" fontId="39" fillId="6" borderId="1" xfId="0" applyFont="1" applyFill="1" applyBorder="1" applyAlignment="1" applyProtection="1">
      <alignment vertical="top" wrapText="1"/>
      <protection hidden="1"/>
    </xf>
    <xf numFmtId="49" fontId="10" fillId="0" borderId="14" xfId="0" applyNumberFormat="1" applyFont="1" applyFill="1" applyBorder="1" applyAlignment="1" applyProtection="1">
      <alignment vertical="top" wrapText="1"/>
      <protection hidden="1"/>
    </xf>
    <xf numFmtId="0" fontId="11" fillId="0" borderId="1" xfId="0" applyFont="1" applyFill="1" applyBorder="1" applyAlignment="1" applyProtection="1">
      <alignment horizontal="center" vertical="top" wrapText="1"/>
      <protection hidden="1"/>
    </xf>
    <xf numFmtId="0" fontId="9" fillId="0" borderId="1" xfId="0" quotePrefix="1" applyFont="1" applyFill="1" applyBorder="1" applyAlignment="1" applyProtection="1">
      <alignment horizontal="center" vertical="top" wrapText="1"/>
      <protection hidden="1"/>
    </xf>
    <xf numFmtId="0" fontId="19" fillId="6" borderId="1" xfId="0" applyFont="1" applyFill="1" applyBorder="1" applyAlignment="1" applyProtection="1">
      <alignment vertical="top" wrapText="1"/>
      <protection hidden="1"/>
    </xf>
    <xf numFmtId="166" fontId="9" fillId="4" borderId="1" xfId="9" applyFont="1" applyFill="1" applyBorder="1" applyAlignment="1" applyProtection="1">
      <alignment vertical="center"/>
      <protection hidden="1"/>
    </xf>
    <xf numFmtId="0" fontId="11" fillId="0" borderId="10" xfId="0" applyFont="1" applyFill="1" applyBorder="1" applyAlignment="1" applyProtection="1">
      <alignment horizontal="centerContinuous" vertical="top" wrapText="1"/>
      <protection hidden="1"/>
    </xf>
    <xf numFmtId="14" fontId="11" fillId="0" borderId="10" xfId="0" quotePrefix="1" applyNumberFormat="1" applyFont="1" applyBorder="1" applyAlignment="1" applyProtection="1">
      <alignment horizontal="centerContinuous" vertical="top" wrapText="1"/>
      <protection hidden="1"/>
    </xf>
    <xf numFmtId="0" fontId="9" fillId="0" borderId="10" xfId="0" applyFont="1" applyBorder="1" applyAlignment="1" applyProtection="1">
      <alignment horizontal="left" vertical="top" wrapText="1"/>
      <protection hidden="1"/>
    </xf>
    <xf numFmtId="0" fontId="11" fillId="0" borderId="13" xfId="0" applyFont="1" applyBorder="1" applyAlignment="1" applyProtection="1">
      <alignment horizontal="center" vertical="top" wrapText="1"/>
      <protection hidden="1"/>
    </xf>
    <xf numFmtId="1" fontId="9" fillId="4" borderId="10" xfId="0" applyNumberFormat="1" applyFont="1" applyFill="1" applyBorder="1" applyAlignment="1" applyProtection="1">
      <alignment horizontal="center" vertical="top" wrapText="1"/>
      <protection hidden="1"/>
    </xf>
    <xf numFmtId="0" fontId="11" fillId="0" borderId="15" xfId="0" applyFont="1" applyFill="1" applyBorder="1" applyAlignment="1" applyProtection="1">
      <alignment horizontal="center" vertical="top" wrapText="1"/>
      <protection locked="0"/>
    </xf>
    <xf numFmtId="0" fontId="42" fillId="0" borderId="0" xfId="0" applyFont="1" applyBorder="1" applyAlignment="1" applyProtection="1">
      <alignment vertical="top"/>
      <protection hidden="1"/>
    </xf>
    <xf numFmtId="0" fontId="11" fillId="0" borderId="10" xfId="0" applyFont="1" applyBorder="1" applyAlignment="1" applyProtection="1">
      <alignment horizontal="centerContinuous" vertical="top" wrapText="1"/>
      <protection hidden="1"/>
    </xf>
    <xf numFmtId="0" fontId="11" fillId="0" borderId="10" xfId="0" applyFont="1" applyBorder="1" applyAlignment="1" applyProtection="1">
      <alignment horizontal="left" vertical="top" wrapText="1"/>
      <protection hidden="1"/>
    </xf>
    <xf numFmtId="0" fontId="42" fillId="0" borderId="15" xfId="0" applyFont="1" applyBorder="1" applyAlignment="1" applyProtection="1">
      <alignment vertical="top"/>
      <protection hidden="1"/>
    </xf>
    <xf numFmtId="0" fontId="42" fillId="0" borderId="10" xfId="0" applyFont="1" applyBorder="1" applyAlignment="1" applyProtection="1">
      <alignment vertical="top"/>
      <protection hidden="1"/>
    </xf>
    <xf numFmtId="0" fontId="11" fillId="0" borderId="10" xfId="0" quotePrefix="1" applyFont="1" applyBorder="1" applyAlignment="1" applyProtection="1">
      <alignment horizontal="center" vertical="top" wrapText="1"/>
      <protection hidden="1"/>
    </xf>
    <xf numFmtId="0" fontId="11" fillId="0" borderId="14" xfId="0" applyFont="1" applyFill="1" applyBorder="1" applyAlignment="1" applyProtection="1">
      <alignment horizontal="centerContinuous" vertical="top" wrapText="1"/>
      <protection hidden="1"/>
    </xf>
    <xf numFmtId="0" fontId="11" fillId="0" borderId="14" xfId="0" applyFont="1" applyBorder="1" applyAlignment="1" applyProtection="1">
      <alignment horizontal="centerContinuous" vertical="top" wrapText="1"/>
      <protection hidden="1"/>
    </xf>
    <xf numFmtId="0" fontId="11" fillId="0" borderId="14" xfId="0" applyFont="1" applyBorder="1" applyAlignment="1" applyProtection="1">
      <alignment horizontal="left" vertical="top" wrapText="1"/>
      <protection hidden="1"/>
    </xf>
    <xf numFmtId="0" fontId="11" fillId="0" borderId="14" xfId="0" applyFont="1" applyBorder="1" applyAlignment="1" applyProtection="1">
      <alignment horizontal="center" vertical="top" wrapText="1"/>
      <protection hidden="1"/>
    </xf>
    <xf numFmtId="0" fontId="8" fillId="0" borderId="6" xfId="0" quotePrefix="1" applyFont="1" applyFill="1" applyBorder="1" applyAlignment="1" applyProtection="1">
      <alignment horizontal="center" vertical="center" wrapText="1"/>
      <protection hidden="1"/>
    </xf>
    <xf numFmtId="166" fontId="9" fillId="0" borderId="1" xfId="9" applyFont="1" applyFill="1" applyBorder="1" applyAlignment="1" applyProtection="1">
      <alignment vertical="center"/>
      <protection hidden="1"/>
    </xf>
    <xf numFmtId="0" fontId="8" fillId="0" borderId="14" xfId="0" quotePrefix="1" applyFont="1" applyFill="1" applyBorder="1" applyAlignment="1" applyProtection="1">
      <alignment horizontal="center" vertical="center" wrapText="1"/>
      <protection hidden="1"/>
    </xf>
    <xf numFmtId="49" fontId="16" fillId="0" borderId="14" xfId="0" applyNumberFormat="1" applyFont="1" applyFill="1" applyBorder="1" applyAlignment="1" applyProtection="1">
      <alignment horizontal="center" vertical="top" wrapText="1"/>
      <protection hidden="1"/>
    </xf>
    <xf numFmtId="0" fontId="9" fillId="2" borderId="1" xfId="0" applyFont="1" applyFill="1" applyBorder="1" applyAlignment="1" applyProtection="1">
      <alignment horizontal="left" vertical="top"/>
      <protection hidden="1"/>
    </xf>
    <xf numFmtId="0" fontId="16" fillId="0" borderId="14" xfId="0" applyFont="1" applyFill="1" applyBorder="1" applyAlignment="1" applyProtection="1">
      <alignment horizontal="center" vertical="top" wrapText="1"/>
      <protection hidden="1"/>
    </xf>
    <xf numFmtId="0" fontId="16" fillId="0" borderId="10" xfId="0" applyFont="1" applyFill="1" applyBorder="1" applyAlignment="1" applyProtection="1">
      <alignment horizontal="center" vertical="center" wrapText="1"/>
      <protection hidden="1"/>
    </xf>
    <xf numFmtId="0" fontId="16" fillId="0" borderId="15" xfId="0" applyFont="1" applyFill="1" applyBorder="1" applyAlignment="1" applyProtection="1">
      <alignment horizontal="center" vertical="top" wrapText="1"/>
      <protection locked="0"/>
    </xf>
    <xf numFmtId="0" fontId="43" fillId="0" borderId="6" xfId="0" applyFont="1" applyBorder="1" applyAlignment="1" applyProtection="1">
      <alignment horizontal="left" vertical="center" wrapText="1"/>
      <protection hidden="1"/>
    </xf>
    <xf numFmtId="2" fontId="9" fillId="4" borderId="10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6" xfId="0" applyFont="1" applyFill="1" applyBorder="1" applyAlignment="1" applyProtection="1">
      <alignment horizontal="left" vertical="center" wrapText="1"/>
      <protection hidden="1"/>
    </xf>
    <xf numFmtId="0" fontId="9" fillId="0" borderId="1" xfId="0" applyFont="1" applyBorder="1" applyAlignment="1" applyProtection="1">
      <alignment vertical="center" wrapText="1"/>
      <protection hidden="1"/>
    </xf>
    <xf numFmtId="0" fontId="45" fillId="0" borderId="0" xfId="0" applyFont="1" applyProtection="1">
      <protection hidden="1"/>
    </xf>
    <xf numFmtId="0" fontId="9" fillId="6" borderId="1" xfId="0" applyFont="1" applyFill="1" applyBorder="1" applyAlignment="1" applyProtection="1">
      <alignment vertical="top" wrapText="1"/>
      <protection hidden="1"/>
    </xf>
    <xf numFmtId="9" fontId="11" fillId="0" borderId="1" xfId="2" applyFont="1" applyFill="1" applyBorder="1" applyAlignment="1" applyProtection="1">
      <alignment horizontal="center" vertical="top"/>
      <protection hidden="1"/>
    </xf>
    <xf numFmtId="0" fontId="10" fillId="0" borderId="6" xfId="0" applyFont="1" applyBorder="1" applyAlignment="1" applyProtection="1">
      <alignment horizontal="center" vertical="center" wrapText="1"/>
      <protection hidden="1"/>
    </xf>
    <xf numFmtId="0" fontId="46" fillId="6" borderId="1" xfId="0" applyFont="1" applyFill="1" applyBorder="1" applyAlignment="1" applyProtection="1">
      <alignment horizontal="center" vertical="top" wrapText="1"/>
      <protection hidden="1"/>
    </xf>
    <xf numFmtId="0" fontId="10" fillId="0" borderId="10" xfId="3" applyFont="1" applyFill="1" applyBorder="1" applyAlignment="1" applyProtection="1">
      <alignment horizontal="center" vertical="top"/>
      <protection hidden="1"/>
    </xf>
    <xf numFmtId="14" fontId="10" fillId="0" borderId="10" xfId="0" quotePrefix="1" applyNumberFormat="1" applyFont="1" applyFill="1" applyBorder="1" applyAlignment="1" applyProtection="1">
      <alignment vertical="top" wrapText="1"/>
      <protection hidden="1"/>
    </xf>
    <xf numFmtId="0" fontId="10" fillId="0" borderId="14" xfId="3" applyFont="1" applyFill="1" applyBorder="1" applyAlignment="1" applyProtection="1">
      <alignment horizontal="center"/>
      <protection hidden="1"/>
    </xf>
    <xf numFmtId="14" fontId="10" fillId="0" borderId="14" xfId="0" quotePrefix="1" applyNumberFormat="1" applyFont="1" applyFill="1" applyBorder="1" applyAlignment="1" applyProtection="1">
      <alignment vertical="top" wrapText="1"/>
      <protection hidden="1"/>
    </xf>
    <xf numFmtId="0" fontId="10" fillId="0" borderId="6" xfId="0" quotePrefix="1" applyFont="1" applyFill="1" applyBorder="1" applyAlignment="1" applyProtection="1">
      <alignment horizontal="center" vertical="center"/>
      <protection hidden="1"/>
    </xf>
    <xf numFmtId="0" fontId="48" fillId="6" borderId="6" xfId="0" applyFont="1" applyFill="1" applyBorder="1" applyAlignment="1" applyProtection="1">
      <alignment vertical="top" wrapText="1"/>
      <protection hidden="1"/>
    </xf>
    <xf numFmtId="0" fontId="13" fillId="0" borderId="6" xfId="0" applyFont="1" applyBorder="1" applyAlignment="1" applyProtection="1">
      <alignment horizontal="center" vertical="center"/>
      <protection hidden="1"/>
    </xf>
    <xf numFmtId="0" fontId="10" fillId="0" borderId="10" xfId="0" quotePrefix="1" applyFont="1" applyFill="1" applyBorder="1" applyAlignment="1" applyProtection="1">
      <alignment horizontal="center" vertical="center"/>
      <protection hidden="1"/>
    </xf>
    <xf numFmtId="0" fontId="10" fillId="0" borderId="10" xfId="0" applyFont="1" applyBorder="1" applyAlignment="1" applyProtection="1">
      <alignment horizontal="left" vertical="center" wrapText="1"/>
      <protection hidden="1"/>
    </xf>
    <xf numFmtId="0" fontId="39" fillId="6" borderId="10" xfId="0" applyFont="1" applyFill="1" applyBorder="1" applyAlignment="1" applyProtection="1">
      <alignment vertical="top" wrapText="1"/>
      <protection hidden="1"/>
    </xf>
    <xf numFmtId="0" fontId="10" fillId="0" borderId="14" xfId="0" quotePrefix="1" applyFont="1" applyFill="1" applyBorder="1" applyAlignment="1" applyProtection="1">
      <alignment horizontal="center" vertical="center"/>
      <protection hidden="1"/>
    </xf>
    <xf numFmtId="0" fontId="10" fillId="0" borderId="14" xfId="0" applyFont="1" applyBorder="1" applyAlignment="1" applyProtection="1">
      <alignment horizontal="left" vertical="center" wrapText="1"/>
      <protection hidden="1"/>
    </xf>
    <xf numFmtId="49" fontId="11" fillId="0" borderId="1" xfId="0" applyNumberFormat="1" applyFont="1" applyFill="1" applyBorder="1" applyAlignment="1" applyProtection="1">
      <alignment horizontal="center" vertical="top" wrapText="1"/>
      <protection hidden="1"/>
    </xf>
    <xf numFmtId="2" fontId="9" fillId="4" borderId="1" xfId="0" applyNumberFormat="1" applyFont="1" applyFill="1" applyBorder="1" applyAlignment="1" applyProtection="1">
      <alignment horizontal="center" vertical="center" wrapText="1"/>
      <protection hidden="1"/>
    </xf>
    <xf numFmtId="166" fontId="11" fillId="0" borderId="10" xfId="9" applyFont="1" applyFill="1" applyBorder="1" applyAlignment="1" applyProtection="1">
      <alignment vertical="center"/>
      <protection hidden="1"/>
    </xf>
    <xf numFmtId="0" fontId="11" fillId="0" borderId="6" xfId="0" applyFont="1" applyFill="1" applyBorder="1" applyAlignment="1" applyProtection="1">
      <alignment horizontal="center" vertical="top" wrapText="1"/>
      <protection locked="0"/>
    </xf>
    <xf numFmtId="0" fontId="9" fillId="0" borderId="10" xfId="0" applyFont="1" applyFill="1" applyBorder="1" applyAlignment="1" applyProtection="1">
      <alignment horizontal="center" vertical="top" wrapText="1"/>
      <protection hidden="1"/>
    </xf>
    <xf numFmtId="0" fontId="8" fillId="6" borderId="1" xfId="0" applyFont="1" applyFill="1" applyBorder="1" applyAlignment="1" applyProtection="1">
      <alignment vertical="top" wrapText="1"/>
      <protection hidden="1"/>
    </xf>
    <xf numFmtId="0" fontId="43" fillId="0" borderId="1" xfId="0" applyFont="1" applyFill="1" applyBorder="1" applyAlignment="1" applyProtection="1">
      <alignment horizontal="left" vertical="center" wrapText="1"/>
      <protection hidden="1"/>
    </xf>
    <xf numFmtId="0" fontId="11" fillId="0" borderId="1" xfId="0" applyFont="1" applyBorder="1" applyAlignment="1" applyProtection="1">
      <alignment horizontal="center" vertical="top" wrapText="1"/>
      <protection hidden="1"/>
    </xf>
    <xf numFmtId="168" fontId="9" fillId="4" borderId="6" xfId="0" applyNumberFormat="1" applyFont="1" applyFill="1" applyBorder="1" applyAlignment="1" applyProtection="1">
      <alignment horizontal="center" vertical="top" wrapText="1"/>
      <protection hidden="1"/>
    </xf>
    <xf numFmtId="43" fontId="11" fillId="0" borderId="10" xfId="0" applyNumberFormat="1" applyFont="1" applyFill="1" applyBorder="1" applyAlignment="1" applyProtection="1">
      <alignment horizontal="center" vertical="top" wrapText="1"/>
      <protection locked="0"/>
    </xf>
    <xf numFmtId="0" fontId="10" fillId="0" borderId="1" xfId="10" applyFont="1" applyFill="1" applyBorder="1" applyAlignment="1" applyProtection="1">
      <alignment horizontal="center"/>
      <protection hidden="1"/>
    </xf>
    <xf numFmtId="0" fontId="8" fillId="0" borderId="1" xfId="10" applyFont="1" applyFill="1" applyBorder="1" applyAlignment="1" applyProtection="1">
      <alignment horizontal="right" wrapText="1"/>
      <protection hidden="1"/>
    </xf>
    <xf numFmtId="9" fontId="10" fillId="0" borderId="1" xfId="13" applyFont="1" applyFill="1" applyBorder="1" applyAlignment="1" applyProtection="1">
      <alignment horizontal="center"/>
      <protection locked="0"/>
    </xf>
    <xf numFmtId="165" fontId="10" fillId="0" borderId="1" xfId="14" applyNumberFormat="1" applyFont="1" applyFill="1" applyBorder="1" applyAlignment="1" applyProtection="1">
      <alignment horizontal="center"/>
      <protection locked="0"/>
    </xf>
    <xf numFmtId="166" fontId="11" fillId="0" borderId="1" xfId="9" applyFont="1" applyFill="1" applyBorder="1" applyAlignment="1" applyProtection="1">
      <alignment vertical="center"/>
      <protection locked="0"/>
    </xf>
    <xf numFmtId="166" fontId="10" fillId="0" borderId="1" xfId="9" applyFont="1" applyFill="1" applyBorder="1" applyAlignment="1" applyProtection="1">
      <alignment vertical="center"/>
      <protection locked="0"/>
    </xf>
    <xf numFmtId="165" fontId="10" fillId="0" borderId="14" xfId="14" applyNumberFormat="1" applyFont="1" applyFill="1" applyBorder="1" applyAlignment="1" applyProtection="1">
      <alignment horizontal="center"/>
      <protection locked="0"/>
    </xf>
    <xf numFmtId="166" fontId="11" fillId="0" borderId="14" xfId="9" applyFont="1" applyFill="1" applyBorder="1" applyAlignment="1" applyProtection="1">
      <alignment vertical="center"/>
      <protection locked="0"/>
    </xf>
    <xf numFmtId="166" fontId="10" fillId="0" borderId="14" xfId="9" applyFont="1" applyFill="1" applyBorder="1" applyAlignment="1" applyProtection="1">
      <alignment vertical="center"/>
      <protection locked="0"/>
    </xf>
    <xf numFmtId="166" fontId="11" fillId="0" borderId="14" xfId="9" applyFont="1" applyFill="1" applyBorder="1" applyAlignment="1" applyProtection="1">
      <protection locked="0"/>
    </xf>
    <xf numFmtId="0" fontId="8" fillId="0" borderId="1" xfId="4" applyFont="1" applyFill="1" applyBorder="1" applyAlignment="1" applyProtection="1">
      <alignment horizontal="left" vertical="top" wrapText="1"/>
      <protection hidden="1"/>
    </xf>
    <xf numFmtId="0" fontId="8" fillId="0" borderId="14" xfId="10" applyFont="1" applyFill="1" applyBorder="1" applyAlignment="1" applyProtection="1">
      <alignment horizontal="right" wrapText="1"/>
      <protection hidden="1"/>
    </xf>
    <xf numFmtId="0" fontId="8" fillId="0" borderId="14" xfId="10" applyFont="1" applyFill="1" applyBorder="1" applyAlignment="1" applyProtection="1">
      <alignment horizontal="left" wrapText="1"/>
      <protection hidden="1"/>
    </xf>
    <xf numFmtId="0" fontId="8" fillId="4" borderId="14" xfId="10" applyFont="1" applyFill="1" applyBorder="1" applyAlignment="1" applyProtection="1">
      <alignment horizontal="right" wrapText="1"/>
      <protection hidden="1"/>
    </xf>
    <xf numFmtId="0" fontId="10" fillId="0" borderId="1" xfId="10" applyFont="1" applyFill="1" applyBorder="1" applyAlignment="1" applyProtection="1">
      <alignment horizontal="center" vertical="top"/>
      <protection hidden="1"/>
    </xf>
    <xf numFmtId="166" fontId="50" fillId="0" borderId="1" xfId="9" applyFont="1" applyFill="1" applyBorder="1" applyAlignment="1" applyProtection="1">
      <alignment vertical="center" wrapText="1"/>
      <protection hidden="1"/>
    </xf>
    <xf numFmtId="166" fontId="10" fillId="0" borderId="10" xfId="9" applyFont="1" applyFill="1" applyBorder="1" applyAlignment="1" applyProtection="1">
      <alignment vertical="top" wrapText="1"/>
      <protection hidden="1"/>
    </xf>
    <xf numFmtId="166" fontId="9" fillId="4" borderId="6" xfId="9" applyFont="1" applyFill="1" applyBorder="1" applyAlignment="1" applyProtection="1">
      <alignment horizontal="center" vertical="top" wrapText="1"/>
      <protection hidden="1"/>
    </xf>
    <xf numFmtId="0" fontId="21" fillId="0" borderId="0" xfId="0" applyFont="1" applyBorder="1" applyAlignment="1" applyProtection="1">
      <protection hidden="1"/>
    </xf>
    <xf numFmtId="0" fontId="21" fillId="0" borderId="0" xfId="0" applyFont="1" applyAlignment="1" applyProtection="1">
      <protection hidden="1"/>
    </xf>
    <xf numFmtId="170" fontId="10" fillId="0" borderId="10" xfId="9" applyNumberFormat="1" applyFont="1" applyBorder="1" applyAlignment="1" applyProtection="1">
      <alignment vertical="top" wrapText="1"/>
      <protection hidden="1"/>
    </xf>
    <xf numFmtId="170" fontId="10" fillId="0" borderId="14" xfId="9" applyNumberFormat="1" applyFont="1" applyBorder="1" applyAlignment="1" applyProtection="1">
      <alignment vertical="top" wrapText="1"/>
      <protection hidden="1"/>
    </xf>
    <xf numFmtId="166" fontId="11" fillId="0" borderId="14" xfId="9" applyFont="1" applyFill="1" applyBorder="1" applyAlignment="1" applyProtection="1">
      <alignment horizontal="center" vertical="top" wrapText="1"/>
      <protection hidden="1"/>
    </xf>
    <xf numFmtId="0" fontId="8" fillId="0" borderId="10" xfId="0" applyFont="1" applyBorder="1" applyAlignment="1" applyProtection="1">
      <alignment vertical="top" wrapText="1"/>
      <protection hidden="1"/>
    </xf>
    <xf numFmtId="166" fontId="9" fillId="4" borderId="10" xfId="9" applyFont="1" applyFill="1" applyBorder="1" applyAlignment="1" applyProtection="1">
      <alignment horizontal="center" vertical="top" wrapText="1"/>
      <protection hidden="1"/>
    </xf>
    <xf numFmtId="166" fontId="9" fillId="0" borderId="6" xfId="9" applyFont="1" applyFill="1" applyBorder="1" applyAlignment="1" applyProtection="1">
      <alignment horizontal="center" vertical="top" wrapText="1"/>
      <protection hidden="1"/>
    </xf>
    <xf numFmtId="49" fontId="11" fillId="0" borderId="6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8" xfId="0" applyFont="1" applyFill="1" applyBorder="1" applyAlignment="1" applyProtection="1">
      <alignment horizontal="left" vertical="center" wrapText="1"/>
      <protection hidden="1"/>
    </xf>
    <xf numFmtId="49" fontId="11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14" xfId="0" quotePrefix="1" applyFont="1" applyFill="1" applyBorder="1" applyAlignment="1" applyProtection="1">
      <alignment horizontal="center" vertical="center" wrapText="1"/>
      <protection hidden="1"/>
    </xf>
    <xf numFmtId="0" fontId="31" fillId="0" borderId="0" xfId="0" applyFont="1" applyFill="1" applyProtection="1">
      <protection hidden="1"/>
    </xf>
    <xf numFmtId="0" fontId="51" fillId="0" borderId="0" xfId="0" applyFont="1" applyFill="1" applyProtection="1">
      <protection hidden="1"/>
    </xf>
    <xf numFmtId="166" fontId="11" fillId="0" borderId="6" xfId="9" applyFont="1" applyFill="1" applyBorder="1" applyAlignment="1" applyProtection="1">
      <alignment horizontal="center" vertical="top" wrapText="1"/>
      <protection locked="0"/>
    </xf>
    <xf numFmtId="166" fontId="11" fillId="0" borderId="10" xfId="9" applyFont="1" applyFill="1" applyBorder="1" applyAlignment="1" applyProtection="1">
      <alignment horizontal="center" vertical="top" wrapText="1"/>
      <protection locked="0"/>
    </xf>
    <xf numFmtId="169" fontId="11" fillId="0" borderId="10" xfId="9" applyNumberFormat="1" applyFont="1" applyFill="1" applyBorder="1" applyAlignment="1" applyProtection="1">
      <alignment vertical="top" wrapText="1"/>
      <protection locked="0"/>
    </xf>
    <xf numFmtId="0" fontId="20" fillId="0" borderId="10" xfId="0" quotePrefix="1" applyFont="1" applyFill="1" applyBorder="1" applyAlignment="1" applyProtection="1">
      <alignment horizontal="center" vertical="top" wrapText="1"/>
      <protection hidden="1"/>
    </xf>
    <xf numFmtId="166" fontId="8" fillId="4" borderId="6" xfId="9" applyFont="1" applyFill="1" applyBorder="1" applyAlignment="1" applyProtection="1">
      <alignment horizontal="center" vertical="top" wrapText="1"/>
      <protection hidden="1"/>
    </xf>
    <xf numFmtId="0" fontId="20" fillId="0" borderId="14" xfId="0" quotePrefix="1" applyFont="1" applyFill="1" applyBorder="1" applyAlignment="1" applyProtection="1">
      <alignment horizontal="center" vertical="top" wrapText="1"/>
      <protection hidden="1"/>
    </xf>
    <xf numFmtId="0" fontId="11" fillId="0" borderId="14" xfId="0" applyFont="1" applyFill="1" applyBorder="1" applyAlignment="1" applyProtection="1">
      <alignment horizontal="center" vertical="top" wrapText="1"/>
      <protection locked="0"/>
    </xf>
    <xf numFmtId="49" fontId="11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9" fillId="3" borderId="2" xfId="0" applyFont="1" applyFill="1" applyBorder="1" applyAlignment="1" applyProtection="1">
      <alignment horizontal="left" vertical="center" wrapText="1"/>
      <protection hidden="1"/>
    </xf>
    <xf numFmtId="0" fontId="11" fillId="0" borderId="2" xfId="0" applyFont="1" applyFill="1" applyBorder="1" applyAlignment="1" applyProtection="1">
      <alignment horizontal="left" vertical="center" wrapText="1"/>
      <protection hidden="1"/>
    </xf>
    <xf numFmtId="0" fontId="9" fillId="0" borderId="1" xfId="0" quotePrefix="1" applyFont="1" applyFill="1" applyBorder="1" applyAlignment="1" applyProtection="1">
      <alignment horizontal="center" vertical="center" wrapText="1"/>
      <protection hidden="1"/>
    </xf>
    <xf numFmtId="0" fontId="13" fillId="0" borderId="14" xfId="0" quotePrefix="1" applyFont="1" applyBorder="1" applyAlignment="1" applyProtection="1">
      <alignment horizontal="center" vertical="center" wrapText="1"/>
      <protection hidden="1"/>
    </xf>
    <xf numFmtId="0" fontId="10" fillId="0" borderId="6" xfId="0" applyFont="1" applyBorder="1" applyAlignment="1" applyProtection="1">
      <alignment horizontal="center" vertical="top" wrapText="1"/>
      <protection hidden="1"/>
    </xf>
    <xf numFmtId="0" fontId="8" fillId="0" borderId="14" xfId="0" applyFont="1" applyFill="1" applyBorder="1" applyAlignment="1" applyProtection="1">
      <alignment horizontal="center" vertical="top" wrapText="1"/>
      <protection hidden="1"/>
    </xf>
    <xf numFmtId="0" fontId="47" fillId="0" borderId="0" xfId="0" applyFont="1" applyProtection="1">
      <protection hidden="1"/>
    </xf>
    <xf numFmtId="0" fontId="49" fillId="0" borderId="1" xfId="0" applyFont="1" applyFill="1" applyBorder="1" applyAlignment="1" applyProtection="1">
      <alignment horizontal="center" vertical="top" wrapText="1"/>
      <protection hidden="1"/>
    </xf>
    <xf numFmtId="0" fontId="9" fillId="0" borderId="1" xfId="0" applyFont="1" applyFill="1" applyBorder="1" applyAlignment="1" applyProtection="1">
      <alignment horizontal="center" vertical="top" wrapText="1"/>
      <protection hidden="1"/>
    </xf>
    <xf numFmtId="0" fontId="9" fillId="0" borderId="1" xfId="0" applyFont="1" applyFill="1" applyBorder="1" applyAlignment="1" applyProtection="1">
      <alignment horizontal="right" vertical="top" wrapText="1"/>
      <protection hidden="1"/>
    </xf>
    <xf numFmtId="0" fontId="9" fillId="0" borderId="2" xfId="0" applyFont="1" applyFill="1" applyBorder="1" applyAlignment="1" applyProtection="1">
      <alignment horizontal="center" vertical="top" wrapText="1"/>
      <protection locked="0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4" xfId="0" applyFont="1" applyFill="1" applyBorder="1" applyAlignment="1" applyProtection="1">
      <alignment horizontal="center" vertical="top" wrapText="1"/>
      <protection locked="0"/>
    </xf>
    <xf numFmtId="2" fontId="9" fillId="0" borderId="1" xfId="9" applyNumberFormat="1" applyFont="1" applyFill="1" applyBorder="1" applyAlignment="1" applyProtection="1">
      <alignment horizontal="center" vertical="center" wrapText="1"/>
      <protection locked="0"/>
    </xf>
    <xf numFmtId="0" fontId="32" fillId="0" borderId="1" xfId="0" applyFont="1" applyFill="1" applyBorder="1" applyProtection="1">
      <protection hidden="1"/>
    </xf>
    <xf numFmtId="0" fontId="9" fillId="0" borderId="1" xfId="0" applyFont="1" applyFill="1" applyBorder="1" applyAlignment="1" applyProtection="1">
      <alignment horizontal="left" vertical="top" wrapText="1"/>
      <protection hidden="1"/>
    </xf>
    <xf numFmtId="9" fontId="9" fillId="0" borderId="1" xfId="0" applyNumberFormat="1" applyFont="1" applyFill="1" applyBorder="1" applyAlignment="1" applyProtection="1">
      <alignment horizontal="center" vertical="top" wrapText="1"/>
      <protection locked="0"/>
    </xf>
    <xf numFmtId="0" fontId="34" fillId="0" borderId="1" xfId="0" applyNumberFormat="1" applyFont="1" applyFill="1" applyBorder="1" applyAlignment="1" applyProtection="1">
      <alignment horizontal="center" vertical="top" wrapText="1"/>
      <protection locked="0"/>
    </xf>
    <xf numFmtId="0" fontId="11" fillId="0" borderId="1" xfId="0" applyFont="1" applyFill="1" applyBorder="1" applyAlignment="1" applyProtection="1">
      <alignment horizontal="center" vertical="top" wrapText="1"/>
      <protection locked="0"/>
    </xf>
    <xf numFmtId="1" fontId="9" fillId="0" borderId="1" xfId="0" applyNumberFormat="1" applyFont="1" applyFill="1" applyBorder="1" applyAlignment="1" applyProtection="1">
      <alignment horizontal="center" vertical="top" wrapText="1"/>
      <protection locked="0"/>
    </xf>
    <xf numFmtId="0" fontId="56" fillId="0" borderId="1" xfId="0" quotePrefix="1" applyFont="1" applyFill="1" applyBorder="1" applyAlignment="1" applyProtection="1">
      <alignment horizontal="center" vertical="top" wrapText="1"/>
      <protection hidden="1"/>
    </xf>
    <xf numFmtId="0" fontId="32" fillId="0" borderId="1" xfId="0" applyFont="1" applyFill="1" applyBorder="1" applyProtection="1">
      <protection locked="0"/>
    </xf>
    <xf numFmtId="0" fontId="31" fillId="0" borderId="1" xfId="0" applyFont="1" applyFill="1" applyBorder="1" applyAlignment="1" applyProtection="1">
      <alignment horizontal="center"/>
      <protection locked="0"/>
    </xf>
    <xf numFmtId="2" fontId="9" fillId="0" borderId="1" xfId="0" applyNumberFormat="1" applyFont="1" applyFill="1" applyBorder="1" applyAlignment="1" applyProtection="1">
      <alignment horizontal="center"/>
      <protection locked="0"/>
    </xf>
    <xf numFmtId="2" fontId="9" fillId="0" borderId="1" xfId="9" applyNumberFormat="1" applyFont="1" applyFill="1" applyBorder="1" applyAlignment="1" applyProtection="1">
      <alignment horizontal="center" vertical="center"/>
      <protection locked="0"/>
    </xf>
    <xf numFmtId="0" fontId="9" fillId="4" borderId="1" xfId="0" applyFont="1" applyFill="1" applyBorder="1" applyAlignment="1" applyProtection="1">
      <alignment horizontal="right" vertical="top" wrapText="1"/>
      <protection hidden="1"/>
    </xf>
    <xf numFmtId="2" fontId="9" fillId="4" borderId="1" xfId="0" applyNumberFormat="1" applyFont="1" applyFill="1" applyBorder="1" applyAlignment="1" applyProtection="1">
      <alignment horizontal="center"/>
      <protection locked="0"/>
    </xf>
    <xf numFmtId="2" fontId="9" fillId="4" borderId="1" xfId="9" applyNumberFormat="1" applyFont="1" applyFill="1" applyBorder="1" applyAlignment="1" applyProtection="1">
      <alignment horizontal="center" vertical="center"/>
      <protection locked="0"/>
    </xf>
    <xf numFmtId="0" fontId="8" fillId="0" borderId="6" xfId="0" quotePrefix="1" applyFont="1" applyFill="1" applyBorder="1" applyAlignment="1" applyProtection="1">
      <alignment horizontal="center" vertical="top" wrapText="1"/>
      <protection hidden="1"/>
    </xf>
    <xf numFmtId="0" fontId="8" fillId="0" borderId="6" xfId="0" quotePrefix="1" applyFont="1" applyBorder="1" applyAlignment="1" applyProtection="1">
      <alignment horizontal="center" vertical="top" wrapText="1"/>
      <protection hidden="1"/>
    </xf>
    <xf numFmtId="0" fontId="6" fillId="7" borderId="1" xfId="0" quotePrefix="1" applyFont="1" applyFill="1" applyBorder="1" applyAlignment="1" applyProtection="1">
      <alignment horizontal="left" vertical="top" wrapText="1"/>
      <protection hidden="1"/>
    </xf>
    <xf numFmtId="49" fontId="9" fillId="0" borderId="6" xfId="9" quotePrefix="1" applyNumberFormat="1" applyFont="1" applyBorder="1" applyAlignment="1" applyProtection="1">
      <alignment horizontal="center" vertical="top" wrapText="1"/>
      <protection hidden="1"/>
    </xf>
    <xf numFmtId="166" fontId="8" fillId="0" borderId="6" xfId="9" applyFont="1" applyFill="1" applyBorder="1" applyAlignment="1" applyProtection="1">
      <alignment vertical="top" wrapText="1"/>
      <protection locked="0"/>
    </xf>
    <xf numFmtId="166" fontId="8" fillId="0" borderId="6" xfId="9" quotePrefix="1" applyFont="1" applyBorder="1" applyAlignment="1" applyProtection="1">
      <alignment vertical="top" wrapText="1"/>
      <protection locked="0"/>
    </xf>
    <xf numFmtId="0" fontId="31" fillId="3" borderId="0" xfId="0" applyFont="1" applyFill="1" applyProtection="1">
      <protection hidden="1"/>
    </xf>
    <xf numFmtId="166" fontId="11" fillId="0" borderId="6" xfId="9" applyFont="1" applyFill="1" applyBorder="1" applyAlignment="1" applyProtection="1">
      <alignment vertical="top" wrapText="1"/>
      <protection locked="0"/>
    </xf>
    <xf numFmtId="0" fontId="11" fillId="0" borderId="10" xfId="0" applyFont="1" applyBorder="1" applyAlignment="1" applyProtection="1">
      <alignment vertical="top" wrapText="1"/>
      <protection hidden="1"/>
    </xf>
    <xf numFmtId="166" fontId="9" fillId="0" borderId="1" xfId="9" applyFont="1" applyFill="1" applyBorder="1" applyAlignment="1" applyProtection="1">
      <alignment horizontal="center" vertical="top" wrapText="1"/>
      <protection hidden="1"/>
    </xf>
    <xf numFmtId="166" fontId="11" fillId="0" borderId="1" xfId="9" applyFont="1" applyFill="1" applyBorder="1" applyAlignment="1" applyProtection="1">
      <alignment vertical="top" wrapText="1"/>
      <protection locked="0"/>
    </xf>
    <xf numFmtId="0" fontId="20" fillId="0" borderId="10" xfId="0" quotePrefix="1" applyFont="1" applyBorder="1" applyAlignment="1" applyProtection="1">
      <alignment horizontal="center" vertical="top" wrapText="1"/>
      <protection hidden="1"/>
    </xf>
    <xf numFmtId="166" fontId="9" fillId="0" borderId="10" xfId="9" applyFont="1" applyFill="1" applyBorder="1" applyAlignment="1" applyProtection="1">
      <alignment horizontal="center" vertical="top" wrapText="1"/>
      <protection hidden="1"/>
    </xf>
    <xf numFmtId="0" fontId="20" fillId="0" borderId="6" xfId="0" quotePrefix="1" applyFont="1" applyBorder="1" applyAlignment="1" applyProtection="1">
      <alignment horizontal="center" vertical="top" wrapText="1"/>
      <protection hidden="1"/>
    </xf>
    <xf numFmtId="166" fontId="9" fillId="0" borderId="6" xfId="9" applyFont="1" applyFill="1" applyBorder="1" applyAlignment="1" applyProtection="1">
      <alignment horizontal="center" vertical="center" wrapText="1"/>
      <protection hidden="1"/>
    </xf>
    <xf numFmtId="0" fontId="11" fillId="0" borderId="1" xfId="0" applyFont="1" applyBorder="1" applyAlignment="1" applyProtection="1">
      <alignment vertical="top" wrapText="1"/>
      <protection hidden="1"/>
    </xf>
    <xf numFmtId="169" fontId="9" fillId="0" borderId="1" xfId="9" applyNumberFormat="1" applyFont="1" applyFill="1" applyBorder="1" applyAlignment="1" applyProtection="1">
      <alignment horizontal="center" vertical="top" wrapText="1"/>
      <protection hidden="1"/>
    </xf>
    <xf numFmtId="172" fontId="9" fillId="0" borderId="10" xfId="0" applyNumberFormat="1" applyFont="1" applyFill="1" applyBorder="1" applyAlignment="1" applyProtection="1">
      <alignment horizontal="center" vertical="top" wrapText="1"/>
      <protection hidden="1"/>
    </xf>
    <xf numFmtId="0" fontId="11" fillId="0" borderId="15" xfId="0" applyFont="1" applyFill="1" applyBorder="1" applyAlignment="1" applyProtection="1">
      <alignment horizontal="left" vertical="top" wrapText="1"/>
      <protection locked="0"/>
    </xf>
    <xf numFmtId="0" fontId="11" fillId="0" borderId="10" xfId="0" applyFont="1" applyBorder="1" applyAlignment="1" applyProtection="1">
      <alignment horizontal="center" vertical="center" wrapText="1"/>
      <protection hidden="1"/>
    </xf>
    <xf numFmtId="2" fontId="53" fillId="3" borderId="0" xfId="0" applyNumberFormat="1" applyFont="1" applyFill="1" applyProtection="1">
      <protection hidden="1"/>
    </xf>
    <xf numFmtId="0" fontId="11" fillId="0" borderId="14" xfId="0" applyFont="1" applyBorder="1" applyAlignment="1" applyProtection="1">
      <alignment vertical="top" wrapText="1"/>
      <protection hidden="1"/>
    </xf>
    <xf numFmtId="0" fontId="11" fillId="0" borderId="11" xfId="0" applyFont="1" applyBorder="1" applyAlignment="1" applyProtection="1">
      <alignment horizontal="center" vertical="top" wrapText="1"/>
      <protection hidden="1"/>
    </xf>
    <xf numFmtId="0" fontId="11" fillId="0" borderId="14" xfId="0" applyFont="1" applyBorder="1" applyAlignment="1" applyProtection="1">
      <alignment horizontal="center" vertical="center" wrapText="1"/>
      <protection hidden="1"/>
    </xf>
    <xf numFmtId="0" fontId="10" fillId="8" borderId="1" xfId="0" applyFont="1" applyFill="1" applyBorder="1" applyAlignment="1" applyProtection="1">
      <alignment horizontal="center" vertical="top" wrapText="1"/>
      <protection hidden="1"/>
    </xf>
    <xf numFmtId="0" fontId="13" fillId="8" borderId="1" xfId="0" quotePrefix="1" applyFont="1" applyFill="1" applyBorder="1" applyAlignment="1" applyProtection="1">
      <alignment horizontal="center" vertical="top" wrapText="1"/>
      <protection hidden="1"/>
    </xf>
    <xf numFmtId="166" fontId="11" fillId="0" borderId="1" xfId="9" applyFont="1" applyFill="1" applyBorder="1" applyAlignment="1" applyProtection="1">
      <alignment horizontal="center" vertical="top" wrapText="1"/>
      <protection locked="0"/>
    </xf>
    <xf numFmtId="166" fontId="9" fillId="0" borderId="1" xfId="9" applyFont="1" applyFill="1" applyBorder="1" applyAlignment="1" applyProtection="1">
      <alignment vertical="top" wrapText="1"/>
      <protection locked="0"/>
    </xf>
    <xf numFmtId="0" fontId="32" fillId="3" borderId="1" xfId="0" applyFont="1" applyFill="1" applyBorder="1" applyProtection="1">
      <protection hidden="1"/>
    </xf>
    <xf numFmtId="0" fontId="32" fillId="4" borderId="1" xfId="0" applyFont="1" applyFill="1" applyBorder="1" applyProtection="1">
      <protection locked="0"/>
    </xf>
    <xf numFmtId="0" fontId="31" fillId="4" borderId="1" xfId="0" applyFont="1" applyFill="1" applyBorder="1" applyAlignment="1" applyProtection="1">
      <alignment horizontal="center"/>
      <protection locked="0"/>
    </xf>
    <xf numFmtId="0" fontId="45" fillId="0" borderId="1" xfId="0" applyFont="1" applyFill="1" applyBorder="1" applyProtection="1">
      <protection hidden="1"/>
    </xf>
    <xf numFmtId="0" fontId="7" fillId="4" borderId="1" xfId="0" applyNumberFormat="1" applyFont="1" applyFill="1" applyBorder="1" applyAlignment="1" applyProtection="1">
      <alignment horizontal="center" vertical="top" wrapText="1"/>
      <protection locked="0"/>
    </xf>
    <xf numFmtId="2" fontId="11" fillId="4" borderId="1" xfId="0" applyNumberFormat="1" applyFont="1" applyFill="1" applyBorder="1" applyAlignment="1" applyProtection="1">
      <alignment horizontal="center" vertical="center" wrapText="1"/>
      <protection locked="0"/>
    </xf>
    <xf numFmtId="4" fontId="8" fillId="4" borderId="1" xfId="1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4" applyFont="1" applyFill="1" applyBorder="1" applyAlignment="1" applyProtection="1">
      <alignment horizontal="left"/>
      <protection hidden="1"/>
    </xf>
    <xf numFmtId="165" fontId="10" fillId="0" borderId="1" xfId="7" applyNumberFormat="1" applyFont="1" applyFill="1" applyBorder="1" applyAlignment="1" applyProtection="1">
      <alignment horizontal="center"/>
      <protection locked="0"/>
    </xf>
    <xf numFmtId="2" fontId="10" fillId="0" borderId="0" xfId="4" applyNumberFormat="1" applyFont="1" applyAlignment="1" applyProtection="1">
      <alignment horizontal="center"/>
      <protection hidden="1"/>
    </xf>
    <xf numFmtId="0" fontId="9" fillId="0" borderId="1" xfId="4" applyFont="1" applyFill="1" applyBorder="1" applyAlignment="1" applyProtection="1">
      <alignment horizontal="right"/>
      <protection hidden="1"/>
    </xf>
    <xf numFmtId="9" fontId="8" fillId="0" borderId="1" xfId="4" applyNumberFormat="1" applyFont="1" applyFill="1" applyBorder="1" applyAlignment="1" applyProtection="1">
      <alignment horizontal="center"/>
      <protection locked="0"/>
    </xf>
    <xf numFmtId="4" fontId="10" fillId="0" borderId="0" xfId="4" applyNumberFormat="1" applyFont="1" applyAlignment="1" applyProtection="1">
      <alignment horizontal="center"/>
      <protection hidden="1"/>
    </xf>
    <xf numFmtId="0" fontId="8" fillId="0" borderId="1" xfId="4" applyFont="1" applyFill="1" applyBorder="1" applyAlignment="1" applyProtection="1">
      <alignment horizontal="center"/>
      <protection locked="0"/>
    </xf>
    <xf numFmtId="0" fontId="9" fillId="0" borderId="1" xfId="4" applyFont="1" applyFill="1" applyBorder="1" applyAlignment="1" applyProtection="1">
      <alignment horizontal="right" vertical="top" wrapText="1"/>
      <protection hidden="1"/>
    </xf>
    <xf numFmtId="0" fontId="1" fillId="0" borderId="0" xfId="0" applyFont="1" applyProtection="1">
      <protection hidden="1"/>
    </xf>
    <xf numFmtId="0" fontId="0" fillId="0" borderId="0" xfId="0" applyFont="1" applyProtection="1">
      <protection hidden="1"/>
    </xf>
    <xf numFmtId="166" fontId="0" fillId="0" borderId="0" xfId="0" applyNumberFormat="1" applyProtection="1">
      <protection hidden="1"/>
    </xf>
    <xf numFmtId="0" fontId="4" fillId="3" borderId="4" xfId="0" applyNumberFormat="1" applyFont="1" applyFill="1" applyBorder="1" applyAlignment="1" applyProtection="1">
      <alignment vertical="center" wrapText="1"/>
      <protection hidden="1"/>
    </xf>
    <xf numFmtId="43" fontId="8" fillId="0" borderId="0" xfId="1" applyFont="1" applyFill="1" applyAlignment="1" applyProtection="1">
      <protection locked="0"/>
    </xf>
    <xf numFmtId="43" fontId="10" fillId="0" borderId="0" xfId="4" applyNumberFormat="1" applyFont="1" applyAlignment="1" applyProtection="1">
      <alignment horizontal="center"/>
      <protection hidden="1"/>
    </xf>
    <xf numFmtId="43" fontId="26" fillId="0" borderId="0" xfId="0" applyNumberFormat="1" applyFont="1" applyProtection="1">
      <protection hidden="1"/>
    </xf>
    <xf numFmtId="166" fontId="13" fillId="4" borderId="1" xfId="9" applyFont="1" applyFill="1" applyBorder="1" applyAlignment="1" applyProtection="1">
      <alignment vertical="center"/>
      <protection locked="0"/>
    </xf>
    <xf numFmtId="43" fontId="7" fillId="0" borderId="0" xfId="3" applyNumberFormat="1" applyFont="1" applyProtection="1">
      <protection hidden="1"/>
    </xf>
    <xf numFmtId="0" fontId="26" fillId="0" borderId="0" xfId="0" applyFont="1" applyBorder="1" applyProtection="1">
      <protection hidden="1"/>
    </xf>
    <xf numFmtId="166" fontId="11" fillId="0" borderId="14" xfId="0" applyNumberFormat="1" applyFont="1" applyFill="1" applyBorder="1" applyAlignment="1" applyProtection="1">
      <alignment horizontal="center" vertical="top" wrapText="1"/>
      <protection locked="0"/>
    </xf>
    <xf numFmtId="166" fontId="10" fillId="4" borderId="10" xfId="9" applyFont="1" applyFill="1" applyBorder="1" applyAlignment="1" applyProtection="1">
      <alignment vertical="top" wrapText="1"/>
      <protection locked="0"/>
    </xf>
    <xf numFmtId="166" fontId="11" fillId="0" borderId="10" xfId="0" applyNumberFormat="1" applyFont="1" applyFill="1" applyBorder="1" applyAlignment="1" applyProtection="1">
      <alignment horizontal="center" vertical="top" wrapText="1"/>
      <protection locked="0"/>
    </xf>
    <xf numFmtId="166" fontId="11" fillId="0" borderId="1" xfId="0" applyNumberFormat="1" applyFont="1" applyFill="1" applyBorder="1" applyAlignment="1" applyProtection="1">
      <alignment horizontal="center" vertical="top" wrapText="1"/>
      <protection locked="0"/>
    </xf>
    <xf numFmtId="0" fontId="11" fillId="0" borderId="15" xfId="0" applyFont="1" applyBorder="1" applyAlignment="1" applyProtection="1">
      <alignment horizontal="center" vertical="top" wrapText="1"/>
      <protection locked="0"/>
    </xf>
    <xf numFmtId="0" fontId="11" fillId="0" borderId="10" xfId="0" applyFont="1" applyBorder="1" applyAlignment="1" applyProtection="1">
      <alignment horizontal="center" vertical="top" wrapText="1"/>
      <protection locked="0"/>
    </xf>
    <xf numFmtId="0" fontId="8" fillId="0" borderId="1" xfId="0" applyFont="1" applyBorder="1" applyAlignment="1" applyProtection="1">
      <alignment vertical="center" wrapText="1"/>
      <protection hidden="1"/>
    </xf>
    <xf numFmtId="0" fontId="10" fillId="3" borderId="10" xfId="0" applyFont="1" applyFill="1" applyBorder="1" applyAlignment="1" applyProtection="1">
      <alignment horizontal="center" vertical="center" wrapText="1"/>
      <protection locked="0"/>
    </xf>
    <xf numFmtId="43" fontId="11" fillId="0" borderId="14" xfId="0" applyNumberFormat="1" applyFont="1" applyFill="1" applyBorder="1" applyAlignment="1" applyProtection="1">
      <alignment horizontal="center" vertical="top" wrapText="1"/>
      <protection locked="0"/>
    </xf>
    <xf numFmtId="166" fontId="10" fillId="4" borderId="14" xfId="9" applyFont="1" applyFill="1" applyBorder="1" applyAlignment="1" applyProtection="1">
      <alignment vertical="center"/>
      <protection locked="0"/>
    </xf>
    <xf numFmtId="0" fontId="8" fillId="3" borderId="2" xfId="0" applyFont="1" applyFill="1" applyBorder="1" applyAlignment="1" applyProtection="1">
      <alignment horizontal="left" vertical="center" wrapText="1"/>
      <protection hidden="1"/>
    </xf>
    <xf numFmtId="0" fontId="9" fillId="0" borderId="2" xfId="0" applyFont="1" applyFill="1" applyBorder="1" applyAlignment="1" applyProtection="1">
      <alignment horizontal="left" vertical="center" wrapText="1"/>
      <protection hidden="1"/>
    </xf>
    <xf numFmtId="166" fontId="9" fillId="0" borderId="1" xfId="9" applyFont="1" applyFill="1" applyBorder="1" applyAlignment="1" applyProtection="1">
      <alignment horizontal="center" vertical="center" wrapText="1"/>
      <protection locked="0"/>
    </xf>
    <xf numFmtId="1" fontId="9" fillId="0" borderId="1" xfId="0" applyNumberFormat="1" applyFont="1" applyFill="1" applyBorder="1" applyAlignment="1" applyProtection="1">
      <alignment horizontal="center"/>
      <protection locked="0"/>
    </xf>
    <xf numFmtId="166" fontId="9" fillId="0" borderId="1" xfId="9" applyFont="1" applyFill="1" applyBorder="1" applyAlignment="1" applyProtection="1">
      <alignment horizontal="center" vertical="center"/>
      <protection locked="0"/>
    </xf>
    <xf numFmtId="1" fontId="9" fillId="4" borderId="1" xfId="0" applyNumberFormat="1" applyFont="1" applyFill="1" applyBorder="1" applyAlignment="1" applyProtection="1">
      <alignment horizontal="center"/>
      <protection locked="0"/>
    </xf>
    <xf numFmtId="166" fontId="9" fillId="4" borderId="1" xfId="9" applyFont="1" applyFill="1" applyBorder="1" applyAlignment="1" applyProtection="1">
      <alignment horizontal="center" vertical="center"/>
      <protection locked="0"/>
    </xf>
    <xf numFmtId="166" fontId="8" fillId="0" borderId="6" xfId="9" applyFont="1" applyBorder="1" applyAlignment="1" applyProtection="1">
      <alignment vertical="top" wrapText="1"/>
      <protection locked="0"/>
    </xf>
    <xf numFmtId="0" fontId="8" fillId="4" borderId="1" xfId="0" applyFont="1" applyFill="1" applyBorder="1" applyAlignment="1" applyProtection="1">
      <alignment horizontal="center" vertical="top" wrapText="1"/>
      <protection locked="0"/>
    </xf>
    <xf numFmtId="43" fontId="8" fillId="3" borderId="0" xfId="1" applyFont="1" applyFill="1" applyAlignment="1" applyProtection="1">
      <protection locked="0"/>
    </xf>
    <xf numFmtId="0" fontId="9" fillId="3" borderId="10" xfId="0" applyFont="1" applyFill="1" applyBorder="1" applyAlignment="1" applyProtection="1">
      <alignment vertical="top" wrapText="1"/>
      <protection hidden="1"/>
    </xf>
    <xf numFmtId="0" fontId="10" fillId="3" borderId="14" xfId="0" applyFont="1" applyFill="1" applyBorder="1" applyAlignment="1" applyProtection="1">
      <alignment vertical="top" wrapText="1"/>
      <protection hidden="1"/>
    </xf>
    <xf numFmtId="0" fontId="8" fillId="3" borderId="10" xfId="0" applyFont="1" applyFill="1" applyBorder="1" applyAlignment="1" applyProtection="1">
      <alignment vertical="top" wrapText="1"/>
      <protection hidden="1"/>
    </xf>
    <xf numFmtId="0" fontId="8" fillId="3" borderId="6" xfId="3" applyFont="1" applyFill="1" applyBorder="1" applyAlignment="1" applyProtection="1">
      <alignment horizontal="left" vertical="top" wrapText="1"/>
      <protection hidden="1"/>
    </xf>
    <xf numFmtId="166" fontId="8" fillId="4" borderId="6" xfId="9" applyFont="1" applyFill="1" applyBorder="1" applyAlignment="1" applyProtection="1">
      <alignment horizontal="center" vertical="center" wrapText="1"/>
      <protection hidden="1"/>
    </xf>
    <xf numFmtId="168" fontId="10" fillId="0" borderId="10" xfId="0" applyNumberFormat="1" applyFont="1" applyFill="1" applyBorder="1" applyAlignment="1" applyProtection="1">
      <alignment horizontal="center" vertical="top" wrapText="1"/>
      <protection locked="0"/>
    </xf>
    <xf numFmtId="166" fontId="8" fillId="0" borderId="6" xfId="9" applyFont="1" applyFill="1" applyBorder="1" applyAlignment="1" applyProtection="1">
      <alignment vertical="center" wrapText="1"/>
      <protection hidden="1"/>
    </xf>
    <xf numFmtId="166" fontId="8" fillId="4" borderId="1" xfId="9" applyFont="1" applyFill="1" applyBorder="1" applyAlignment="1" applyProtection="1">
      <alignment vertical="center" wrapText="1"/>
      <protection hidden="1"/>
    </xf>
    <xf numFmtId="166" fontId="10" fillId="0" borderId="10" xfId="9" applyFont="1" applyFill="1" applyBorder="1" applyAlignment="1" applyProtection="1">
      <alignment horizontal="center" vertical="center" wrapText="1"/>
      <protection hidden="1"/>
    </xf>
    <xf numFmtId="166" fontId="10" fillId="0" borderId="14" xfId="9" applyFont="1" applyFill="1" applyBorder="1" applyAlignment="1" applyProtection="1">
      <alignment horizontal="center" vertical="center" wrapText="1"/>
      <protection hidden="1"/>
    </xf>
    <xf numFmtId="168" fontId="8" fillId="4" borderId="10" xfId="0" applyNumberFormat="1" applyFont="1" applyFill="1" applyBorder="1" applyAlignment="1" applyProtection="1">
      <alignment horizontal="center" vertical="top" wrapText="1"/>
      <protection hidden="1"/>
    </xf>
    <xf numFmtId="167" fontId="8" fillId="4" borderId="1" xfId="9" applyNumberFormat="1" applyFont="1" applyFill="1" applyBorder="1" applyAlignment="1" applyProtection="1">
      <alignment vertical="center" wrapText="1"/>
      <protection hidden="1"/>
    </xf>
    <xf numFmtId="166" fontId="10" fillId="3" borderId="10" xfId="9" applyFont="1" applyFill="1" applyBorder="1" applyAlignment="1" applyProtection="1">
      <alignment vertical="top" wrapText="1"/>
      <protection locked="0"/>
    </xf>
    <xf numFmtId="0" fontId="10" fillId="3" borderId="10" xfId="0" applyFont="1" applyFill="1" applyBorder="1" applyAlignment="1" applyProtection="1">
      <alignment horizontal="center" vertical="top" wrapText="1"/>
      <protection locked="0"/>
    </xf>
    <xf numFmtId="0" fontId="58" fillId="0" borderId="6" xfId="0" applyFont="1" applyBorder="1" applyAlignment="1" applyProtection="1">
      <alignment horizontal="left" vertical="center" wrapText="1"/>
      <protection hidden="1"/>
    </xf>
    <xf numFmtId="166" fontId="9" fillId="3" borderId="1" xfId="9" applyFont="1" applyFill="1" applyBorder="1" applyAlignment="1" applyProtection="1">
      <alignment vertical="center" wrapText="1"/>
      <protection hidden="1"/>
    </xf>
    <xf numFmtId="166" fontId="10" fillId="3" borderId="1" xfId="9" applyFont="1" applyFill="1" applyBorder="1" applyAlignment="1" applyProtection="1">
      <alignment vertical="top" wrapText="1"/>
      <protection locked="0"/>
    </xf>
    <xf numFmtId="166" fontId="8" fillId="4" borderId="10" xfId="9" applyFont="1" applyFill="1" applyBorder="1" applyAlignment="1" applyProtection="1">
      <alignment horizontal="center" vertical="top" wrapText="1"/>
      <protection hidden="1"/>
    </xf>
    <xf numFmtId="168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10" fillId="3" borderId="10" xfId="9" applyFont="1" applyFill="1" applyBorder="1" applyAlignment="1" applyProtection="1">
      <alignment horizontal="center" vertical="top" wrapText="1"/>
      <protection hidden="1"/>
    </xf>
    <xf numFmtId="166" fontId="8" fillId="3" borderId="1" xfId="9" applyFont="1" applyFill="1" applyBorder="1" applyAlignment="1" applyProtection="1">
      <alignment horizontal="center" vertical="top" wrapText="1"/>
      <protection hidden="1"/>
    </xf>
    <xf numFmtId="166" fontId="10" fillId="3" borderId="14" xfId="9" applyFont="1" applyFill="1" applyBorder="1" applyAlignment="1" applyProtection="1">
      <alignment horizontal="center" vertical="top" wrapText="1"/>
      <protection hidden="1"/>
    </xf>
    <xf numFmtId="2" fontId="10" fillId="3" borderId="10" xfId="0" applyNumberFormat="1" applyFont="1" applyFill="1" applyBorder="1" applyAlignment="1" applyProtection="1">
      <alignment horizontal="center" vertical="top" wrapText="1"/>
      <protection hidden="1"/>
    </xf>
    <xf numFmtId="172" fontId="8" fillId="3" borderId="10" xfId="0" applyNumberFormat="1" applyFont="1" applyFill="1" applyBorder="1" applyAlignment="1" applyProtection="1">
      <alignment horizontal="center" vertical="top" wrapText="1"/>
      <protection hidden="1"/>
    </xf>
    <xf numFmtId="2" fontId="10" fillId="3" borderId="14" xfId="0" applyNumberFormat="1" applyFont="1" applyFill="1" applyBorder="1" applyAlignment="1" applyProtection="1">
      <alignment horizontal="center" vertical="top" wrapText="1"/>
      <protection hidden="1"/>
    </xf>
    <xf numFmtId="2" fontId="13" fillId="0" borderId="0" xfId="3" applyNumberFormat="1" applyFont="1" applyProtection="1">
      <protection hidden="1"/>
    </xf>
    <xf numFmtId="0" fontId="0" fillId="0" borderId="0" xfId="0" applyFill="1" applyBorder="1" applyAlignment="1" applyProtection="1">
      <alignment wrapText="1"/>
      <protection hidden="1"/>
    </xf>
    <xf numFmtId="0" fontId="13" fillId="0" borderId="0" xfId="3" applyFont="1" applyBorder="1" applyProtection="1">
      <protection hidden="1"/>
    </xf>
    <xf numFmtId="0" fontId="7" fillId="0" borderId="0" xfId="3" applyFont="1" applyBorder="1" applyProtection="1">
      <protection hidden="1"/>
    </xf>
    <xf numFmtId="0" fontId="14" fillId="0" borderId="0" xfId="0" applyFont="1" applyBorder="1" applyProtection="1">
      <protection hidden="1"/>
    </xf>
    <xf numFmtId="0" fontId="29" fillId="0" borderId="0" xfId="0" applyFont="1" applyBorder="1" applyProtection="1">
      <protection hidden="1"/>
    </xf>
    <xf numFmtId="0" fontId="13" fillId="0" borderId="0" xfId="0" applyFont="1" applyBorder="1" applyProtection="1">
      <protection hidden="1"/>
    </xf>
    <xf numFmtId="2" fontId="13" fillId="0" borderId="0" xfId="3" applyNumberFormat="1" applyFont="1" applyBorder="1" applyProtection="1">
      <protection hidden="1"/>
    </xf>
    <xf numFmtId="2" fontId="0" fillId="0" borderId="0" xfId="0" applyNumberFormat="1" applyProtection="1">
      <protection hidden="1"/>
    </xf>
    <xf numFmtId="43" fontId="13" fillId="0" borderId="0" xfId="3" applyNumberFormat="1" applyFont="1" applyProtection="1">
      <protection hidden="1"/>
    </xf>
    <xf numFmtId="0" fontId="26" fillId="3" borderId="0" xfId="0" applyFont="1" applyFill="1" applyProtection="1">
      <protection hidden="1"/>
    </xf>
    <xf numFmtId="2" fontId="26" fillId="3" borderId="0" xfId="0" applyNumberFormat="1" applyFont="1" applyFill="1" applyProtection="1">
      <protection hidden="1"/>
    </xf>
    <xf numFmtId="0" fontId="10" fillId="0" borderId="6" xfId="3" applyFont="1" applyFill="1" applyBorder="1" applyAlignment="1" applyProtection="1">
      <alignment horizontal="center"/>
      <protection hidden="1"/>
    </xf>
    <xf numFmtId="0" fontId="8" fillId="3" borderId="6" xfId="0" applyFont="1" applyFill="1" applyBorder="1" applyAlignment="1" applyProtection="1">
      <alignment horizontal="center" vertical="top" wrapText="1"/>
      <protection hidden="1"/>
    </xf>
    <xf numFmtId="0" fontId="8" fillId="3" borderId="6" xfId="0" applyFont="1" applyFill="1" applyBorder="1" applyAlignment="1" applyProtection="1">
      <alignment horizontal="center" vertical="center" wrapText="1"/>
      <protection hidden="1"/>
    </xf>
    <xf numFmtId="166" fontId="11" fillId="3" borderId="6" xfId="9" applyFont="1" applyFill="1" applyBorder="1" applyAlignment="1" applyProtection="1">
      <alignment horizontal="center" vertical="center" wrapText="1"/>
      <protection hidden="1"/>
    </xf>
    <xf numFmtId="166" fontId="8" fillId="3" borderId="6" xfId="9" applyFont="1" applyFill="1" applyBorder="1" applyAlignment="1" applyProtection="1">
      <alignment vertical="top" wrapText="1"/>
      <protection locked="0"/>
    </xf>
    <xf numFmtId="166" fontId="8" fillId="3" borderId="6" xfId="9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wrapText="1"/>
      <protection hidden="1"/>
    </xf>
    <xf numFmtId="0" fontId="0" fillId="0" borderId="0" xfId="0" applyAlignment="1" applyProtection="1">
      <alignment wrapText="1"/>
      <protection hidden="1"/>
    </xf>
    <xf numFmtId="0" fontId="0" fillId="0" borderId="0" xfId="0" applyFont="1" applyFill="1" applyAlignment="1" applyProtection="1">
      <alignment wrapText="1"/>
      <protection hidden="1"/>
    </xf>
    <xf numFmtId="166" fontId="10" fillId="0" borderId="1" xfId="9" applyFont="1" applyFill="1" applyBorder="1" applyAlignment="1" applyProtection="1">
      <alignment horizontal="center" vertical="center" wrapText="1"/>
      <protection locked="0"/>
    </xf>
    <xf numFmtId="2" fontId="11" fillId="0" borderId="1" xfId="0" applyNumberFormat="1" applyFont="1" applyFill="1" applyBorder="1" applyAlignment="1" applyProtection="1">
      <alignment horizontal="center" vertical="top" wrapText="1"/>
      <protection hidden="1"/>
    </xf>
    <xf numFmtId="166" fontId="16" fillId="0" borderId="10" xfId="9" applyFont="1" applyFill="1" applyBorder="1" applyAlignment="1" applyProtection="1">
      <alignment vertical="center" wrapText="1"/>
      <protection locked="0"/>
    </xf>
    <xf numFmtId="166" fontId="10" fillId="0" borderId="14" xfId="9" applyFont="1" applyFill="1" applyBorder="1" applyAlignment="1" applyProtection="1">
      <alignment horizontal="center" vertical="top" wrapText="1"/>
      <protection locked="0"/>
    </xf>
    <xf numFmtId="168" fontId="10" fillId="0" borderId="10" xfId="9" applyNumberFormat="1" applyFont="1" applyFill="1" applyBorder="1" applyAlignment="1" applyProtection="1">
      <alignment vertical="center"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hidden="1"/>
    </xf>
    <xf numFmtId="166" fontId="8" fillId="4" borderId="14" xfId="9" applyFont="1" applyFill="1" applyBorder="1" applyAlignment="1" applyProtection="1">
      <alignment horizontal="center" vertical="center" wrapText="1"/>
      <protection hidden="1"/>
    </xf>
    <xf numFmtId="0" fontId="10" fillId="0" borderId="14" xfId="0" applyFont="1" applyFill="1" applyBorder="1" applyAlignment="1" applyProtection="1">
      <alignment horizontal="center" vertical="top" wrapText="1"/>
      <protection locked="0"/>
    </xf>
    <xf numFmtId="167" fontId="8" fillId="4" borderId="10" xfId="9" applyNumberFormat="1" applyFont="1" applyFill="1" applyBorder="1" applyAlignment="1" applyProtection="1">
      <alignment horizontal="center" vertical="center" wrapText="1"/>
      <protection hidden="1"/>
    </xf>
    <xf numFmtId="169" fontId="10" fillId="0" borderId="10" xfId="9" applyNumberFormat="1" applyFont="1" applyFill="1" applyBorder="1" applyAlignment="1" applyProtection="1">
      <alignment vertical="center" wrapText="1"/>
      <protection hidden="1"/>
    </xf>
    <xf numFmtId="43" fontId="11" fillId="0" borderId="10" xfId="0" applyNumberFormat="1" applyFont="1" applyFill="1" applyBorder="1" applyAlignment="1" applyProtection="1">
      <alignment horizontal="center" vertical="center" wrapText="1"/>
      <protection hidden="1"/>
    </xf>
    <xf numFmtId="43" fontId="11" fillId="0" borderId="14" xfId="0" applyNumberFormat="1" applyFont="1" applyFill="1" applyBorder="1" applyAlignment="1" applyProtection="1">
      <alignment horizontal="center" vertical="center" wrapText="1"/>
      <protection hidden="1"/>
    </xf>
    <xf numFmtId="166" fontId="11" fillId="0" borderId="14" xfId="9" applyFont="1" applyFill="1" applyBorder="1" applyAlignment="1" applyProtection="1">
      <alignment horizontal="center" vertical="top" wrapText="1"/>
      <protection locked="0"/>
    </xf>
    <xf numFmtId="166" fontId="10" fillId="0" borderId="1" xfId="9" applyFont="1" applyFill="1" applyBorder="1" applyAlignment="1" applyProtection="1">
      <alignment vertical="center" wrapText="1"/>
      <protection hidden="1"/>
    </xf>
    <xf numFmtId="169" fontId="10" fillId="0" borderId="1" xfId="9" applyNumberFormat="1" applyFont="1" applyFill="1" applyBorder="1" applyAlignment="1" applyProtection="1">
      <alignment vertical="center" wrapText="1"/>
      <protection hidden="1"/>
    </xf>
    <xf numFmtId="169" fontId="8" fillId="4" borderId="1" xfId="9" applyNumberFormat="1" applyFont="1" applyFill="1" applyBorder="1" applyAlignment="1" applyProtection="1">
      <alignment horizontal="center" vertical="top" wrapText="1"/>
      <protection hidden="1"/>
    </xf>
    <xf numFmtId="0" fontId="8" fillId="4" borderId="10" xfId="0" applyFont="1" applyFill="1" applyBorder="1" applyAlignment="1" applyProtection="1">
      <alignment horizontal="center" vertical="top" wrapText="1"/>
      <protection hidden="1"/>
    </xf>
    <xf numFmtId="43" fontId="33" fillId="0" borderId="0" xfId="0" applyNumberFormat="1" applyFont="1" applyFill="1" applyProtection="1">
      <protection hidden="1"/>
    </xf>
    <xf numFmtId="43" fontId="31" fillId="3" borderId="0" xfId="0" applyNumberFormat="1" applyFont="1" applyFill="1" applyProtection="1">
      <protection hidden="1"/>
    </xf>
    <xf numFmtId="43" fontId="9" fillId="4" borderId="6" xfId="1" applyFont="1" applyFill="1" applyBorder="1" applyAlignment="1" applyProtection="1">
      <alignment horizontal="center" vertical="center" wrapText="1"/>
      <protection hidden="1"/>
    </xf>
    <xf numFmtId="166" fontId="10" fillId="0" borderId="14" xfId="11" applyFont="1" applyFill="1" applyBorder="1" applyAlignment="1" applyProtection="1">
      <alignment horizontal="center" vertical="top" wrapText="1"/>
      <protection locked="0"/>
    </xf>
    <xf numFmtId="166" fontId="16" fillId="0" borderId="1" xfId="9" applyFont="1" applyFill="1" applyBorder="1" applyAlignment="1" applyProtection="1">
      <alignment vertical="center" wrapText="1"/>
      <protection locked="0"/>
    </xf>
    <xf numFmtId="166" fontId="10" fillId="0" borderId="1" xfId="9" applyFont="1" applyFill="1" applyBorder="1" applyAlignment="1" applyProtection="1">
      <alignment horizontal="center" vertical="top" wrapText="1"/>
      <protection locked="0"/>
    </xf>
    <xf numFmtId="2" fontId="10" fillId="0" borderId="14" xfId="0" applyNumberFormat="1" applyFont="1" applyFill="1" applyBorder="1" applyAlignment="1" applyProtection="1">
      <alignment horizontal="center" vertical="top" wrapText="1"/>
      <protection locked="0"/>
    </xf>
    <xf numFmtId="167" fontId="9" fillId="4" borderId="10" xfId="9" applyNumberFormat="1" applyFont="1" applyFill="1" applyBorder="1" applyAlignment="1" applyProtection="1">
      <alignment horizontal="center" vertical="center" wrapText="1"/>
      <protection hidden="1"/>
    </xf>
    <xf numFmtId="0" fontId="19" fillId="6" borderId="1" xfId="0" applyFont="1" applyFill="1" applyBorder="1" applyAlignment="1" applyProtection="1">
      <alignment horizontal="left" vertical="top" wrapText="1"/>
      <protection hidden="1"/>
    </xf>
    <xf numFmtId="49" fontId="10" fillId="0" borderId="1" xfId="0" applyNumberFormat="1" applyFont="1" applyFill="1" applyBorder="1" applyAlignment="1" applyProtection="1">
      <alignment vertical="top" wrapText="1"/>
      <protection hidden="1"/>
    </xf>
    <xf numFmtId="167" fontId="11" fillId="0" borderId="10" xfId="9" applyNumberFormat="1" applyFont="1" applyFill="1" applyBorder="1" applyAlignment="1" applyProtection="1">
      <alignment vertical="center" wrapText="1"/>
      <protection hidden="1"/>
    </xf>
    <xf numFmtId="166" fontId="10" fillId="4" borderId="1" xfId="9" applyFont="1" applyFill="1" applyBorder="1" applyAlignment="1" applyProtection="1">
      <alignment vertical="top" wrapText="1"/>
      <protection locked="0"/>
    </xf>
    <xf numFmtId="0" fontId="9" fillId="0" borderId="1" xfId="0" applyFont="1" applyBorder="1" applyAlignment="1" applyProtection="1">
      <alignment vertical="top" wrapText="1"/>
      <protection hidden="1"/>
    </xf>
    <xf numFmtId="166" fontId="10" fillId="4" borderId="10" xfId="9" applyFont="1" applyFill="1" applyBorder="1" applyAlignment="1" applyProtection="1">
      <alignment vertical="center" wrapText="1"/>
      <protection locked="0"/>
    </xf>
    <xf numFmtId="166" fontId="9" fillId="4" borderId="10" xfId="9" applyFont="1" applyFill="1" applyBorder="1" applyAlignment="1" applyProtection="1">
      <alignment horizontal="center" vertical="center" wrapText="1"/>
      <protection hidden="1"/>
    </xf>
    <xf numFmtId="166" fontId="8" fillId="0" borderId="1" xfId="9" applyFont="1" applyFill="1" applyBorder="1" applyAlignment="1" applyProtection="1">
      <alignment vertical="center" wrapText="1"/>
      <protection locked="0"/>
    </xf>
    <xf numFmtId="166" fontId="18" fillId="0" borderId="1" xfId="9" applyFont="1" applyFill="1" applyBorder="1" applyAlignment="1" applyProtection="1">
      <alignment vertical="center"/>
      <protection locked="0"/>
    </xf>
    <xf numFmtId="0" fontId="17" fillId="0" borderId="10" xfId="0" quotePrefix="1" applyNumberFormat="1" applyFont="1" applyFill="1" applyBorder="1" applyAlignment="1" applyProtection="1">
      <alignment horizontal="center" vertical="top" wrapText="1"/>
      <protection locked="0"/>
    </xf>
    <xf numFmtId="166" fontId="9" fillId="4" borderId="1" xfId="9" applyFont="1" applyFill="1" applyBorder="1" applyAlignment="1" applyProtection="1">
      <alignment horizontal="center" vertical="top"/>
      <protection hidden="1"/>
    </xf>
    <xf numFmtId="167" fontId="9" fillId="4" borderId="10" xfId="9" applyNumberFormat="1" applyFont="1" applyFill="1" applyBorder="1" applyAlignment="1" applyProtection="1">
      <alignment vertical="center" wrapText="1"/>
      <protection hidden="1"/>
    </xf>
    <xf numFmtId="166" fontId="10" fillId="3" borderId="10" xfId="0" applyNumberFormat="1" applyFont="1" applyFill="1" applyBorder="1" applyAlignment="1" applyProtection="1">
      <alignment horizontal="center" vertical="center" wrapText="1"/>
      <protection locked="0"/>
    </xf>
    <xf numFmtId="166" fontId="9" fillId="0" borderId="14" xfId="9" applyFont="1" applyFill="1" applyBorder="1" applyAlignment="1" applyProtection="1">
      <alignment horizontal="center" vertical="center" wrapText="1"/>
      <protection locked="0"/>
    </xf>
    <xf numFmtId="1" fontId="9" fillId="0" borderId="14" xfId="0" applyNumberFormat="1" applyFont="1" applyFill="1" applyBorder="1" applyAlignment="1" applyProtection="1">
      <alignment horizontal="center" vertical="top" wrapText="1"/>
      <protection locked="0"/>
    </xf>
    <xf numFmtId="166" fontId="8" fillId="0" borderId="10" xfId="9" applyFont="1" applyFill="1" applyBorder="1" applyAlignment="1" applyProtection="1">
      <alignment vertical="top" wrapText="1"/>
      <protection locked="0"/>
    </xf>
    <xf numFmtId="0" fontId="4" fillId="0" borderId="6" xfId="0" applyFont="1" applyFill="1" applyBorder="1" applyAlignment="1" applyProtection="1">
      <alignment vertical="top" wrapText="1"/>
      <protection hidden="1"/>
    </xf>
    <xf numFmtId="0" fontId="9" fillId="6" borderId="6" xfId="0" applyFont="1" applyFill="1" applyBorder="1" applyAlignment="1" applyProtection="1">
      <alignment horizontal="left" vertical="top" wrapText="1"/>
      <protection hidden="1"/>
    </xf>
    <xf numFmtId="2" fontId="31" fillId="0" borderId="0" xfId="0" applyNumberFormat="1" applyFont="1" applyFill="1" applyProtection="1">
      <protection hidden="1"/>
    </xf>
    <xf numFmtId="166" fontId="11" fillId="0" borderId="10" xfId="9" applyFont="1" applyFill="1" applyBorder="1" applyAlignment="1" applyProtection="1">
      <alignment horizontal="center" vertical="center" wrapText="1"/>
      <protection locked="0"/>
    </xf>
    <xf numFmtId="0" fontId="11" fillId="0" borderId="8" xfId="0" applyFont="1" applyFill="1" applyBorder="1" applyAlignment="1" applyProtection="1">
      <alignment horizontal="left" vertical="center" wrapText="1"/>
      <protection hidden="1"/>
    </xf>
    <xf numFmtId="166" fontId="11" fillId="0" borderId="6" xfId="9" applyFont="1" applyFill="1" applyBorder="1" applyAlignment="1" applyProtection="1">
      <alignment vertical="center" wrapText="1"/>
      <protection hidden="1"/>
    </xf>
    <xf numFmtId="0" fontId="9" fillId="0" borderId="10" xfId="0" quotePrefix="1" applyFont="1" applyFill="1" applyBorder="1" applyAlignment="1" applyProtection="1">
      <alignment horizontal="center" vertical="center" wrapText="1"/>
      <protection hidden="1"/>
    </xf>
    <xf numFmtId="0" fontId="10" fillId="0" borderId="10" xfId="3" applyFont="1" applyFill="1" applyBorder="1" applyAlignment="1" applyProtection="1">
      <alignment horizontal="center" vertical="center" wrapText="1"/>
      <protection hidden="1"/>
    </xf>
    <xf numFmtId="0" fontId="8" fillId="0" borderId="1" xfId="10" applyFont="1" applyFill="1" applyBorder="1" applyAlignment="1" applyProtection="1">
      <alignment horizontal="right" vertical="center" wrapText="1"/>
      <protection hidden="1"/>
    </xf>
    <xf numFmtId="43" fontId="31" fillId="0" borderId="0" xfId="0" applyNumberFormat="1" applyFont="1" applyFill="1" applyProtection="1">
      <protection hidden="1"/>
    </xf>
    <xf numFmtId="0" fontId="11" fillId="0" borderId="10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Alignment="1" applyProtection="1">
      <alignment vertical="center"/>
      <protection hidden="1"/>
    </xf>
    <xf numFmtId="0" fontId="8" fillId="3" borderId="8" xfId="0" applyFont="1" applyFill="1" applyBorder="1" applyAlignment="1" applyProtection="1">
      <alignment horizontal="left" vertical="center" wrapText="1"/>
      <protection hidden="1"/>
    </xf>
    <xf numFmtId="43" fontId="11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9" xfId="0" applyFont="1" applyBorder="1" applyAlignment="1" applyProtection="1">
      <alignment horizontal="center" vertical="center" wrapText="1"/>
      <protection hidden="1"/>
    </xf>
    <xf numFmtId="166" fontId="9" fillId="4" borderId="10" xfId="9" applyNumberFormat="1" applyFont="1" applyFill="1" applyBorder="1" applyAlignment="1" applyProtection="1">
      <alignment horizontal="center" vertical="center" wrapText="1"/>
      <protection hidden="1"/>
    </xf>
    <xf numFmtId="166" fontId="10" fillId="0" borderId="10" xfId="9" applyNumberFormat="1" applyFont="1" applyFill="1" applyBorder="1" applyAlignment="1" applyProtection="1">
      <alignment vertical="center" wrapText="1"/>
      <protection hidden="1"/>
    </xf>
    <xf numFmtId="166" fontId="10" fillId="9" borderId="10" xfId="9" applyFont="1" applyFill="1" applyBorder="1" applyAlignment="1" applyProtection="1">
      <alignment vertical="top" wrapText="1"/>
      <protection locked="0"/>
    </xf>
    <xf numFmtId="166" fontId="10" fillId="9" borderId="10" xfId="9" applyFont="1" applyFill="1" applyBorder="1" applyAlignment="1" applyProtection="1">
      <alignment horizontal="center" vertical="center" wrapText="1"/>
      <protection locked="0"/>
    </xf>
    <xf numFmtId="166" fontId="10" fillId="9" borderId="14" xfId="9" applyFont="1" applyFill="1" applyBorder="1" applyAlignment="1" applyProtection="1">
      <alignment vertical="top" wrapText="1"/>
      <protection locked="0"/>
    </xf>
    <xf numFmtId="166" fontId="10" fillId="9" borderId="14" xfId="9" applyFont="1" applyFill="1" applyBorder="1" applyAlignment="1" applyProtection="1">
      <alignment horizontal="center" vertical="center" wrapText="1"/>
      <protection locked="0"/>
    </xf>
    <xf numFmtId="0" fontId="26" fillId="9" borderId="0" xfId="0" applyFont="1" applyFill="1" applyProtection="1">
      <protection hidden="1"/>
    </xf>
    <xf numFmtId="2" fontId="7" fillId="9" borderId="0" xfId="3" applyNumberFormat="1" applyFont="1" applyFill="1" applyProtection="1">
      <protection hidden="1"/>
    </xf>
    <xf numFmtId="0" fontId="13" fillId="9" borderId="0" xfId="0" applyFont="1" applyFill="1" applyProtection="1">
      <protection hidden="1"/>
    </xf>
    <xf numFmtId="49" fontId="11" fillId="9" borderId="6" xfId="0" applyNumberFormat="1" applyFont="1" applyFill="1" applyBorder="1" applyAlignment="1" applyProtection="1">
      <alignment horizontal="center" vertical="top" wrapText="1"/>
      <protection hidden="1"/>
    </xf>
    <xf numFmtId="0" fontId="48" fillId="9" borderId="6" xfId="0" applyFont="1" applyFill="1" applyBorder="1" applyAlignment="1" applyProtection="1">
      <alignment vertical="top" wrapText="1"/>
      <protection hidden="1"/>
    </xf>
    <xf numFmtId="0" fontId="11" fillId="9" borderId="6" xfId="0" applyFont="1" applyFill="1" applyBorder="1" applyAlignment="1" applyProtection="1">
      <alignment horizontal="center" vertical="top" wrapText="1"/>
      <protection hidden="1"/>
    </xf>
    <xf numFmtId="166" fontId="9" fillId="9" borderId="6" xfId="9" applyFont="1" applyFill="1" applyBorder="1" applyAlignment="1" applyProtection="1">
      <alignment vertical="top" wrapText="1"/>
      <protection hidden="1"/>
    </xf>
    <xf numFmtId="0" fontId="11" fillId="9" borderId="6" xfId="0" applyFont="1" applyFill="1" applyBorder="1" applyAlignment="1" applyProtection="1">
      <alignment horizontal="center" vertical="top" wrapText="1"/>
      <protection locked="0"/>
    </xf>
    <xf numFmtId="49" fontId="11" fillId="9" borderId="10" xfId="0" applyNumberFormat="1" applyFont="1" applyFill="1" applyBorder="1" applyAlignment="1" applyProtection="1">
      <alignment horizontal="center" vertical="top" wrapText="1"/>
      <protection hidden="1"/>
    </xf>
    <xf numFmtId="0" fontId="11" fillId="9" borderId="10" xfId="0" applyFont="1" applyFill="1" applyBorder="1" applyAlignment="1" applyProtection="1">
      <alignment vertical="top" wrapText="1"/>
      <protection hidden="1"/>
    </xf>
    <xf numFmtId="0" fontId="11" fillId="9" borderId="10" xfId="0" applyFont="1" applyFill="1" applyBorder="1" applyAlignment="1" applyProtection="1">
      <alignment horizontal="center" vertical="top" wrapText="1"/>
      <protection hidden="1"/>
    </xf>
    <xf numFmtId="0" fontId="11" fillId="9" borderId="10" xfId="0" applyFont="1" applyFill="1" applyBorder="1" applyAlignment="1" applyProtection="1">
      <alignment horizontal="center" vertical="center" wrapText="1"/>
      <protection hidden="1"/>
    </xf>
    <xf numFmtId="0" fontId="11" fillId="9" borderId="10" xfId="0" applyFont="1" applyFill="1" applyBorder="1" applyAlignment="1" applyProtection="1">
      <alignment horizontal="center" vertical="top" wrapText="1"/>
      <protection locked="0"/>
    </xf>
    <xf numFmtId="0" fontId="9" fillId="9" borderId="10" xfId="0" quotePrefix="1" applyFont="1" applyFill="1" applyBorder="1" applyAlignment="1" applyProtection="1">
      <alignment horizontal="center" vertical="top" wrapText="1"/>
      <protection hidden="1"/>
    </xf>
    <xf numFmtId="0" fontId="9" fillId="9" borderId="10" xfId="0" applyFont="1" applyFill="1" applyBorder="1" applyAlignment="1" applyProtection="1">
      <alignment horizontal="center" vertical="top" wrapText="1"/>
      <protection hidden="1"/>
    </xf>
    <xf numFmtId="0" fontId="9" fillId="9" borderId="14" xfId="0" quotePrefix="1" applyFont="1" applyFill="1" applyBorder="1" applyAlignment="1" applyProtection="1">
      <alignment horizontal="center" vertical="top" wrapText="1"/>
      <protection hidden="1"/>
    </xf>
    <xf numFmtId="0" fontId="11" fillId="9" borderId="14" xfId="0" applyFont="1" applyFill="1" applyBorder="1" applyAlignment="1" applyProtection="1">
      <alignment vertical="top" wrapText="1"/>
      <protection hidden="1"/>
    </xf>
    <xf numFmtId="0" fontId="11" fillId="9" borderId="14" xfId="0" applyFont="1" applyFill="1" applyBorder="1" applyAlignment="1" applyProtection="1">
      <alignment horizontal="center" vertical="top" wrapText="1"/>
      <protection hidden="1"/>
    </xf>
    <xf numFmtId="2" fontId="11" fillId="9" borderId="14" xfId="0" applyNumberFormat="1" applyFont="1" applyFill="1" applyBorder="1" applyAlignment="1" applyProtection="1">
      <alignment horizontal="center" vertical="top" wrapText="1"/>
      <protection hidden="1"/>
    </xf>
    <xf numFmtId="0" fontId="11" fillId="9" borderId="14" xfId="0" applyFont="1" applyFill="1" applyBorder="1" applyAlignment="1" applyProtection="1">
      <alignment horizontal="center" vertical="top" wrapText="1"/>
      <protection locked="0"/>
    </xf>
    <xf numFmtId="0" fontId="10" fillId="3" borderId="6" xfId="0" applyFont="1" applyFill="1" applyBorder="1" applyAlignment="1" applyProtection="1">
      <alignment horizontal="center" vertical="top" wrapText="1"/>
      <protection hidden="1"/>
    </xf>
    <xf numFmtId="0" fontId="4" fillId="3" borderId="6" xfId="0" applyFont="1" applyFill="1" applyBorder="1" applyAlignment="1" applyProtection="1">
      <alignment vertical="top" wrapText="1"/>
      <protection hidden="1"/>
    </xf>
    <xf numFmtId="0" fontId="3" fillId="3" borderId="6" xfId="0" applyFont="1" applyFill="1" applyBorder="1" applyAlignment="1" applyProtection="1">
      <alignment horizontal="center" wrapText="1"/>
      <protection hidden="1"/>
    </xf>
    <xf numFmtId="166" fontId="9" fillId="3" borderId="6" xfId="9" applyFont="1" applyFill="1" applyBorder="1" applyAlignment="1" applyProtection="1">
      <alignment vertical="center" wrapText="1"/>
      <protection hidden="1"/>
    </xf>
    <xf numFmtId="166" fontId="10" fillId="3" borderId="6" xfId="9" applyFont="1" applyFill="1" applyBorder="1" applyAlignment="1" applyProtection="1">
      <alignment vertical="top" wrapText="1"/>
      <protection locked="0"/>
    </xf>
    <xf numFmtId="166" fontId="10" fillId="3" borderId="10" xfId="9" applyFont="1" applyFill="1" applyBorder="1" applyAlignment="1" applyProtection="1">
      <alignment horizontal="center" vertical="center" wrapText="1"/>
      <protection locked="0"/>
    </xf>
    <xf numFmtId="0" fontId="10" fillId="3" borderId="10" xfId="0" applyFont="1" applyFill="1" applyBorder="1" applyAlignment="1" applyProtection="1">
      <alignment horizontal="center" vertical="top" wrapText="1"/>
      <protection hidden="1"/>
    </xf>
    <xf numFmtId="166" fontId="11" fillId="3" borderId="10" xfId="9" applyFont="1" applyFill="1" applyBorder="1" applyAlignment="1" applyProtection="1">
      <alignment vertical="center" wrapText="1"/>
      <protection hidden="1"/>
    </xf>
    <xf numFmtId="0" fontId="10" fillId="3" borderId="10" xfId="3" applyFont="1" applyFill="1" applyBorder="1" applyAlignment="1" applyProtection="1">
      <alignment horizontal="left" vertical="top" wrapText="1"/>
      <protection hidden="1"/>
    </xf>
    <xf numFmtId="0" fontId="3" fillId="3" borderId="10" xfId="0" applyFont="1" applyFill="1" applyBorder="1" applyAlignment="1" applyProtection="1">
      <alignment vertical="top" wrapText="1"/>
      <protection hidden="1"/>
    </xf>
    <xf numFmtId="0" fontId="10" fillId="3" borderId="14" xfId="0" applyFont="1" applyFill="1" applyBorder="1" applyAlignment="1" applyProtection="1">
      <alignment horizontal="center" vertical="top" wrapText="1"/>
      <protection hidden="1"/>
    </xf>
    <xf numFmtId="166" fontId="11" fillId="3" borderId="14" xfId="9" applyFont="1" applyFill="1" applyBorder="1" applyAlignment="1" applyProtection="1">
      <alignment vertical="center" wrapText="1"/>
      <protection hidden="1"/>
    </xf>
    <xf numFmtId="166" fontId="10" fillId="3" borderId="14" xfId="9" applyFont="1" applyFill="1" applyBorder="1" applyAlignment="1" applyProtection="1">
      <alignment vertical="top" wrapText="1"/>
      <protection locked="0"/>
    </xf>
    <xf numFmtId="166" fontId="10" fillId="3" borderId="14" xfId="9" applyFont="1" applyFill="1" applyBorder="1" applyAlignment="1" applyProtection="1">
      <alignment horizontal="center" vertical="center" wrapText="1"/>
      <protection locked="0"/>
    </xf>
    <xf numFmtId="0" fontId="10" fillId="3" borderId="6" xfId="0" applyFont="1" applyFill="1" applyBorder="1" applyAlignment="1" applyProtection="1">
      <alignment horizontal="left" vertical="top" wrapText="1"/>
      <protection hidden="1"/>
    </xf>
    <xf numFmtId="166" fontId="9" fillId="3" borderId="6" xfId="9" applyFont="1" applyFill="1" applyBorder="1" applyAlignment="1" applyProtection="1">
      <alignment horizontal="center" vertical="center" wrapText="1"/>
      <protection hidden="1"/>
    </xf>
    <xf numFmtId="166" fontId="11" fillId="3" borderId="10" xfId="9" applyFont="1" applyFill="1" applyBorder="1" applyAlignment="1" applyProtection="1">
      <alignment horizontal="center" vertical="center" wrapText="1"/>
      <protection hidden="1"/>
    </xf>
    <xf numFmtId="0" fontId="10" fillId="3" borderId="6" xfId="0" applyFont="1" applyFill="1" applyBorder="1" applyAlignment="1" applyProtection="1">
      <alignment vertical="top" wrapText="1"/>
      <protection hidden="1"/>
    </xf>
    <xf numFmtId="0" fontId="11" fillId="9" borderId="8" xfId="0" applyFont="1" applyFill="1" applyBorder="1" applyAlignment="1" applyProtection="1">
      <alignment vertical="top" wrapText="1"/>
      <protection hidden="1"/>
    </xf>
    <xf numFmtId="0" fontId="11" fillId="9" borderId="7" xfId="0" applyFont="1" applyFill="1" applyBorder="1" applyAlignment="1" applyProtection="1">
      <alignment vertical="top" wrapText="1"/>
      <protection hidden="1"/>
    </xf>
    <xf numFmtId="0" fontId="11" fillId="9" borderId="13" xfId="0" applyFont="1" applyFill="1" applyBorder="1" applyAlignment="1" applyProtection="1">
      <alignment vertical="top" wrapText="1"/>
      <protection hidden="1"/>
    </xf>
    <xf numFmtId="0" fontId="11" fillId="9" borderId="0" xfId="0" applyFont="1" applyFill="1" applyBorder="1" applyAlignment="1" applyProtection="1">
      <alignment vertical="top" wrapText="1"/>
      <protection hidden="1"/>
    </xf>
    <xf numFmtId="0" fontId="11" fillId="9" borderId="11" xfId="0" applyFont="1" applyFill="1" applyBorder="1" applyAlignment="1" applyProtection="1">
      <alignment vertical="top" wrapText="1"/>
      <protection hidden="1"/>
    </xf>
    <xf numFmtId="0" fontId="11" fillId="9" borderId="5" xfId="0" applyFont="1" applyFill="1" applyBorder="1" applyAlignment="1" applyProtection="1">
      <alignment vertical="top" wrapText="1"/>
      <protection hidden="1"/>
    </xf>
    <xf numFmtId="43" fontId="10" fillId="0" borderId="0" xfId="1" applyFont="1" applyFill="1" applyAlignment="1" applyProtection="1">
      <protection hidden="1"/>
    </xf>
    <xf numFmtId="43" fontId="10" fillId="0" borderId="5" xfId="1" applyFont="1" applyFill="1" applyBorder="1" applyAlignment="1" applyProtection="1">
      <protection hidden="1"/>
    </xf>
    <xf numFmtId="0" fontId="10" fillId="0" borderId="6" xfId="0" applyFont="1" applyFill="1" applyBorder="1" applyAlignment="1" applyProtection="1">
      <alignment horizontal="center" vertical="top" wrapText="1"/>
      <protection hidden="1"/>
    </xf>
    <xf numFmtId="0" fontId="10" fillId="0" borderId="10" xfId="0" applyFont="1" applyFill="1" applyBorder="1" applyAlignment="1" applyProtection="1">
      <alignment horizontal="center" vertical="top" wrapText="1"/>
      <protection hidden="1"/>
    </xf>
    <xf numFmtId="0" fontId="10" fillId="0" borderId="14" xfId="0" applyFont="1" applyFill="1" applyBorder="1" applyAlignment="1" applyProtection="1">
      <alignment horizontal="center" vertical="top" wrapText="1"/>
      <protection hidden="1"/>
    </xf>
    <xf numFmtId="0" fontId="10" fillId="0" borderId="6" xfId="3" applyFont="1" applyFill="1" applyBorder="1" applyAlignment="1" applyProtection="1">
      <alignment horizontal="center" vertical="top" wrapText="1"/>
      <protection hidden="1"/>
    </xf>
    <xf numFmtId="0" fontId="10" fillId="0" borderId="10" xfId="3" applyFont="1" applyFill="1" applyBorder="1" applyAlignment="1" applyProtection="1">
      <alignment horizontal="center" vertical="top" wrapText="1"/>
      <protection hidden="1"/>
    </xf>
    <xf numFmtId="0" fontId="10" fillId="0" borderId="14" xfId="3" applyFont="1" applyFill="1" applyBorder="1" applyAlignment="1" applyProtection="1">
      <alignment horizontal="center" vertical="top" wrapText="1"/>
      <protection hidden="1"/>
    </xf>
    <xf numFmtId="0" fontId="10" fillId="0" borderId="10" xfId="10" applyFont="1" applyFill="1" applyBorder="1" applyAlignment="1" applyProtection="1">
      <alignment horizontal="center" vertical="center" wrapText="1"/>
      <protection hidden="1"/>
    </xf>
    <xf numFmtId="0" fontId="10" fillId="0" borderId="14" xfId="10" applyFont="1" applyFill="1" applyBorder="1" applyAlignment="1" applyProtection="1">
      <alignment horizontal="center" vertical="center" wrapText="1"/>
      <protection hidden="1"/>
    </xf>
    <xf numFmtId="0" fontId="13" fillId="0" borderId="14" xfId="10" quotePrefix="1" applyFont="1" applyFill="1" applyBorder="1" applyAlignment="1" applyProtection="1">
      <alignment horizontal="center" vertical="top" wrapText="1"/>
      <protection hidden="1"/>
    </xf>
    <xf numFmtId="0" fontId="10" fillId="0" borderId="9" xfId="10" applyFont="1" applyFill="1" applyBorder="1" applyAlignment="1" applyProtection="1">
      <alignment horizontal="center" vertical="center" wrapText="1"/>
      <protection hidden="1"/>
    </xf>
    <xf numFmtId="0" fontId="10" fillId="0" borderId="10" xfId="10" applyFont="1" applyFill="1" applyBorder="1" applyAlignment="1" applyProtection="1">
      <alignment horizontal="center" vertical="center" wrapText="1"/>
      <protection hidden="1"/>
    </xf>
    <xf numFmtId="0" fontId="10" fillId="0" borderId="14" xfId="10" applyFont="1" applyFill="1" applyBorder="1" applyAlignment="1" applyProtection="1">
      <alignment horizontal="center" vertical="center" wrapText="1"/>
      <protection hidden="1"/>
    </xf>
    <xf numFmtId="0" fontId="10" fillId="0" borderId="6" xfId="0" applyFont="1" applyFill="1" applyBorder="1" applyAlignment="1" applyProtection="1">
      <alignment horizontal="center" vertical="top" wrapText="1"/>
      <protection hidden="1"/>
    </xf>
    <xf numFmtId="0" fontId="10" fillId="0" borderId="10" xfId="0" applyFont="1" applyFill="1" applyBorder="1" applyAlignment="1" applyProtection="1">
      <alignment horizontal="center" vertical="top" wrapText="1"/>
      <protection hidden="1"/>
    </xf>
    <xf numFmtId="0" fontId="10" fillId="0" borderId="14" xfId="0" applyFont="1" applyFill="1" applyBorder="1" applyAlignment="1" applyProtection="1">
      <alignment horizontal="center" vertical="top" wrapText="1"/>
      <protection hidden="1"/>
    </xf>
    <xf numFmtId="0" fontId="10" fillId="0" borderId="6" xfId="3" applyFont="1" applyFill="1" applyBorder="1" applyAlignment="1" applyProtection="1">
      <alignment horizontal="center" vertical="top" wrapText="1"/>
      <protection hidden="1"/>
    </xf>
    <xf numFmtId="0" fontId="10" fillId="0" borderId="10" xfId="3" applyFont="1" applyFill="1" applyBorder="1" applyAlignment="1" applyProtection="1">
      <alignment horizontal="center" vertical="top" wrapText="1"/>
      <protection hidden="1"/>
    </xf>
    <xf numFmtId="0" fontId="10" fillId="0" borderId="14" xfId="3" applyFont="1" applyFill="1" applyBorder="1" applyAlignment="1" applyProtection="1">
      <alignment horizontal="center" vertical="top" wrapText="1"/>
      <protection hidden="1"/>
    </xf>
    <xf numFmtId="0" fontId="13" fillId="0" borderId="6" xfId="10" quotePrefix="1" applyFont="1" applyFill="1" applyBorder="1" applyAlignment="1" applyProtection="1">
      <alignment horizontal="center" vertical="top" wrapText="1"/>
      <protection hidden="1"/>
    </xf>
    <xf numFmtId="0" fontId="13" fillId="0" borderId="10" xfId="10" quotePrefix="1" applyFont="1" applyFill="1" applyBorder="1" applyAlignment="1" applyProtection="1">
      <alignment horizontal="center" vertical="top" wrapText="1"/>
      <protection hidden="1"/>
    </xf>
    <xf numFmtId="0" fontId="13" fillId="0" borderId="14" xfId="10" quotePrefix="1" applyFont="1" applyFill="1" applyBorder="1" applyAlignment="1" applyProtection="1">
      <alignment horizontal="center" vertical="top" wrapText="1"/>
      <protection hidden="1"/>
    </xf>
    <xf numFmtId="0" fontId="14" fillId="0" borderId="9" xfId="10" quotePrefix="1" applyFont="1" applyFill="1" applyBorder="1" applyAlignment="1" applyProtection="1">
      <alignment horizontal="center" vertical="top" wrapText="1"/>
      <protection hidden="1"/>
    </xf>
    <xf numFmtId="0" fontId="14" fillId="0" borderId="10" xfId="10" quotePrefix="1" applyFont="1" applyFill="1" applyBorder="1" applyAlignment="1" applyProtection="1">
      <alignment horizontal="center" vertical="top" wrapText="1"/>
      <protection hidden="1"/>
    </xf>
    <xf numFmtId="0" fontId="13" fillId="0" borderId="10" xfId="3" quotePrefix="1" applyFont="1" applyFill="1" applyBorder="1" applyAlignment="1" applyProtection="1">
      <alignment horizontal="center" vertical="top" wrapText="1"/>
      <protection hidden="1"/>
    </xf>
    <xf numFmtId="0" fontId="13" fillId="0" borderId="14" xfId="3" quotePrefix="1" applyFont="1" applyFill="1" applyBorder="1" applyAlignment="1" applyProtection="1">
      <alignment horizontal="center" vertical="top" wrapText="1"/>
      <protection hidden="1"/>
    </xf>
    <xf numFmtId="0" fontId="13" fillId="0" borderId="9" xfId="0" quotePrefix="1" applyFont="1" applyFill="1" applyBorder="1" applyAlignment="1" applyProtection="1">
      <alignment horizontal="center" vertical="top" wrapText="1"/>
      <protection hidden="1"/>
    </xf>
    <xf numFmtId="0" fontId="13" fillId="0" borderId="10" xfId="0" quotePrefix="1" applyFont="1" applyFill="1" applyBorder="1" applyAlignment="1" applyProtection="1">
      <alignment horizontal="center" vertical="top" wrapText="1"/>
      <protection hidden="1"/>
    </xf>
    <xf numFmtId="0" fontId="13" fillId="0" borderId="14" xfId="0" quotePrefix="1" applyFont="1" applyFill="1" applyBorder="1" applyAlignment="1" applyProtection="1">
      <alignment horizontal="center" vertical="top" wrapText="1"/>
      <protection hidden="1"/>
    </xf>
    <xf numFmtId="43" fontId="10" fillId="0" borderId="8" xfId="1" applyFont="1" applyFill="1" applyBorder="1" applyAlignment="1" applyProtection="1">
      <alignment horizontal="center" vertical="center"/>
      <protection hidden="1"/>
    </xf>
    <xf numFmtId="43" fontId="10" fillId="0" borderId="13" xfId="1" applyFont="1" applyFill="1" applyBorder="1" applyAlignment="1" applyProtection="1">
      <alignment horizontal="center" vertical="center"/>
      <protection hidden="1"/>
    </xf>
    <xf numFmtId="43" fontId="10" fillId="0" borderId="11" xfId="1" applyFont="1" applyFill="1" applyBorder="1" applyAlignment="1" applyProtection="1">
      <alignment horizontal="center" vertical="center"/>
      <protection hidden="1"/>
    </xf>
    <xf numFmtId="43" fontId="10" fillId="0" borderId="11" xfId="1" applyFont="1" applyFill="1" applyBorder="1" applyAlignment="1" applyProtection="1">
      <alignment horizontal="center"/>
      <protection hidden="1"/>
    </xf>
    <xf numFmtId="43" fontId="10" fillId="0" borderId="12" xfId="1" applyFont="1" applyFill="1" applyBorder="1" applyAlignment="1" applyProtection="1">
      <alignment horizontal="center"/>
      <protection hidden="1"/>
    </xf>
    <xf numFmtId="43" fontId="10" fillId="5" borderId="6" xfId="1" applyFont="1" applyFill="1" applyBorder="1" applyAlignment="1" applyProtection="1">
      <alignment horizontal="center" vertical="center"/>
      <protection hidden="1"/>
    </xf>
    <xf numFmtId="43" fontId="10" fillId="5" borderId="14" xfId="1" applyFont="1" applyFill="1" applyBorder="1" applyAlignment="1" applyProtection="1">
      <alignment horizontal="center" vertical="center"/>
      <protection hidden="1"/>
    </xf>
    <xf numFmtId="0" fontId="10" fillId="0" borderId="6" xfId="5" applyNumberFormat="1" applyFont="1" applyFill="1" applyBorder="1" applyAlignment="1" applyProtection="1">
      <alignment horizontal="center" vertical="center"/>
      <protection hidden="1"/>
    </xf>
    <xf numFmtId="0" fontId="10" fillId="0" borderId="10" xfId="5" applyNumberFormat="1" applyFont="1" applyFill="1" applyBorder="1" applyAlignment="1" applyProtection="1">
      <alignment horizontal="center" vertical="center"/>
      <protection hidden="1"/>
    </xf>
    <xf numFmtId="0" fontId="10" fillId="0" borderId="14" xfId="5" applyNumberFormat="1" applyFont="1" applyFill="1" applyBorder="1" applyAlignment="1" applyProtection="1">
      <alignment horizontal="center" vertical="center"/>
      <protection hidden="1"/>
    </xf>
    <xf numFmtId="0" fontId="10" fillId="0" borderId="6" xfId="5" applyFont="1" applyFill="1" applyBorder="1" applyAlignment="1" applyProtection="1">
      <alignment horizontal="center" vertical="center" wrapText="1"/>
      <protection hidden="1"/>
    </xf>
    <xf numFmtId="0" fontId="10" fillId="0" borderId="10" xfId="5" applyFont="1" applyFill="1" applyBorder="1" applyAlignment="1" applyProtection="1">
      <alignment horizontal="center" vertical="center" wrapText="1"/>
      <protection hidden="1"/>
    </xf>
    <xf numFmtId="0" fontId="10" fillId="0" borderId="14" xfId="5" applyFont="1" applyFill="1" applyBorder="1" applyAlignment="1" applyProtection="1">
      <alignment horizontal="center" vertical="center" wrapText="1"/>
      <protection hidden="1"/>
    </xf>
    <xf numFmtId="9" fontId="10" fillId="0" borderId="6" xfId="6" applyFont="1" applyFill="1" applyBorder="1" applyAlignment="1" applyProtection="1">
      <alignment horizontal="center" vertical="center"/>
      <protection hidden="1"/>
    </xf>
    <xf numFmtId="9" fontId="10" fillId="0" borderId="10" xfId="6" applyFont="1" applyFill="1" applyBorder="1" applyAlignment="1" applyProtection="1">
      <alignment horizontal="center" vertical="center"/>
      <protection hidden="1"/>
    </xf>
    <xf numFmtId="9" fontId="10" fillId="0" borderId="14" xfId="6" applyFont="1" applyFill="1" applyBorder="1" applyAlignment="1" applyProtection="1">
      <alignment horizontal="center" vertical="center"/>
      <protection hidden="1"/>
    </xf>
    <xf numFmtId="165" fontId="10" fillId="0" borderId="8" xfId="7" applyNumberFormat="1" applyFont="1" applyFill="1" applyBorder="1" applyAlignment="1" applyProtection="1">
      <alignment horizontal="center"/>
      <protection hidden="1"/>
    </xf>
    <xf numFmtId="43" fontId="10" fillId="0" borderId="9" xfId="1" applyFont="1" applyFill="1" applyBorder="1" applyAlignment="1" applyProtection="1">
      <alignment horizontal="center"/>
      <protection hidden="1"/>
    </xf>
    <xf numFmtId="43" fontId="10" fillId="0" borderId="9" xfId="1" applyFont="1" applyFill="1" applyBorder="1" applyAlignment="1" applyProtection="1">
      <alignment horizontal="center" vertical="center"/>
      <protection hidden="1"/>
    </xf>
    <xf numFmtId="43" fontId="10" fillId="0" borderId="12" xfId="1" applyFont="1" applyFill="1" applyBorder="1" applyAlignment="1" applyProtection="1">
      <alignment horizontal="center" vertical="center"/>
      <protection hidden="1"/>
    </xf>
    <xf numFmtId="165" fontId="10" fillId="0" borderId="6" xfId="7" applyNumberFormat="1" applyFont="1" applyFill="1" applyBorder="1" applyAlignment="1" applyProtection="1">
      <alignment horizontal="center" vertical="center" wrapText="1"/>
      <protection hidden="1"/>
    </xf>
    <xf numFmtId="165" fontId="10" fillId="0" borderId="14" xfId="7" applyNumberFormat="1" applyFont="1" applyFill="1" applyBorder="1" applyAlignment="1" applyProtection="1">
      <alignment horizontal="center" vertical="center"/>
      <protection hidden="1"/>
    </xf>
    <xf numFmtId="43" fontId="11" fillId="0" borderId="6" xfId="1" applyFont="1" applyFill="1" applyBorder="1" applyAlignment="1" applyProtection="1">
      <alignment horizontal="center" vertical="center"/>
      <protection hidden="1"/>
    </xf>
    <xf numFmtId="43" fontId="11" fillId="0" borderId="14" xfId="1" applyFont="1" applyFill="1" applyBorder="1" applyAlignment="1" applyProtection="1">
      <alignment horizontal="center" vertical="center"/>
      <protection hidden="1"/>
    </xf>
    <xf numFmtId="165" fontId="10" fillId="0" borderId="11" xfId="7" applyNumberFormat="1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6" fillId="2" borderId="2" xfId="0" applyNumberFormat="1" applyFont="1" applyFill="1" applyBorder="1" applyAlignment="1" applyProtection="1">
      <alignment horizontal="left" vertical="center" wrapText="1"/>
      <protection hidden="1"/>
    </xf>
    <xf numFmtId="0" fontId="6" fillId="2" borderId="3" xfId="0" applyNumberFormat="1" applyFont="1" applyFill="1" applyBorder="1" applyAlignment="1" applyProtection="1">
      <alignment horizontal="left" vertical="center" wrapText="1"/>
      <protection hidden="1"/>
    </xf>
    <xf numFmtId="43" fontId="10" fillId="0" borderId="0" xfId="1" applyFont="1" applyFill="1" applyAlignment="1" applyProtection="1">
      <protection hidden="1"/>
    </xf>
    <xf numFmtId="43" fontId="10" fillId="0" borderId="5" xfId="1" applyFont="1" applyFill="1" applyBorder="1" applyAlignment="1" applyProtection="1">
      <protection hidden="1"/>
    </xf>
    <xf numFmtId="43" fontId="10" fillId="0" borderId="8" xfId="1" applyFont="1" applyFill="1" applyBorder="1" applyAlignment="1" applyProtection="1">
      <alignment horizontal="center"/>
      <protection hidden="1"/>
    </xf>
    <xf numFmtId="43" fontId="10" fillId="0" borderId="6" xfId="1" applyFont="1" applyFill="1" applyBorder="1" applyAlignment="1" applyProtection="1">
      <alignment horizontal="center" vertical="center"/>
      <protection hidden="1"/>
    </xf>
    <xf numFmtId="43" fontId="10" fillId="0" borderId="10" xfId="1" applyFont="1" applyFill="1" applyBorder="1" applyAlignment="1" applyProtection="1">
      <alignment horizontal="center" vertical="center"/>
      <protection hidden="1"/>
    </xf>
    <xf numFmtId="43" fontId="10" fillId="0" borderId="14" xfId="1" applyFont="1" applyFill="1" applyBorder="1" applyAlignment="1" applyProtection="1">
      <alignment horizontal="center" vertical="center"/>
      <protection hidden="1"/>
    </xf>
    <xf numFmtId="0" fontId="62" fillId="0" borderId="0" xfId="0" applyFont="1" applyAlignment="1" applyProtection="1">
      <alignment horizontal="center"/>
      <protection hidden="1"/>
    </xf>
    <xf numFmtId="0" fontId="61" fillId="0" borderId="0" xfId="0" applyFont="1" applyAlignment="1" applyProtection="1">
      <alignment horizontal="center"/>
      <protection hidden="1"/>
    </xf>
    <xf numFmtId="0" fontId="61" fillId="0" borderId="0" xfId="0" applyFont="1" applyProtection="1">
      <protection hidden="1"/>
    </xf>
    <xf numFmtId="0" fontId="61" fillId="0" borderId="0" xfId="0" applyFont="1" applyAlignment="1" applyProtection="1">
      <alignment horizontal="center" vertical="center"/>
      <protection hidden="1"/>
    </xf>
    <xf numFmtId="0" fontId="61" fillId="0" borderId="1" xfId="0" applyFont="1" applyBorder="1" applyAlignment="1" applyProtection="1">
      <alignment horizontal="center" vertical="center"/>
      <protection hidden="1"/>
    </xf>
    <xf numFmtId="0" fontId="61" fillId="0" borderId="1" xfId="0" applyFont="1" applyBorder="1" applyAlignment="1" applyProtection="1">
      <alignment horizontal="center"/>
      <protection hidden="1"/>
    </xf>
    <xf numFmtId="0" fontId="61" fillId="0" borderId="1" xfId="0" applyFont="1" applyBorder="1" applyProtection="1">
      <protection hidden="1"/>
    </xf>
    <xf numFmtId="0" fontId="62" fillId="0" borderId="1" xfId="0" applyFont="1" applyBorder="1" applyAlignment="1" applyProtection="1">
      <alignment vertical="center"/>
      <protection hidden="1"/>
    </xf>
    <xf numFmtId="0" fontId="62" fillId="0" borderId="1" xfId="0" applyFont="1" applyBorder="1" applyAlignment="1" applyProtection="1">
      <alignment vertical="center" wrapText="1"/>
      <protection hidden="1"/>
    </xf>
    <xf numFmtId="0" fontId="62" fillId="0" borderId="1" xfId="0" applyFont="1" applyBorder="1" applyAlignment="1" applyProtection="1">
      <alignment horizontal="right"/>
      <protection hidden="1"/>
    </xf>
    <xf numFmtId="43" fontId="45" fillId="0" borderId="0" xfId="0" applyNumberFormat="1" applyFont="1" applyProtection="1">
      <protection hidden="1"/>
    </xf>
    <xf numFmtId="0" fontId="45" fillId="0" borderId="0" xfId="0" applyFont="1" applyAlignment="1" applyProtection="1">
      <alignment horizontal="center"/>
      <protection hidden="1"/>
    </xf>
    <xf numFmtId="0" fontId="45" fillId="0" borderId="0" xfId="0" applyFont="1" applyAlignment="1" applyProtection="1">
      <alignment horizontal="center" vertical="center"/>
      <protection hidden="1"/>
    </xf>
    <xf numFmtId="43" fontId="62" fillId="0" borderId="1" xfId="0" applyNumberFormat="1" applyFont="1" applyBorder="1" applyAlignment="1" applyProtection="1">
      <alignment horizontal="center" vertical="center"/>
      <protection locked="0"/>
    </xf>
    <xf numFmtId="0" fontId="61" fillId="0" borderId="1" xfId="0" applyFont="1" applyBorder="1" applyAlignment="1" applyProtection="1">
      <alignment horizontal="center" vertical="center"/>
      <protection locked="0"/>
    </xf>
    <xf numFmtId="43" fontId="62" fillId="4" borderId="1" xfId="0" applyNumberFormat="1" applyFont="1" applyFill="1" applyBorder="1" applyAlignment="1" applyProtection="1">
      <alignment horizontal="center" vertical="center"/>
      <protection locked="0"/>
    </xf>
    <xf numFmtId="166" fontId="10" fillId="0" borderId="1" xfId="9" applyFont="1" applyFill="1" applyBorder="1" applyAlignment="1" applyProtection="1">
      <protection hidden="1"/>
    </xf>
    <xf numFmtId="166" fontId="10" fillId="0" borderId="3" xfId="9" applyFont="1" applyFill="1" applyBorder="1" applyAlignment="1" applyProtection="1">
      <protection hidden="1"/>
    </xf>
    <xf numFmtId="166" fontId="10" fillId="0" borderId="1" xfId="9" applyFont="1" applyFill="1" applyBorder="1" applyAlignment="1" applyProtection="1">
      <alignment horizontal="center" vertical="center"/>
      <protection hidden="1"/>
    </xf>
    <xf numFmtId="9" fontId="10" fillId="4" borderId="1" xfId="13" applyFont="1" applyFill="1" applyBorder="1" applyAlignment="1" applyProtection="1">
      <alignment horizontal="center"/>
      <protection locked="0"/>
    </xf>
    <xf numFmtId="165" fontId="10" fillId="4" borderId="14" xfId="14" applyNumberFormat="1" applyFont="1" applyFill="1" applyBorder="1" applyAlignment="1" applyProtection="1">
      <alignment horizontal="center"/>
      <protection locked="0"/>
    </xf>
    <xf numFmtId="166" fontId="11" fillId="4" borderId="14" xfId="9" applyFont="1" applyFill="1" applyBorder="1" applyAlignment="1" applyProtection="1">
      <alignment vertical="center"/>
      <protection locked="0"/>
    </xf>
    <xf numFmtId="0" fontId="8" fillId="4" borderId="1" xfId="0" applyFont="1" applyFill="1" applyBorder="1" applyAlignment="1" applyProtection="1">
      <alignment horizontal="center" vertical="center" wrapText="1"/>
      <protection locked="0"/>
    </xf>
    <xf numFmtId="166" fontId="11" fillId="4" borderId="1" xfId="9" applyFont="1" applyFill="1" applyBorder="1" applyAlignment="1" applyProtection="1">
      <alignment horizontal="center" vertical="center" wrapText="1"/>
      <protection locked="0"/>
    </xf>
    <xf numFmtId="0" fontId="18" fillId="4" borderId="1" xfId="3" applyFont="1" applyFill="1" applyBorder="1" applyProtection="1">
      <protection locked="0"/>
    </xf>
    <xf numFmtId="0" fontId="13" fillId="4" borderId="1" xfId="3" applyFont="1" applyFill="1" applyBorder="1" applyProtection="1">
      <protection locked="0"/>
    </xf>
    <xf numFmtId="166" fontId="20" fillId="4" borderId="1" xfId="9" applyFont="1" applyFill="1" applyBorder="1" applyAlignment="1" applyProtection="1">
      <alignment horizontal="center" vertical="center"/>
      <protection locked="0"/>
    </xf>
    <xf numFmtId="0" fontId="11" fillId="9" borderId="7" xfId="0" applyFont="1" applyFill="1" applyBorder="1" applyAlignment="1" applyProtection="1">
      <alignment vertical="top" wrapText="1"/>
      <protection locked="0"/>
    </xf>
    <xf numFmtId="0" fontId="11" fillId="9" borderId="9" xfId="0" applyFont="1" applyFill="1" applyBorder="1" applyAlignment="1" applyProtection="1">
      <alignment vertical="top" wrapText="1"/>
      <protection locked="0"/>
    </xf>
    <xf numFmtId="0" fontId="11" fillId="9" borderId="0" xfId="0" applyFont="1" applyFill="1" applyBorder="1" applyAlignment="1" applyProtection="1">
      <alignment vertical="top" wrapText="1"/>
      <protection locked="0"/>
    </xf>
    <xf numFmtId="0" fontId="11" fillId="9" borderId="15" xfId="0" applyFont="1" applyFill="1" applyBorder="1" applyAlignment="1" applyProtection="1">
      <alignment vertical="top" wrapText="1"/>
      <protection locked="0"/>
    </xf>
    <xf numFmtId="0" fontId="11" fillId="9" borderId="5" xfId="0" applyFont="1" applyFill="1" applyBorder="1" applyAlignment="1" applyProtection="1">
      <alignment vertical="top" wrapText="1"/>
      <protection locked="0"/>
    </xf>
    <xf numFmtId="0" fontId="11" fillId="9" borderId="12" xfId="0" applyFont="1" applyFill="1" applyBorder="1" applyAlignment="1" applyProtection="1">
      <alignment vertical="top" wrapText="1"/>
      <protection locked="0"/>
    </xf>
  </cellXfs>
  <cellStyles count="15">
    <cellStyle name="Comma" xfId="1" builtinId="3"/>
    <cellStyle name="Comma 2" xfId="12"/>
    <cellStyle name="Comma 3" xfId="7"/>
    <cellStyle name="Comma 3 3" xfId="14"/>
    <cellStyle name="Comma 6" xfId="9"/>
    <cellStyle name="Normal" xfId="0" builtinId="0"/>
    <cellStyle name="Normal 10" xfId="4"/>
    <cellStyle name="Normal 2" xfId="8"/>
    <cellStyle name="Normal 3" xfId="3"/>
    <cellStyle name="Normal 3 2" xfId="10"/>
    <cellStyle name="Normal_gare wyalsadfenigagarini 2_SMSH2008-IIkv ." xfId="5"/>
    <cellStyle name="Percent" xfId="2" builtinId="5"/>
    <cellStyle name="Percent 3" xfId="6"/>
    <cellStyle name="Percent 3 2" xfId="13"/>
    <cellStyle name="Финансовый 2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zoomScaleNormal="100" zoomScaleSheetLayoutView="100" workbookViewId="0">
      <selection activeCell="D7" sqref="D7:D13"/>
    </sheetView>
  </sheetViews>
  <sheetFormatPr defaultRowHeight="15.75"/>
  <cols>
    <col min="1" max="1" width="6.28515625" style="769" customWidth="1"/>
    <col min="2" max="2" width="27" style="373" customWidth="1"/>
    <col min="3" max="3" width="52.28515625" style="373" customWidth="1"/>
    <col min="4" max="4" width="33.140625" style="770" customWidth="1"/>
    <col min="5" max="5" width="9.140625" style="373"/>
    <col min="6" max="6" width="10.140625" style="373" bestFit="1" customWidth="1"/>
    <col min="7" max="16384" width="9.140625" style="373"/>
  </cols>
  <sheetData>
    <row r="1" spans="1:6" ht="17.25">
      <c r="A1" s="758" t="s">
        <v>329</v>
      </c>
      <c r="B1" s="758"/>
      <c r="C1" s="758"/>
      <c r="D1" s="758"/>
    </row>
    <row r="2" spans="1:6" ht="16.5">
      <c r="A2" s="759"/>
      <c r="B2" s="760"/>
      <c r="C2" s="760"/>
      <c r="D2" s="761"/>
    </row>
    <row r="3" spans="1:6" ht="17.25">
      <c r="A3" s="759"/>
      <c r="B3" s="758" t="s">
        <v>330</v>
      </c>
      <c r="C3" s="758"/>
      <c r="D3" s="758"/>
    </row>
    <row r="4" spans="1:6" ht="16.5">
      <c r="A4" s="759"/>
      <c r="B4" s="760"/>
      <c r="C4" s="760"/>
      <c r="D4" s="761"/>
    </row>
    <row r="5" spans="1:6" ht="16.5">
      <c r="A5" s="762">
        <v>1</v>
      </c>
      <c r="B5" s="762">
        <v>2</v>
      </c>
      <c r="C5" s="762">
        <v>3</v>
      </c>
      <c r="D5" s="762">
        <v>4</v>
      </c>
    </row>
    <row r="6" spans="1:6" ht="16.5">
      <c r="A6" s="763"/>
      <c r="B6" s="764"/>
      <c r="C6" s="764"/>
      <c r="D6" s="762"/>
    </row>
    <row r="7" spans="1:6" ht="34.5">
      <c r="A7" s="763">
        <v>1</v>
      </c>
      <c r="B7" s="765" t="s">
        <v>326</v>
      </c>
      <c r="C7" s="766" t="s">
        <v>2</v>
      </c>
      <c r="D7" s="771"/>
    </row>
    <row r="8" spans="1:6" ht="16.5">
      <c r="A8" s="763"/>
      <c r="B8" s="764"/>
      <c r="C8" s="764"/>
      <c r="D8" s="772"/>
    </row>
    <row r="9" spans="1:6" ht="56.25" customHeight="1">
      <c r="A9" s="762">
        <v>2</v>
      </c>
      <c r="B9" s="765" t="s">
        <v>327</v>
      </c>
      <c r="C9" s="766" t="s">
        <v>286</v>
      </c>
      <c r="D9" s="771"/>
    </row>
    <row r="10" spans="1:6" ht="16.5">
      <c r="A10" s="763"/>
      <c r="B10" s="764"/>
      <c r="C10" s="764"/>
      <c r="D10" s="772"/>
    </row>
    <row r="11" spans="1:6" ht="51.75">
      <c r="A11" s="762">
        <v>3</v>
      </c>
      <c r="B11" s="765" t="s">
        <v>328</v>
      </c>
      <c r="C11" s="766" t="s">
        <v>293</v>
      </c>
      <c r="D11" s="771"/>
    </row>
    <row r="12" spans="1:6" ht="16.5">
      <c r="A12" s="763"/>
      <c r="B12" s="764"/>
      <c r="C12" s="764"/>
      <c r="D12" s="772"/>
    </row>
    <row r="13" spans="1:6" ht="17.25">
      <c r="A13" s="763"/>
      <c r="B13" s="764"/>
      <c r="C13" s="767" t="s">
        <v>13</v>
      </c>
      <c r="D13" s="773"/>
      <c r="F13" s="768"/>
    </row>
  </sheetData>
  <sheetProtection algorithmName="SHA-512" hashValue="/Gudx17D8s3Wuo3nzwptqfqQcPQnD1cMkm+SNtYYEmZ82Tr/rOSk98O11upi+T1Aj8k95hE5S4zKn6RKm6d4vg==" saltValue="I+wteN/TWILWaf95LxYvkQ==" spinCount="100000" sheet="1" objects="1" scenarios="1"/>
  <mergeCells count="2">
    <mergeCell ref="A1:D1"/>
    <mergeCell ref="B3:D3"/>
  </mergeCells>
  <pageMargins left="0.7" right="0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XEU366"/>
  <sheetViews>
    <sheetView zoomScale="120" zoomScaleNormal="120" zoomScaleSheetLayoutView="100" workbookViewId="0">
      <pane ySplit="9" topLeftCell="A10" activePane="bottomLeft" state="frozen"/>
      <selection pane="bottomLeft" activeCell="D23" sqref="D23:F27"/>
    </sheetView>
  </sheetViews>
  <sheetFormatPr defaultRowHeight="15.75"/>
  <cols>
    <col min="1" max="1" width="2.85546875" style="276" customWidth="1"/>
    <col min="2" max="2" width="5.42578125" style="373" customWidth="1"/>
    <col min="3" max="3" width="38.42578125" style="512" customWidth="1"/>
    <col min="4" max="4" width="7.5703125" style="170" bestFit="1" customWidth="1"/>
    <col min="5" max="5" width="9.7109375" style="170" bestFit="1" customWidth="1"/>
    <col min="6" max="6" width="14.28515625" style="258" customWidth="1"/>
    <col min="7" max="7" width="11.85546875" style="513" customWidth="1"/>
    <col min="8" max="8" width="13.7109375" style="170" customWidth="1"/>
    <col min="9" max="9" width="9.7109375" style="170" bestFit="1" customWidth="1"/>
    <col min="10" max="10" width="12.5703125" style="170" bestFit="1" customWidth="1"/>
    <col min="11" max="11" width="8.5703125" style="170" customWidth="1"/>
    <col min="12" max="12" width="11.28515625" style="170" bestFit="1" customWidth="1"/>
    <col min="13" max="13" width="13.7109375" style="170" bestFit="1" customWidth="1"/>
    <col min="14" max="14" width="13.5703125" style="170" customWidth="1"/>
    <col min="15" max="16384" width="9.140625" style="170"/>
  </cols>
  <sheetData>
    <row r="1" spans="1:13 16375:16375" s="6" customFormat="1" ht="16.5">
      <c r="A1" s="1"/>
      <c r="B1" s="2"/>
      <c r="C1" s="3" t="s">
        <v>1</v>
      </c>
      <c r="D1" s="750" t="s">
        <v>2</v>
      </c>
      <c r="E1" s="751"/>
      <c r="F1" s="751"/>
      <c r="G1" s="751"/>
      <c r="H1" s="751"/>
      <c r="I1" s="751"/>
      <c r="J1" s="751"/>
      <c r="K1" s="4"/>
      <c r="L1" s="5"/>
      <c r="M1" s="5"/>
    </row>
    <row r="2" spans="1:13 16375:16375" s="14" customFormat="1" ht="14.25">
      <c r="A2" s="1"/>
      <c r="B2" s="7"/>
      <c r="C2" s="8"/>
      <c r="D2" s="9"/>
      <c r="E2" s="10"/>
      <c r="F2" s="11"/>
      <c r="G2" s="12"/>
      <c r="H2" s="13"/>
      <c r="I2" s="694"/>
      <c r="J2" s="694"/>
      <c r="K2" s="694"/>
      <c r="L2" s="694"/>
      <c r="M2" s="694"/>
    </row>
    <row r="3" spans="1:13 16375:16375" s="14" customFormat="1" ht="14.25">
      <c r="A3" s="15"/>
      <c r="B3" s="16"/>
      <c r="C3" s="17"/>
      <c r="D3" s="18"/>
      <c r="F3" s="19"/>
      <c r="G3" s="19"/>
      <c r="H3" s="752" t="s">
        <v>3</v>
      </c>
      <c r="I3" s="752"/>
      <c r="J3" s="752"/>
      <c r="K3" s="752"/>
      <c r="L3" s="20"/>
      <c r="M3" s="694" t="s">
        <v>4</v>
      </c>
    </row>
    <row r="4" spans="1:13 16375:16375" s="14" customFormat="1" ht="14.25">
      <c r="A4" s="15"/>
      <c r="B4" s="16"/>
      <c r="C4" s="21" t="s">
        <v>317</v>
      </c>
      <c r="D4" s="18"/>
      <c r="E4" s="22"/>
      <c r="F4" s="11"/>
      <c r="G4" s="23"/>
      <c r="H4" s="694"/>
      <c r="I4" s="753" t="s">
        <v>6</v>
      </c>
      <c r="J4" s="753"/>
      <c r="K4" s="753"/>
      <c r="L4" s="694"/>
      <c r="M4" s="694" t="s">
        <v>4</v>
      </c>
    </row>
    <row r="5" spans="1:13 16375:16375" s="14" customFormat="1" ht="13.5">
      <c r="A5" s="731" t="s">
        <v>0</v>
      </c>
      <c r="B5" s="734" t="s">
        <v>7</v>
      </c>
      <c r="C5" s="24"/>
      <c r="D5" s="737" t="s">
        <v>8</v>
      </c>
      <c r="E5" s="740" t="s">
        <v>9</v>
      </c>
      <c r="F5" s="741"/>
      <c r="G5" s="724" t="s">
        <v>10</v>
      </c>
      <c r="H5" s="742"/>
      <c r="I5" s="724" t="s">
        <v>11</v>
      </c>
      <c r="J5" s="742"/>
      <c r="K5" s="754" t="s">
        <v>12</v>
      </c>
      <c r="L5" s="741"/>
      <c r="M5" s="724" t="s">
        <v>13</v>
      </c>
    </row>
    <row r="6" spans="1:13 16375:16375" s="14" customFormat="1" ht="13.5">
      <c r="A6" s="732"/>
      <c r="B6" s="735"/>
      <c r="C6" s="25" t="s">
        <v>14</v>
      </c>
      <c r="D6" s="738"/>
      <c r="E6" s="748" t="s">
        <v>15</v>
      </c>
      <c r="F6" s="728"/>
      <c r="G6" s="726"/>
      <c r="H6" s="743"/>
      <c r="I6" s="726"/>
      <c r="J6" s="743"/>
      <c r="K6" s="727" t="s">
        <v>16</v>
      </c>
      <c r="L6" s="728"/>
      <c r="M6" s="725"/>
    </row>
    <row r="7" spans="1:13 16375:16375" s="14" customFormat="1" ht="13.5">
      <c r="A7" s="732"/>
      <c r="B7" s="735"/>
      <c r="C7" s="26" t="s">
        <v>17</v>
      </c>
      <c r="D7" s="738"/>
      <c r="E7" s="744" t="s">
        <v>18</v>
      </c>
      <c r="F7" s="746" t="s">
        <v>19</v>
      </c>
      <c r="G7" s="27" t="s">
        <v>20</v>
      </c>
      <c r="H7" s="729" t="s">
        <v>19</v>
      </c>
      <c r="I7" s="28" t="s">
        <v>20</v>
      </c>
      <c r="J7" s="729" t="s">
        <v>19</v>
      </c>
      <c r="K7" s="28" t="s">
        <v>20</v>
      </c>
      <c r="L7" s="729" t="s">
        <v>19</v>
      </c>
      <c r="M7" s="725"/>
    </row>
    <row r="8" spans="1:13 16375:16375" s="14" customFormat="1" ht="13.5">
      <c r="A8" s="733"/>
      <c r="B8" s="736"/>
      <c r="C8" s="29"/>
      <c r="D8" s="739"/>
      <c r="E8" s="745"/>
      <c r="F8" s="747"/>
      <c r="G8" s="30" t="s">
        <v>21</v>
      </c>
      <c r="H8" s="730"/>
      <c r="I8" s="31" t="s">
        <v>21</v>
      </c>
      <c r="J8" s="730"/>
      <c r="K8" s="31" t="s">
        <v>21</v>
      </c>
      <c r="L8" s="730"/>
      <c r="M8" s="726"/>
    </row>
    <row r="9" spans="1:13 16375:16375" s="14" customFormat="1" ht="13.5">
      <c r="A9" s="32">
        <v>1</v>
      </c>
      <c r="B9" s="32" t="s">
        <v>22</v>
      </c>
      <c r="C9" s="33" t="s">
        <v>23</v>
      </c>
      <c r="D9" s="34" t="s">
        <v>24</v>
      </c>
      <c r="E9" s="35" t="s">
        <v>25</v>
      </c>
      <c r="F9" s="36" t="s">
        <v>26</v>
      </c>
      <c r="G9" s="37" t="s">
        <v>27</v>
      </c>
      <c r="H9" s="38" t="s">
        <v>28</v>
      </c>
      <c r="I9" s="39" t="s">
        <v>29</v>
      </c>
      <c r="J9" s="40" t="s">
        <v>30</v>
      </c>
      <c r="K9" s="39" t="s">
        <v>31</v>
      </c>
      <c r="L9" s="38" t="s">
        <v>32</v>
      </c>
      <c r="M9" s="39" t="s">
        <v>33</v>
      </c>
      <c r="XEU9" s="14">
        <f>SUM(A9:XET9)</f>
        <v>1</v>
      </c>
    </row>
    <row r="10" spans="1:13 16375:16375" s="14" customFormat="1" ht="14.25">
      <c r="A10" s="41"/>
      <c r="B10" s="42"/>
      <c r="C10" s="43" t="s">
        <v>34</v>
      </c>
      <c r="D10" s="44"/>
      <c r="E10" s="45"/>
      <c r="F10" s="46"/>
      <c r="G10" s="774"/>
      <c r="H10" s="775"/>
      <c r="I10" s="776"/>
      <c r="J10" s="775"/>
      <c r="K10" s="774"/>
      <c r="L10" s="775"/>
      <c r="M10" s="774"/>
    </row>
    <row r="11" spans="1:13 16375:16375" s="59" customFormat="1" ht="15">
      <c r="A11" s="696">
        <v>1</v>
      </c>
      <c r="B11" s="721" t="s">
        <v>42</v>
      </c>
      <c r="C11" s="50" t="s">
        <v>43</v>
      </c>
      <c r="D11" s="696" t="s">
        <v>39</v>
      </c>
      <c r="E11" s="696"/>
      <c r="F11" s="82">
        <v>0.71</v>
      </c>
      <c r="G11" s="83"/>
      <c r="H11" s="83"/>
      <c r="I11" s="58"/>
      <c r="J11" s="83"/>
      <c r="K11" s="83"/>
      <c r="L11" s="83"/>
      <c r="M11" s="83"/>
    </row>
    <row r="12" spans="1:13 16375:16375" s="59" customFormat="1" ht="15">
      <c r="A12" s="697"/>
      <c r="B12" s="722"/>
      <c r="C12" s="72" t="s">
        <v>44</v>
      </c>
      <c r="D12" s="697" t="s">
        <v>37</v>
      </c>
      <c r="E12" s="73">
        <v>8.89</v>
      </c>
      <c r="F12" s="80">
        <f>F11*E12</f>
        <v>6.3119000000000005</v>
      </c>
      <c r="G12" s="84"/>
      <c r="H12" s="84"/>
      <c r="I12" s="61"/>
      <c r="J12" s="84"/>
      <c r="K12" s="84"/>
      <c r="L12" s="84"/>
      <c r="M12" s="84"/>
    </row>
    <row r="13" spans="1:13 16375:16375" s="59" customFormat="1" ht="15">
      <c r="A13" s="698"/>
      <c r="B13" s="723"/>
      <c r="C13" s="76" t="s">
        <v>40</v>
      </c>
      <c r="D13" s="698" t="s">
        <v>4</v>
      </c>
      <c r="E13" s="77">
        <v>3.35</v>
      </c>
      <c r="F13" s="81">
        <f>F11*E13</f>
        <v>2.3784999999999998</v>
      </c>
      <c r="G13" s="85"/>
      <c r="H13" s="85"/>
      <c r="I13" s="64"/>
      <c r="J13" s="85"/>
      <c r="K13" s="85"/>
      <c r="L13" s="85"/>
      <c r="M13" s="85"/>
    </row>
    <row r="14" spans="1:13 16375:16375" s="59" customFormat="1" ht="25.5">
      <c r="A14" s="89">
        <v>2</v>
      </c>
      <c r="B14" s="94" t="s">
        <v>45</v>
      </c>
      <c r="C14" s="95" t="s">
        <v>46</v>
      </c>
      <c r="D14" s="697" t="s">
        <v>35</v>
      </c>
      <c r="E14" s="89"/>
      <c r="F14" s="96">
        <v>5</v>
      </c>
      <c r="G14" s="56"/>
      <c r="H14" s="84"/>
      <c r="I14" s="61"/>
      <c r="J14" s="84"/>
      <c r="K14" s="84"/>
      <c r="L14" s="84"/>
      <c r="M14" s="84"/>
    </row>
    <row r="15" spans="1:13 16375:16375" s="59" customFormat="1" ht="15">
      <c r="A15" s="89"/>
      <c r="B15" s="97"/>
      <c r="C15" s="90" t="s">
        <v>36</v>
      </c>
      <c r="D15" s="697" t="s">
        <v>37</v>
      </c>
      <c r="E15" s="89">
        <v>0.28899999999999998</v>
      </c>
      <c r="F15" s="80">
        <f>F14*E15</f>
        <v>1.4449999999999998</v>
      </c>
      <c r="G15" s="56"/>
      <c r="H15" s="84"/>
      <c r="I15" s="61"/>
      <c r="J15" s="84"/>
      <c r="K15" s="84"/>
      <c r="L15" s="84"/>
      <c r="M15" s="84"/>
    </row>
    <row r="16" spans="1:13 16375:16375" s="59" customFormat="1" ht="15">
      <c r="A16" s="89"/>
      <c r="B16" s="97"/>
      <c r="C16" s="90" t="s">
        <v>38</v>
      </c>
      <c r="D16" s="698" t="s">
        <v>4</v>
      </c>
      <c r="E16" s="89">
        <v>6.2799999999999995E-2</v>
      </c>
      <c r="F16" s="80">
        <f>F14*E16</f>
        <v>0.31399999999999995</v>
      </c>
      <c r="G16" s="56"/>
      <c r="H16" s="85"/>
      <c r="I16" s="64"/>
      <c r="J16" s="85"/>
      <c r="K16" s="85"/>
      <c r="L16" s="85"/>
      <c r="M16" s="85"/>
    </row>
    <row r="17" spans="1:15" s="59" customFormat="1" ht="28.5">
      <c r="A17" s="87">
        <v>3</v>
      </c>
      <c r="B17" s="714" t="s">
        <v>47</v>
      </c>
      <c r="C17" s="88" t="s">
        <v>48</v>
      </c>
      <c r="D17" s="696" t="s">
        <v>35</v>
      </c>
      <c r="E17" s="87"/>
      <c r="F17" s="102">
        <v>1.93</v>
      </c>
      <c r="G17" s="52"/>
      <c r="H17" s="84"/>
      <c r="I17" s="61"/>
      <c r="J17" s="84"/>
      <c r="K17" s="84"/>
      <c r="L17" s="84"/>
      <c r="M17" s="84"/>
    </row>
    <row r="18" spans="1:15" s="59" customFormat="1" ht="15">
      <c r="A18" s="89"/>
      <c r="B18" s="715"/>
      <c r="C18" s="90" t="s">
        <v>36</v>
      </c>
      <c r="D18" s="697" t="s">
        <v>37</v>
      </c>
      <c r="E18" s="89">
        <v>0.88700000000000001</v>
      </c>
      <c r="F18" s="80">
        <f>F17*E18</f>
        <v>1.71191</v>
      </c>
      <c r="G18" s="56"/>
      <c r="H18" s="84"/>
      <c r="I18" s="61"/>
      <c r="J18" s="84"/>
      <c r="K18" s="84"/>
      <c r="L18" s="84"/>
      <c r="M18" s="84"/>
    </row>
    <row r="19" spans="1:15" s="59" customFormat="1" ht="15">
      <c r="A19" s="92"/>
      <c r="B19" s="716"/>
      <c r="C19" s="93" t="s">
        <v>38</v>
      </c>
      <c r="D19" s="698" t="s">
        <v>4</v>
      </c>
      <c r="E19" s="92">
        <v>9.8400000000000001E-2</v>
      </c>
      <c r="F19" s="81">
        <f>F17*E19</f>
        <v>0.189912</v>
      </c>
      <c r="G19" s="65"/>
      <c r="H19" s="85"/>
      <c r="I19" s="64"/>
      <c r="J19" s="85"/>
      <c r="K19" s="85"/>
      <c r="L19" s="85"/>
      <c r="M19" s="85"/>
    </row>
    <row r="20" spans="1:15" s="59" customFormat="1" ht="28.5">
      <c r="A20" s="87">
        <v>4</v>
      </c>
      <c r="B20" s="717"/>
      <c r="C20" s="88" t="s">
        <v>49</v>
      </c>
      <c r="D20" s="87" t="s">
        <v>50</v>
      </c>
      <c r="E20" s="87"/>
      <c r="F20" s="106">
        <v>12.62</v>
      </c>
      <c r="G20" s="52"/>
      <c r="H20" s="84"/>
      <c r="I20" s="61"/>
      <c r="J20" s="84"/>
      <c r="K20" s="84"/>
      <c r="L20" s="84"/>
      <c r="M20" s="84"/>
    </row>
    <row r="21" spans="1:15" s="59" customFormat="1" ht="15">
      <c r="A21" s="89"/>
      <c r="B21" s="718"/>
      <c r="C21" s="90" t="s">
        <v>36</v>
      </c>
      <c r="D21" s="92" t="s">
        <v>37</v>
      </c>
      <c r="E21" s="89">
        <v>0.53</v>
      </c>
      <c r="F21" s="80">
        <f>F20*E21</f>
        <v>6.6886000000000001</v>
      </c>
      <c r="G21" s="56"/>
      <c r="H21" s="84"/>
      <c r="I21" s="61"/>
      <c r="J21" s="84"/>
      <c r="K21" s="84"/>
      <c r="L21" s="84"/>
      <c r="M21" s="84"/>
    </row>
    <row r="22" spans="1:15" s="59" customFormat="1" ht="28.5">
      <c r="A22" s="107" t="s">
        <v>321</v>
      </c>
      <c r="B22" s="108"/>
      <c r="C22" s="109" t="s">
        <v>51</v>
      </c>
      <c r="D22" s="110" t="s">
        <v>52</v>
      </c>
      <c r="E22" s="111"/>
      <c r="F22" s="112">
        <f>F20</f>
        <v>12.62</v>
      </c>
      <c r="G22" s="113"/>
      <c r="H22" s="91"/>
      <c r="I22" s="588"/>
      <c r="J22" s="91"/>
      <c r="K22" s="91"/>
      <c r="L22" s="91"/>
      <c r="M22" s="91"/>
    </row>
    <row r="23" spans="1:15" s="103" customFormat="1" ht="14.25">
      <c r="A23" s="711"/>
      <c r="B23" s="719"/>
      <c r="C23" s="114" t="s">
        <v>13</v>
      </c>
      <c r="D23" s="115"/>
      <c r="E23" s="116"/>
      <c r="F23" s="246"/>
      <c r="G23" s="65"/>
      <c r="H23" s="117"/>
      <c r="I23" s="64"/>
      <c r="J23" s="117"/>
      <c r="K23" s="117"/>
      <c r="L23" s="117"/>
      <c r="M23" s="117"/>
      <c r="N23" s="118"/>
    </row>
    <row r="24" spans="1:15" s="125" customFormat="1" ht="14.25">
      <c r="A24" s="712"/>
      <c r="B24" s="719"/>
      <c r="C24" s="119" t="s">
        <v>53</v>
      </c>
      <c r="D24" s="120" t="s">
        <v>331</v>
      </c>
      <c r="E24" s="121"/>
      <c r="F24" s="250"/>
      <c r="G24" s="122"/>
      <c r="H24" s="124"/>
      <c r="I24" s="49"/>
      <c r="J24" s="124"/>
      <c r="K24" s="123"/>
      <c r="L24" s="124"/>
      <c r="M24" s="124"/>
    </row>
    <row r="25" spans="1:15" s="125" customFormat="1" ht="14.25">
      <c r="A25" s="712"/>
      <c r="B25" s="719"/>
      <c r="C25" s="126" t="s">
        <v>13</v>
      </c>
      <c r="D25" s="127"/>
      <c r="E25" s="121"/>
      <c r="F25" s="250"/>
      <c r="G25" s="122"/>
      <c r="H25" s="124"/>
      <c r="I25" s="49"/>
      <c r="J25" s="124"/>
      <c r="K25" s="123"/>
      <c r="L25" s="124"/>
      <c r="M25" s="124"/>
    </row>
    <row r="26" spans="1:15" s="125" customFormat="1" ht="14.25">
      <c r="A26" s="712"/>
      <c r="B26" s="719"/>
      <c r="C26" s="119" t="s">
        <v>54</v>
      </c>
      <c r="D26" s="120" t="s">
        <v>331</v>
      </c>
      <c r="E26" s="121"/>
      <c r="F26" s="250"/>
      <c r="G26" s="122"/>
      <c r="H26" s="124"/>
      <c r="I26" s="49"/>
      <c r="J26" s="124"/>
      <c r="K26" s="123"/>
      <c r="L26" s="124"/>
      <c r="M26" s="124"/>
    </row>
    <row r="27" spans="1:15" s="125" customFormat="1" ht="14.25">
      <c r="A27" s="713"/>
      <c r="B27" s="720"/>
      <c r="C27" s="128" t="s">
        <v>55</v>
      </c>
      <c r="D27" s="782"/>
      <c r="E27" s="783"/>
      <c r="F27" s="784"/>
      <c r="G27" s="519"/>
      <c r="H27" s="131"/>
      <c r="I27" s="130"/>
      <c r="J27" s="131"/>
      <c r="K27" s="129"/>
      <c r="L27" s="131"/>
      <c r="M27" s="131"/>
      <c r="N27" s="132"/>
      <c r="O27" s="132"/>
    </row>
    <row r="28" spans="1:15" s="59" customFormat="1">
      <c r="A28" s="92"/>
      <c r="B28" s="704"/>
      <c r="C28" s="43" t="s">
        <v>56</v>
      </c>
      <c r="D28" s="698"/>
      <c r="E28" s="92"/>
      <c r="F28" s="81"/>
      <c r="G28" s="65"/>
      <c r="H28" s="65"/>
      <c r="I28" s="64"/>
      <c r="J28" s="65"/>
      <c r="K28" s="65"/>
      <c r="L28" s="65"/>
      <c r="M28" s="65"/>
      <c r="O28" s="132"/>
    </row>
    <row r="29" spans="1:15" s="59" customFormat="1" ht="15">
      <c r="A29" s="92"/>
      <c r="B29" s="704"/>
      <c r="C29" s="133" t="s">
        <v>57</v>
      </c>
      <c r="D29" s="698"/>
      <c r="E29" s="92"/>
      <c r="F29" s="81"/>
      <c r="G29" s="65"/>
      <c r="H29" s="65"/>
      <c r="I29" s="64"/>
      <c r="J29" s="65"/>
      <c r="K29" s="65"/>
      <c r="L29" s="65"/>
      <c r="M29" s="65"/>
      <c r="O29" s="132"/>
    </row>
    <row r="30" spans="1:15" s="135" customFormat="1" ht="28.5">
      <c r="A30" s="697">
        <v>1</v>
      </c>
      <c r="B30" s="139" t="s">
        <v>64</v>
      </c>
      <c r="C30" s="98" t="s">
        <v>65</v>
      </c>
      <c r="D30" s="697" t="s">
        <v>35</v>
      </c>
      <c r="E30" s="697"/>
      <c r="F30" s="51">
        <v>27.319999999999993</v>
      </c>
      <c r="G30" s="68"/>
      <c r="H30" s="84"/>
      <c r="I30" s="61"/>
      <c r="J30" s="84"/>
      <c r="K30" s="84"/>
      <c r="L30" s="84"/>
      <c r="M30" s="84"/>
      <c r="O30" s="132"/>
    </row>
    <row r="31" spans="1:15" s="135" customFormat="1" ht="13.5">
      <c r="A31" s="697"/>
      <c r="B31" s="71"/>
      <c r="C31" s="146" t="s">
        <v>44</v>
      </c>
      <c r="D31" s="73" t="s">
        <v>37</v>
      </c>
      <c r="E31" s="73">
        <v>0.74</v>
      </c>
      <c r="F31" s="74">
        <f>F30*E31</f>
        <v>20.216799999999996</v>
      </c>
      <c r="G31" s="68"/>
      <c r="H31" s="84"/>
      <c r="I31" s="61"/>
      <c r="J31" s="84"/>
      <c r="K31" s="84"/>
      <c r="L31" s="84"/>
      <c r="M31" s="84"/>
      <c r="O31" s="132"/>
    </row>
    <row r="32" spans="1:15" s="135" customFormat="1" ht="13.5">
      <c r="A32" s="697"/>
      <c r="B32" s="71"/>
      <c r="C32" s="146" t="s">
        <v>38</v>
      </c>
      <c r="D32" s="73" t="s">
        <v>4</v>
      </c>
      <c r="E32" s="697">
        <v>2.1000000000000001E-2</v>
      </c>
      <c r="F32" s="147">
        <f>F30*E32</f>
        <v>0.5737199999999999</v>
      </c>
      <c r="G32" s="148"/>
      <c r="H32" s="84"/>
      <c r="I32" s="61"/>
      <c r="J32" s="84"/>
      <c r="K32" s="85"/>
      <c r="L32" s="84"/>
      <c r="M32" s="84"/>
      <c r="O32" s="132"/>
    </row>
    <row r="33" spans="1:15" s="135" customFormat="1" ht="13.5">
      <c r="A33" s="697"/>
      <c r="B33" s="71"/>
      <c r="C33" s="146" t="s">
        <v>58</v>
      </c>
      <c r="D33" s="73"/>
      <c r="E33" s="697"/>
      <c r="F33" s="74">
        <f>F30*E33</f>
        <v>0</v>
      </c>
      <c r="G33" s="68"/>
      <c r="H33" s="84"/>
      <c r="I33" s="61"/>
      <c r="J33" s="84"/>
      <c r="K33" s="84"/>
      <c r="L33" s="84"/>
      <c r="M33" s="84"/>
      <c r="O33" s="132"/>
    </row>
    <row r="34" spans="1:15" s="135" customFormat="1" ht="25.5">
      <c r="A34" s="697"/>
      <c r="B34" s="136" t="s">
        <v>66</v>
      </c>
      <c r="C34" s="146" t="s">
        <v>67</v>
      </c>
      <c r="D34" s="73" t="s">
        <v>39</v>
      </c>
      <c r="E34" s="697">
        <v>1.8700000000000001E-2</v>
      </c>
      <c r="F34" s="74">
        <f>F30*E34</f>
        <v>0.51088399999999989</v>
      </c>
      <c r="G34" s="149"/>
      <c r="H34" s="84"/>
      <c r="I34" s="61"/>
      <c r="J34" s="84"/>
      <c r="K34" s="84"/>
      <c r="L34" s="84"/>
      <c r="M34" s="84"/>
      <c r="O34" s="132"/>
    </row>
    <row r="35" spans="1:15" s="135" customFormat="1" ht="13.5">
      <c r="A35" s="698"/>
      <c r="B35" s="75"/>
      <c r="C35" s="150" t="s">
        <v>62</v>
      </c>
      <c r="D35" s="77" t="s">
        <v>4</v>
      </c>
      <c r="E35" s="698">
        <v>3.0000000000000001E-3</v>
      </c>
      <c r="F35" s="78">
        <f>F30*E35</f>
        <v>8.1959999999999977E-2</v>
      </c>
      <c r="G35" s="151"/>
      <c r="H35" s="85"/>
      <c r="I35" s="64"/>
      <c r="J35" s="85"/>
      <c r="K35" s="85"/>
      <c r="L35" s="85"/>
      <c r="M35" s="85"/>
      <c r="O35" s="132"/>
    </row>
    <row r="36" spans="1:15" s="59" customFormat="1" ht="42.75">
      <c r="A36" s="87">
        <v>2</v>
      </c>
      <c r="B36" s="139" t="s">
        <v>68</v>
      </c>
      <c r="C36" s="88" t="s">
        <v>69</v>
      </c>
      <c r="D36" s="87" t="s">
        <v>35</v>
      </c>
      <c r="E36" s="87"/>
      <c r="F36" s="51">
        <v>42.519999999999996</v>
      </c>
      <c r="G36" s="52"/>
      <c r="H36" s="84"/>
      <c r="I36" s="61"/>
      <c r="J36" s="84"/>
      <c r="K36" s="84"/>
      <c r="L36" s="84"/>
      <c r="M36" s="84"/>
      <c r="O36" s="132"/>
    </row>
    <row r="37" spans="1:15" s="59" customFormat="1" ht="15">
      <c r="A37" s="89"/>
      <c r="B37" s="138"/>
      <c r="C37" s="54" t="s">
        <v>44</v>
      </c>
      <c r="D37" s="89" t="s">
        <v>37</v>
      </c>
      <c r="E37" s="73">
        <v>0.65800000000000003</v>
      </c>
      <c r="F37" s="80">
        <f>F36*E37</f>
        <v>27.978159999999999</v>
      </c>
      <c r="G37" s="56"/>
      <c r="H37" s="84"/>
      <c r="I37" s="61"/>
      <c r="J37" s="84"/>
      <c r="K37" s="84"/>
      <c r="L37" s="84"/>
      <c r="M37" s="84"/>
      <c r="O37" s="132"/>
    </row>
    <row r="38" spans="1:15" s="59" customFormat="1" ht="15">
      <c r="A38" s="89"/>
      <c r="B38" s="138"/>
      <c r="C38" s="90" t="s">
        <v>38</v>
      </c>
      <c r="D38" s="697" t="s">
        <v>4</v>
      </c>
      <c r="E38" s="89">
        <v>0.01</v>
      </c>
      <c r="F38" s="80">
        <f>F36*E38</f>
        <v>0.42519999999999997</v>
      </c>
      <c r="G38" s="56"/>
      <c r="H38" s="84"/>
      <c r="I38" s="61"/>
      <c r="J38" s="84"/>
      <c r="K38" s="84"/>
      <c r="L38" s="84"/>
      <c r="M38" s="84"/>
      <c r="O38" s="132"/>
    </row>
    <row r="39" spans="1:15" s="59" customFormat="1" ht="15">
      <c r="A39" s="89"/>
      <c r="B39" s="138"/>
      <c r="C39" s="90" t="s">
        <v>58</v>
      </c>
      <c r="D39" s="89"/>
      <c r="E39" s="89"/>
      <c r="F39" s="80"/>
      <c r="G39" s="56"/>
      <c r="H39" s="84"/>
      <c r="I39" s="61"/>
      <c r="J39" s="84"/>
      <c r="K39" s="84"/>
      <c r="L39" s="84"/>
      <c r="M39" s="84"/>
      <c r="O39" s="132"/>
    </row>
    <row r="40" spans="1:15" s="59" customFormat="1" ht="25.5">
      <c r="A40" s="89"/>
      <c r="B40" s="138" t="s">
        <v>70</v>
      </c>
      <c r="C40" s="90" t="s">
        <v>71</v>
      </c>
      <c r="D40" s="89" t="s">
        <v>61</v>
      </c>
      <c r="E40" s="89">
        <v>0.63</v>
      </c>
      <c r="F40" s="80">
        <f>F36*E40</f>
        <v>26.787599999999998</v>
      </c>
      <c r="G40" s="56"/>
      <c r="H40" s="84"/>
      <c r="I40" s="61"/>
      <c r="J40" s="84"/>
      <c r="K40" s="84"/>
      <c r="L40" s="84"/>
      <c r="M40" s="84"/>
      <c r="O40" s="132"/>
    </row>
    <row r="41" spans="1:15" s="59" customFormat="1" ht="15">
      <c r="A41" s="89"/>
      <c r="B41" s="138"/>
      <c r="C41" s="90" t="s">
        <v>72</v>
      </c>
      <c r="D41" s="89" t="s">
        <v>61</v>
      </c>
      <c r="E41" s="89">
        <v>0.79</v>
      </c>
      <c r="F41" s="80">
        <f>F36*E41</f>
        <v>33.590800000000002</v>
      </c>
      <c r="G41" s="56"/>
      <c r="H41" s="84"/>
      <c r="I41" s="61"/>
      <c r="J41" s="84"/>
      <c r="K41" s="84"/>
      <c r="L41" s="84"/>
      <c r="M41" s="84"/>
      <c r="O41" s="132"/>
    </row>
    <row r="42" spans="1:15" s="59" customFormat="1" ht="15">
      <c r="A42" s="89"/>
      <c r="B42" s="155"/>
      <c r="C42" s="90" t="s">
        <v>62</v>
      </c>
      <c r="D42" s="698" t="s">
        <v>4</v>
      </c>
      <c r="E42" s="89">
        <v>1.6E-2</v>
      </c>
      <c r="F42" s="80">
        <f>F36*E42</f>
        <v>0.68031999999999992</v>
      </c>
      <c r="G42" s="65"/>
      <c r="H42" s="85"/>
      <c r="I42" s="64"/>
      <c r="J42" s="85"/>
      <c r="K42" s="85"/>
      <c r="L42" s="85"/>
      <c r="M42" s="85"/>
      <c r="O42" s="132"/>
    </row>
    <row r="43" spans="1:15" s="160" customFormat="1" ht="45">
      <c r="A43" s="89">
        <v>3</v>
      </c>
      <c r="B43" s="158" t="s">
        <v>75</v>
      </c>
      <c r="C43" s="159" t="s">
        <v>76</v>
      </c>
      <c r="D43" s="696" t="s">
        <v>35</v>
      </c>
      <c r="E43" s="696"/>
      <c r="F43" s="607">
        <v>23.98</v>
      </c>
      <c r="G43" s="56"/>
      <c r="H43" s="84"/>
      <c r="I43" s="61"/>
      <c r="J43" s="84"/>
      <c r="K43" s="84"/>
      <c r="L43" s="84"/>
      <c r="M43" s="84"/>
      <c r="O43" s="132"/>
    </row>
    <row r="44" spans="1:15" s="160" customFormat="1" ht="13.5">
      <c r="A44" s="89"/>
      <c r="B44" s="161"/>
      <c r="C44" s="54" t="s">
        <v>44</v>
      </c>
      <c r="D44" s="89" t="s">
        <v>37</v>
      </c>
      <c r="E44" s="162">
        <v>2.52</v>
      </c>
      <c r="F44" s="141">
        <f>F43*E44</f>
        <v>60.429600000000001</v>
      </c>
      <c r="G44" s="56"/>
      <c r="H44" s="84"/>
      <c r="I44" s="61"/>
      <c r="J44" s="84"/>
      <c r="K44" s="84"/>
      <c r="L44" s="84"/>
      <c r="M44" s="84"/>
      <c r="O44" s="132"/>
    </row>
    <row r="45" spans="1:15" s="160" customFormat="1" ht="13.5">
      <c r="A45" s="89"/>
      <c r="B45" s="161"/>
      <c r="C45" s="90" t="s">
        <v>38</v>
      </c>
      <c r="D45" s="697" t="s">
        <v>4</v>
      </c>
      <c r="E45" s="156">
        <v>9.0999999999999998E-2</v>
      </c>
      <c r="F45" s="141">
        <f>F43*E45</f>
        <v>2.1821799999999998</v>
      </c>
      <c r="G45" s="56"/>
      <c r="H45" s="84"/>
      <c r="I45" s="61"/>
      <c r="J45" s="84"/>
      <c r="K45" s="85"/>
      <c r="L45" s="84"/>
      <c r="M45" s="84"/>
      <c r="O45" s="132"/>
    </row>
    <row r="46" spans="1:15" s="160" customFormat="1" ht="13.5">
      <c r="A46" s="89"/>
      <c r="B46" s="161"/>
      <c r="C46" s="90" t="s">
        <v>58</v>
      </c>
      <c r="D46" s="89"/>
      <c r="E46" s="156"/>
      <c r="F46" s="141"/>
      <c r="G46" s="56"/>
      <c r="H46" s="84"/>
      <c r="I46" s="61"/>
      <c r="J46" s="84"/>
      <c r="K46" s="84"/>
      <c r="L46" s="84"/>
      <c r="M46" s="84"/>
      <c r="O46" s="132"/>
    </row>
    <row r="47" spans="1:15" s="160" customFormat="1" ht="27">
      <c r="A47" s="89"/>
      <c r="B47" s="161"/>
      <c r="C47" s="90" t="s">
        <v>77</v>
      </c>
      <c r="D47" s="697" t="s">
        <v>35</v>
      </c>
      <c r="E47" s="163">
        <v>1</v>
      </c>
      <c r="F47" s="141">
        <f>F43*E47</f>
        <v>23.98</v>
      </c>
      <c r="G47" s="56"/>
      <c r="H47" s="84"/>
      <c r="I47" s="61"/>
      <c r="J47" s="84"/>
      <c r="K47" s="84"/>
      <c r="L47" s="84"/>
      <c r="M47" s="84"/>
      <c r="O47" s="132"/>
    </row>
    <row r="48" spans="1:15" s="160" customFormat="1" ht="13.5">
      <c r="A48" s="89"/>
      <c r="B48" s="161"/>
      <c r="C48" s="93" t="s">
        <v>62</v>
      </c>
      <c r="D48" s="697" t="s">
        <v>4</v>
      </c>
      <c r="E48" s="156">
        <v>0.16400000000000001</v>
      </c>
      <c r="F48" s="141">
        <f>F43*E48</f>
        <v>3.9327200000000002</v>
      </c>
      <c r="G48" s="56"/>
      <c r="H48" s="84"/>
      <c r="I48" s="61"/>
      <c r="J48" s="84"/>
      <c r="K48" s="84"/>
      <c r="L48" s="84"/>
      <c r="M48" s="84"/>
      <c r="O48" s="132"/>
    </row>
    <row r="49" spans="1:15" s="160" customFormat="1" ht="16.5">
      <c r="A49" s="89"/>
      <c r="B49" s="164"/>
      <c r="C49" s="165" t="s">
        <v>78</v>
      </c>
      <c r="D49" s="166"/>
      <c r="E49" s="166"/>
      <c r="F49" s="166"/>
      <c r="G49" s="167"/>
      <c r="H49" s="91"/>
      <c r="I49" s="588"/>
      <c r="J49" s="91"/>
      <c r="K49" s="91"/>
      <c r="L49" s="91"/>
      <c r="M49" s="91"/>
      <c r="O49" s="132"/>
    </row>
    <row r="50" spans="1:15" s="160" customFormat="1" ht="14.25">
      <c r="A50" s="89"/>
      <c r="B50" s="164"/>
      <c r="C50" s="67" t="s">
        <v>79</v>
      </c>
      <c r="D50" s="166" t="s">
        <v>80</v>
      </c>
      <c r="E50" s="166"/>
      <c r="F50" s="168">
        <v>6</v>
      </c>
      <c r="G50" s="167"/>
      <c r="H50" s="91"/>
      <c r="I50" s="588"/>
      <c r="J50" s="91"/>
      <c r="K50" s="91"/>
      <c r="L50" s="91"/>
      <c r="M50" s="91"/>
      <c r="O50" s="132"/>
    </row>
    <row r="51" spans="1:15" s="160" customFormat="1" ht="14.25">
      <c r="A51" s="89"/>
      <c r="B51" s="164"/>
      <c r="C51" s="67" t="s">
        <v>81</v>
      </c>
      <c r="D51" s="166" t="s">
        <v>80</v>
      </c>
      <c r="E51" s="166"/>
      <c r="F51" s="168">
        <v>18</v>
      </c>
      <c r="G51" s="167"/>
      <c r="H51" s="91"/>
      <c r="I51" s="588"/>
      <c r="J51" s="91"/>
      <c r="K51" s="91"/>
      <c r="L51" s="91"/>
      <c r="M51" s="91"/>
      <c r="O51" s="132"/>
    </row>
    <row r="52" spans="1:15" s="160" customFormat="1" ht="14.25">
      <c r="A52" s="89"/>
      <c r="B52" s="164"/>
      <c r="C52" s="67" t="s">
        <v>82</v>
      </c>
      <c r="D52" s="166" t="s">
        <v>80</v>
      </c>
      <c r="E52" s="166"/>
      <c r="F52" s="168">
        <v>6</v>
      </c>
      <c r="G52" s="167"/>
      <c r="H52" s="91"/>
      <c r="I52" s="588"/>
      <c r="J52" s="91"/>
      <c r="K52" s="91"/>
      <c r="L52" s="91"/>
      <c r="M52" s="91"/>
      <c r="O52" s="132"/>
    </row>
    <row r="53" spans="1:15" s="160" customFormat="1" ht="14.25">
      <c r="A53" s="89"/>
      <c r="B53" s="164"/>
      <c r="C53" s="67" t="s">
        <v>83</v>
      </c>
      <c r="D53" s="166" t="s">
        <v>80</v>
      </c>
      <c r="E53" s="166"/>
      <c r="F53" s="168">
        <v>18</v>
      </c>
      <c r="G53" s="167"/>
      <c r="H53" s="91"/>
      <c r="I53" s="588"/>
      <c r="J53" s="91"/>
      <c r="K53" s="91"/>
      <c r="L53" s="91"/>
      <c r="M53" s="91"/>
      <c r="O53" s="132"/>
    </row>
    <row r="54" spans="1:15" s="160" customFormat="1" ht="14.25">
      <c r="A54" s="89"/>
      <c r="B54" s="164"/>
      <c r="C54" s="67" t="s">
        <v>84</v>
      </c>
      <c r="D54" s="166" t="s">
        <v>80</v>
      </c>
      <c r="E54" s="166"/>
      <c r="F54" s="168">
        <v>18</v>
      </c>
      <c r="G54" s="167"/>
      <c r="H54" s="91"/>
      <c r="I54" s="588"/>
      <c r="J54" s="91"/>
      <c r="K54" s="91"/>
      <c r="L54" s="91"/>
      <c r="M54" s="91"/>
      <c r="O54" s="132"/>
    </row>
    <row r="55" spans="1:15" s="160" customFormat="1" ht="14.25">
      <c r="A55" s="89"/>
      <c r="B55" s="164"/>
      <c r="C55" s="169" t="s">
        <v>85</v>
      </c>
      <c r="D55" s="166" t="s">
        <v>80</v>
      </c>
      <c r="E55" s="166"/>
      <c r="F55" s="168">
        <v>12</v>
      </c>
      <c r="G55" s="167"/>
      <c r="H55" s="91"/>
      <c r="I55" s="588"/>
      <c r="J55" s="91"/>
      <c r="K55" s="91"/>
      <c r="L55" s="91"/>
      <c r="M55" s="91"/>
      <c r="O55" s="132"/>
    </row>
    <row r="56" spans="1:15" s="175" customFormat="1" ht="28.5">
      <c r="A56" s="696">
        <v>4</v>
      </c>
      <c r="B56" s="708" t="s">
        <v>86</v>
      </c>
      <c r="C56" s="171" t="s">
        <v>87</v>
      </c>
      <c r="D56" s="697" t="s">
        <v>88</v>
      </c>
      <c r="E56" s="172"/>
      <c r="F56" s="173">
        <v>5</v>
      </c>
      <c r="G56" s="174"/>
      <c r="H56" s="84"/>
      <c r="I56" s="61"/>
      <c r="J56" s="84"/>
      <c r="K56" s="84"/>
      <c r="L56" s="84"/>
      <c r="M56" s="84"/>
      <c r="O56" s="132"/>
    </row>
    <row r="57" spans="1:15" s="175" customFormat="1" ht="13.5">
      <c r="A57" s="697"/>
      <c r="B57" s="709"/>
      <c r="C57" s="146" t="s">
        <v>44</v>
      </c>
      <c r="D57" s="73" t="s">
        <v>37</v>
      </c>
      <c r="E57" s="60">
        <v>1</v>
      </c>
      <c r="F57" s="55">
        <f>F56*E57</f>
        <v>5</v>
      </c>
      <c r="G57" s="174"/>
      <c r="H57" s="84"/>
      <c r="I57" s="61"/>
      <c r="J57" s="84"/>
      <c r="K57" s="84"/>
      <c r="L57" s="84"/>
      <c r="M57" s="84"/>
      <c r="O57" s="132"/>
    </row>
    <row r="58" spans="1:15" s="175" customFormat="1" ht="13.5">
      <c r="A58" s="698"/>
      <c r="B58" s="710"/>
      <c r="C58" s="150" t="s">
        <v>40</v>
      </c>
      <c r="D58" s="698" t="s">
        <v>4</v>
      </c>
      <c r="E58" s="176">
        <v>0.49299999999999999</v>
      </c>
      <c r="F58" s="63">
        <f>F56*E58</f>
        <v>2.4649999999999999</v>
      </c>
      <c r="G58" s="177"/>
      <c r="H58" s="85"/>
      <c r="I58" s="64"/>
      <c r="J58" s="85"/>
      <c r="K58" s="85"/>
      <c r="L58" s="85"/>
      <c r="M58" s="85"/>
      <c r="O58" s="132"/>
    </row>
    <row r="59" spans="1:15" s="183" customFormat="1">
      <c r="A59" s="697">
        <v>5</v>
      </c>
      <c r="B59" s="178" t="s">
        <v>89</v>
      </c>
      <c r="C59" s="179" t="s">
        <v>90</v>
      </c>
      <c r="D59" s="180" t="s">
        <v>88</v>
      </c>
      <c r="E59" s="60"/>
      <c r="F59" s="181">
        <v>5</v>
      </c>
      <c r="G59" s="182"/>
      <c r="H59" s="84"/>
      <c r="I59" s="61"/>
      <c r="J59" s="84"/>
      <c r="K59" s="84"/>
      <c r="L59" s="84"/>
      <c r="M59" s="84"/>
      <c r="O59" s="132"/>
    </row>
    <row r="60" spans="1:15" s="187" customFormat="1">
      <c r="A60" s="73"/>
      <c r="B60" s="184"/>
      <c r="C60" s="146" t="s">
        <v>91</v>
      </c>
      <c r="D60" s="185" t="s">
        <v>37</v>
      </c>
      <c r="E60" s="60">
        <v>1.34</v>
      </c>
      <c r="F60" s="74">
        <f>F59*E60</f>
        <v>6.7</v>
      </c>
      <c r="G60" s="186"/>
      <c r="H60" s="84"/>
      <c r="I60" s="61"/>
      <c r="J60" s="84"/>
      <c r="K60" s="84"/>
      <c r="L60" s="84"/>
      <c r="M60" s="84"/>
      <c r="O60" s="132"/>
    </row>
    <row r="61" spans="1:15" s="187" customFormat="1">
      <c r="A61" s="73"/>
      <c r="B61" s="188"/>
      <c r="C61" s="146" t="s">
        <v>40</v>
      </c>
      <c r="D61" s="185" t="s">
        <v>92</v>
      </c>
      <c r="E61" s="172">
        <v>0.05</v>
      </c>
      <c r="F61" s="189">
        <f>F59*E61</f>
        <v>0.25</v>
      </c>
      <c r="G61" s="70"/>
      <c r="H61" s="84"/>
      <c r="I61" s="61"/>
      <c r="J61" s="84"/>
      <c r="K61" s="84"/>
      <c r="L61" s="84"/>
      <c r="M61" s="84"/>
      <c r="O61" s="132"/>
    </row>
    <row r="62" spans="1:15" s="187" customFormat="1">
      <c r="A62" s="73"/>
      <c r="B62" s="188"/>
      <c r="C62" s="146" t="s">
        <v>58</v>
      </c>
      <c r="D62" s="185"/>
      <c r="E62" s="172"/>
      <c r="F62" s="74"/>
      <c r="G62" s="190"/>
      <c r="H62" s="84"/>
      <c r="I62" s="61"/>
      <c r="J62" s="84"/>
      <c r="K62" s="84"/>
      <c r="L62" s="84"/>
      <c r="M62" s="84"/>
      <c r="O62" s="132"/>
    </row>
    <row r="63" spans="1:15" s="187" customFormat="1" ht="27">
      <c r="A63" s="73"/>
      <c r="B63" s="144" t="s">
        <v>93</v>
      </c>
      <c r="C63" s="191" t="s">
        <v>94</v>
      </c>
      <c r="D63" s="185" t="s">
        <v>88</v>
      </c>
      <c r="E63" s="172">
        <v>1</v>
      </c>
      <c r="F63" s="74">
        <f>F59*E63</f>
        <v>5</v>
      </c>
      <c r="G63" s="68"/>
      <c r="H63" s="84"/>
      <c r="I63" s="61"/>
      <c r="J63" s="84"/>
      <c r="K63" s="84"/>
      <c r="L63" s="84"/>
      <c r="M63" s="84"/>
      <c r="O63" s="132"/>
    </row>
    <row r="64" spans="1:15" s="187" customFormat="1">
      <c r="A64" s="77"/>
      <c r="B64" s="192"/>
      <c r="C64" s="150" t="s">
        <v>62</v>
      </c>
      <c r="D64" s="77" t="s">
        <v>4</v>
      </c>
      <c r="E64" s="176">
        <v>0.16</v>
      </c>
      <c r="F64" s="78">
        <f>F59*E64</f>
        <v>0.8</v>
      </c>
      <c r="G64" s="595"/>
      <c r="H64" s="85"/>
      <c r="I64" s="64"/>
      <c r="J64" s="85"/>
      <c r="K64" s="85"/>
      <c r="L64" s="85"/>
      <c r="M64" s="85"/>
      <c r="O64" s="132"/>
    </row>
    <row r="65" spans="1:247" s="59" customFormat="1" ht="42.75">
      <c r="A65" s="698">
        <v>6</v>
      </c>
      <c r="B65" s="107" t="s">
        <v>97</v>
      </c>
      <c r="C65" s="195" t="s">
        <v>98</v>
      </c>
      <c r="D65" s="196" t="s">
        <v>35</v>
      </c>
      <c r="E65" s="197"/>
      <c r="F65" s="198">
        <v>3.8</v>
      </c>
      <c r="G65" s="609"/>
      <c r="H65" s="91"/>
      <c r="I65" s="588"/>
      <c r="J65" s="91"/>
      <c r="K65" s="91"/>
      <c r="L65" s="91"/>
      <c r="M65" s="91"/>
      <c r="O65" s="132"/>
    </row>
    <row r="66" spans="1:247" s="175" customFormat="1" ht="13.5">
      <c r="A66" s="199"/>
      <c r="B66" s="107"/>
      <c r="C66" s="200" t="s">
        <v>91</v>
      </c>
      <c r="D66" s="199" t="s">
        <v>37</v>
      </c>
      <c r="E66" s="201">
        <v>1.54</v>
      </c>
      <c r="F66" s="202">
        <f>F65*E66</f>
        <v>5.8519999999999994</v>
      </c>
      <c r="G66" s="608"/>
      <c r="H66" s="91"/>
      <c r="I66" s="588"/>
      <c r="J66" s="91"/>
      <c r="K66" s="91"/>
      <c r="L66" s="91"/>
      <c r="M66" s="91"/>
      <c r="O66" s="132"/>
    </row>
    <row r="67" spans="1:247" s="175" customFormat="1" ht="14.25">
      <c r="A67" s="199"/>
      <c r="B67" s="204"/>
      <c r="C67" s="200" t="s">
        <v>40</v>
      </c>
      <c r="D67" s="199" t="s">
        <v>4</v>
      </c>
      <c r="E67" s="201">
        <v>3.73E-2</v>
      </c>
      <c r="F67" s="202">
        <f>F65*E67</f>
        <v>0.14174</v>
      </c>
      <c r="G67" s="203"/>
      <c r="H67" s="91"/>
      <c r="I67" s="588"/>
      <c r="J67" s="91"/>
      <c r="K67" s="91"/>
      <c r="L67" s="91"/>
      <c r="M67" s="91"/>
      <c r="O67" s="132"/>
    </row>
    <row r="68" spans="1:247" s="187" customFormat="1">
      <c r="A68" s="199"/>
      <c r="B68" s="204"/>
      <c r="C68" s="200" t="s">
        <v>58</v>
      </c>
      <c r="D68" s="199"/>
      <c r="E68" s="201"/>
      <c r="F68" s="202"/>
      <c r="G68" s="203"/>
      <c r="H68" s="91"/>
      <c r="I68" s="588"/>
      <c r="J68" s="91"/>
      <c r="K68" s="91"/>
      <c r="L68" s="91"/>
      <c r="M68" s="91"/>
      <c r="N68" s="175"/>
      <c r="O68" s="132"/>
      <c r="P68" s="175"/>
      <c r="Q68" s="175"/>
      <c r="R68" s="175"/>
      <c r="S68" s="175"/>
      <c r="T68" s="175"/>
      <c r="U68" s="175"/>
      <c r="V68" s="175"/>
      <c r="W68" s="175"/>
      <c r="X68" s="175"/>
      <c r="Y68" s="175"/>
      <c r="Z68" s="175"/>
      <c r="AA68" s="175"/>
      <c r="AB68" s="175"/>
      <c r="AC68" s="175"/>
      <c r="AD68" s="175"/>
      <c r="AE68" s="175"/>
      <c r="AF68" s="175"/>
      <c r="AG68" s="175"/>
      <c r="AH68" s="175"/>
      <c r="AI68" s="175"/>
      <c r="AJ68" s="175"/>
      <c r="AK68" s="175"/>
      <c r="AL68" s="175"/>
      <c r="AM68" s="175"/>
      <c r="AN68" s="175"/>
      <c r="AO68" s="175"/>
      <c r="AP68" s="175"/>
      <c r="AQ68" s="175"/>
      <c r="AR68" s="175"/>
      <c r="AS68" s="175"/>
      <c r="AT68" s="175"/>
      <c r="AU68" s="175"/>
      <c r="AV68" s="175"/>
      <c r="AW68" s="175"/>
      <c r="AX68" s="175"/>
      <c r="AY68" s="175"/>
      <c r="AZ68" s="175"/>
      <c r="BA68" s="175"/>
      <c r="BB68" s="175"/>
      <c r="BC68" s="175"/>
      <c r="BD68" s="175"/>
      <c r="BE68" s="175"/>
      <c r="BF68" s="175"/>
      <c r="BG68" s="175"/>
      <c r="BH68" s="175"/>
      <c r="BI68" s="175"/>
      <c r="BJ68" s="175"/>
      <c r="BK68" s="175"/>
      <c r="BL68" s="175"/>
      <c r="BM68" s="175"/>
      <c r="BN68" s="175"/>
      <c r="BO68" s="175"/>
      <c r="BP68" s="175"/>
      <c r="BQ68" s="175"/>
      <c r="BR68" s="175"/>
      <c r="BS68" s="175"/>
      <c r="BT68" s="175"/>
      <c r="BU68" s="175"/>
      <c r="BV68" s="175"/>
      <c r="BW68" s="175"/>
      <c r="BX68" s="175"/>
      <c r="BY68" s="175"/>
      <c r="BZ68" s="175"/>
      <c r="CA68" s="175"/>
      <c r="CB68" s="175"/>
      <c r="CC68" s="175"/>
      <c r="CD68" s="175"/>
      <c r="CE68" s="175"/>
      <c r="CF68" s="175"/>
      <c r="CG68" s="175"/>
      <c r="CH68" s="175"/>
      <c r="CI68" s="175"/>
      <c r="CJ68" s="175"/>
      <c r="CK68" s="175"/>
      <c r="CL68" s="175"/>
      <c r="CM68" s="175"/>
      <c r="CN68" s="175"/>
      <c r="CO68" s="175"/>
      <c r="CP68" s="175"/>
      <c r="CQ68" s="175"/>
      <c r="CR68" s="175"/>
      <c r="CS68" s="175"/>
      <c r="CT68" s="175"/>
      <c r="CU68" s="175"/>
      <c r="CV68" s="175"/>
      <c r="CW68" s="175"/>
      <c r="CX68" s="175"/>
      <c r="CY68" s="175"/>
      <c r="CZ68" s="175"/>
      <c r="DA68" s="175"/>
      <c r="DB68" s="175"/>
      <c r="DC68" s="175"/>
      <c r="DD68" s="175"/>
      <c r="DE68" s="175"/>
      <c r="DF68" s="175"/>
      <c r="DG68" s="175"/>
      <c r="DH68" s="175"/>
      <c r="DI68" s="175"/>
      <c r="DJ68" s="175"/>
      <c r="DK68" s="175"/>
      <c r="DL68" s="175"/>
      <c r="DM68" s="175"/>
      <c r="DN68" s="175"/>
      <c r="DO68" s="175"/>
      <c r="DP68" s="175"/>
      <c r="DQ68" s="175"/>
      <c r="DR68" s="175"/>
      <c r="DS68" s="175"/>
      <c r="DT68" s="175"/>
      <c r="DU68" s="175"/>
      <c r="DV68" s="175"/>
      <c r="DW68" s="175"/>
      <c r="DX68" s="175"/>
      <c r="DY68" s="175"/>
      <c r="DZ68" s="175"/>
      <c r="EA68" s="175"/>
      <c r="EB68" s="175"/>
      <c r="EC68" s="175"/>
      <c r="ED68" s="175"/>
      <c r="EE68" s="175"/>
      <c r="EF68" s="175"/>
      <c r="EG68" s="175"/>
      <c r="EH68" s="175"/>
      <c r="EI68" s="175"/>
      <c r="EJ68" s="175"/>
      <c r="EK68" s="175"/>
      <c r="EL68" s="175"/>
      <c r="EM68" s="175"/>
      <c r="EN68" s="175"/>
      <c r="EO68" s="175"/>
      <c r="EP68" s="175"/>
      <c r="EQ68" s="175"/>
      <c r="ER68" s="175"/>
      <c r="ES68" s="175"/>
      <c r="ET68" s="175"/>
      <c r="EU68" s="175"/>
      <c r="EV68" s="175"/>
      <c r="EW68" s="175"/>
      <c r="EX68" s="175"/>
      <c r="EY68" s="175"/>
      <c r="EZ68" s="175"/>
      <c r="FA68" s="175"/>
      <c r="FB68" s="175"/>
      <c r="FC68" s="175"/>
      <c r="FD68" s="175"/>
      <c r="FE68" s="175"/>
      <c r="FF68" s="175"/>
      <c r="FG68" s="175"/>
      <c r="FH68" s="175"/>
      <c r="FI68" s="175"/>
      <c r="FJ68" s="175"/>
      <c r="FK68" s="175"/>
      <c r="FL68" s="175"/>
      <c r="FM68" s="175"/>
      <c r="FN68" s="175"/>
      <c r="FO68" s="175"/>
      <c r="FP68" s="175"/>
      <c r="FQ68" s="175"/>
      <c r="FR68" s="175"/>
      <c r="FS68" s="175"/>
      <c r="FT68" s="175"/>
      <c r="FU68" s="175"/>
      <c r="FV68" s="175"/>
      <c r="FW68" s="175"/>
      <c r="FX68" s="175"/>
      <c r="FY68" s="175"/>
      <c r="FZ68" s="175"/>
      <c r="GA68" s="175"/>
      <c r="GB68" s="175"/>
      <c r="GC68" s="175"/>
      <c r="GD68" s="175"/>
      <c r="GE68" s="175"/>
      <c r="GF68" s="175"/>
      <c r="GG68" s="175"/>
      <c r="GH68" s="175"/>
      <c r="GI68" s="175"/>
      <c r="GJ68" s="175"/>
      <c r="GK68" s="175"/>
      <c r="GL68" s="175"/>
      <c r="GM68" s="175"/>
      <c r="GN68" s="175"/>
      <c r="GO68" s="175"/>
      <c r="GP68" s="175"/>
      <c r="GQ68" s="175"/>
      <c r="GR68" s="175"/>
      <c r="GS68" s="175"/>
      <c r="GT68" s="175"/>
      <c r="GU68" s="175"/>
      <c r="GV68" s="175"/>
      <c r="GW68" s="175"/>
      <c r="GX68" s="175"/>
      <c r="GY68" s="175"/>
      <c r="GZ68" s="175"/>
      <c r="HA68" s="175"/>
      <c r="HB68" s="175"/>
      <c r="HC68" s="175"/>
      <c r="HD68" s="175"/>
      <c r="HE68" s="175"/>
      <c r="HF68" s="175"/>
      <c r="HG68" s="175"/>
      <c r="HH68" s="175"/>
      <c r="HI68" s="175"/>
      <c r="HJ68" s="175"/>
      <c r="HK68" s="175"/>
      <c r="HL68" s="175"/>
      <c r="HM68" s="175"/>
      <c r="HN68" s="175"/>
      <c r="HO68" s="175"/>
      <c r="HP68" s="175"/>
      <c r="HQ68" s="175"/>
      <c r="HR68" s="175"/>
      <c r="HS68" s="175"/>
      <c r="HT68" s="175"/>
      <c r="HU68" s="175"/>
      <c r="HV68" s="175"/>
      <c r="HW68" s="175"/>
      <c r="HX68" s="175"/>
      <c r="HY68" s="175"/>
      <c r="HZ68" s="175"/>
      <c r="IA68" s="175"/>
      <c r="IB68" s="175"/>
      <c r="IC68" s="175"/>
      <c r="ID68" s="175"/>
      <c r="IE68" s="175"/>
      <c r="IF68" s="175"/>
      <c r="IG68" s="175"/>
      <c r="IH68" s="175"/>
      <c r="II68" s="175"/>
      <c r="IJ68" s="175"/>
      <c r="IK68" s="175"/>
      <c r="IL68" s="175"/>
      <c r="IM68" s="175"/>
    </row>
    <row r="69" spans="1:247" s="205" customFormat="1" ht="14.25">
      <c r="A69" s="199"/>
      <c r="B69" s="204"/>
      <c r="C69" s="200" t="s">
        <v>99</v>
      </c>
      <c r="D69" s="199" t="s">
        <v>35</v>
      </c>
      <c r="E69" s="201">
        <v>1</v>
      </c>
      <c r="F69" s="202">
        <f>F65*E69</f>
        <v>3.8</v>
      </c>
      <c r="G69" s="203"/>
      <c r="H69" s="91"/>
      <c r="I69" s="588"/>
      <c r="J69" s="91"/>
      <c r="K69" s="91"/>
      <c r="L69" s="91"/>
      <c r="M69" s="91"/>
      <c r="N69" s="175"/>
      <c r="O69" s="132"/>
      <c r="P69" s="175"/>
      <c r="Q69" s="175"/>
      <c r="R69" s="175"/>
      <c r="S69" s="175"/>
      <c r="T69" s="175"/>
      <c r="U69" s="175"/>
      <c r="V69" s="175"/>
      <c r="W69" s="175"/>
      <c r="X69" s="175"/>
      <c r="Y69" s="175"/>
      <c r="Z69" s="175"/>
      <c r="AA69" s="175"/>
      <c r="AB69" s="175"/>
      <c r="AC69" s="175"/>
      <c r="AD69" s="175"/>
      <c r="AE69" s="175"/>
      <c r="AF69" s="175"/>
      <c r="AG69" s="175"/>
      <c r="AH69" s="175"/>
      <c r="AI69" s="175"/>
      <c r="AJ69" s="175"/>
      <c r="AK69" s="175"/>
      <c r="AL69" s="175"/>
      <c r="AM69" s="175"/>
      <c r="AN69" s="175"/>
      <c r="AO69" s="175"/>
      <c r="AP69" s="175"/>
      <c r="AQ69" s="175"/>
      <c r="AR69" s="175"/>
      <c r="AS69" s="175"/>
      <c r="AT69" s="175"/>
      <c r="AU69" s="175"/>
      <c r="AV69" s="175"/>
      <c r="AW69" s="175"/>
      <c r="AX69" s="175"/>
      <c r="AY69" s="175"/>
      <c r="AZ69" s="175"/>
      <c r="BA69" s="175"/>
      <c r="BB69" s="175"/>
      <c r="BC69" s="175"/>
      <c r="BD69" s="175"/>
      <c r="BE69" s="175"/>
      <c r="BF69" s="175"/>
      <c r="BG69" s="175"/>
      <c r="BH69" s="175"/>
      <c r="BI69" s="175"/>
      <c r="BJ69" s="175"/>
      <c r="BK69" s="175"/>
      <c r="BL69" s="175"/>
      <c r="BM69" s="175"/>
      <c r="BN69" s="175"/>
      <c r="BO69" s="175"/>
      <c r="BP69" s="175"/>
      <c r="BQ69" s="175"/>
      <c r="BR69" s="175"/>
      <c r="BS69" s="175"/>
      <c r="BT69" s="175"/>
      <c r="BU69" s="175"/>
      <c r="BV69" s="175"/>
      <c r="BW69" s="175"/>
      <c r="BX69" s="175"/>
      <c r="BY69" s="175"/>
      <c r="BZ69" s="175"/>
      <c r="CA69" s="175"/>
      <c r="CB69" s="175"/>
      <c r="CC69" s="175"/>
      <c r="CD69" s="175"/>
      <c r="CE69" s="175"/>
      <c r="CF69" s="175"/>
      <c r="CG69" s="175"/>
      <c r="CH69" s="175"/>
      <c r="CI69" s="175"/>
      <c r="CJ69" s="175"/>
      <c r="CK69" s="175"/>
      <c r="CL69" s="175"/>
      <c r="CM69" s="175"/>
      <c r="CN69" s="175"/>
      <c r="CO69" s="175"/>
      <c r="CP69" s="175"/>
      <c r="CQ69" s="175"/>
      <c r="CR69" s="175"/>
      <c r="CS69" s="175"/>
      <c r="CT69" s="175"/>
      <c r="CU69" s="175"/>
      <c r="CV69" s="175"/>
      <c r="CW69" s="175"/>
      <c r="CX69" s="175"/>
      <c r="CY69" s="175"/>
      <c r="CZ69" s="175"/>
      <c r="DA69" s="175"/>
      <c r="DB69" s="175"/>
      <c r="DC69" s="175"/>
      <c r="DD69" s="175"/>
      <c r="DE69" s="175"/>
      <c r="DF69" s="175"/>
      <c r="DG69" s="175"/>
      <c r="DH69" s="175"/>
      <c r="DI69" s="175"/>
      <c r="DJ69" s="175"/>
      <c r="DK69" s="175"/>
      <c r="DL69" s="175"/>
      <c r="DM69" s="175"/>
      <c r="DN69" s="175"/>
      <c r="DO69" s="175"/>
      <c r="DP69" s="175"/>
      <c r="DQ69" s="175"/>
      <c r="DR69" s="175"/>
      <c r="DS69" s="175"/>
      <c r="DT69" s="175"/>
      <c r="DU69" s="175"/>
      <c r="DV69" s="175"/>
      <c r="DW69" s="175"/>
      <c r="DX69" s="175"/>
      <c r="DY69" s="175"/>
      <c r="DZ69" s="175"/>
      <c r="EA69" s="175"/>
      <c r="EB69" s="175"/>
      <c r="EC69" s="175"/>
      <c r="ED69" s="175"/>
      <c r="EE69" s="175"/>
      <c r="EF69" s="175"/>
      <c r="EG69" s="175"/>
      <c r="EH69" s="175"/>
      <c r="EI69" s="175"/>
      <c r="EJ69" s="175"/>
      <c r="EK69" s="175"/>
      <c r="EL69" s="175"/>
      <c r="EM69" s="175"/>
      <c r="EN69" s="175"/>
      <c r="EO69" s="175"/>
      <c r="EP69" s="175"/>
      <c r="EQ69" s="175"/>
      <c r="ER69" s="175"/>
      <c r="ES69" s="175"/>
      <c r="ET69" s="175"/>
      <c r="EU69" s="175"/>
      <c r="EV69" s="175"/>
      <c r="EW69" s="175"/>
      <c r="EX69" s="175"/>
      <c r="EY69" s="175"/>
      <c r="EZ69" s="175"/>
      <c r="FA69" s="175"/>
      <c r="FB69" s="175"/>
      <c r="FC69" s="175"/>
      <c r="FD69" s="175"/>
      <c r="FE69" s="175"/>
      <c r="FF69" s="175"/>
      <c r="FG69" s="175"/>
      <c r="FH69" s="175"/>
      <c r="FI69" s="175"/>
      <c r="FJ69" s="175"/>
      <c r="FK69" s="175"/>
      <c r="FL69" s="175"/>
      <c r="FM69" s="175"/>
      <c r="FN69" s="175"/>
      <c r="FO69" s="175"/>
      <c r="FP69" s="175"/>
      <c r="FQ69" s="175"/>
      <c r="FR69" s="175"/>
      <c r="FS69" s="175"/>
      <c r="FT69" s="175"/>
      <c r="FU69" s="175"/>
      <c r="FV69" s="175"/>
      <c r="FW69" s="175"/>
      <c r="FX69" s="175"/>
      <c r="FY69" s="175"/>
      <c r="FZ69" s="175"/>
      <c r="GA69" s="175"/>
      <c r="GB69" s="175"/>
      <c r="GC69" s="175"/>
      <c r="GD69" s="175"/>
      <c r="GE69" s="175"/>
      <c r="GF69" s="175"/>
      <c r="GG69" s="175"/>
      <c r="GH69" s="175"/>
      <c r="GI69" s="175"/>
      <c r="GJ69" s="175"/>
      <c r="GK69" s="175"/>
      <c r="GL69" s="175"/>
      <c r="GM69" s="175"/>
      <c r="GN69" s="175"/>
      <c r="GO69" s="175"/>
      <c r="GP69" s="175"/>
      <c r="GQ69" s="175"/>
      <c r="GR69" s="175"/>
      <c r="GS69" s="175"/>
      <c r="GT69" s="175"/>
      <c r="GU69" s="175"/>
      <c r="GV69" s="175"/>
      <c r="GW69" s="175"/>
      <c r="GX69" s="175"/>
      <c r="GY69" s="175"/>
      <c r="GZ69" s="175"/>
      <c r="HA69" s="175"/>
      <c r="HB69" s="175"/>
      <c r="HC69" s="175"/>
      <c r="HD69" s="175"/>
      <c r="HE69" s="175"/>
      <c r="HF69" s="175"/>
      <c r="HG69" s="175"/>
      <c r="HH69" s="175"/>
      <c r="HI69" s="175"/>
      <c r="HJ69" s="175"/>
      <c r="HK69" s="175"/>
      <c r="HL69" s="175"/>
      <c r="HM69" s="175"/>
      <c r="HN69" s="175"/>
      <c r="HO69" s="175"/>
      <c r="HP69" s="175"/>
      <c r="HQ69" s="175"/>
      <c r="HR69" s="175"/>
      <c r="HS69" s="175"/>
      <c r="HT69" s="175"/>
      <c r="HU69" s="175"/>
      <c r="HV69" s="175"/>
      <c r="HW69" s="175"/>
      <c r="HX69" s="175"/>
      <c r="HY69" s="175"/>
      <c r="HZ69" s="175"/>
      <c r="IA69" s="175"/>
      <c r="IB69" s="175"/>
      <c r="IC69" s="175"/>
      <c r="ID69" s="175"/>
      <c r="IE69" s="175"/>
      <c r="IF69" s="175"/>
      <c r="IG69" s="175"/>
      <c r="IH69" s="175"/>
      <c r="II69" s="175"/>
      <c r="IJ69" s="175"/>
      <c r="IK69" s="175"/>
      <c r="IL69" s="175"/>
      <c r="IM69" s="175"/>
    </row>
    <row r="70" spans="1:247" s="187" customFormat="1">
      <c r="A70" s="199"/>
      <c r="B70" s="204"/>
      <c r="C70" s="200" t="s">
        <v>100</v>
      </c>
      <c r="D70" s="199" t="s">
        <v>61</v>
      </c>
      <c r="E70" s="201">
        <v>0.65</v>
      </c>
      <c r="F70" s="202">
        <f>F65*E70</f>
        <v>2.4699999999999998</v>
      </c>
      <c r="G70" s="203"/>
      <c r="H70" s="91"/>
      <c r="I70" s="588"/>
      <c r="J70" s="91"/>
      <c r="K70" s="91"/>
      <c r="L70" s="91"/>
      <c r="M70" s="91"/>
      <c r="N70" s="175"/>
      <c r="O70" s="132"/>
      <c r="P70" s="175"/>
      <c r="Q70" s="175"/>
      <c r="R70" s="175"/>
      <c r="S70" s="175"/>
      <c r="T70" s="175"/>
      <c r="U70" s="175"/>
      <c r="V70" s="175"/>
      <c r="W70" s="175"/>
      <c r="X70" s="175"/>
      <c r="Y70" s="175"/>
      <c r="Z70" s="175"/>
      <c r="AA70" s="175"/>
      <c r="AB70" s="175"/>
      <c r="AC70" s="175"/>
      <c r="AD70" s="175"/>
      <c r="AE70" s="175"/>
      <c r="AF70" s="175"/>
      <c r="AG70" s="175"/>
      <c r="AH70" s="175"/>
      <c r="AI70" s="175"/>
      <c r="AJ70" s="175"/>
      <c r="AK70" s="175"/>
      <c r="AL70" s="175"/>
      <c r="AM70" s="175"/>
      <c r="AN70" s="175"/>
      <c r="AO70" s="175"/>
      <c r="AP70" s="175"/>
      <c r="AQ70" s="175"/>
      <c r="AR70" s="175"/>
      <c r="AS70" s="175"/>
      <c r="AT70" s="175"/>
      <c r="AU70" s="175"/>
      <c r="AV70" s="175"/>
      <c r="AW70" s="175"/>
      <c r="AX70" s="175"/>
      <c r="AY70" s="175"/>
      <c r="AZ70" s="175"/>
      <c r="BA70" s="175"/>
      <c r="BB70" s="175"/>
      <c r="BC70" s="175"/>
      <c r="BD70" s="175"/>
      <c r="BE70" s="175"/>
      <c r="BF70" s="175"/>
      <c r="BG70" s="175"/>
      <c r="BH70" s="175"/>
      <c r="BI70" s="175"/>
      <c r="BJ70" s="175"/>
      <c r="BK70" s="175"/>
      <c r="BL70" s="175"/>
      <c r="BM70" s="175"/>
      <c r="BN70" s="175"/>
      <c r="BO70" s="175"/>
      <c r="BP70" s="175"/>
      <c r="BQ70" s="175"/>
      <c r="BR70" s="175"/>
      <c r="BS70" s="175"/>
      <c r="BT70" s="175"/>
      <c r="BU70" s="175"/>
      <c r="BV70" s="175"/>
      <c r="BW70" s="175"/>
      <c r="BX70" s="175"/>
      <c r="BY70" s="175"/>
      <c r="BZ70" s="175"/>
      <c r="CA70" s="175"/>
      <c r="CB70" s="175"/>
      <c r="CC70" s="175"/>
      <c r="CD70" s="175"/>
      <c r="CE70" s="175"/>
      <c r="CF70" s="175"/>
      <c r="CG70" s="175"/>
      <c r="CH70" s="175"/>
      <c r="CI70" s="175"/>
      <c r="CJ70" s="175"/>
      <c r="CK70" s="175"/>
      <c r="CL70" s="175"/>
      <c r="CM70" s="175"/>
      <c r="CN70" s="175"/>
      <c r="CO70" s="175"/>
      <c r="CP70" s="175"/>
      <c r="CQ70" s="175"/>
      <c r="CR70" s="175"/>
      <c r="CS70" s="175"/>
      <c r="CT70" s="175"/>
      <c r="CU70" s="175"/>
      <c r="CV70" s="175"/>
      <c r="CW70" s="175"/>
      <c r="CX70" s="175"/>
      <c r="CY70" s="175"/>
      <c r="CZ70" s="175"/>
      <c r="DA70" s="175"/>
      <c r="DB70" s="175"/>
      <c r="DC70" s="175"/>
      <c r="DD70" s="175"/>
      <c r="DE70" s="175"/>
      <c r="DF70" s="175"/>
      <c r="DG70" s="175"/>
      <c r="DH70" s="175"/>
      <c r="DI70" s="175"/>
      <c r="DJ70" s="175"/>
      <c r="DK70" s="175"/>
      <c r="DL70" s="175"/>
      <c r="DM70" s="175"/>
      <c r="DN70" s="175"/>
      <c r="DO70" s="175"/>
      <c r="DP70" s="175"/>
      <c r="DQ70" s="175"/>
      <c r="DR70" s="175"/>
      <c r="DS70" s="175"/>
      <c r="DT70" s="175"/>
      <c r="DU70" s="175"/>
      <c r="DV70" s="175"/>
      <c r="DW70" s="175"/>
      <c r="DX70" s="175"/>
      <c r="DY70" s="175"/>
      <c r="DZ70" s="175"/>
      <c r="EA70" s="175"/>
      <c r="EB70" s="175"/>
      <c r="EC70" s="175"/>
      <c r="ED70" s="175"/>
      <c r="EE70" s="175"/>
      <c r="EF70" s="175"/>
      <c r="EG70" s="175"/>
      <c r="EH70" s="175"/>
      <c r="EI70" s="175"/>
      <c r="EJ70" s="175"/>
      <c r="EK70" s="175"/>
      <c r="EL70" s="175"/>
      <c r="EM70" s="175"/>
      <c r="EN70" s="175"/>
      <c r="EO70" s="175"/>
      <c r="EP70" s="175"/>
      <c r="EQ70" s="175"/>
      <c r="ER70" s="175"/>
      <c r="ES70" s="175"/>
      <c r="ET70" s="175"/>
      <c r="EU70" s="175"/>
      <c r="EV70" s="175"/>
      <c r="EW70" s="175"/>
      <c r="EX70" s="175"/>
      <c r="EY70" s="175"/>
      <c r="EZ70" s="175"/>
      <c r="FA70" s="175"/>
      <c r="FB70" s="175"/>
      <c r="FC70" s="175"/>
      <c r="FD70" s="175"/>
      <c r="FE70" s="175"/>
      <c r="FF70" s="175"/>
      <c r="FG70" s="175"/>
      <c r="FH70" s="175"/>
      <c r="FI70" s="175"/>
      <c r="FJ70" s="175"/>
      <c r="FK70" s="175"/>
      <c r="FL70" s="175"/>
      <c r="FM70" s="175"/>
      <c r="FN70" s="175"/>
      <c r="FO70" s="175"/>
      <c r="FP70" s="175"/>
      <c r="FQ70" s="175"/>
      <c r="FR70" s="175"/>
      <c r="FS70" s="175"/>
      <c r="FT70" s="175"/>
      <c r="FU70" s="175"/>
      <c r="FV70" s="175"/>
      <c r="FW70" s="175"/>
      <c r="FX70" s="175"/>
      <c r="FY70" s="175"/>
      <c r="FZ70" s="175"/>
      <c r="GA70" s="175"/>
      <c r="GB70" s="175"/>
      <c r="GC70" s="175"/>
      <c r="GD70" s="175"/>
      <c r="GE70" s="175"/>
      <c r="GF70" s="175"/>
      <c r="GG70" s="175"/>
      <c r="GH70" s="175"/>
      <c r="GI70" s="175"/>
      <c r="GJ70" s="175"/>
      <c r="GK70" s="175"/>
      <c r="GL70" s="175"/>
      <c r="GM70" s="175"/>
      <c r="GN70" s="175"/>
      <c r="GO70" s="175"/>
      <c r="GP70" s="175"/>
      <c r="GQ70" s="175"/>
      <c r="GR70" s="175"/>
      <c r="GS70" s="175"/>
      <c r="GT70" s="175"/>
      <c r="GU70" s="175"/>
      <c r="GV70" s="175"/>
      <c r="GW70" s="175"/>
      <c r="GX70" s="175"/>
      <c r="GY70" s="175"/>
      <c r="GZ70" s="175"/>
      <c r="HA70" s="175"/>
      <c r="HB70" s="175"/>
      <c r="HC70" s="175"/>
      <c r="HD70" s="175"/>
      <c r="HE70" s="175"/>
      <c r="HF70" s="175"/>
      <c r="HG70" s="175"/>
      <c r="HH70" s="175"/>
      <c r="HI70" s="175"/>
      <c r="HJ70" s="175"/>
      <c r="HK70" s="175"/>
      <c r="HL70" s="175"/>
      <c r="HM70" s="175"/>
      <c r="HN70" s="175"/>
      <c r="HO70" s="175"/>
      <c r="HP70" s="175"/>
      <c r="HQ70" s="175"/>
      <c r="HR70" s="175"/>
      <c r="HS70" s="175"/>
      <c r="HT70" s="175"/>
      <c r="HU70" s="175"/>
      <c r="HV70" s="175"/>
      <c r="HW70" s="175"/>
      <c r="HX70" s="175"/>
      <c r="HY70" s="175"/>
      <c r="HZ70" s="175"/>
      <c r="IA70" s="175"/>
      <c r="IB70" s="175"/>
      <c r="IC70" s="175"/>
      <c r="ID70" s="175"/>
      <c r="IE70" s="175"/>
      <c r="IF70" s="175"/>
      <c r="IG70" s="175"/>
      <c r="IH70" s="175"/>
      <c r="II70" s="175"/>
      <c r="IJ70" s="175"/>
      <c r="IK70" s="175"/>
      <c r="IL70" s="175"/>
      <c r="IM70" s="175"/>
    </row>
    <row r="71" spans="1:247" s="206" customFormat="1" ht="14.25">
      <c r="A71" s="199"/>
      <c r="B71" s="204"/>
      <c r="C71" s="200" t="s">
        <v>62</v>
      </c>
      <c r="D71" s="199" t="s">
        <v>4</v>
      </c>
      <c r="E71" s="201">
        <v>0.16900000000000001</v>
      </c>
      <c r="F71" s="202">
        <f>F65*E71</f>
        <v>0.64219999999999999</v>
      </c>
      <c r="G71" s="203"/>
      <c r="H71" s="91"/>
      <c r="I71" s="588"/>
      <c r="J71" s="91"/>
      <c r="K71" s="91"/>
      <c r="L71" s="91"/>
      <c r="M71" s="91"/>
      <c r="N71" s="175"/>
      <c r="O71" s="132"/>
      <c r="P71" s="175"/>
      <c r="Q71" s="175"/>
      <c r="R71" s="175"/>
      <c r="S71" s="175"/>
      <c r="T71" s="175"/>
      <c r="U71" s="175"/>
      <c r="V71" s="175"/>
      <c r="W71" s="175"/>
      <c r="X71" s="175"/>
      <c r="Y71" s="175"/>
      <c r="Z71" s="175"/>
      <c r="AA71" s="175"/>
      <c r="AB71" s="175"/>
      <c r="AC71" s="175"/>
      <c r="AD71" s="175"/>
      <c r="AE71" s="175"/>
      <c r="AF71" s="175"/>
      <c r="AG71" s="175"/>
      <c r="AH71" s="175"/>
      <c r="AI71" s="175"/>
      <c r="AJ71" s="175"/>
      <c r="AK71" s="175"/>
      <c r="AL71" s="175"/>
      <c r="AM71" s="175"/>
      <c r="AN71" s="175"/>
      <c r="AO71" s="175"/>
      <c r="AP71" s="175"/>
      <c r="AQ71" s="175"/>
      <c r="AR71" s="175"/>
      <c r="AS71" s="175"/>
      <c r="AT71" s="175"/>
      <c r="AU71" s="175"/>
      <c r="AV71" s="175"/>
      <c r="AW71" s="175"/>
      <c r="AX71" s="175"/>
      <c r="AY71" s="175"/>
      <c r="AZ71" s="175"/>
      <c r="BA71" s="175"/>
      <c r="BB71" s="175"/>
      <c r="BC71" s="175"/>
      <c r="BD71" s="175"/>
      <c r="BE71" s="175"/>
      <c r="BF71" s="175"/>
      <c r="BG71" s="175"/>
      <c r="BH71" s="175"/>
      <c r="BI71" s="175"/>
      <c r="BJ71" s="175"/>
      <c r="BK71" s="175"/>
      <c r="BL71" s="175"/>
      <c r="BM71" s="175"/>
      <c r="BN71" s="175"/>
      <c r="BO71" s="175"/>
      <c r="BP71" s="175"/>
      <c r="BQ71" s="175"/>
      <c r="BR71" s="175"/>
      <c r="BS71" s="175"/>
      <c r="BT71" s="175"/>
      <c r="BU71" s="175"/>
      <c r="BV71" s="175"/>
      <c r="BW71" s="175"/>
      <c r="BX71" s="175"/>
      <c r="BY71" s="175"/>
      <c r="BZ71" s="175"/>
      <c r="CA71" s="175"/>
      <c r="CB71" s="175"/>
      <c r="CC71" s="175"/>
      <c r="CD71" s="175"/>
      <c r="CE71" s="175"/>
      <c r="CF71" s="175"/>
      <c r="CG71" s="175"/>
      <c r="CH71" s="175"/>
      <c r="CI71" s="175"/>
      <c r="CJ71" s="175"/>
      <c r="CK71" s="175"/>
      <c r="CL71" s="175"/>
      <c r="CM71" s="175"/>
      <c r="CN71" s="175"/>
      <c r="CO71" s="175"/>
      <c r="CP71" s="175"/>
      <c r="CQ71" s="175"/>
      <c r="CR71" s="175"/>
      <c r="CS71" s="175"/>
      <c r="CT71" s="175"/>
      <c r="CU71" s="175"/>
      <c r="CV71" s="175"/>
      <c r="CW71" s="175"/>
      <c r="CX71" s="175"/>
      <c r="CY71" s="175"/>
      <c r="CZ71" s="175"/>
      <c r="DA71" s="175"/>
      <c r="DB71" s="175"/>
      <c r="DC71" s="175"/>
      <c r="DD71" s="175"/>
      <c r="DE71" s="175"/>
      <c r="DF71" s="175"/>
      <c r="DG71" s="175"/>
      <c r="DH71" s="175"/>
      <c r="DI71" s="175"/>
      <c r="DJ71" s="175"/>
      <c r="DK71" s="175"/>
      <c r="DL71" s="175"/>
      <c r="DM71" s="175"/>
      <c r="DN71" s="175"/>
      <c r="DO71" s="175"/>
      <c r="DP71" s="175"/>
      <c r="DQ71" s="175"/>
      <c r="DR71" s="175"/>
      <c r="DS71" s="175"/>
      <c r="DT71" s="175"/>
      <c r="DU71" s="175"/>
      <c r="DV71" s="175"/>
      <c r="DW71" s="175"/>
      <c r="DX71" s="175"/>
      <c r="DY71" s="175"/>
      <c r="DZ71" s="175"/>
      <c r="EA71" s="175"/>
      <c r="EB71" s="175"/>
      <c r="EC71" s="175"/>
      <c r="ED71" s="175"/>
      <c r="EE71" s="175"/>
      <c r="EF71" s="175"/>
      <c r="EG71" s="175"/>
      <c r="EH71" s="175"/>
      <c r="EI71" s="175"/>
      <c r="EJ71" s="175"/>
      <c r="EK71" s="175"/>
      <c r="EL71" s="175"/>
      <c r="EM71" s="175"/>
      <c r="EN71" s="175"/>
      <c r="EO71" s="175"/>
      <c r="EP71" s="175"/>
      <c r="EQ71" s="175"/>
      <c r="ER71" s="175"/>
      <c r="ES71" s="175"/>
      <c r="ET71" s="175"/>
      <c r="EU71" s="175"/>
      <c r="EV71" s="175"/>
      <c r="EW71" s="175"/>
      <c r="EX71" s="175"/>
      <c r="EY71" s="175"/>
      <c r="EZ71" s="175"/>
      <c r="FA71" s="175"/>
      <c r="FB71" s="175"/>
      <c r="FC71" s="175"/>
      <c r="FD71" s="175"/>
      <c r="FE71" s="175"/>
      <c r="FF71" s="175"/>
      <c r="FG71" s="175"/>
      <c r="FH71" s="175"/>
      <c r="FI71" s="175"/>
      <c r="FJ71" s="175"/>
      <c r="FK71" s="175"/>
      <c r="FL71" s="175"/>
      <c r="FM71" s="175"/>
      <c r="FN71" s="175"/>
      <c r="FO71" s="175"/>
      <c r="FP71" s="175"/>
      <c r="FQ71" s="175"/>
      <c r="FR71" s="175"/>
      <c r="FS71" s="175"/>
      <c r="FT71" s="175"/>
      <c r="FU71" s="175"/>
      <c r="FV71" s="175"/>
      <c r="FW71" s="175"/>
      <c r="FX71" s="175"/>
      <c r="FY71" s="175"/>
      <c r="FZ71" s="175"/>
      <c r="GA71" s="175"/>
      <c r="GB71" s="175"/>
      <c r="GC71" s="175"/>
      <c r="GD71" s="175"/>
      <c r="GE71" s="175"/>
      <c r="GF71" s="175"/>
      <c r="GG71" s="175"/>
      <c r="GH71" s="175"/>
      <c r="GI71" s="175"/>
      <c r="GJ71" s="175"/>
      <c r="GK71" s="175"/>
      <c r="GL71" s="175"/>
      <c r="GM71" s="175"/>
      <c r="GN71" s="175"/>
      <c r="GO71" s="175"/>
      <c r="GP71" s="175"/>
      <c r="GQ71" s="175"/>
      <c r="GR71" s="175"/>
      <c r="GS71" s="175"/>
      <c r="GT71" s="175"/>
      <c r="GU71" s="175"/>
      <c r="GV71" s="175"/>
      <c r="GW71" s="175"/>
      <c r="GX71" s="175"/>
      <c r="GY71" s="175"/>
      <c r="GZ71" s="175"/>
      <c r="HA71" s="175"/>
      <c r="HB71" s="175"/>
      <c r="HC71" s="175"/>
      <c r="HD71" s="175"/>
      <c r="HE71" s="175"/>
      <c r="HF71" s="175"/>
      <c r="HG71" s="175"/>
      <c r="HH71" s="175"/>
      <c r="HI71" s="175"/>
      <c r="HJ71" s="175"/>
      <c r="HK71" s="175"/>
      <c r="HL71" s="175"/>
      <c r="HM71" s="175"/>
      <c r="HN71" s="175"/>
      <c r="HO71" s="175"/>
      <c r="HP71" s="175"/>
      <c r="HQ71" s="175"/>
      <c r="HR71" s="175"/>
      <c r="HS71" s="175"/>
      <c r="HT71" s="175"/>
      <c r="HU71" s="175"/>
      <c r="HV71" s="175"/>
      <c r="HW71" s="175"/>
      <c r="HX71" s="175"/>
      <c r="HY71" s="175"/>
      <c r="HZ71" s="175"/>
      <c r="IA71" s="175"/>
      <c r="IB71" s="175"/>
      <c r="IC71" s="175"/>
      <c r="ID71" s="175"/>
      <c r="IE71" s="175"/>
      <c r="IF71" s="175"/>
      <c r="IG71" s="175"/>
      <c r="IH71" s="175"/>
      <c r="II71" s="175"/>
      <c r="IJ71" s="175"/>
      <c r="IK71" s="175"/>
      <c r="IL71" s="175"/>
      <c r="IM71" s="175"/>
    </row>
    <row r="72" spans="1:247" s="59" customFormat="1" ht="15">
      <c r="A72" s="92"/>
      <c r="B72" s="704"/>
      <c r="C72" s="207" t="s">
        <v>101</v>
      </c>
      <c r="D72" s="698"/>
      <c r="E72" s="92"/>
      <c r="F72" s="81"/>
      <c r="G72" s="65"/>
      <c r="H72" s="91"/>
      <c r="I72" s="588"/>
      <c r="J72" s="91"/>
      <c r="K72" s="91"/>
      <c r="L72" s="91"/>
      <c r="M72" s="91"/>
      <c r="O72" s="132"/>
    </row>
    <row r="73" spans="1:247" s="135" customFormat="1" ht="25.5">
      <c r="A73" s="697">
        <v>1</v>
      </c>
      <c r="B73" s="71" t="s">
        <v>102</v>
      </c>
      <c r="C73" s="208" t="s">
        <v>103</v>
      </c>
      <c r="D73" s="196" t="s">
        <v>35</v>
      </c>
      <c r="E73" s="697"/>
      <c r="F73" s="209">
        <v>5</v>
      </c>
      <c r="G73" s="84"/>
      <c r="H73" s="84"/>
      <c r="I73" s="61"/>
      <c r="J73" s="84"/>
      <c r="K73" s="84"/>
      <c r="L73" s="84"/>
      <c r="M73" s="84"/>
      <c r="O73" s="132"/>
    </row>
    <row r="74" spans="1:247" s="135" customFormat="1" ht="25.5">
      <c r="A74" s="697"/>
      <c r="B74" s="71" t="s">
        <v>104</v>
      </c>
      <c r="C74" s="72" t="s">
        <v>322</v>
      </c>
      <c r="D74" s="73" t="s">
        <v>37</v>
      </c>
      <c r="E74" s="73">
        <f>0.402+10*0.0106</f>
        <v>0.50800000000000001</v>
      </c>
      <c r="F74" s="210">
        <f>F73*E74</f>
        <v>2.54</v>
      </c>
      <c r="G74" s="84"/>
      <c r="H74" s="84"/>
      <c r="I74" s="61"/>
      <c r="J74" s="84"/>
      <c r="K74" s="84"/>
      <c r="L74" s="84"/>
      <c r="M74" s="84"/>
      <c r="O74" s="132"/>
    </row>
    <row r="75" spans="1:247" s="135" customFormat="1" ht="13.5">
      <c r="A75" s="697"/>
      <c r="B75" s="71"/>
      <c r="C75" s="72" t="s">
        <v>323</v>
      </c>
      <c r="D75" s="73" t="s">
        <v>4</v>
      </c>
      <c r="E75" s="73">
        <f>0.0174+10*0.0028</f>
        <v>4.5399999999999996E-2</v>
      </c>
      <c r="F75" s="210">
        <f>F73*E75</f>
        <v>0.22699999999999998</v>
      </c>
      <c r="G75" s="84"/>
      <c r="H75" s="84"/>
      <c r="I75" s="61"/>
      <c r="J75" s="84"/>
      <c r="K75" s="84"/>
      <c r="L75" s="84"/>
      <c r="M75" s="84"/>
      <c r="O75" s="132"/>
    </row>
    <row r="76" spans="1:247" s="135" customFormat="1" ht="13.5">
      <c r="A76" s="697"/>
      <c r="B76" s="71"/>
      <c r="C76" s="72" t="s">
        <v>58</v>
      </c>
      <c r="D76" s="73"/>
      <c r="E76" s="73"/>
      <c r="F76" s="210">
        <f>E76*2353</f>
        <v>0</v>
      </c>
      <c r="G76" s="84"/>
      <c r="H76" s="84"/>
      <c r="I76" s="61"/>
      <c r="J76" s="84"/>
      <c r="K76" s="84"/>
      <c r="L76" s="84"/>
      <c r="M76" s="84"/>
      <c r="O76" s="132"/>
    </row>
    <row r="77" spans="1:247" s="135" customFormat="1" ht="13.5">
      <c r="A77" s="697"/>
      <c r="B77" s="71"/>
      <c r="C77" s="72" t="s">
        <v>324</v>
      </c>
      <c r="D77" s="73" t="s">
        <v>39</v>
      </c>
      <c r="E77" s="73">
        <f>0.0306+10*0.0051</f>
        <v>8.1600000000000006E-2</v>
      </c>
      <c r="F77" s="210">
        <f>F73*E77</f>
        <v>0.40800000000000003</v>
      </c>
      <c r="G77" s="84"/>
      <c r="H77" s="84"/>
      <c r="I77" s="61"/>
      <c r="J77" s="84"/>
      <c r="K77" s="84"/>
      <c r="L77" s="84"/>
      <c r="M77" s="84"/>
      <c r="O77" s="132"/>
    </row>
    <row r="78" spans="1:247" s="135" customFormat="1" ht="13.5">
      <c r="A78" s="697"/>
      <c r="B78" s="71"/>
      <c r="C78" s="72" t="s">
        <v>105</v>
      </c>
      <c r="D78" s="73" t="s">
        <v>39</v>
      </c>
      <c r="E78" s="73">
        <v>1.6000000000000001E-3</v>
      </c>
      <c r="F78" s="210">
        <f>F73*E78</f>
        <v>8.0000000000000002E-3</v>
      </c>
      <c r="G78" s="149"/>
      <c r="H78" s="84"/>
      <c r="I78" s="61"/>
      <c r="J78" s="84"/>
      <c r="K78" s="84"/>
      <c r="L78" s="84"/>
      <c r="M78" s="84"/>
      <c r="O78" s="132"/>
    </row>
    <row r="79" spans="1:247" s="135" customFormat="1" ht="13.5">
      <c r="A79" s="698"/>
      <c r="B79" s="75"/>
      <c r="C79" s="76" t="s">
        <v>62</v>
      </c>
      <c r="D79" s="77" t="s">
        <v>4</v>
      </c>
      <c r="E79" s="77">
        <v>6.6400000000000001E-2</v>
      </c>
      <c r="F79" s="211">
        <f>F73*E79</f>
        <v>0.33200000000000002</v>
      </c>
      <c r="G79" s="85"/>
      <c r="H79" s="85"/>
      <c r="I79" s="64"/>
      <c r="J79" s="85"/>
      <c r="K79" s="85"/>
      <c r="L79" s="85"/>
      <c r="M79" s="85"/>
      <c r="O79" s="132"/>
    </row>
    <row r="80" spans="1:247" s="135" customFormat="1" ht="25.5">
      <c r="A80" s="697">
        <v>2</v>
      </c>
      <c r="B80" s="71" t="s">
        <v>106</v>
      </c>
      <c r="C80" s="105" t="s">
        <v>107</v>
      </c>
      <c r="D80" s="697" t="s">
        <v>35</v>
      </c>
      <c r="E80" s="697"/>
      <c r="F80" s="79">
        <v>5</v>
      </c>
      <c r="G80" s="68"/>
      <c r="H80" s="84"/>
      <c r="I80" s="61"/>
      <c r="J80" s="84"/>
      <c r="K80" s="84"/>
      <c r="L80" s="84"/>
      <c r="M80" s="84"/>
      <c r="O80" s="132"/>
    </row>
    <row r="81" spans="1:15" s="135" customFormat="1" ht="13.5">
      <c r="A81" s="697"/>
      <c r="B81" s="71"/>
      <c r="C81" s="212" t="s">
        <v>44</v>
      </c>
      <c r="D81" s="172" t="s">
        <v>37</v>
      </c>
      <c r="E81" s="172">
        <v>1.08</v>
      </c>
      <c r="F81" s="213">
        <f>F80*E81</f>
        <v>5.4</v>
      </c>
      <c r="G81" s="214"/>
      <c r="H81" s="84"/>
      <c r="I81" s="61"/>
      <c r="J81" s="84"/>
      <c r="K81" s="84"/>
      <c r="L81" s="84"/>
      <c r="M81" s="84"/>
      <c r="O81" s="132"/>
    </row>
    <row r="82" spans="1:15" s="135" customFormat="1" ht="13.5">
      <c r="A82" s="697"/>
      <c r="B82" s="71"/>
      <c r="C82" s="146" t="s">
        <v>38</v>
      </c>
      <c r="D82" s="73" t="s">
        <v>4</v>
      </c>
      <c r="E82" s="73">
        <v>4.5199999999999997E-2</v>
      </c>
      <c r="F82" s="80">
        <f>F80*E82</f>
        <v>0.22599999999999998</v>
      </c>
      <c r="G82" s="56"/>
      <c r="H82" s="84"/>
      <c r="I82" s="61"/>
      <c r="J82" s="84"/>
      <c r="K82" s="84"/>
      <c r="L82" s="84"/>
      <c r="M82" s="84"/>
      <c r="O82" s="132"/>
    </row>
    <row r="83" spans="1:15" s="135" customFormat="1" ht="13.5">
      <c r="A83" s="697"/>
      <c r="B83" s="71"/>
      <c r="C83" s="146" t="s">
        <v>58</v>
      </c>
      <c r="D83" s="73"/>
      <c r="E83" s="73"/>
      <c r="F83" s="74"/>
      <c r="G83" s="68"/>
      <c r="H83" s="84"/>
      <c r="I83" s="61"/>
      <c r="J83" s="84"/>
      <c r="K83" s="84"/>
      <c r="L83" s="84"/>
      <c r="M83" s="84"/>
      <c r="O83" s="132"/>
    </row>
    <row r="84" spans="1:15" s="135" customFormat="1" ht="25.5">
      <c r="A84" s="697"/>
      <c r="B84" s="71" t="s">
        <v>73</v>
      </c>
      <c r="C84" s="146" t="s">
        <v>74</v>
      </c>
      <c r="D84" s="73" t="s">
        <v>61</v>
      </c>
      <c r="E84" s="73">
        <v>5</v>
      </c>
      <c r="F84" s="74">
        <f>F80*E84</f>
        <v>25</v>
      </c>
      <c r="G84" s="215"/>
      <c r="H84" s="84"/>
      <c r="I84" s="61"/>
      <c r="J84" s="84"/>
      <c r="K84" s="84"/>
      <c r="L84" s="84"/>
      <c r="M84" s="84"/>
      <c r="O84" s="132"/>
    </row>
    <row r="85" spans="1:15" s="135" customFormat="1" ht="25.5">
      <c r="A85" s="697"/>
      <c r="B85" s="71" t="s">
        <v>108</v>
      </c>
      <c r="C85" s="90" t="s">
        <v>109</v>
      </c>
      <c r="D85" s="73" t="s">
        <v>35</v>
      </c>
      <c r="E85" s="73">
        <v>1.02</v>
      </c>
      <c r="F85" s="74">
        <f>F80*E85</f>
        <v>5.0999999999999996</v>
      </c>
      <c r="G85" s="215"/>
      <c r="H85" s="84"/>
      <c r="I85" s="61"/>
      <c r="J85" s="84"/>
      <c r="K85" s="84"/>
      <c r="L85" s="84"/>
      <c r="M85" s="84"/>
      <c r="O85" s="132"/>
    </row>
    <row r="86" spans="1:15" s="135" customFormat="1" ht="13.5">
      <c r="A86" s="698"/>
      <c r="B86" s="75"/>
      <c r="C86" s="150" t="s">
        <v>62</v>
      </c>
      <c r="D86" s="77" t="s">
        <v>4</v>
      </c>
      <c r="E86" s="77">
        <v>4.6600000000000003E-2</v>
      </c>
      <c r="F86" s="78">
        <f>F80*E86</f>
        <v>0.23300000000000001</v>
      </c>
      <c r="G86" s="591"/>
      <c r="H86" s="85"/>
      <c r="I86" s="64"/>
      <c r="J86" s="85"/>
      <c r="K86" s="85"/>
      <c r="L86" s="85"/>
      <c r="M86" s="85"/>
      <c r="O86" s="132"/>
    </row>
    <row r="87" spans="1:15" s="135" customFormat="1" ht="28.5">
      <c r="A87" s="697">
        <v>3</v>
      </c>
      <c r="B87" s="71" t="s">
        <v>106</v>
      </c>
      <c r="C87" s="105" t="s">
        <v>110</v>
      </c>
      <c r="D87" s="697" t="s">
        <v>35</v>
      </c>
      <c r="E87" s="697"/>
      <c r="F87" s="79">
        <v>1.6400000000000006</v>
      </c>
      <c r="G87" s="68"/>
      <c r="H87" s="84"/>
      <c r="I87" s="61"/>
      <c r="J87" s="84"/>
      <c r="K87" s="84"/>
      <c r="L87" s="84"/>
      <c r="M87" s="84"/>
      <c r="O87" s="132"/>
    </row>
    <row r="88" spans="1:15" s="135" customFormat="1" ht="13.5">
      <c r="A88" s="697"/>
      <c r="B88" s="71"/>
      <c r="C88" s="212" t="s">
        <v>44</v>
      </c>
      <c r="D88" s="172" t="s">
        <v>37</v>
      </c>
      <c r="E88" s="172">
        <v>1.08</v>
      </c>
      <c r="F88" s="213">
        <f>F87*E88</f>
        <v>1.7712000000000008</v>
      </c>
      <c r="G88" s="214"/>
      <c r="H88" s="84"/>
      <c r="I88" s="61"/>
      <c r="J88" s="84"/>
      <c r="K88" s="84"/>
      <c r="L88" s="84"/>
      <c r="M88" s="84"/>
      <c r="O88" s="132"/>
    </row>
    <row r="89" spans="1:15" s="135" customFormat="1" ht="13.5">
      <c r="A89" s="697"/>
      <c r="B89" s="71"/>
      <c r="C89" s="146" t="s">
        <v>38</v>
      </c>
      <c r="D89" s="73" t="s">
        <v>4</v>
      </c>
      <c r="E89" s="73">
        <v>4.5199999999999997E-2</v>
      </c>
      <c r="F89" s="80">
        <f>F87*E89</f>
        <v>7.4128000000000027E-2</v>
      </c>
      <c r="G89" s="56"/>
      <c r="H89" s="84"/>
      <c r="I89" s="61"/>
      <c r="J89" s="84"/>
      <c r="K89" s="85"/>
      <c r="L89" s="84"/>
      <c r="M89" s="84"/>
      <c r="O89" s="132"/>
    </row>
    <row r="90" spans="1:15" s="135" customFormat="1" ht="13.5">
      <c r="A90" s="697"/>
      <c r="B90" s="71"/>
      <c r="C90" s="146" t="s">
        <v>58</v>
      </c>
      <c r="D90" s="73"/>
      <c r="E90" s="73"/>
      <c r="F90" s="74"/>
      <c r="G90" s="68"/>
      <c r="H90" s="84"/>
      <c r="I90" s="61"/>
      <c r="J90" s="84"/>
      <c r="K90" s="84"/>
      <c r="L90" s="84"/>
      <c r="M90" s="84"/>
      <c r="O90" s="132"/>
    </row>
    <row r="91" spans="1:15" s="135" customFormat="1" ht="25.5">
      <c r="A91" s="697"/>
      <c r="B91" s="71" t="s">
        <v>73</v>
      </c>
      <c r="C91" s="146" t="s">
        <v>74</v>
      </c>
      <c r="D91" s="73" t="s">
        <v>61</v>
      </c>
      <c r="E91" s="73">
        <v>5</v>
      </c>
      <c r="F91" s="74">
        <f>F87*E91</f>
        <v>8.2000000000000028</v>
      </c>
      <c r="G91" s="215"/>
      <c r="H91" s="84"/>
      <c r="I91" s="61"/>
      <c r="J91" s="84"/>
      <c r="K91" s="84"/>
      <c r="L91" s="84"/>
      <c r="M91" s="84"/>
      <c r="O91" s="132"/>
    </row>
    <row r="92" spans="1:15" s="135" customFormat="1" ht="13.5">
      <c r="A92" s="697"/>
      <c r="B92" s="71"/>
      <c r="C92" s="90" t="s">
        <v>111</v>
      </c>
      <c r="D92" s="73" t="s">
        <v>35</v>
      </c>
      <c r="E92" s="73">
        <v>1.02</v>
      </c>
      <c r="F92" s="74">
        <f>F87*E92</f>
        <v>1.6728000000000005</v>
      </c>
      <c r="G92" s="215"/>
      <c r="H92" s="84"/>
      <c r="I92" s="61"/>
      <c r="J92" s="84"/>
      <c r="K92" s="84"/>
      <c r="L92" s="84"/>
      <c r="M92" s="84"/>
      <c r="O92" s="132"/>
    </row>
    <row r="93" spans="1:15" s="135" customFormat="1" ht="13.5">
      <c r="A93" s="698"/>
      <c r="B93" s="75"/>
      <c r="C93" s="150" t="s">
        <v>62</v>
      </c>
      <c r="D93" s="77" t="s">
        <v>4</v>
      </c>
      <c r="E93" s="77">
        <v>4.6600000000000003E-2</v>
      </c>
      <c r="F93" s="78">
        <f>F87*E93</f>
        <v>7.6424000000000034E-2</v>
      </c>
      <c r="G93" s="591"/>
      <c r="H93" s="85"/>
      <c r="I93" s="64"/>
      <c r="J93" s="85"/>
      <c r="K93" s="85"/>
      <c r="L93" s="85"/>
      <c r="M93" s="85"/>
      <c r="O93" s="132"/>
    </row>
    <row r="94" spans="1:15" s="59" customFormat="1" ht="28.5">
      <c r="A94" s="218">
        <v>4</v>
      </c>
      <c r="B94" s="219" t="s">
        <v>112</v>
      </c>
      <c r="C94" s="220" t="s">
        <v>113</v>
      </c>
      <c r="D94" s="201" t="s">
        <v>96</v>
      </c>
      <c r="E94" s="201"/>
      <c r="F94" s="79">
        <v>1.2</v>
      </c>
      <c r="G94" s="610"/>
      <c r="H94" s="91"/>
      <c r="I94" s="588"/>
      <c r="J94" s="91"/>
      <c r="K94" s="91"/>
      <c r="L94" s="91"/>
      <c r="M94" s="91"/>
      <c r="O94" s="132"/>
    </row>
    <row r="95" spans="1:15" s="59" customFormat="1" ht="15">
      <c r="A95" s="87"/>
      <c r="B95" s="643"/>
      <c r="C95" s="207" t="s">
        <v>325</v>
      </c>
      <c r="D95" s="57"/>
      <c r="E95" s="57"/>
      <c r="F95" s="57"/>
      <c r="G95" s="610"/>
      <c r="H95" s="91"/>
      <c r="I95" s="588"/>
      <c r="J95" s="91"/>
      <c r="K95" s="91"/>
      <c r="L95" s="91"/>
      <c r="M95" s="91"/>
      <c r="O95" s="132"/>
    </row>
    <row r="96" spans="1:15" s="59" customFormat="1" ht="51">
      <c r="A96" s="87">
        <v>1</v>
      </c>
      <c r="B96" s="221" t="s">
        <v>115</v>
      </c>
      <c r="C96" s="222" t="s">
        <v>116</v>
      </c>
      <c r="D96" s="223" t="s">
        <v>35</v>
      </c>
      <c r="E96" s="223"/>
      <c r="F96" s="644">
        <v>2</v>
      </c>
      <c r="G96" s="61"/>
      <c r="H96" s="84"/>
      <c r="I96" s="61"/>
      <c r="J96" s="84"/>
      <c r="K96" s="84"/>
      <c r="L96" s="84"/>
      <c r="M96" s="84"/>
      <c r="O96" s="132"/>
    </row>
    <row r="97" spans="1:15" s="59" customFormat="1" ht="27">
      <c r="A97" s="89"/>
      <c r="B97" s="225" t="s">
        <v>114</v>
      </c>
      <c r="C97" s="226" t="s">
        <v>44</v>
      </c>
      <c r="D97" s="702" t="s">
        <v>35</v>
      </c>
      <c r="E97" s="702">
        <v>1</v>
      </c>
      <c r="F97" s="55">
        <f>F96*E97</f>
        <v>2</v>
      </c>
      <c r="G97" s="61"/>
      <c r="H97" s="84"/>
      <c r="I97" s="61"/>
      <c r="J97" s="84"/>
      <c r="K97" s="84"/>
      <c r="L97" s="84"/>
      <c r="M97" s="84"/>
      <c r="O97" s="132"/>
    </row>
    <row r="98" spans="1:15" s="59" customFormat="1" ht="15">
      <c r="A98" s="89"/>
      <c r="B98" s="227"/>
      <c r="C98" s="226" t="s">
        <v>117</v>
      </c>
      <c r="D98" s="60" t="s">
        <v>4</v>
      </c>
      <c r="E98" s="702">
        <v>0.105</v>
      </c>
      <c r="F98" s="55">
        <f>F96*E98</f>
        <v>0.21</v>
      </c>
      <c r="G98" s="61"/>
      <c r="H98" s="84"/>
      <c r="I98" s="61"/>
      <c r="J98" s="84"/>
      <c r="K98" s="84"/>
      <c r="L98" s="84"/>
      <c r="M98" s="84"/>
      <c r="O98" s="132"/>
    </row>
    <row r="99" spans="1:15" s="59" customFormat="1" ht="15">
      <c r="A99" s="89"/>
      <c r="B99" s="227"/>
      <c r="C99" s="226" t="s">
        <v>58</v>
      </c>
      <c r="D99" s="702"/>
      <c r="E99" s="702"/>
      <c r="F99" s="55"/>
      <c r="G99" s="61"/>
      <c r="H99" s="84"/>
      <c r="I99" s="61"/>
      <c r="J99" s="84"/>
      <c r="K99" s="84"/>
      <c r="L99" s="84"/>
      <c r="M99" s="84"/>
      <c r="O99" s="132"/>
    </row>
    <row r="100" spans="1:15" s="59" customFormat="1" ht="27">
      <c r="A100" s="89"/>
      <c r="B100" s="227"/>
      <c r="C100" s="226" t="s">
        <v>118</v>
      </c>
      <c r="D100" s="702" t="s">
        <v>35</v>
      </c>
      <c r="E100" s="702">
        <v>1.03</v>
      </c>
      <c r="F100" s="55">
        <f>F96*E100</f>
        <v>2.06</v>
      </c>
      <c r="G100" s="61"/>
      <c r="H100" s="84"/>
      <c r="I100" s="61"/>
      <c r="J100" s="84"/>
      <c r="K100" s="84"/>
      <c r="L100" s="84"/>
      <c r="M100" s="84"/>
      <c r="O100" s="132"/>
    </row>
    <row r="101" spans="1:15" s="59" customFormat="1" ht="15">
      <c r="A101" s="92"/>
      <c r="B101" s="228"/>
      <c r="C101" s="229" t="s">
        <v>119</v>
      </c>
      <c r="D101" s="62" t="s">
        <v>4</v>
      </c>
      <c r="E101" s="703">
        <v>0.95</v>
      </c>
      <c r="F101" s="63">
        <f>F96*E101</f>
        <v>1.9</v>
      </c>
      <c r="G101" s="61"/>
      <c r="H101" s="85"/>
      <c r="I101" s="64"/>
      <c r="J101" s="85"/>
      <c r="K101" s="85"/>
      <c r="L101" s="85"/>
      <c r="M101" s="85"/>
      <c r="O101" s="132"/>
    </row>
    <row r="102" spans="1:15" s="103" customFormat="1" ht="28.5">
      <c r="A102" s="699">
        <v>2</v>
      </c>
      <c r="B102" s="152" t="s">
        <v>120</v>
      </c>
      <c r="C102" s="98" t="s">
        <v>121</v>
      </c>
      <c r="D102" s="699" t="s">
        <v>35</v>
      </c>
      <c r="E102" s="699"/>
      <c r="F102" s="224">
        <f>F96</f>
        <v>2</v>
      </c>
      <c r="G102" s="52"/>
      <c r="H102" s="84"/>
      <c r="I102" s="61"/>
      <c r="J102" s="84"/>
      <c r="K102" s="84"/>
      <c r="L102" s="84"/>
      <c r="M102" s="84"/>
      <c r="O102" s="132"/>
    </row>
    <row r="103" spans="1:15" s="103" customFormat="1" ht="13.5">
      <c r="A103" s="700"/>
      <c r="B103" s="100"/>
      <c r="C103" s="54" t="s">
        <v>44</v>
      </c>
      <c r="D103" s="697" t="s">
        <v>37</v>
      </c>
      <c r="E103" s="73">
        <v>0.85599999999999998</v>
      </c>
      <c r="F103" s="141">
        <f>F102*E103</f>
        <v>1.712</v>
      </c>
      <c r="G103" s="56"/>
      <c r="H103" s="84"/>
      <c r="I103" s="61"/>
      <c r="J103" s="84"/>
      <c r="K103" s="84"/>
      <c r="L103" s="84"/>
      <c r="M103" s="84"/>
      <c r="O103" s="132"/>
    </row>
    <row r="104" spans="1:15" s="103" customFormat="1" ht="13.5">
      <c r="A104" s="700"/>
      <c r="B104" s="100"/>
      <c r="C104" s="101" t="s">
        <v>38</v>
      </c>
      <c r="D104" s="697" t="s">
        <v>4</v>
      </c>
      <c r="E104" s="73">
        <v>1.2E-2</v>
      </c>
      <c r="F104" s="141">
        <f>F102*E104</f>
        <v>2.4E-2</v>
      </c>
      <c r="G104" s="56"/>
      <c r="H104" s="84"/>
      <c r="I104" s="61"/>
      <c r="J104" s="84"/>
      <c r="K104" s="84"/>
      <c r="L104" s="84"/>
      <c r="M104" s="84"/>
      <c r="O104" s="132"/>
    </row>
    <row r="105" spans="1:15" s="103" customFormat="1" ht="13.5">
      <c r="A105" s="700"/>
      <c r="B105" s="100"/>
      <c r="C105" s="101" t="s">
        <v>58</v>
      </c>
      <c r="D105" s="700"/>
      <c r="E105" s="73"/>
      <c r="F105" s="141"/>
      <c r="G105" s="56"/>
      <c r="H105" s="84"/>
      <c r="I105" s="61"/>
      <c r="J105" s="84"/>
      <c r="K105" s="84"/>
      <c r="L105" s="84"/>
      <c r="M105" s="84"/>
      <c r="O105" s="132"/>
    </row>
    <row r="106" spans="1:15" s="103" customFormat="1" ht="13.5">
      <c r="A106" s="700"/>
      <c r="B106" s="100"/>
      <c r="C106" s="101" t="s">
        <v>71</v>
      </c>
      <c r="D106" s="700" t="s">
        <v>61</v>
      </c>
      <c r="E106" s="73">
        <v>0.63</v>
      </c>
      <c r="F106" s="141">
        <f>F102*E106</f>
        <v>1.26</v>
      </c>
      <c r="G106" s="56"/>
      <c r="H106" s="84"/>
      <c r="I106" s="61"/>
      <c r="J106" s="84"/>
      <c r="K106" s="84"/>
      <c r="L106" s="84"/>
      <c r="M106" s="84"/>
      <c r="O106" s="132"/>
    </row>
    <row r="107" spans="1:15" s="103" customFormat="1" ht="13.5">
      <c r="A107" s="700"/>
      <c r="B107" s="100"/>
      <c r="C107" s="101" t="s">
        <v>72</v>
      </c>
      <c r="D107" s="700" t="s">
        <v>61</v>
      </c>
      <c r="E107" s="73">
        <v>0.92</v>
      </c>
      <c r="F107" s="141">
        <f>F102*E107</f>
        <v>1.84</v>
      </c>
      <c r="G107" s="56"/>
      <c r="H107" s="84"/>
      <c r="I107" s="61"/>
      <c r="J107" s="84"/>
      <c r="K107" s="84"/>
      <c r="L107" s="84"/>
      <c r="M107" s="84"/>
      <c r="O107" s="132"/>
    </row>
    <row r="108" spans="1:15" s="103" customFormat="1" ht="13.5">
      <c r="A108" s="701"/>
      <c r="B108" s="153"/>
      <c r="C108" s="154" t="s">
        <v>62</v>
      </c>
      <c r="D108" s="698" t="s">
        <v>4</v>
      </c>
      <c r="E108" s="77">
        <v>1.7999999999999999E-2</v>
      </c>
      <c r="F108" s="142">
        <f>F102*E108</f>
        <v>3.5999999999999997E-2</v>
      </c>
      <c r="G108" s="65"/>
      <c r="H108" s="85"/>
      <c r="I108" s="64"/>
      <c r="J108" s="85"/>
      <c r="K108" s="85"/>
      <c r="L108" s="85"/>
      <c r="M108" s="85"/>
      <c r="O108" s="132"/>
    </row>
    <row r="109" spans="1:15" s="59" customFormat="1" ht="15">
      <c r="A109" s="92"/>
      <c r="B109" s="704"/>
      <c r="C109" s="207" t="s">
        <v>122</v>
      </c>
      <c r="D109" s="698"/>
      <c r="E109" s="92"/>
      <c r="F109" s="81"/>
      <c r="G109" s="167"/>
      <c r="H109" s="91"/>
      <c r="I109" s="588"/>
      <c r="J109" s="91"/>
      <c r="K109" s="91"/>
      <c r="L109" s="91"/>
      <c r="M109" s="91"/>
      <c r="O109" s="132"/>
    </row>
    <row r="110" spans="1:15" s="103" customFormat="1" ht="42.75">
      <c r="A110" s="699">
        <v>1</v>
      </c>
      <c r="B110" s="711" t="s">
        <v>114</v>
      </c>
      <c r="C110" s="98" t="s">
        <v>123</v>
      </c>
      <c r="D110" s="699" t="s">
        <v>35</v>
      </c>
      <c r="E110" s="699"/>
      <c r="F110" s="102">
        <v>2.36</v>
      </c>
      <c r="G110" s="56"/>
      <c r="H110" s="84"/>
      <c r="I110" s="61"/>
      <c r="J110" s="84"/>
      <c r="K110" s="84"/>
      <c r="L110" s="84"/>
      <c r="M110" s="84"/>
      <c r="O110" s="132"/>
    </row>
    <row r="111" spans="1:15" s="103" customFormat="1" ht="13.5">
      <c r="A111" s="700"/>
      <c r="B111" s="712"/>
      <c r="C111" s="101" t="s">
        <v>44</v>
      </c>
      <c r="D111" s="700" t="s">
        <v>35</v>
      </c>
      <c r="E111" s="700">
        <v>1</v>
      </c>
      <c r="F111" s="80">
        <f>F110*E111</f>
        <v>2.36</v>
      </c>
      <c r="G111" s="56"/>
      <c r="H111" s="84"/>
      <c r="I111" s="61"/>
      <c r="J111" s="84"/>
      <c r="K111" s="84"/>
      <c r="L111" s="84"/>
      <c r="M111" s="84"/>
      <c r="O111" s="132"/>
    </row>
    <row r="112" spans="1:15" s="103" customFormat="1" ht="13.5">
      <c r="A112" s="700"/>
      <c r="B112" s="712"/>
      <c r="C112" s="101" t="s">
        <v>58</v>
      </c>
      <c r="D112" s="700"/>
      <c r="E112" s="700"/>
      <c r="F112" s="80"/>
      <c r="G112" s="56"/>
      <c r="H112" s="84"/>
      <c r="I112" s="61"/>
      <c r="J112" s="84"/>
      <c r="K112" s="84"/>
      <c r="L112" s="84"/>
      <c r="M112" s="84"/>
      <c r="O112" s="132"/>
    </row>
    <row r="113" spans="1:16" s="103" customFormat="1" ht="13.5">
      <c r="A113" s="701"/>
      <c r="B113" s="713"/>
      <c r="C113" s="154" t="s">
        <v>124</v>
      </c>
      <c r="D113" s="701" t="s">
        <v>35</v>
      </c>
      <c r="E113" s="701">
        <v>1</v>
      </c>
      <c r="F113" s="81">
        <f>F110*E113</f>
        <v>2.36</v>
      </c>
      <c r="G113" s="65"/>
      <c r="H113" s="85"/>
      <c r="I113" s="64"/>
      <c r="J113" s="85"/>
      <c r="K113" s="85"/>
      <c r="L113" s="85"/>
      <c r="M113" s="85"/>
      <c r="O113" s="132"/>
    </row>
    <row r="114" spans="1:16" s="103" customFormat="1" ht="28.5">
      <c r="A114" s="700">
        <v>2</v>
      </c>
      <c r="B114" s="230" t="s">
        <v>125</v>
      </c>
      <c r="C114" s="231" t="s">
        <v>126</v>
      </c>
      <c r="D114" s="700" t="s">
        <v>35</v>
      </c>
      <c r="E114" s="700"/>
      <c r="F114" s="79">
        <v>5.18</v>
      </c>
      <c r="G114" s="56"/>
      <c r="H114" s="84"/>
      <c r="I114" s="61"/>
      <c r="J114" s="84"/>
      <c r="K114" s="84"/>
      <c r="L114" s="84"/>
      <c r="M114" s="84"/>
      <c r="O114" s="132"/>
    </row>
    <row r="115" spans="1:16" s="103" customFormat="1" ht="13.5">
      <c r="A115" s="700"/>
      <c r="B115" s="232"/>
      <c r="C115" s="233" t="s">
        <v>44</v>
      </c>
      <c r="D115" s="702" t="s">
        <v>37</v>
      </c>
      <c r="E115" s="702">
        <v>2.72</v>
      </c>
      <c r="F115" s="80">
        <f>F114*E115</f>
        <v>14.089600000000001</v>
      </c>
      <c r="G115" s="56"/>
      <c r="H115" s="84"/>
      <c r="I115" s="61"/>
      <c r="J115" s="84"/>
      <c r="K115" s="84"/>
      <c r="L115" s="84"/>
      <c r="M115" s="84"/>
      <c r="O115" s="132"/>
    </row>
    <row r="116" spans="1:16" s="103" customFormat="1" ht="13.5">
      <c r="A116" s="700"/>
      <c r="B116" s="232"/>
      <c r="C116" s="90" t="s">
        <v>58</v>
      </c>
      <c r="D116" s="89"/>
      <c r="E116" s="89"/>
      <c r="F116" s="80"/>
      <c r="G116" s="56"/>
      <c r="H116" s="84"/>
      <c r="I116" s="61"/>
      <c r="J116" s="84"/>
      <c r="K116" s="84"/>
      <c r="L116" s="84"/>
      <c r="M116" s="84"/>
      <c r="O116" s="132"/>
    </row>
    <row r="117" spans="1:16" s="103" customFormat="1" ht="13.5">
      <c r="A117" s="700"/>
      <c r="B117" s="232"/>
      <c r="C117" s="101" t="s">
        <v>127</v>
      </c>
      <c r="D117" s="89" t="s">
        <v>35</v>
      </c>
      <c r="E117" s="89">
        <v>1</v>
      </c>
      <c r="F117" s="80">
        <f>F114*E117</f>
        <v>5.18</v>
      </c>
      <c r="G117" s="56"/>
      <c r="H117" s="85"/>
      <c r="I117" s="64"/>
      <c r="J117" s="85"/>
      <c r="K117" s="85"/>
      <c r="L117" s="85"/>
      <c r="M117" s="85"/>
      <c r="O117" s="132"/>
    </row>
    <row r="118" spans="1:16" s="59" customFormat="1" ht="15">
      <c r="A118" s="87">
        <v>3</v>
      </c>
      <c r="B118" s="705" t="s">
        <v>128</v>
      </c>
      <c r="C118" s="222" t="s">
        <v>129</v>
      </c>
      <c r="D118" s="223" t="s">
        <v>35</v>
      </c>
      <c r="E118" s="223"/>
      <c r="F118" s="102">
        <v>9</v>
      </c>
      <c r="G118" s="58"/>
      <c r="H118" s="84"/>
      <c r="I118" s="61"/>
      <c r="J118" s="84"/>
      <c r="K118" s="84"/>
      <c r="L118" s="84"/>
      <c r="M118" s="84"/>
      <c r="O118" s="132"/>
    </row>
    <row r="119" spans="1:16" s="59" customFormat="1" ht="15">
      <c r="A119" s="89"/>
      <c r="B119" s="706"/>
      <c r="C119" s="226" t="s">
        <v>44</v>
      </c>
      <c r="D119" s="702" t="s">
        <v>35</v>
      </c>
      <c r="E119" s="702">
        <v>1</v>
      </c>
      <c r="F119" s="55">
        <f>F118*E119</f>
        <v>9</v>
      </c>
      <c r="G119" s="61"/>
      <c r="H119" s="84"/>
      <c r="I119" s="61"/>
      <c r="J119" s="84"/>
      <c r="K119" s="84"/>
      <c r="L119" s="84"/>
      <c r="M119" s="84"/>
      <c r="O119" s="132"/>
    </row>
    <row r="120" spans="1:16" s="59" customFormat="1" ht="15">
      <c r="A120" s="89"/>
      <c r="B120" s="706"/>
      <c r="C120" s="226" t="s">
        <v>58</v>
      </c>
      <c r="D120" s="702"/>
      <c r="E120" s="702"/>
      <c r="F120" s="55"/>
      <c r="G120" s="61"/>
      <c r="H120" s="84"/>
      <c r="I120" s="61"/>
      <c r="J120" s="84"/>
      <c r="K120" s="84"/>
      <c r="L120" s="84"/>
      <c r="M120" s="84"/>
      <c r="O120" s="132"/>
    </row>
    <row r="121" spans="1:16" s="59" customFormat="1" ht="15">
      <c r="A121" s="92"/>
      <c r="B121" s="707"/>
      <c r="C121" s="229" t="s">
        <v>130</v>
      </c>
      <c r="D121" s="703" t="s">
        <v>35</v>
      </c>
      <c r="E121" s="703">
        <v>1</v>
      </c>
      <c r="F121" s="63">
        <f>F118*E121</f>
        <v>9</v>
      </c>
      <c r="G121" s="64"/>
      <c r="H121" s="85"/>
      <c r="I121" s="64"/>
      <c r="J121" s="85"/>
      <c r="K121" s="85"/>
      <c r="L121" s="85"/>
      <c r="M121" s="85"/>
      <c r="O121" s="132"/>
    </row>
    <row r="122" spans="1:16" s="103" customFormat="1" ht="14.25">
      <c r="A122" s="243"/>
      <c r="B122" s="244"/>
      <c r="C122" s="114" t="s">
        <v>13</v>
      </c>
      <c r="D122" s="115"/>
      <c r="E122" s="116"/>
      <c r="F122" s="246"/>
      <c r="G122" s="65"/>
      <c r="H122" s="117"/>
      <c r="I122" s="64"/>
      <c r="J122" s="117"/>
      <c r="K122" s="117"/>
      <c r="L122" s="117"/>
      <c r="M122" s="117"/>
      <c r="N122" s="567"/>
      <c r="O122" s="132"/>
      <c r="P122" s="576"/>
    </row>
    <row r="123" spans="1:16" s="103" customFormat="1" ht="14.25">
      <c r="A123" s="243"/>
      <c r="B123" s="244"/>
      <c r="C123" s="114" t="s">
        <v>140</v>
      </c>
      <c r="D123" s="115"/>
      <c r="E123" s="116"/>
      <c r="F123" s="246"/>
      <c r="G123" s="65"/>
      <c r="H123" s="117"/>
      <c r="I123" s="64"/>
      <c r="J123" s="117"/>
      <c r="K123" s="117"/>
      <c r="L123" s="117"/>
      <c r="M123" s="117"/>
      <c r="O123" s="132"/>
    </row>
    <row r="124" spans="1:16" s="103" customFormat="1" ht="14.25">
      <c r="A124" s="243"/>
      <c r="B124" s="244"/>
      <c r="C124" s="247" t="s">
        <v>141</v>
      </c>
      <c r="D124" s="115"/>
      <c r="E124" s="116"/>
      <c r="F124" s="246"/>
      <c r="G124" s="65"/>
      <c r="H124" s="117"/>
      <c r="I124" s="64"/>
      <c r="J124" s="117"/>
      <c r="K124" s="248"/>
      <c r="L124" s="249"/>
      <c r="M124" s="249"/>
      <c r="O124" s="132"/>
    </row>
    <row r="125" spans="1:16" s="125" customFormat="1" ht="28.5">
      <c r="A125" s="243"/>
      <c r="B125" s="244"/>
      <c r="C125" s="119" t="s">
        <v>142</v>
      </c>
      <c r="D125" s="120" t="s">
        <v>331</v>
      </c>
      <c r="E125" s="121"/>
      <c r="F125" s="250"/>
      <c r="G125" s="122"/>
      <c r="H125" s="123"/>
      <c r="I125" s="49"/>
      <c r="J125" s="123"/>
      <c r="K125" s="123"/>
      <c r="L125" s="123"/>
      <c r="M125" s="123"/>
      <c r="O125" s="132"/>
    </row>
    <row r="126" spans="1:16" s="125" customFormat="1" ht="28.5">
      <c r="A126" s="243"/>
      <c r="B126" s="244"/>
      <c r="C126" s="119" t="s">
        <v>143</v>
      </c>
      <c r="D126" s="120" t="s">
        <v>331</v>
      </c>
      <c r="E126" s="121"/>
      <c r="F126" s="250"/>
      <c r="G126" s="122"/>
      <c r="H126" s="123"/>
      <c r="I126" s="49"/>
      <c r="J126" s="123"/>
      <c r="K126" s="123"/>
      <c r="L126" s="123"/>
      <c r="M126" s="123"/>
      <c r="O126" s="132"/>
    </row>
    <row r="127" spans="1:16" s="125" customFormat="1" ht="14.25">
      <c r="A127" s="243"/>
      <c r="B127" s="244"/>
      <c r="C127" s="126" t="s">
        <v>13</v>
      </c>
      <c r="D127" s="120"/>
      <c r="E127" s="121"/>
      <c r="F127" s="250"/>
      <c r="G127" s="122"/>
      <c r="H127" s="123"/>
      <c r="I127" s="49"/>
      <c r="J127" s="123"/>
      <c r="K127" s="123"/>
      <c r="L127" s="123"/>
      <c r="M127" s="123"/>
      <c r="O127" s="132"/>
    </row>
    <row r="128" spans="1:16" s="125" customFormat="1" ht="14.25">
      <c r="A128" s="243"/>
      <c r="B128" s="244"/>
      <c r="C128" s="119" t="s">
        <v>54</v>
      </c>
      <c r="D128" s="120" t="s">
        <v>331</v>
      </c>
      <c r="E128" s="121"/>
      <c r="F128" s="250"/>
      <c r="G128" s="122"/>
      <c r="H128" s="123"/>
      <c r="I128" s="49"/>
      <c r="J128" s="123"/>
      <c r="K128" s="123"/>
      <c r="L128" s="123"/>
      <c r="M128" s="123"/>
      <c r="O128" s="132"/>
    </row>
    <row r="129" spans="1:15" s="125" customFormat="1" ht="14.25">
      <c r="A129" s="243"/>
      <c r="B129" s="244"/>
      <c r="C129" s="128" t="s">
        <v>144</v>
      </c>
      <c r="D129" s="782"/>
      <c r="E129" s="783"/>
      <c r="F129" s="784"/>
      <c r="G129" s="519"/>
      <c r="H129" s="129"/>
      <c r="I129" s="130"/>
      <c r="J129" s="129"/>
      <c r="K129" s="129"/>
      <c r="L129" s="129"/>
      <c r="M129" s="129"/>
      <c r="N129" s="520"/>
      <c r="O129" s="132"/>
    </row>
    <row r="130" spans="1:15" s="59" customFormat="1" ht="15">
      <c r="A130" s="92"/>
      <c r="B130" s="704"/>
      <c r="C130" s="252" t="s">
        <v>145</v>
      </c>
      <c r="D130" s="698"/>
      <c r="E130" s="92"/>
      <c r="F130" s="81"/>
      <c r="G130" s="65"/>
      <c r="H130" s="65"/>
      <c r="I130" s="64"/>
      <c r="J130" s="65"/>
      <c r="K130" s="65"/>
      <c r="L130" s="65"/>
      <c r="M130" s="65"/>
      <c r="O130" s="132"/>
    </row>
    <row r="131" spans="1:15" s="205" customFormat="1" ht="28.5">
      <c r="A131" s="261">
        <v>1</v>
      </c>
      <c r="B131" s="708" t="s">
        <v>148</v>
      </c>
      <c r="C131" s="629" t="s">
        <v>149</v>
      </c>
      <c r="D131" s="696" t="s">
        <v>88</v>
      </c>
      <c r="E131" s="263"/>
      <c r="F131" s="102">
        <v>1</v>
      </c>
      <c r="G131" s="83"/>
      <c r="H131" s="83"/>
      <c r="I131" s="83"/>
      <c r="J131" s="83"/>
      <c r="K131" s="83"/>
      <c r="L131" s="83"/>
      <c r="M131" s="83"/>
      <c r="O131" s="132"/>
    </row>
    <row r="132" spans="1:15" s="265" customFormat="1" ht="13.5">
      <c r="A132" s="264"/>
      <c r="B132" s="709"/>
      <c r="C132" s="146" t="s">
        <v>91</v>
      </c>
      <c r="D132" s="73" t="s">
        <v>37</v>
      </c>
      <c r="E132" s="73">
        <v>2</v>
      </c>
      <c r="F132" s="55">
        <f>F131*E132</f>
        <v>2</v>
      </c>
      <c r="G132" s="84"/>
      <c r="H132" s="84"/>
      <c r="I132" s="61"/>
      <c r="J132" s="84"/>
      <c r="K132" s="84"/>
      <c r="L132" s="84"/>
      <c r="M132" s="84"/>
      <c r="O132" s="132"/>
    </row>
    <row r="133" spans="1:15" s="53" customFormat="1" ht="13.5">
      <c r="A133" s="264"/>
      <c r="B133" s="709"/>
      <c r="C133" s="146" t="s">
        <v>38</v>
      </c>
      <c r="D133" s="697" t="s">
        <v>4</v>
      </c>
      <c r="E133" s="697">
        <v>0.09</v>
      </c>
      <c r="F133" s="55">
        <f>F131*E133</f>
        <v>0.09</v>
      </c>
      <c r="G133" s="84"/>
      <c r="H133" s="84"/>
      <c r="I133" s="61"/>
      <c r="J133" s="84"/>
      <c r="K133" s="84"/>
      <c r="L133" s="84"/>
      <c r="M133" s="84"/>
      <c r="O133" s="132"/>
    </row>
    <row r="134" spans="1:15" s="134" customFormat="1" ht="13.5">
      <c r="A134" s="264"/>
      <c r="B134" s="709"/>
      <c r="C134" s="154" t="s">
        <v>58</v>
      </c>
      <c r="D134" s="77"/>
      <c r="E134" s="77"/>
      <c r="F134" s="63"/>
      <c r="G134" s="84"/>
      <c r="H134" s="84"/>
      <c r="I134" s="61"/>
      <c r="J134" s="84"/>
      <c r="K134" s="84"/>
      <c r="L134" s="84"/>
      <c r="M134" s="84"/>
      <c r="O134" s="132"/>
    </row>
    <row r="135" spans="1:15" s="134" customFormat="1" ht="14.25">
      <c r="A135" s="264"/>
      <c r="B135" s="709"/>
      <c r="C135" s="238" t="s">
        <v>150</v>
      </c>
      <c r="D135" s="216" t="s">
        <v>146</v>
      </c>
      <c r="E135" s="199">
        <v>1</v>
      </c>
      <c r="F135" s="79">
        <f>F131*E135</f>
        <v>1</v>
      </c>
      <c r="G135" s="255"/>
      <c r="H135" s="91"/>
      <c r="I135" s="588"/>
      <c r="J135" s="91"/>
      <c r="K135" s="91"/>
      <c r="L135" s="91"/>
      <c r="M135" s="91"/>
      <c r="O135" s="132"/>
    </row>
    <row r="136" spans="1:15" s="134" customFormat="1" ht="14.25">
      <c r="A136" s="264"/>
      <c r="B136" s="709"/>
      <c r="C136" s="260" t="s">
        <v>151</v>
      </c>
      <c r="D136" s="216" t="s">
        <v>88</v>
      </c>
      <c r="E136" s="199"/>
      <c r="F136" s="79">
        <v>3</v>
      </c>
      <c r="G136" s="255"/>
      <c r="H136" s="91"/>
      <c r="I136" s="588"/>
      <c r="J136" s="91"/>
      <c r="K136" s="91"/>
      <c r="L136" s="91"/>
      <c r="M136" s="91"/>
      <c r="O136" s="132"/>
    </row>
    <row r="137" spans="1:15" s="134" customFormat="1" ht="36" customHeight="1">
      <c r="A137" s="264"/>
      <c r="B137" s="709"/>
      <c r="C137" s="260" t="s">
        <v>152</v>
      </c>
      <c r="D137" s="216" t="s">
        <v>88</v>
      </c>
      <c r="E137" s="199"/>
      <c r="F137" s="79">
        <v>1</v>
      </c>
      <c r="G137" s="255"/>
      <c r="H137" s="91"/>
      <c r="I137" s="588"/>
      <c r="J137" s="91"/>
      <c r="K137" s="91"/>
      <c r="L137" s="91"/>
      <c r="M137" s="91"/>
      <c r="O137" s="132"/>
    </row>
    <row r="138" spans="1:15" s="134" customFormat="1" ht="18.75" customHeight="1">
      <c r="A138" s="264"/>
      <c r="B138" s="710"/>
      <c r="C138" s="146" t="s">
        <v>62</v>
      </c>
      <c r="D138" s="698" t="s">
        <v>4</v>
      </c>
      <c r="E138" s="234">
        <v>1.36</v>
      </c>
      <c r="F138" s="55">
        <f>F131*E138</f>
        <v>1.36</v>
      </c>
      <c r="G138" s="266"/>
      <c r="H138" s="85"/>
      <c r="I138" s="64"/>
      <c r="J138" s="85"/>
      <c r="K138" s="85"/>
      <c r="L138" s="85"/>
      <c r="M138" s="85"/>
      <c r="O138" s="132"/>
    </row>
    <row r="139" spans="1:15" s="650" customFormat="1" ht="13.5" hidden="1" customHeight="1">
      <c r="A139" s="670"/>
      <c r="B139" s="687"/>
      <c r="C139" s="671"/>
      <c r="D139" s="670"/>
      <c r="E139" s="672"/>
      <c r="F139" s="673"/>
      <c r="G139" s="674"/>
      <c r="H139" s="554"/>
      <c r="I139" s="675"/>
      <c r="J139" s="554"/>
      <c r="K139" s="554"/>
      <c r="L139" s="554"/>
      <c r="M139" s="554"/>
      <c r="O139" s="651"/>
    </row>
    <row r="140" spans="1:15" s="650" customFormat="1" ht="13.5" hidden="1" customHeight="1">
      <c r="A140" s="676"/>
      <c r="B140" s="268"/>
      <c r="C140" s="268"/>
      <c r="D140" s="676"/>
      <c r="E140" s="676"/>
      <c r="F140" s="677"/>
      <c r="G140" s="554"/>
      <c r="H140" s="554"/>
      <c r="I140" s="675"/>
      <c r="J140" s="554"/>
      <c r="K140" s="554"/>
      <c r="L140" s="554"/>
      <c r="M140" s="554"/>
      <c r="O140" s="651"/>
    </row>
    <row r="141" spans="1:15" s="650" customFormat="1" ht="13.5" hidden="1" customHeight="1">
      <c r="A141" s="676"/>
      <c r="B141" s="268"/>
      <c r="C141" s="268"/>
      <c r="D141" s="676"/>
      <c r="E141" s="676"/>
      <c r="F141" s="677"/>
      <c r="G141" s="554"/>
      <c r="H141" s="554"/>
      <c r="I141" s="675"/>
      <c r="J141" s="554"/>
      <c r="K141" s="554"/>
      <c r="L141" s="554"/>
      <c r="M141" s="554"/>
      <c r="O141" s="651"/>
    </row>
    <row r="142" spans="1:15" s="652" customFormat="1" ht="13.5" hidden="1" customHeight="1">
      <c r="A142" s="676"/>
      <c r="B142" s="268"/>
      <c r="C142" s="678"/>
      <c r="D142" s="676"/>
      <c r="E142" s="676"/>
      <c r="F142" s="677"/>
      <c r="G142" s="554"/>
      <c r="H142" s="554"/>
      <c r="I142" s="675"/>
      <c r="J142" s="554"/>
      <c r="K142" s="554"/>
      <c r="L142" s="554"/>
      <c r="M142" s="554"/>
      <c r="O142" s="651"/>
    </row>
    <row r="143" spans="1:15" s="650" customFormat="1" ht="13.5" hidden="1" customHeight="1">
      <c r="A143" s="676"/>
      <c r="B143" s="268"/>
      <c r="C143" s="679"/>
      <c r="D143" s="676"/>
      <c r="E143" s="676"/>
      <c r="F143" s="677"/>
      <c r="G143" s="554"/>
      <c r="H143" s="554"/>
      <c r="I143" s="675"/>
      <c r="J143" s="554"/>
      <c r="K143" s="554"/>
      <c r="L143" s="554"/>
      <c r="M143" s="554"/>
      <c r="O143" s="651"/>
    </row>
    <row r="144" spans="1:15" s="650" customFormat="1" ht="13.5" hidden="1" customHeight="1">
      <c r="A144" s="680"/>
      <c r="B144" s="543"/>
      <c r="C144" s="543"/>
      <c r="D144" s="680"/>
      <c r="E144" s="680"/>
      <c r="F144" s="681"/>
      <c r="G144" s="682"/>
      <c r="H144" s="682"/>
      <c r="I144" s="683"/>
      <c r="J144" s="682"/>
      <c r="K144" s="682"/>
      <c r="L144" s="682"/>
      <c r="M144" s="554"/>
      <c r="O144" s="651"/>
    </row>
    <row r="145" spans="1:15" s="650" customFormat="1" ht="13.5" hidden="1" customHeight="1">
      <c r="A145" s="670"/>
      <c r="B145" s="687"/>
      <c r="C145" s="684"/>
      <c r="D145" s="670"/>
      <c r="E145" s="670"/>
      <c r="F145" s="685"/>
      <c r="G145" s="674"/>
      <c r="H145" s="554"/>
      <c r="I145" s="675"/>
      <c r="J145" s="554"/>
      <c r="K145" s="554"/>
      <c r="L145" s="554"/>
      <c r="M145" s="554"/>
      <c r="O145" s="651"/>
    </row>
    <row r="146" spans="1:15" s="650" customFormat="1" ht="13.5" hidden="1" customHeight="1">
      <c r="A146" s="676"/>
      <c r="B146" s="268"/>
      <c r="C146" s="268"/>
      <c r="D146" s="676"/>
      <c r="E146" s="676"/>
      <c r="F146" s="686"/>
      <c r="G146" s="554"/>
      <c r="H146" s="554"/>
      <c r="I146" s="675"/>
      <c r="J146" s="554"/>
      <c r="K146" s="554"/>
      <c r="L146" s="554"/>
      <c r="M146" s="554"/>
      <c r="O146" s="651"/>
    </row>
    <row r="147" spans="1:15" s="650" customFormat="1" ht="13.5" hidden="1" customHeight="1">
      <c r="A147" s="676"/>
      <c r="B147" s="268"/>
      <c r="C147" s="268"/>
      <c r="D147" s="676"/>
      <c r="E147" s="676"/>
      <c r="F147" s="686"/>
      <c r="G147" s="554"/>
      <c r="H147" s="554"/>
      <c r="I147" s="675"/>
      <c r="J147" s="554"/>
      <c r="K147" s="554"/>
      <c r="L147" s="554"/>
      <c r="M147" s="554"/>
      <c r="O147" s="651"/>
    </row>
    <row r="148" spans="1:15" s="650" customFormat="1" ht="13.5" hidden="1" customHeight="1">
      <c r="A148" s="676"/>
      <c r="B148" s="268"/>
      <c r="C148" s="678"/>
      <c r="D148" s="676"/>
      <c r="E148" s="676"/>
      <c r="F148" s="686"/>
      <c r="G148" s="554"/>
      <c r="H148" s="554"/>
      <c r="I148" s="675"/>
      <c r="J148" s="554"/>
      <c r="K148" s="554"/>
      <c r="L148" s="554"/>
      <c r="M148" s="554"/>
      <c r="O148" s="651"/>
    </row>
    <row r="149" spans="1:15" s="276" customFormat="1" ht="32.25" customHeight="1">
      <c r="A149" s="697">
        <v>4</v>
      </c>
      <c r="B149" s="274" t="s">
        <v>158</v>
      </c>
      <c r="C149" s="238" t="s">
        <v>159</v>
      </c>
      <c r="D149" s="697" t="s">
        <v>41</v>
      </c>
      <c r="E149" s="697"/>
      <c r="F149" s="275">
        <v>90</v>
      </c>
      <c r="G149" s="68"/>
      <c r="H149" s="84"/>
      <c r="I149" s="61"/>
      <c r="J149" s="84"/>
      <c r="K149" s="84"/>
      <c r="L149" s="84"/>
      <c r="M149" s="84"/>
      <c r="O149" s="132"/>
    </row>
    <row r="150" spans="1:15" s="276" customFormat="1" ht="15">
      <c r="A150" s="697"/>
      <c r="B150" s="277"/>
      <c r="C150" s="191" t="s">
        <v>44</v>
      </c>
      <c r="D150" s="697" t="s">
        <v>37</v>
      </c>
      <c r="E150" s="697">
        <v>0.26</v>
      </c>
      <c r="F150" s="74">
        <f>F149*E150</f>
        <v>23.400000000000002</v>
      </c>
      <c r="G150" s="68"/>
      <c r="H150" s="84"/>
      <c r="I150" s="61"/>
      <c r="J150" s="84"/>
      <c r="K150" s="84"/>
      <c r="L150" s="84"/>
      <c r="M150" s="84"/>
      <c r="O150" s="132"/>
    </row>
    <row r="151" spans="1:15" s="278" customFormat="1" ht="13.5">
      <c r="A151" s="697"/>
      <c r="B151" s="274"/>
      <c r="C151" s="191" t="s">
        <v>40</v>
      </c>
      <c r="D151" s="697" t="s">
        <v>4</v>
      </c>
      <c r="E151" s="697">
        <v>0.122</v>
      </c>
      <c r="F151" s="74">
        <f>F149*E151</f>
        <v>10.98</v>
      </c>
      <c r="G151" s="68"/>
      <c r="H151" s="84"/>
      <c r="I151" s="61"/>
      <c r="J151" s="84"/>
      <c r="K151" s="84"/>
      <c r="L151" s="84"/>
      <c r="M151" s="84"/>
      <c r="O151" s="132"/>
    </row>
    <row r="152" spans="1:15" s="279" customFormat="1" ht="13.5">
      <c r="A152" s="697"/>
      <c r="B152" s="277"/>
      <c r="C152" s="191" t="s">
        <v>58</v>
      </c>
      <c r="D152" s="697"/>
      <c r="E152" s="697"/>
      <c r="F152" s="74"/>
      <c r="G152" s="68"/>
      <c r="H152" s="84"/>
      <c r="I152" s="61"/>
      <c r="J152" s="84"/>
      <c r="K152" s="84"/>
      <c r="L152" s="84"/>
      <c r="M152" s="84"/>
      <c r="O152" s="132"/>
    </row>
    <row r="153" spans="1:15" s="279" customFormat="1" ht="27">
      <c r="A153" s="697"/>
      <c r="B153" s="277"/>
      <c r="C153" s="54" t="s">
        <v>160</v>
      </c>
      <c r="D153" s="697" t="s">
        <v>41</v>
      </c>
      <c r="E153" s="697">
        <v>1</v>
      </c>
      <c r="F153" s="74">
        <f>F149*E153</f>
        <v>90</v>
      </c>
      <c r="G153" s="69"/>
      <c r="H153" s="84"/>
      <c r="I153" s="61"/>
      <c r="J153" s="84"/>
      <c r="K153" s="84"/>
      <c r="L153" s="84"/>
      <c r="M153" s="84"/>
      <c r="O153" s="132"/>
    </row>
    <row r="154" spans="1:15" s="279" customFormat="1" ht="13.5">
      <c r="A154" s="698"/>
      <c r="B154" s="280"/>
      <c r="C154" s="239" t="s">
        <v>62</v>
      </c>
      <c r="D154" s="698" t="s">
        <v>4</v>
      </c>
      <c r="E154" s="698">
        <v>8.2000000000000003E-2</v>
      </c>
      <c r="F154" s="78">
        <f>F149*E154</f>
        <v>7.38</v>
      </c>
      <c r="G154" s="611"/>
      <c r="H154" s="85"/>
      <c r="I154" s="64"/>
      <c r="J154" s="85"/>
      <c r="K154" s="85"/>
      <c r="L154" s="85"/>
      <c r="M154" s="85"/>
      <c r="O154" s="132"/>
    </row>
    <row r="155" spans="1:15" s="205" customFormat="1" ht="27">
      <c r="A155" s="697">
        <v>5</v>
      </c>
      <c r="B155" s="191" t="s">
        <v>161</v>
      </c>
      <c r="C155" s="238" t="s">
        <v>162</v>
      </c>
      <c r="D155" s="700" t="s">
        <v>96</v>
      </c>
      <c r="E155" s="697"/>
      <c r="F155" s="612">
        <v>120</v>
      </c>
      <c r="G155" s="84"/>
      <c r="H155" s="84"/>
      <c r="I155" s="61"/>
      <c r="J155" s="84"/>
      <c r="K155" s="84"/>
      <c r="L155" s="84"/>
      <c r="M155" s="84"/>
      <c r="O155" s="132"/>
    </row>
    <row r="156" spans="1:15" s="205" customFormat="1" ht="13.5">
      <c r="A156" s="697"/>
      <c r="B156" s="191"/>
      <c r="C156" s="146" t="s">
        <v>44</v>
      </c>
      <c r="D156" s="73" t="s">
        <v>37</v>
      </c>
      <c r="E156" s="73">
        <v>0.13</v>
      </c>
      <c r="F156" s="80">
        <f>F155*E156</f>
        <v>15.600000000000001</v>
      </c>
      <c r="G156" s="84"/>
      <c r="H156" s="84"/>
      <c r="I156" s="61"/>
      <c r="J156" s="84"/>
      <c r="K156" s="84"/>
      <c r="L156" s="84"/>
      <c r="M156" s="84"/>
      <c r="O156" s="132"/>
    </row>
    <row r="157" spans="1:15" s="205" customFormat="1" ht="13.5">
      <c r="A157" s="697"/>
      <c r="B157" s="191"/>
      <c r="C157" s="146" t="s">
        <v>40</v>
      </c>
      <c r="D157" s="697" t="s">
        <v>4</v>
      </c>
      <c r="E157" s="697">
        <v>3.7100000000000001E-2</v>
      </c>
      <c r="F157" s="80">
        <f>F155*E157</f>
        <v>4.452</v>
      </c>
      <c r="G157" s="84"/>
      <c r="H157" s="84"/>
      <c r="I157" s="61"/>
      <c r="J157" s="84"/>
      <c r="K157" s="84"/>
      <c r="L157" s="84"/>
      <c r="M157" s="84"/>
      <c r="O157" s="132"/>
    </row>
    <row r="158" spans="1:15" s="205" customFormat="1" ht="13.5">
      <c r="A158" s="697"/>
      <c r="B158" s="191"/>
      <c r="C158" s="101" t="s">
        <v>58</v>
      </c>
      <c r="D158" s="73"/>
      <c r="E158" s="73"/>
      <c r="F158" s="80"/>
      <c r="G158" s="84"/>
      <c r="H158" s="85"/>
      <c r="I158" s="64"/>
      <c r="J158" s="85"/>
      <c r="K158" s="85"/>
      <c r="L158" s="85"/>
      <c r="M158" s="85"/>
      <c r="O158" s="132"/>
    </row>
    <row r="159" spans="1:15" s="205" customFormat="1" ht="41.25">
      <c r="A159" s="697"/>
      <c r="B159" s="191"/>
      <c r="C159" s="143" t="s">
        <v>163</v>
      </c>
      <c r="D159" s="216" t="s">
        <v>96</v>
      </c>
      <c r="E159" s="199"/>
      <c r="F159" s="51">
        <v>120</v>
      </c>
      <c r="G159" s="167"/>
      <c r="H159" s="65"/>
      <c r="I159" s="64"/>
      <c r="J159" s="65"/>
      <c r="K159" s="65"/>
      <c r="L159" s="65"/>
      <c r="M159" s="65"/>
      <c r="O159" s="132"/>
    </row>
    <row r="160" spans="1:15" s="205" customFormat="1" ht="13.5">
      <c r="A160" s="698"/>
      <c r="B160" s="239"/>
      <c r="C160" s="150" t="s">
        <v>62</v>
      </c>
      <c r="D160" s="698" t="s">
        <v>4</v>
      </c>
      <c r="E160" s="77">
        <v>1.44E-2</v>
      </c>
      <c r="F160" s="81">
        <f>F155*E160</f>
        <v>1.728</v>
      </c>
      <c r="G160" s="91"/>
      <c r="H160" s="91"/>
      <c r="I160" s="588"/>
      <c r="J160" s="91"/>
      <c r="K160" s="91"/>
      <c r="L160" s="91"/>
      <c r="M160" s="91"/>
      <c r="O160" s="132"/>
    </row>
    <row r="161" spans="1:15" s="14" customFormat="1" ht="14.25">
      <c r="A161" s="283"/>
      <c r="B161" s="283"/>
      <c r="C161" s="284" t="s">
        <v>13</v>
      </c>
      <c r="D161" s="285"/>
      <c r="E161" s="286"/>
      <c r="F161" s="287"/>
      <c r="G161" s="123"/>
      <c r="H161" s="123"/>
      <c r="I161" s="288"/>
      <c r="J161" s="123"/>
      <c r="K161" s="123"/>
      <c r="L161" s="123"/>
      <c r="M161" s="123"/>
      <c r="N161" s="506"/>
      <c r="O161" s="132"/>
    </row>
    <row r="162" spans="1:15" s="205" customFormat="1" ht="14.25">
      <c r="A162" s="283"/>
      <c r="B162" s="283"/>
      <c r="C162" s="289" t="s">
        <v>164</v>
      </c>
      <c r="D162" s="120" t="s">
        <v>331</v>
      </c>
      <c r="E162" s="290"/>
      <c r="F162" s="256"/>
      <c r="G162" s="291"/>
      <c r="H162" s="291"/>
      <c r="I162" s="292"/>
      <c r="J162" s="291"/>
      <c r="K162" s="291"/>
      <c r="L162" s="291"/>
      <c r="M162" s="291"/>
      <c r="N162" s="518"/>
      <c r="O162" s="132"/>
    </row>
    <row r="163" spans="1:15" s="205" customFormat="1" ht="14.25">
      <c r="A163" s="283"/>
      <c r="B163" s="283"/>
      <c r="C163" s="293" t="s">
        <v>165</v>
      </c>
      <c r="D163" s="285"/>
      <c r="E163" s="290"/>
      <c r="F163" s="256"/>
      <c r="G163" s="291"/>
      <c r="H163" s="291"/>
      <c r="I163" s="292"/>
      <c r="J163" s="291"/>
      <c r="K163" s="291"/>
      <c r="L163" s="291"/>
      <c r="M163" s="291"/>
      <c r="N163" s="577"/>
      <c r="O163" s="132"/>
    </row>
    <row r="164" spans="1:15" s="205" customFormat="1" ht="14.25">
      <c r="A164" s="283"/>
      <c r="B164" s="283"/>
      <c r="C164" s="251" t="s">
        <v>54</v>
      </c>
      <c r="D164" s="120" t="s">
        <v>331</v>
      </c>
      <c r="E164" s="294"/>
      <c r="F164" s="256"/>
      <c r="G164" s="291"/>
      <c r="H164" s="291"/>
      <c r="I164" s="292"/>
      <c r="J164" s="291"/>
      <c r="K164" s="291"/>
      <c r="L164" s="291"/>
      <c r="M164" s="291"/>
      <c r="N164" s="577"/>
      <c r="O164" s="132"/>
    </row>
    <row r="165" spans="1:15" s="205" customFormat="1" ht="14.25">
      <c r="A165" s="283"/>
      <c r="B165" s="283"/>
      <c r="C165" s="295" t="s">
        <v>166</v>
      </c>
      <c r="D165" s="540"/>
      <c r="E165" s="780"/>
      <c r="F165" s="781"/>
      <c r="G165" s="296"/>
      <c r="H165" s="296"/>
      <c r="I165" s="297"/>
      <c r="J165" s="296"/>
      <c r="K165" s="296"/>
      <c r="L165" s="296"/>
      <c r="M165" s="296"/>
      <c r="N165" s="578"/>
      <c r="O165" s="132"/>
    </row>
    <row r="166" spans="1:15" s="205" customFormat="1" ht="14.25">
      <c r="A166" s="283"/>
      <c r="B166" s="283"/>
      <c r="C166" s="305" t="s">
        <v>170</v>
      </c>
      <c r="D166" s="306"/>
      <c r="E166" s="299"/>
      <c r="F166" s="307"/>
      <c r="G166" s="291"/>
      <c r="H166" s="291"/>
      <c r="I166" s="292"/>
      <c r="J166" s="291"/>
      <c r="K166" s="291"/>
      <c r="L166" s="291"/>
      <c r="M166" s="291"/>
      <c r="O166" s="132"/>
    </row>
    <row r="167" spans="1:15" s="175" customFormat="1" ht="14.25">
      <c r="A167" s="166"/>
      <c r="B167" s="308"/>
      <c r="C167" s="309" t="s">
        <v>171</v>
      </c>
      <c r="D167" s="77"/>
      <c r="E167" s="201"/>
      <c r="F167" s="310"/>
      <c r="G167" s="91"/>
      <c r="H167" s="311"/>
      <c r="I167" s="312"/>
      <c r="J167" s="91"/>
      <c r="K167" s="91"/>
      <c r="L167" s="91"/>
      <c r="M167" s="91"/>
      <c r="O167" s="132"/>
    </row>
    <row r="168" spans="1:15" s="303" customFormat="1" ht="27">
      <c r="A168" s="194">
        <v>1</v>
      </c>
      <c r="B168" s="313" t="s">
        <v>172</v>
      </c>
      <c r="C168" s="314" t="s">
        <v>176</v>
      </c>
      <c r="D168" s="194" t="s">
        <v>96</v>
      </c>
      <c r="E168" s="315"/>
      <c r="F168" s="316">
        <v>20</v>
      </c>
      <c r="G168" s="317"/>
      <c r="H168" s="84"/>
      <c r="I168" s="61"/>
      <c r="J168" s="84"/>
      <c r="K168" s="84"/>
      <c r="L168" s="84"/>
      <c r="M168" s="84"/>
      <c r="O168" s="132"/>
    </row>
    <row r="169" spans="1:15" s="303" customFormat="1" ht="13.5">
      <c r="A169" s="86"/>
      <c r="B169" s="322"/>
      <c r="C169" s="323" t="s">
        <v>44</v>
      </c>
      <c r="D169" s="86" t="s">
        <v>37</v>
      </c>
      <c r="E169" s="324">
        <v>1.43</v>
      </c>
      <c r="F169" s="189">
        <f>F168*E169</f>
        <v>28.599999999999998</v>
      </c>
      <c r="G169" s="325"/>
      <c r="H169" s="84"/>
      <c r="I169" s="61"/>
      <c r="J169" s="84"/>
      <c r="K169" s="84"/>
      <c r="L169" s="84"/>
      <c r="M169" s="84"/>
      <c r="O169" s="132"/>
    </row>
    <row r="170" spans="1:15" s="303" customFormat="1" ht="14.25">
      <c r="A170" s="86"/>
      <c r="B170" s="326"/>
      <c r="C170" s="323" t="s">
        <v>174</v>
      </c>
      <c r="D170" s="86" t="s">
        <v>4</v>
      </c>
      <c r="E170" s="189">
        <v>2.5700000000000001E-2</v>
      </c>
      <c r="F170" s="189">
        <f>F168*E170</f>
        <v>0.51400000000000001</v>
      </c>
      <c r="G170" s="137"/>
      <c r="H170" s="84"/>
      <c r="I170" s="61"/>
      <c r="J170" s="84"/>
      <c r="K170" s="84"/>
      <c r="L170" s="84"/>
      <c r="M170" s="84"/>
      <c r="O170" s="132"/>
    </row>
    <row r="171" spans="1:15" s="303" customFormat="1" ht="14.25">
      <c r="A171" s="86"/>
      <c r="B171" s="326"/>
      <c r="C171" s="323" t="s">
        <v>58</v>
      </c>
      <c r="D171" s="86"/>
      <c r="E171" s="189"/>
      <c r="F171" s="189"/>
      <c r="G171" s="137"/>
      <c r="H171" s="84"/>
      <c r="I171" s="61"/>
      <c r="J171" s="84"/>
      <c r="K171" s="84"/>
      <c r="L171" s="84"/>
      <c r="M171" s="84"/>
      <c r="O171" s="132"/>
    </row>
    <row r="172" spans="1:15" s="303" customFormat="1" ht="14.25">
      <c r="A172" s="86"/>
      <c r="B172" s="326"/>
      <c r="C172" s="327" t="s">
        <v>320</v>
      </c>
      <c r="D172" s="86" t="s">
        <v>96</v>
      </c>
      <c r="E172" s="86">
        <v>0.92900000000000005</v>
      </c>
      <c r="F172" s="189">
        <f>F168*E172</f>
        <v>18.580000000000002</v>
      </c>
      <c r="G172" s="137"/>
      <c r="H172" s="84"/>
      <c r="I172" s="61"/>
      <c r="J172" s="84"/>
      <c r="K172" s="84"/>
      <c r="L172" s="84"/>
      <c r="M172" s="84"/>
      <c r="O172" s="132"/>
    </row>
    <row r="173" spans="1:15" s="303" customFormat="1" ht="14.25">
      <c r="A173" s="157"/>
      <c r="B173" s="328"/>
      <c r="C173" s="329" t="s">
        <v>62</v>
      </c>
      <c r="D173" s="157" t="s">
        <v>4</v>
      </c>
      <c r="E173" s="330">
        <v>4.5699999999999998E-2</v>
      </c>
      <c r="F173" s="330">
        <f>F168*E173</f>
        <v>0.91399999999999992</v>
      </c>
      <c r="G173" s="438"/>
      <c r="H173" s="85"/>
      <c r="I173" s="64"/>
      <c r="J173" s="85"/>
      <c r="K173" s="85"/>
      <c r="L173" s="85"/>
      <c r="M173" s="85"/>
      <c r="O173" s="132"/>
    </row>
    <row r="174" spans="1:15" s="175" customFormat="1" ht="14.25">
      <c r="A174" s="698">
        <v>2</v>
      </c>
      <c r="B174" s="332"/>
      <c r="C174" s="260" t="s">
        <v>177</v>
      </c>
      <c r="D174" s="201" t="s">
        <v>96</v>
      </c>
      <c r="E174" s="201"/>
      <c r="F174" s="79">
        <v>20</v>
      </c>
      <c r="G174" s="459"/>
      <c r="H174" s="91"/>
      <c r="I174" s="588"/>
      <c r="J174" s="91"/>
      <c r="K174" s="91"/>
      <c r="L174" s="91"/>
      <c r="M174" s="91"/>
      <c r="O174" s="132"/>
    </row>
    <row r="175" spans="1:15" s="351" customFormat="1" ht="27">
      <c r="A175" s="345">
        <v>3</v>
      </c>
      <c r="B175" s="346" t="s">
        <v>182</v>
      </c>
      <c r="C175" s="347" t="s">
        <v>183</v>
      </c>
      <c r="D175" s="348" t="s">
        <v>147</v>
      </c>
      <c r="E175" s="162"/>
      <c r="F175" s="349">
        <v>1</v>
      </c>
      <c r="G175" s="350"/>
      <c r="H175" s="84"/>
      <c r="I175" s="61"/>
      <c r="J175" s="84"/>
      <c r="K175" s="84"/>
      <c r="L175" s="84"/>
      <c r="M175" s="84"/>
      <c r="O175" s="132"/>
    </row>
    <row r="176" spans="1:15" s="355" customFormat="1" ht="14.25">
      <c r="A176" s="345"/>
      <c r="B176" s="352"/>
      <c r="C176" s="353" t="s">
        <v>184</v>
      </c>
      <c r="D176" s="348" t="s">
        <v>37</v>
      </c>
      <c r="E176" s="162">
        <v>1.06</v>
      </c>
      <c r="F176" s="213">
        <f>F175*E176</f>
        <v>1.06</v>
      </c>
      <c r="G176" s="137"/>
      <c r="H176" s="84"/>
      <c r="I176" s="61"/>
      <c r="J176" s="84"/>
      <c r="K176" s="84"/>
      <c r="L176" s="84"/>
      <c r="M176" s="84"/>
      <c r="N176" s="354"/>
      <c r="O176" s="132"/>
    </row>
    <row r="177" spans="1:15" s="355" customFormat="1" ht="14.25">
      <c r="A177" s="345"/>
      <c r="B177" s="352"/>
      <c r="C177" s="353" t="s">
        <v>185</v>
      </c>
      <c r="D177" s="162" t="s">
        <v>4</v>
      </c>
      <c r="E177" s="162">
        <v>0.16</v>
      </c>
      <c r="F177" s="213">
        <f>F175*E177</f>
        <v>0.16</v>
      </c>
      <c r="G177" s="137"/>
      <c r="H177" s="84"/>
      <c r="I177" s="61"/>
      <c r="J177" s="84"/>
      <c r="K177" s="84"/>
      <c r="L177" s="84"/>
      <c r="M177" s="84"/>
      <c r="N177" s="354"/>
      <c r="O177" s="132"/>
    </row>
    <row r="178" spans="1:15" s="355" customFormat="1" ht="14.25">
      <c r="A178" s="345"/>
      <c r="B178" s="352"/>
      <c r="C178" s="353" t="s">
        <v>10</v>
      </c>
      <c r="D178" s="162"/>
      <c r="E178" s="162"/>
      <c r="F178" s="213"/>
      <c r="G178" s="137"/>
      <c r="H178" s="84"/>
      <c r="I178" s="61"/>
      <c r="J178" s="84"/>
      <c r="K178" s="84"/>
      <c r="L178" s="84"/>
      <c r="M178" s="84"/>
      <c r="N178" s="354"/>
      <c r="O178" s="132"/>
    </row>
    <row r="179" spans="1:15" s="355" customFormat="1" ht="14.25">
      <c r="A179" s="345"/>
      <c r="B179" s="356"/>
      <c r="C179" s="353" t="s">
        <v>186</v>
      </c>
      <c r="D179" s="162" t="s">
        <v>88</v>
      </c>
      <c r="E179" s="162">
        <v>1</v>
      </c>
      <c r="F179" s="213">
        <f>F175*E179</f>
        <v>1</v>
      </c>
      <c r="G179" s="137"/>
      <c r="H179" s="84"/>
      <c r="I179" s="61"/>
      <c r="J179" s="84"/>
      <c r="K179" s="84"/>
      <c r="L179" s="84"/>
      <c r="M179" s="84"/>
      <c r="N179" s="354"/>
      <c r="O179" s="132"/>
    </row>
    <row r="180" spans="1:15" s="355" customFormat="1" ht="14.25">
      <c r="A180" s="357"/>
      <c r="B180" s="358"/>
      <c r="C180" s="359" t="s">
        <v>187</v>
      </c>
      <c r="D180" s="360" t="s">
        <v>4</v>
      </c>
      <c r="E180" s="360">
        <v>0.02</v>
      </c>
      <c r="F180" s="241">
        <f>F175*E180</f>
        <v>0.02</v>
      </c>
      <c r="G180" s="137"/>
      <c r="H180" s="84"/>
      <c r="I180" s="61"/>
      <c r="J180" s="84"/>
      <c r="K180" s="84"/>
      <c r="L180" s="84"/>
      <c r="M180" s="84"/>
      <c r="N180" s="354"/>
      <c r="O180" s="132"/>
    </row>
    <row r="181" spans="1:15" s="175" customFormat="1" ht="14.25">
      <c r="A181" s="698">
        <v>4</v>
      </c>
      <c r="B181" s="361"/>
      <c r="C181" s="613" t="s">
        <v>314</v>
      </c>
      <c r="D181" s="201" t="s">
        <v>88</v>
      </c>
      <c r="E181" s="219"/>
      <c r="F181" s="362">
        <v>24</v>
      </c>
      <c r="G181" s="459"/>
      <c r="H181" s="91"/>
      <c r="I181" s="588"/>
      <c r="J181" s="91"/>
      <c r="K181" s="91"/>
      <c r="L181" s="91"/>
      <c r="M181" s="91"/>
      <c r="O181" s="132"/>
    </row>
    <row r="182" spans="1:15" s="175" customFormat="1" ht="14.25">
      <c r="A182" s="698">
        <v>5</v>
      </c>
      <c r="B182" s="361"/>
      <c r="C182" s="260" t="s">
        <v>315</v>
      </c>
      <c r="D182" s="201" t="s">
        <v>88</v>
      </c>
      <c r="E182" s="219"/>
      <c r="F182" s="362">
        <v>20</v>
      </c>
      <c r="G182" s="459"/>
      <c r="H182" s="91"/>
      <c r="I182" s="588"/>
      <c r="J182" s="91"/>
      <c r="K182" s="91"/>
      <c r="L182" s="91"/>
      <c r="M182" s="91"/>
      <c r="O182" s="132"/>
    </row>
    <row r="183" spans="1:15" s="175" customFormat="1" ht="14.25">
      <c r="A183" s="698">
        <v>6</v>
      </c>
      <c r="B183" s="361"/>
      <c r="C183" s="260" t="s">
        <v>188</v>
      </c>
      <c r="D183" s="201" t="s">
        <v>88</v>
      </c>
      <c r="E183" s="219"/>
      <c r="F183" s="362">
        <v>10</v>
      </c>
      <c r="G183" s="459"/>
      <c r="H183" s="91"/>
      <c r="I183" s="588"/>
      <c r="J183" s="91"/>
      <c r="K183" s="91"/>
      <c r="L183" s="91"/>
      <c r="M183" s="91"/>
      <c r="O183" s="132"/>
    </row>
    <row r="184" spans="1:15" s="175" customFormat="1" ht="14.25">
      <c r="A184" s="698">
        <v>7</v>
      </c>
      <c r="B184" s="363"/>
      <c r="C184" s="613" t="s">
        <v>316</v>
      </c>
      <c r="D184" s="201" t="s">
        <v>88</v>
      </c>
      <c r="E184" s="219"/>
      <c r="F184" s="362">
        <v>22</v>
      </c>
      <c r="G184" s="459"/>
      <c r="H184" s="91"/>
      <c r="I184" s="588"/>
      <c r="J184" s="91"/>
      <c r="K184" s="91"/>
      <c r="L184" s="91"/>
      <c r="M184" s="91"/>
      <c r="O184" s="132"/>
    </row>
    <row r="185" spans="1:15" s="303" customFormat="1" ht="14.25">
      <c r="A185" s="341"/>
      <c r="B185" s="364"/>
      <c r="C185" s="365" t="s">
        <v>189</v>
      </c>
      <c r="D185" s="366"/>
      <c r="E185" s="367"/>
      <c r="F185" s="189"/>
      <c r="G185" s="368"/>
      <c r="H185" s="91"/>
      <c r="I185" s="588"/>
      <c r="J185" s="91"/>
      <c r="K185" s="91"/>
      <c r="L185" s="91"/>
      <c r="M185" s="91"/>
      <c r="O185" s="132"/>
    </row>
    <row r="186" spans="1:15" s="303" customFormat="1" ht="27.75">
      <c r="A186" s="194">
        <v>1</v>
      </c>
      <c r="B186" s="313" t="s">
        <v>190</v>
      </c>
      <c r="C186" s="369" t="s">
        <v>191</v>
      </c>
      <c r="D186" s="194" t="s">
        <v>96</v>
      </c>
      <c r="E186" s="315"/>
      <c r="F186" s="331">
        <v>6</v>
      </c>
      <c r="G186" s="317"/>
      <c r="H186" s="84"/>
      <c r="I186" s="61"/>
      <c r="J186" s="84"/>
      <c r="K186" s="84"/>
      <c r="L186" s="84"/>
      <c r="M186" s="84"/>
      <c r="O186" s="132"/>
    </row>
    <row r="187" spans="1:15" s="303" customFormat="1" ht="13.5">
      <c r="A187" s="86"/>
      <c r="B187" s="322"/>
      <c r="C187" s="323" t="s">
        <v>44</v>
      </c>
      <c r="D187" s="86" t="s">
        <v>37</v>
      </c>
      <c r="E187" s="324">
        <v>1.35</v>
      </c>
      <c r="F187" s="189">
        <f>F186*E187</f>
        <v>8.1000000000000014</v>
      </c>
      <c r="G187" s="325"/>
      <c r="H187" s="84"/>
      <c r="I187" s="61"/>
      <c r="J187" s="84"/>
      <c r="K187" s="84"/>
      <c r="L187" s="84"/>
      <c r="M187" s="84"/>
      <c r="O187" s="132"/>
    </row>
    <row r="188" spans="1:15" s="303" customFormat="1" ht="14.25">
      <c r="A188" s="86"/>
      <c r="B188" s="326"/>
      <c r="C188" s="323" t="s">
        <v>174</v>
      </c>
      <c r="D188" s="86" t="s">
        <v>4</v>
      </c>
      <c r="E188" s="189">
        <v>3.1399999999999997E-2</v>
      </c>
      <c r="F188" s="189">
        <f>F186*E188</f>
        <v>0.18839999999999998</v>
      </c>
      <c r="G188" s="137"/>
      <c r="H188" s="84"/>
      <c r="I188" s="61"/>
      <c r="J188" s="84"/>
      <c r="K188" s="84"/>
      <c r="L188" s="84"/>
      <c r="M188" s="84"/>
      <c r="O188" s="132"/>
    </row>
    <row r="189" spans="1:15" s="303" customFormat="1" ht="14.25">
      <c r="A189" s="86"/>
      <c r="B189" s="326"/>
      <c r="C189" s="323" t="s">
        <v>58</v>
      </c>
      <c r="D189" s="86"/>
      <c r="E189" s="189"/>
      <c r="F189" s="189"/>
      <c r="G189" s="137"/>
      <c r="H189" s="84"/>
      <c r="I189" s="61"/>
      <c r="J189" s="84"/>
      <c r="K189" s="84"/>
      <c r="L189" s="84"/>
      <c r="M189" s="84"/>
      <c r="O189" s="132"/>
    </row>
    <row r="190" spans="1:15" s="303" customFormat="1" ht="14.25">
      <c r="A190" s="86"/>
      <c r="B190" s="326"/>
      <c r="C190" s="327" t="s">
        <v>175</v>
      </c>
      <c r="D190" s="86" t="s">
        <v>96</v>
      </c>
      <c r="E190" s="86">
        <v>0.94599999999999995</v>
      </c>
      <c r="F190" s="370">
        <f>F186*E190</f>
        <v>5.6760000000000002</v>
      </c>
      <c r="G190" s="137"/>
      <c r="H190" s="84"/>
      <c r="I190" s="61"/>
      <c r="J190" s="84"/>
      <c r="K190" s="84"/>
      <c r="L190" s="84"/>
      <c r="M190" s="84"/>
      <c r="O190" s="132"/>
    </row>
    <row r="191" spans="1:15" s="303" customFormat="1" ht="14.25">
      <c r="A191" s="157"/>
      <c r="B191" s="328"/>
      <c r="C191" s="329" t="s">
        <v>62</v>
      </c>
      <c r="D191" s="157" t="s">
        <v>4</v>
      </c>
      <c r="E191" s="330">
        <v>6.5199999999999994E-2</v>
      </c>
      <c r="F191" s="330">
        <f>F186*E191</f>
        <v>0.39119999999999999</v>
      </c>
      <c r="G191" s="438"/>
      <c r="H191" s="85"/>
      <c r="I191" s="64"/>
      <c r="J191" s="85"/>
      <c r="K191" s="85"/>
      <c r="L191" s="85"/>
      <c r="M191" s="85"/>
      <c r="O191" s="132"/>
    </row>
    <row r="192" spans="1:15" s="175" customFormat="1" ht="27">
      <c r="A192" s="696">
        <v>2</v>
      </c>
      <c r="B192" s="333" t="s">
        <v>178</v>
      </c>
      <c r="C192" s="371" t="s">
        <v>192</v>
      </c>
      <c r="D192" s="696" t="s">
        <v>88</v>
      </c>
      <c r="E192" s="57"/>
      <c r="F192" s="102">
        <f>SUM(F196:F199)</f>
        <v>6</v>
      </c>
      <c r="G192" s="174"/>
      <c r="H192" s="84"/>
      <c r="I192" s="61"/>
      <c r="J192" s="84"/>
      <c r="K192" s="84"/>
      <c r="L192" s="84"/>
      <c r="M192" s="84"/>
      <c r="O192" s="132"/>
    </row>
    <row r="193" spans="1:15" s="175" customFormat="1" ht="13.5">
      <c r="A193" s="697"/>
      <c r="B193" s="336"/>
      <c r="C193" s="146" t="s">
        <v>44</v>
      </c>
      <c r="D193" s="697" t="s">
        <v>88</v>
      </c>
      <c r="E193" s="60">
        <v>1.51</v>
      </c>
      <c r="F193" s="55">
        <f>F192*E193</f>
        <v>9.06</v>
      </c>
      <c r="G193" s="174"/>
      <c r="H193" s="84"/>
      <c r="I193" s="61"/>
      <c r="J193" s="84"/>
      <c r="K193" s="84"/>
      <c r="L193" s="84"/>
      <c r="M193" s="84"/>
      <c r="O193" s="132"/>
    </row>
    <row r="194" spans="1:15" s="175" customFormat="1" ht="13.5">
      <c r="A194" s="697"/>
      <c r="B194" s="336"/>
      <c r="C194" s="146" t="s">
        <v>40</v>
      </c>
      <c r="D194" s="697" t="s">
        <v>4</v>
      </c>
      <c r="E194" s="172">
        <v>0.13</v>
      </c>
      <c r="F194" s="55">
        <f>F192*E194</f>
        <v>0.78</v>
      </c>
      <c r="G194" s="174"/>
      <c r="H194" s="84"/>
      <c r="I194" s="61"/>
      <c r="J194" s="84"/>
      <c r="K194" s="84"/>
      <c r="L194" s="84"/>
      <c r="M194" s="84"/>
      <c r="O194" s="132"/>
    </row>
    <row r="195" spans="1:15" s="175" customFormat="1" ht="13.5">
      <c r="A195" s="697"/>
      <c r="B195" s="336"/>
      <c r="C195" s="90" t="s">
        <v>58</v>
      </c>
      <c r="D195" s="73"/>
      <c r="E195" s="176"/>
      <c r="F195" s="63"/>
      <c r="G195" s="177"/>
      <c r="H195" s="84"/>
      <c r="I195" s="61"/>
      <c r="J195" s="84"/>
      <c r="K195" s="84"/>
      <c r="L195" s="84"/>
      <c r="M195" s="84"/>
      <c r="O195" s="132"/>
    </row>
    <row r="196" spans="1:15" s="175" customFormat="1" ht="14.25">
      <c r="A196" s="697"/>
      <c r="B196" s="336"/>
      <c r="C196" s="372" t="s">
        <v>193</v>
      </c>
      <c r="D196" s="166" t="s">
        <v>88</v>
      </c>
      <c r="E196" s="219"/>
      <c r="F196" s="79">
        <v>2</v>
      </c>
      <c r="G196" s="177"/>
      <c r="H196" s="91"/>
      <c r="I196" s="588"/>
      <c r="J196" s="91"/>
      <c r="K196" s="91"/>
      <c r="L196" s="91"/>
      <c r="M196" s="91"/>
      <c r="O196" s="132"/>
    </row>
    <row r="197" spans="1:15" s="175" customFormat="1" ht="14.25">
      <c r="A197" s="697"/>
      <c r="B197" s="336"/>
      <c r="C197" s="374" t="s">
        <v>194</v>
      </c>
      <c r="D197" s="375" t="s">
        <v>88</v>
      </c>
      <c r="E197" s="254"/>
      <c r="F197" s="79">
        <v>1</v>
      </c>
      <c r="G197" s="177"/>
      <c r="H197" s="91"/>
      <c r="I197" s="588"/>
      <c r="J197" s="91"/>
      <c r="K197" s="91"/>
      <c r="L197" s="91"/>
      <c r="M197" s="91"/>
      <c r="O197" s="132"/>
    </row>
    <row r="198" spans="1:15" s="175" customFormat="1" ht="14.25">
      <c r="A198" s="697"/>
      <c r="B198" s="336"/>
      <c r="C198" s="372" t="s">
        <v>195</v>
      </c>
      <c r="D198" s="375" t="s">
        <v>88</v>
      </c>
      <c r="E198" s="254"/>
      <c r="F198" s="79">
        <v>1</v>
      </c>
      <c r="G198" s="177"/>
      <c r="H198" s="91"/>
      <c r="I198" s="588"/>
      <c r="J198" s="91"/>
      <c r="K198" s="91"/>
      <c r="L198" s="91"/>
      <c r="M198" s="91"/>
      <c r="O198" s="132"/>
    </row>
    <row r="199" spans="1:15" s="175" customFormat="1" ht="14.25">
      <c r="A199" s="697"/>
      <c r="B199" s="336"/>
      <c r="C199" s="372" t="s">
        <v>196</v>
      </c>
      <c r="D199" s="375" t="s">
        <v>88</v>
      </c>
      <c r="E199" s="254"/>
      <c r="F199" s="79">
        <v>2</v>
      </c>
      <c r="G199" s="177"/>
      <c r="H199" s="91"/>
      <c r="I199" s="588"/>
      <c r="J199" s="91"/>
      <c r="K199" s="91"/>
      <c r="L199" s="91"/>
      <c r="M199" s="91"/>
      <c r="O199" s="132"/>
    </row>
    <row r="200" spans="1:15" s="175" customFormat="1" ht="13.5">
      <c r="A200" s="698"/>
      <c r="B200" s="340"/>
      <c r="C200" s="200" t="s">
        <v>62</v>
      </c>
      <c r="D200" s="166" t="s">
        <v>4</v>
      </c>
      <c r="E200" s="219">
        <v>7.0000000000000007E-2</v>
      </c>
      <c r="F200" s="257">
        <f>F192*E200</f>
        <v>0.42000000000000004</v>
      </c>
      <c r="G200" s="85"/>
      <c r="H200" s="91"/>
      <c r="I200" s="588"/>
      <c r="J200" s="91"/>
      <c r="K200" s="91"/>
      <c r="L200" s="91"/>
      <c r="M200" s="91"/>
      <c r="O200" s="132"/>
    </row>
    <row r="201" spans="1:15" s="175" customFormat="1" ht="14.25">
      <c r="A201" s="166">
        <v>3</v>
      </c>
      <c r="B201" s="614"/>
      <c r="C201" s="374" t="s">
        <v>197</v>
      </c>
      <c r="D201" s="696" t="s">
        <v>88</v>
      </c>
      <c r="E201" s="376"/>
      <c r="F201" s="102">
        <v>1</v>
      </c>
      <c r="G201" s="91"/>
      <c r="H201" s="91"/>
      <c r="I201" s="588"/>
      <c r="J201" s="91"/>
      <c r="K201" s="91"/>
      <c r="L201" s="91"/>
      <c r="M201" s="91"/>
      <c r="O201" s="132"/>
    </row>
    <row r="202" spans="1:15" s="175" customFormat="1" ht="14.25">
      <c r="A202" s="166">
        <v>4</v>
      </c>
      <c r="B202" s="614"/>
      <c r="C202" s="374" t="s">
        <v>198</v>
      </c>
      <c r="D202" s="696" t="s">
        <v>88</v>
      </c>
      <c r="E202" s="376"/>
      <c r="F202" s="102">
        <v>1</v>
      </c>
      <c r="G202" s="91"/>
      <c r="H202" s="91"/>
      <c r="I202" s="588"/>
      <c r="J202" s="91"/>
      <c r="K202" s="91"/>
      <c r="L202" s="91"/>
      <c r="M202" s="91"/>
      <c r="O202" s="132"/>
    </row>
    <row r="203" spans="1:15" s="175" customFormat="1" ht="28.5">
      <c r="A203" s="166">
        <v>5</v>
      </c>
      <c r="B203" s="614"/>
      <c r="C203" s="374" t="s">
        <v>199</v>
      </c>
      <c r="D203" s="377" t="s">
        <v>147</v>
      </c>
      <c r="E203" s="376"/>
      <c r="F203" s="102">
        <v>2</v>
      </c>
      <c r="G203" s="91"/>
      <c r="H203" s="91"/>
      <c r="I203" s="588"/>
      <c r="J203" s="91"/>
      <c r="K203" s="91"/>
      <c r="L203" s="91"/>
      <c r="M203" s="91"/>
      <c r="O203" s="132"/>
    </row>
    <row r="204" spans="1:15" s="175" customFormat="1" ht="14.25">
      <c r="A204" s="166">
        <v>6</v>
      </c>
      <c r="B204" s="614"/>
      <c r="C204" s="374" t="s">
        <v>200</v>
      </c>
      <c r="D204" s="166" t="s">
        <v>88</v>
      </c>
      <c r="E204" s="219"/>
      <c r="F204" s="79">
        <v>2</v>
      </c>
      <c r="G204" s="91"/>
      <c r="H204" s="91"/>
      <c r="I204" s="588"/>
      <c r="J204" s="91"/>
      <c r="K204" s="91"/>
      <c r="L204" s="91"/>
      <c r="M204" s="91"/>
      <c r="O204" s="132"/>
    </row>
    <row r="205" spans="1:15" s="205" customFormat="1" ht="28.5">
      <c r="A205" s="378">
        <v>7</v>
      </c>
      <c r="B205" s="379" t="s">
        <v>201</v>
      </c>
      <c r="C205" s="282" t="s">
        <v>202</v>
      </c>
      <c r="D205" s="73" t="s">
        <v>39</v>
      </c>
      <c r="E205" s="172"/>
      <c r="F205" s="338">
        <v>0.8</v>
      </c>
      <c r="G205" s="174"/>
      <c r="H205" s="84"/>
      <c r="I205" s="61"/>
      <c r="J205" s="84"/>
      <c r="K205" s="84"/>
      <c r="L205" s="84"/>
      <c r="M205" s="84"/>
      <c r="O205" s="132"/>
    </row>
    <row r="206" spans="1:15" s="205" customFormat="1" ht="13.5">
      <c r="A206" s="264"/>
      <c r="B206" s="379"/>
      <c r="C206" s="146" t="s">
        <v>203</v>
      </c>
      <c r="D206" s="73" t="s">
        <v>37</v>
      </c>
      <c r="E206" s="60">
        <v>13.8</v>
      </c>
      <c r="F206" s="55">
        <f>F205*E206</f>
        <v>11.040000000000001</v>
      </c>
      <c r="G206" s="84"/>
      <c r="H206" s="84"/>
      <c r="I206" s="61"/>
      <c r="J206" s="84"/>
      <c r="K206" s="84"/>
      <c r="L206" s="84"/>
      <c r="M206" s="84"/>
      <c r="O206" s="132"/>
    </row>
    <row r="207" spans="1:15" s="134" customFormat="1" ht="13.5">
      <c r="A207" s="264"/>
      <c r="B207" s="379"/>
      <c r="C207" s="146" t="s">
        <v>174</v>
      </c>
      <c r="D207" s="697" t="s">
        <v>4</v>
      </c>
      <c r="E207" s="172">
        <v>0.17</v>
      </c>
      <c r="F207" s="55">
        <f>F205*E207</f>
        <v>0.13600000000000001</v>
      </c>
      <c r="G207" s="84"/>
      <c r="H207" s="84"/>
      <c r="I207" s="61"/>
      <c r="J207" s="84"/>
      <c r="K207" s="84"/>
      <c r="L207" s="84"/>
      <c r="M207" s="84"/>
      <c r="O207" s="132"/>
    </row>
    <row r="208" spans="1:15" s="205" customFormat="1" ht="13.5">
      <c r="A208" s="264"/>
      <c r="B208" s="379"/>
      <c r="C208" s="101" t="s">
        <v>58</v>
      </c>
      <c r="D208" s="73"/>
      <c r="E208" s="172"/>
      <c r="F208" s="55"/>
      <c r="G208" s="84"/>
      <c r="H208" s="84"/>
      <c r="I208" s="61"/>
      <c r="J208" s="84"/>
      <c r="K208" s="84"/>
      <c r="L208" s="84"/>
      <c r="M208" s="84"/>
      <c r="O208" s="132"/>
    </row>
    <row r="209" spans="1:15" s="205" customFormat="1" ht="13.5">
      <c r="A209" s="264"/>
      <c r="B209" s="379"/>
      <c r="C209" s="146" t="s">
        <v>204</v>
      </c>
      <c r="D209" s="73" t="s">
        <v>35</v>
      </c>
      <c r="E209" s="172">
        <v>1.03</v>
      </c>
      <c r="F209" s="615">
        <f>E209*F205/0.05</f>
        <v>16.48</v>
      </c>
      <c r="G209" s="84"/>
      <c r="H209" s="84"/>
      <c r="I209" s="61"/>
      <c r="J209" s="84"/>
      <c r="K209" s="84"/>
      <c r="L209" s="84"/>
      <c r="M209" s="84"/>
      <c r="O209" s="132"/>
    </row>
    <row r="210" spans="1:15" s="205" customFormat="1" ht="13.5">
      <c r="A210" s="264"/>
      <c r="B210" s="379"/>
      <c r="C210" s="146" t="s">
        <v>205</v>
      </c>
      <c r="D210" s="73" t="s">
        <v>61</v>
      </c>
      <c r="E210" s="172">
        <v>10.6</v>
      </c>
      <c r="F210" s="55">
        <f>F205*E210</f>
        <v>8.48</v>
      </c>
      <c r="G210" s="84"/>
      <c r="H210" s="84"/>
      <c r="I210" s="61"/>
      <c r="J210" s="84"/>
      <c r="K210" s="84"/>
      <c r="L210" s="84"/>
      <c r="M210" s="84"/>
      <c r="O210" s="132"/>
    </row>
    <row r="211" spans="1:15" s="205" customFormat="1" ht="13.5">
      <c r="A211" s="264"/>
      <c r="B211" s="379"/>
      <c r="C211" s="146" t="s">
        <v>206</v>
      </c>
      <c r="D211" s="73" t="s">
        <v>61</v>
      </c>
      <c r="E211" s="60">
        <v>1</v>
      </c>
      <c r="F211" s="55">
        <f>F205*E211</f>
        <v>0.8</v>
      </c>
      <c r="G211" s="84"/>
      <c r="H211" s="84"/>
      <c r="I211" s="61"/>
      <c r="J211" s="84"/>
      <c r="K211" s="84"/>
      <c r="L211" s="84"/>
      <c r="M211" s="84"/>
      <c r="O211" s="132"/>
    </row>
    <row r="212" spans="1:15" s="205" customFormat="1" ht="13.5">
      <c r="A212" s="380"/>
      <c r="B212" s="381"/>
      <c r="C212" s="150" t="s">
        <v>62</v>
      </c>
      <c r="D212" s="698" t="s">
        <v>4</v>
      </c>
      <c r="E212" s="176">
        <v>0.9</v>
      </c>
      <c r="F212" s="63">
        <f>F205*E212</f>
        <v>0.72000000000000008</v>
      </c>
      <c r="G212" s="85"/>
      <c r="H212" s="85"/>
      <c r="I212" s="64"/>
      <c r="J212" s="85"/>
      <c r="K212" s="85"/>
      <c r="L212" s="85"/>
      <c r="M212" s="85"/>
      <c r="O212" s="132"/>
    </row>
    <row r="213" spans="1:15" s="265" customFormat="1" ht="85.5">
      <c r="A213" s="697">
        <v>8</v>
      </c>
      <c r="B213" s="382" t="s">
        <v>207</v>
      </c>
      <c r="C213" s="383" t="s">
        <v>208</v>
      </c>
      <c r="D213" s="223" t="s">
        <v>88</v>
      </c>
      <c r="E213" s="384"/>
      <c r="F213" s="102">
        <v>1</v>
      </c>
      <c r="G213" s="271"/>
      <c r="H213" s="84"/>
      <c r="I213" s="61"/>
      <c r="J213" s="84"/>
      <c r="K213" s="84"/>
      <c r="L213" s="84"/>
      <c r="M213" s="84"/>
      <c r="O213" s="132"/>
    </row>
    <row r="214" spans="1:15" s="265" customFormat="1" ht="13.5">
      <c r="A214" s="697"/>
      <c r="B214" s="385"/>
      <c r="C214" s="386" t="s">
        <v>91</v>
      </c>
      <c r="D214" s="172" t="s">
        <v>37</v>
      </c>
      <c r="E214" s="60">
        <v>18.899999999999999</v>
      </c>
      <c r="F214" s="55">
        <f>F213*E214</f>
        <v>18.899999999999999</v>
      </c>
      <c r="G214" s="214"/>
      <c r="H214" s="84"/>
      <c r="I214" s="61"/>
      <c r="J214" s="84"/>
      <c r="K214" s="84"/>
      <c r="L214" s="84"/>
      <c r="M214" s="523"/>
      <c r="O214" s="132"/>
    </row>
    <row r="215" spans="1:15" s="134" customFormat="1" ht="13.5">
      <c r="A215" s="697"/>
      <c r="B215" s="385"/>
      <c r="C215" s="272" t="s">
        <v>38</v>
      </c>
      <c r="D215" s="60" t="s">
        <v>4</v>
      </c>
      <c r="E215" s="172">
        <v>1.08</v>
      </c>
      <c r="F215" s="55">
        <f>F213*E215</f>
        <v>1.08</v>
      </c>
      <c r="G215" s="214"/>
      <c r="H215" s="84"/>
      <c r="I215" s="61"/>
      <c r="J215" s="84"/>
      <c r="K215" s="84"/>
      <c r="L215" s="84"/>
      <c r="M215" s="84"/>
      <c r="O215" s="132"/>
    </row>
    <row r="216" spans="1:15" s="265" customFormat="1" ht="13.5">
      <c r="A216" s="697"/>
      <c r="B216" s="385"/>
      <c r="C216" s="233" t="s">
        <v>58</v>
      </c>
      <c r="D216" s="172"/>
      <c r="E216" s="172"/>
      <c r="F216" s="55"/>
      <c r="G216" s="214"/>
      <c r="H216" s="84"/>
      <c r="I216" s="61"/>
      <c r="J216" s="84"/>
      <c r="K216" s="84"/>
      <c r="L216" s="84"/>
      <c r="M216" s="84"/>
      <c r="O216" s="132"/>
    </row>
    <row r="217" spans="1:15" s="265" customFormat="1" ht="81">
      <c r="A217" s="697"/>
      <c r="B217" s="385"/>
      <c r="C217" s="387" t="s">
        <v>209</v>
      </c>
      <c r="D217" s="702" t="s">
        <v>146</v>
      </c>
      <c r="E217" s="172">
        <v>1</v>
      </c>
      <c r="F217" s="55">
        <f>F213*E217</f>
        <v>1</v>
      </c>
      <c r="G217" s="214"/>
      <c r="H217" s="56"/>
      <c r="I217" s="61"/>
      <c r="J217" s="56"/>
      <c r="K217" s="56"/>
      <c r="L217" s="56"/>
      <c r="M217" s="618"/>
      <c r="O217" s="132"/>
    </row>
    <row r="218" spans="1:15" s="134" customFormat="1" ht="13.5">
      <c r="A218" s="698"/>
      <c r="B218" s="388"/>
      <c r="C218" s="389" t="s">
        <v>62</v>
      </c>
      <c r="D218" s="62" t="s">
        <v>4</v>
      </c>
      <c r="E218" s="176">
        <v>2.21</v>
      </c>
      <c r="F218" s="63">
        <f>F213*E218</f>
        <v>2.21</v>
      </c>
      <c r="G218" s="266"/>
      <c r="H218" s="85"/>
      <c r="I218" s="64"/>
      <c r="J218" s="85"/>
      <c r="K218" s="85"/>
      <c r="L218" s="85"/>
      <c r="M218" s="85"/>
      <c r="O218" s="132"/>
    </row>
    <row r="219" spans="1:15" s="303" customFormat="1" ht="28.5">
      <c r="A219" s="341">
        <v>9</v>
      </c>
      <c r="B219" s="390"/>
      <c r="C219" s="259" t="s">
        <v>210</v>
      </c>
      <c r="D219" s="341" t="s">
        <v>88</v>
      </c>
      <c r="E219" s="253"/>
      <c r="F219" s="391">
        <v>1</v>
      </c>
      <c r="G219" s="255"/>
      <c r="H219" s="91"/>
      <c r="I219" s="588"/>
      <c r="J219" s="91"/>
      <c r="K219" s="91"/>
      <c r="L219" s="91"/>
      <c r="M219" s="616"/>
      <c r="O219" s="132"/>
    </row>
    <row r="220" spans="1:15" s="175" customFormat="1" ht="12.75" customHeight="1">
      <c r="A220" s="166"/>
      <c r="B220" s="308"/>
      <c r="C220" s="309" t="s">
        <v>211</v>
      </c>
      <c r="D220" s="77"/>
      <c r="E220" s="60"/>
      <c r="F220" s="392"/>
      <c r="G220" s="91"/>
      <c r="H220" s="91"/>
      <c r="I220" s="588"/>
      <c r="J220" s="91"/>
      <c r="K220" s="91"/>
      <c r="L220" s="91"/>
      <c r="M220" s="91"/>
      <c r="O220" s="132"/>
    </row>
    <row r="221" spans="1:15" s="303" customFormat="1" ht="14.25" hidden="1">
      <c r="A221" s="655"/>
      <c r="B221" s="653"/>
      <c r="C221" s="654"/>
      <c r="D221" s="655"/>
      <c r="E221" s="655"/>
      <c r="F221" s="656"/>
      <c r="G221" s="657"/>
      <c r="H221" s="646"/>
      <c r="I221" s="647"/>
      <c r="J221" s="646"/>
      <c r="K221" s="646"/>
      <c r="L221" s="646"/>
      <c r="M221" s="646"/>
      <c r="O221" s="132"/>
    </row>
    <row r="222" spans="1:15" s="303" customFormat="1" ht="13.5" hidden="1">
      <c r="A222" s="660"/>
      <c r="B222" s="658"/>
      <c r="C222" s="659"/>
      <c r="D222" s="660"/>
      <c r="E222" s="660"/>
      <c r="F222" s="661"/>
      <c r="G222" s="662"/>
      <c r="H222" s="646"/>
      <c r="I222" s="647"/>
      <c r="J222" s="646"/>
      <c r="K222" s="646"/>
      <c r="L222" s="646"/>
      <c r="M222" s="646"/>
      <c r="O222" s="132"/>
    </row>
    <row r="223" spans="1:15" s="303" customFormat="1" ht="14.25" hidden="1">
      <c r="A223" s="660"/>
      <c r="B223" s="663"/>
      <c r="C223" s="659"/>
      <c r="D223" s="660"/>
      <c r="E223" s="660"/>
      <c r="F223" s="661"/>
      <c r="G223" s="662"/>
      <c r="H223" s="646"/>
      <c r="I223" s="647"/>
      <c r="J223" s="646"/>
      <c r="K223" s="648"/>
      <c r="L223" s="646"/>
      <c r="M223" s="646"/>
      <c r="O223" s="132"/>
    </row>
    <row r="224" spans="1:15" s="303" customFormat="1" ht="14.25" hidden="1">
      <c r="A224" s="660"/>
      <c r="B224" s="663"/>
      <c r="C224" s="659"/>
      <c r="D224" s="660"/>
      <c r="E224" s="660"/>
      <c r="F224" s="661"/>
      <c r="G224" s="662"/>
      <c r="H224" s="646"/>
      <c r="I224" s="647"/>
      <c r="J224" s="646"/>
      <c r="K224" s="646"/>
      <c r="L224" s="646"/>
      <c r="M224" s="646"/>
      <c r="O224" s="132"/>
    </row>
    <row r="225" spans="1:243" s="303" customFormat="1" ht="14.25" hidden="1">
      <c r="A225" s="660"/>
      <c r="B225" s="664"/>
      <c r="C225" s="659"/>
      <c r="D225" s="660"/>
      <c r="E225" s="660"/>
      <c r="F225" s="661"/>
      <c r="G225" s="662"/>
      <c r="H225" s="646"/>
      <c r="I225" s="647"/>
      <c r="J225" s="646"/>
      <c r="K225" s="646"/>
      <c r="L225" s="646"/>
      <c r="M225" s="646"/>
      <c r="O225" s="132"/>
    </row>
    <row r="226" spans="1:243" s="303" customFormat="1" ht="14.25" hidden="1">
      <c r="A226" s="667"/>
      <c r="B226" s="665"/>
      <c r="C226" s="666"/>
      <c r="D226" s="667"/>
      <c r="E226" s="667"/>
      <c r="F226" s="668"/>
      <c r="G226" s="669"/>
      <c r="H226" s="648"/>
      <c r="I226" s="649"/>
      <c r="J226" s="648"/>
      <c r="K226" s="648"/>
      <c r="L226" s="648"/>
      <c r="M226" s="648"/>
      <c r="O226" s="132"/>
    </row>
    <row r="227" spans="1:243" s="175" customFormat="1" ht="27">
      <c r="A227" s="698">
        <v>2</v>
      </c>
      <c r="B227" s="361"/>
      <c r="C227" s="396" t="s">
        <v>212</v>
      </c>
      <c r="D227" s="201" t="s">
        <v>88</v>
      </c>
      <c r="E227" s="219"/>
      <c r="F227" s="344">
        <v>4</v>
      </c>
      <c r="G227" s="459"/>
      <c r="H227" s="91"/>
      <c r="I227" s="588"/>
      <c r="J227" s="91"/>
      <c r="K227" s="91"/>
      <c r="L227" s="91"/>
      <c r="M227" s="91"/>
      <c r="O227" s="132"/>
    </row>
    <row r="228" spans="1:243" s="175" customFormat="1" ht="14.25">
      <c r="A228" s="698">
        <v>3</v>
      </c>
      <c r="B228" s="361"/>
      <c r="C228" s="396" t="s">
        <v>213</v>
      </c>
      <c r="D228" s="253" t="s">
        <v>88</v>
      </c>
      <c r="E228" s="254"/>
      <c r="F228" s="344">
        <v>4</v>
      </c>
      <c r="G228" s="459"/>
      <c r="H228" s="91"/>
      <c r="I228" s="588"/>
      <c r="J228" s="91"/>
      <c r="K228" s="91"/>
      <c r="L228" s="91"/>
      <c r="M228" s="91"/>
      <c r="O228" s="132"/>
    </row>
    <row r="229" spans="1:243" s="14" customFormat="1" ht="14.25">
      <c r="A229" s="400"/>
      <c r="B229" s="400"/>
      <c r="C229" s="401" t="s">
        <v>13</v>
      </c>
      <c r="D229" s="402"/>
      <c r="E229" s="403"/>
      <c r="F229" s="404"/>
      <c r="G229" s="405"/>
      <c r="H229" s="123"/>
      <c r="I229" s="123"/>
      <c r="J229" s="123"/>
      <c r="K229" s="123"/>
      <c r="L229" s="123"/>
      <c r="M229" s="123"/>
      <c r="N229" s="517"/>
      <c r="O229" s="132"/>
    </row>
    <row r="230" spans="1:243" s="14" customFormat="1" ht="14.25">
      <c r="A230" s="400"/>
      <c r="B230" s="400"/>
      <c r="C230" s="401" t="s">
        <v>214</v>
      </c>
      <c r="D230" s="402"/>
      <c r="E230" s="406"/>
      <c r="F230" s="407"/>
      <c r="G230" s="408"/>
      <c r="H230" s="123"/>
      <c r="I230" s="123"/>
      <c r="J230" s="123"/>
      <c r="K230" s="123"/>
      <c r="L230" s="123"/>
      <c r="M230" s="123"/>
      <c r="O230" s="132"/>
    </row>
    <row r="231" spans="1:243" s="14" customFormat="1" ht="14.25">
      <c r="A231" s="400"/>
      <c r="B231" s="400"/>
      <c r="C231" s="401" t="s">
        <v>215</v>
      </c>
      <c r="D231" s="402"/>
      <c r="E231" s="406"/>
      <c r="F231" s="409"/>
      <c r="G231" s="408"/>
      <c r="H231" s="123"/>
      <c r="I231" s="123"/>
      <c r="J231" s="123"/>
      <c r="K231" s="123"/>
      <c r="L231" s="123"/>
      <c r="M231" s="123"/>
      <c r="O231" s="132"/>
    </row>
    <row r="232" spans="1:243" s="14" customFormat="1" ht="14.25">
      <c r="A232" s="400"/>
      <c r="B232" s="400"/>
      <c r="C232" s="401" t="s">
        <v>216</v>
      </c>
      <c r="D232" s="402"/>
      <c r="E232" s="406"/>
      <c r="F232" s="407"/>
      <c r="G232" s="408"/>
      <c r="H232" s="123"/>
      <c r="I232" s="123"/>
      <c r="J232" s="123"/>
      <c r="K232" s="123"/>
      <c r="L232" s="123"/>
      <c r="M232" s="123"/>
      <c r="O232" s="132"/>
    </row>
    <row r="233" spans="1:243" s="14" customFormat="1" ht="28.5">
      <c r="A233" s="400"/>
      <c r="B233" s="400"/>
      <c r="C233" s="410" t="s">
        <v>217</v>
      </c>
      <c r="D233" s="120" t="s">
        <v>331</v>
      </c>
      <c r="E233" s="406"/>
      <c r="F233" s="407"/>
      <c r="G233" s="408"/>
      <c r="H233" s="123"/>
      <c r="I233" s="123"/>
      <c r="J233" s="123"/>
      <c r="K233" s="123"/>
      <c r="L233" s="123"/>
      <c r="M233" s="123"/>
      <c r="O233" s="132"/>
    </row>
    <row r="234" spans="1:243" s="14" customFormat="1" ht="28.5">
      <c r="A234" s="400"/>
      <c r="B234" s="400"/>
      <c r="C234" s="410" t="s">
        <v>218</v>
      </c>
      <c r="D234" s="120" t="s">
        <v>331</v>
      </c>
      <c r="E234" s="406"/>
      <c r="F234" s="407"/>
      <c r="G234" s="408"/>
      <c r="H234" s="123"/>
      <c r="I234" s="123"/>
      <c r="J234" s="123"/>
      <c r="K234" s="123"/>
      <c r="L234" s="123"/>
      <c r="M234" s="123"/>
      <c r="O234" s="132"/>
    </row>
    <row r="235" spans="1:243" s="14" customFormat="1" ht="14.25">
      <c r="A235" s="400"/>
      <c r="B235" s="400"/>
      <c r="C235" s="411" t="s">
        <v>13</v>
      </c>
      <c r="D235" s="120"/>
      <c r="E235" s="406"/>
      <c r="F235" s="407"/>
      <c r="G235" s="408"/>
      <c r="H235" s="123"/>
      <c r="I235" s="123"/>
      <c r="J235" s="123"/>
      <c r="K235" s="123"/>
      <c r="L235" s="123"/>
      <c r="M235" s="123"/>
      <c r="O235" s="132"/>
    </row>
    <row r="236" spans="1:243" s="14" customFormat="1" ht="14.25">
      <c r="A236" s="400"/>
      <c r="B236" s="400"/>
      <c r="C236" s="412" t="s">
        <v>54</v>
      </c>
      <c r="D236" s="120" t="s">
        <v>331</v>
      </c>
      <c r="E236" s="406"/>
      <c r="F236" s="407"/>
      <c r="G236" s="408"/>
      <c r="H236" s="123"/>
      <c r="I236" s="123"/>
      <c r="J236" s="123"/>
      <c r="K236" s="123"/>
      <c r="L236" s="123"/>
      <c r="M236" s="123"/>
      <c r="O236" s="132"/>
    </row>
    <row r="237" spans="1:243" s="14" customFormat="1" ht="14.25">
      <c r="A237" s="400"/>
      <c r="B237" s="400"/>
      <c r="C237" s="413" t="s">
        <v>219</v>
      </c>
      <c r="D237" s="777"/>
      <c r="E237" s="778"/>
      <c r="F237" s="779"/>
      <c r="G237" s="531"/>
      <c r="H237" s="129"/>
      <c r="I237" s="129"/>
      <c r="J237" s="129"/>
      <c r="K237" s="129"/>
      <c r="L237" s="129"/>
      <c r="M237" s="129"/>
      <c r="N237" s="517"/>
      <c r="O237" s="132"/>
    </row>
    <row r="238" spans="1:243" s="205" customFormat="1" ht="14.25">
      <c r="A238" s="414"/>
      <c r="B238" s="166"/>
      <c r="C238" s="365" t="s">
        <v>220</v>
      </c>
      <c r="D238" s="166"/>
      <c r="E238" s="166"/>
      <c r="F238" s="415"/>
      <c r="G238" s="91"/>
      <c r="H238" s="291"/>
      <c r="I238" s="291"/>
      <c r="J238" s="291"/>
      <c r="K238" s="291"/>
      <c r="L238" s="291"/>
      <c r="M238" s="291"/>
      <c r="O238" s="132"/>
    </row>
    <row r="239" spans="1:243" s="135" customFormat="1" ht="29.25" customHeight="1">
      <c r="A239" s="697">
        <v>1</v>
      </c>
      <c r="B239" s="71" t="s">
        <v>221</v>
      </c>
      <c r="C239" s="238" t="s">
        <v>222</v>
      </c>
      <c r="D239" s="60" t="s">
        <v>39</v>
      </c>
      <c r="E239" s="416"/>
      <c r="F239" s="417">
        <v>8.64</v>
      </c>
      <c r="G239" s="84"/>
      <c r="H239" s="84"/>
      <c r="I239" s="61"/>
      <c r="J239" s="84"/>
      <c r="K239" s="84"/>
      <c r="L239" s="84"/>
      <c r="M239" s="84"/>
      <c r="N239" s="418"/>
      <c r="O239" s="132"/>
      <c r="P239" s="419"/>
      <c r="Q239" s="419"/>
      <c r="R239" s="419"/>
      <c r="S239" s="419"/>
      <c r="T239" s="419"/>
      <c r="U239" s="419"/>
      <c r="V239" s="419"/>
      <c r="W239" s="419"/>
      <c r="X239" s="419"/>
      <c r="Y239" s="419"/>
      <c r="Z239" s="419"/>
      <c r="AA239" s="419"/>
      <c r="AB239" s="419"/>
      <c r="AC239" s="419"/>
      <c r="AD239" s="419"/>
      <c r="AE239" s="419"/>
      <c r="AF239" s="419"/>
      <c r="AG239" s="419"/>
      <c r="AH239" s="419"/>
      <c r="AI239" s="419"/>
      <c r="AJ239" s="419"/>
      <c r="AK239" s="419"/>
      <c r="AL239" s="419"/>
      <c r="AM239" s="419"/>
      <c r="AN239" s="419"/>
      <c r="AO239" s="419"/>
      <c r="AP239" s="419"/>
      <c r="AQ239" s="419"/>
      <c r="AR239" s="419"/>
      <c r="AS239" s="419"/>
      <c r="AT239" s="419"/>
      <c r="AU239" s="419"/>
      <c r="AV239" s="419"/>
      <c r="AW239" s="419"/>
      <c r="AX239" s="419"/>
      <c r="AY239" s="419"/>
      <c r="AZ239" s="419"/>
      <c r="BA239" s="419"/>
      <c r="BB239" s="419"/>
      <c r="BC239" s="419"/>
      <c r="BD239" s="419"/>
      <c r="BE239" s="419"/>
      <c r="BF239" s="419"/>
      <c r="BG239" s="419"/>
      <c r="BH239" s="419"/>
      <c r="BI239" s="419"/>
      <c r="BJ239" s="419"/>
      <c r="BK239" s="419"/>
      <c r="BL239" s="419"/>
      <c r="BM239" s="419"/>
      <c r="BN239" s="419"/>
      <c r="BO239" s="419"/>
      <c r="BP239" s="419"/>
      <c r="BQ239" s="419"/>
      <c r="BR239" s="419"/>
      <c r="BS239" s="419"/>
      <c r="BT239" s="419"/>
      <c r="BU239" s="419"/>
      <c r="BV239" s="419"/>
      <c r="BW239" s="419"/>
      <c r="BX239" s="419"/>
      <c r="BY239" s="419"/>
      <c r="BZ239" s="419"/>
      <c r="CA239" s="419"/>
      <c r="CB239" s="419"/>
      <c r="CC239" s="419"/>
      <c r="CD239" s="419"/>
      <c r="CE239" s="419"/>
      <c r="CF239" s="419"/>
      <c r="CG239" s="419"/>
      <c r="CH239" s="419"/>
      <c r="CI239" s="419"/>
      <c r="CJ239" s="419"/>
      <c r="CK239" s="419"/>
      <c r="CL239" s="419"/>
      <c r="CM239" s="419"/>
      <c r="CN239" s="419"/>
      <c r="CO239" s="419"/>
      <c r="CP239" s="419"/>
      <c r="CQ239" s="419"/>
      <c r="CR239" s="419"/>
      <c r="CS239" s="419"/>
      <c r="CT239" s="419"/>
      <c r="CU239" s="419"/>
      <c r="CV239" s="419"/>
      <c r="CW239" s="419"/>
      <c r="CX239" s="419"/>
      <c r="CY239" s="419"/>
      <c r="CZ239" s="419"/>
      <c r="DA239" s="419"/>
      <c r="DB239" s="419"/>
      <c r="DC239" s="419"/>
      <c r="DD239" s="419"/>
      <c r="DE239" s="419"/>
      <c r="DF239" s="419"/>
      <c r="DG239" s="419"/>
      <c r="DH239" s="419"/>
      <c r="DI239" s="419"/>
      <c r="DJ239" s="419"/>
      <c r="DK239" s="419"/>
      <c r="DL239" s="419"/>
      <c r="DM239" s="419"/>
      <c r="DN239" s="419"/>
      <c r="DO239" s="419"/>
      <c r="DP239" s="419"/>
      <c r="DQ239" s="419"/>
      <c r="DR239" s="419"/>
      <c r="DS239" s="419"/>
      <c r="DT239" s="419"/>
      <c r="DU239" s="419"/>
      <c r="DV239" s="419"/>
      <c r="DW239" s="419"/>
      <c r="DX239" s="419"/>
      <c r="DY239" s="419"/>
      <c r="DZ239" s="419"/>
      <c r="EA239" s="419"/>
      <c r="EB239" s="419"/>
      <c r="EC239" s="419"/>
      <c r="ED239" s="419"/>
      <c r="EE239" s="419"/>
      <c r="EF239" s="419"/>
      <c r="EG239" s="419"/>
      <c r="EH239" s="419"/>
      <c r="EI239" s="419"/>
      <c r="EJ239" s="419"/>
      <c r="EK239" s="419"/>
      <c r="EL239" s="419"/>
      <c r="EM239" s="419"/>
      <c r="EN239" s="419"/>
      <c r="EO239" s="419"/>
      <c r="EP239" s="419"/>
      <c r="EQ239" s="419"/>
      <c r="ER239" s="419"/>
      <c r="ES239" s="419"/>
      <c r="ET239" s="419"/>
      <c r="EU239" s="419"/>
      <c r="EV239" s="419"/>
      <c r="EW239" s="419"/>
      <c r="EX239" s="419"/>
      <c r="EY239" s="419"/>
      <c r="EZ239" s="419"/>
      <c r="FA239" s="419"/>
      <c r="FB239" s="419"/>
      <c r="FC239" s="419"/>
      <c r="FD239" s="419"/>
      <c r="FE239" s="419"/>
      <c r="FF239" s="419"/>
      <c r="FG239" s="419"/>
      <c r="FH239" s="419"/>
      <c r="FI239" s="419"/>
      <c r="FJ239" s="419"/>
      <c r="FK239" s="419"/>
      <c r="FL239" s="419"/>
      <c r="FM239" s="419"/>
      <c r="FN239" s="419"/>
      <c r="FO239" s="419"/>
      <c r="FP239" s="419"/>
      <c r="FQ239" s="419"/>
      <c r="FR239" s="419"/>
      <c r="FS239" s="419"/>
      <c r="FT239" s="419"/>
      <c r="FU239" s="419"/>
      <c r="FV239" s="419"/>
      <c r="FW239" s="419"/>
      <c r="FX239" s="419"/>
      <c r="FY239" s="419"/>
      <c r="FZ239" s="419"/>
      <c r="GA239" s="419"/>
      <c r="GB239" s="419"/>
      <c r="GC239" s="419"/>
      <c r="GD239" s="419"/>
      <c r="GE239" s="419"/>
      <c r="GF239" s="419"/>
      <c r="GG239" s="419"/>
      <c r="GH239" s="419"/>
      <c r="GI239" s="419"/>
      <c r="GJ239" s="419"/>
      <c r="GK239" s="419"/>
      <c r="GL239" s="419"/>
      <c r="GM239" s="419"/>
      <c r="GN239" s="419"/>
      <c r="GO239" s="419"/>
      <c r="GP239" s="419"/>
      <c r="GQ239" s="419"/>
      <c r="GR239" s="419"/>
      <c r="GS239" s="419"/>
      <c r="GT239" s="419"/>
      <c r="GU239" s="419"/>
      <c r="GV239" s="419"/>
      <c r="GW239" s="419"/>
      <c r="GX239" s="419"/>
      <c r="GY239" s="419"/>
      <c r="GZ239" s="419"/>
      <c r="HA239" s="419"/>
      <c r="HB239" s="419"/>
      <c r="HC239" s="419"/>
      <c r="HD239" s="419"/>
      <c r="HE239" s="419"/>
      <c r="HF239" s="419"/>
      <c r="HG239" s="419"/>
      <c r="HH239" s="419"/>
      <c r="HI239" s="419"/>
      <c r="HJ239" s="419"/>
      <c r="HK239" s="419"/>
      <c r="HL239" s="419"/>
      <c r="HM239" s="419"/>
      <c r="HN239" s="419"/>
      <c r="HO239" s="419"/>
      <c r="HP239" s="419"/>
      <c r="HQ239" s="419"/>
      <c r="HR239" s="419"/>
      <c r="HS239" s="419"/>
      <c r="HT239" s="419"/>
      <c r="HU239" s="419"/>
      <c r="HV239" s="419"/>
      <c r="HW239" s="419"/>
      <c r="HX239" s="419"/>
      <c r="HY239" s="419"/>
      <c r="HZ239" s="419"/>
      <c r="IA239" s="419"/>
      <c r="IB239" s="419"/>
      <c r="IC239" s="419"/>
      <c r="ID239" s="419"/>
      <c r="IE239" s="419"/>
      <c r="IF239" s="419"/>
      <c r="IG239" s="419"/>
      <c r="IH239" s="419"/>
      <c r="II239" s="419"/>
    </row>
    <row r="240" spans="1:243" s="135" customFormat="1" ht="13.5">
      <c r="A240" s="697"/>
      <c r="B240" s="71"/>
      <c r="C240" s="146" t="s">
        <v>44</v>
      </c>
      <c r="D240" s="73" t="s">
        <v>37</v>
      </c>
      <c r="E240" s="420">
        <v>0.02</v>
      </c>
      <c r="F240" s="236">
        <f>F239*E240</f>
        <v>0.17280000000000001</v>
      </c>
      <c r="G240" s="84"/>
      <c r="H240" s="84"/>
      <c r="I240" s="61"/>
      <c r="J240" s="84"/>
      <c r="K240" s="84"/>
      <c r="L240" s="84"/>
      <c r="M240" s="84"/>
      <c r="N240" s="418"/>
      <c r="O240" s="132"/>
      <c r="P240" s="419"/>
      <c r="Q240" s="419"/>
      <c r="R240" s="419"/>
      <c r="S240" s="419"/>
      <c r="T240" s="419"/>
      <c r="U240" s="419"/>
      <c r="V240" s="419"/>
      <c r="W240" s="419"/>
      <c r="X240" s="419"/>
      <c r="Y240" s="419"/>
      <c r="Z240" s="419"/>
      <c r="AA240" s="419"/>
      <c r="AB240" s="419"/>
      <c r="AC240" s="419"/>
      <c r="AD240" s="419"/>
      <c r="AE240" s="419"/>
      <c r="AF240" s="419"/>
      <c r="AG240" s="419"/>
      <c r="AH240" s="419"/>
      <c r="AI240" s="419"/>
      <c r="AJ240" s="419"/>
      <c r="AK240" s="419"/>
      <c r="AL240" s="419"/>
      <c r="AM240" s="419"/>
      <c r="AN240" s="419"/>
      <c r="AO240" s="419"/>
      <c r="AP240" s="419"/>
      <c r="AQ240" s="419"/>
      <c r="AR240" s="419"/>
      <c r="AS240" s="419"/>
      <c r="AT240" s="419"/>
      <c r="AU240" s="419"/>
      <c r="AV240" s="419"/>
      <c r="AW240" s="419"/>
      <c r="AX240" s="419"/>
      <c r="AY240" s="419"/>
      <c r="AZ240" s="419"/>
      <c r="BA240" s="419"/>
      <c r="BB240" s="419"/>
      <c r="BC240" s="419"/>
      <c r="BD240" s="419"/>
      <c r="BE240" s="419"/>
      <c r="BF240" s="419"/>
      <c r="BG240" s="419"/>
      <c r="BH240" s="419"/>
      <c r="BI240" s="419"/>
      <c r="BJ240" s="419"/>
      <c r="BK240" s="419"/>
      <c r="BL240" s="419"/>
      <c r="BM240" s="419"/>
      <c r="BN240" s="419"/>
      <c r="BO240" s="419"/>
      <c r="BP240" s="419"/>
      <c r="BQ240" s="419"/>
      <c r="BR240" s="419"/>
      <c r="BS240" s="419"/>
      <c r="BT240" s="419"/>
      <c r="BU240" s="419"/>
      <c r="BV240" s="419"/>
      <c r="BW240" s="419"/>
      <c r="BX240" s="419"/>
      <c r="BY240" s="419"/>
      <c r="BZ240" s="419"/>
      <c r="CA240" s="419"/>
      <c r="CB240" s="419"/>
      <c r="CC240" s="419"/>
      <c r="CD240" s="419"/>
      <c r="CE240" s="419"/>
      <c r="CF240" s="419"/>
      <c r="CG240" s="419"/>
      <c r="CH240" s="419"/>
      <c r="CI240" s="419"/>
      <c r="CJ240" s="419"/>
      <c r="CK240" s="419"/>
      <c r="CL240" s="419"/>
      <c r="CM240" s="419"/>
      <c r="CN240" s="419"/>
      <c r="CO240" s="419"/>
      <c r="CP240" s="419"/>
      <c r="CQ240" s="419"/>
      <c r="CR240" s="419"/>
      <c r="CS240" s="419"/>
      <c r="CT240" s="419"/>
      <c r="CU240" s="419"/>
      <c r="CV240" s="419"/>
      <c r="CW240" s="419"/>
      <c r="CX240" s="419"/>
      <c r="CY240" s="419"/>
      <c r="CZ240" s="419"/>
      <c r="DA240" s="419"/>
      <c r="DB240" s="419"/>
      <c r="DC240" s="419"/>
      <c r="DD240" s="419"/>
      <c r="DE240" s="419"/>
      <c r="DF240" s="419"/>
      <c r="DG240" s="419"/>
      <c r="DH240" s="419"/>
      <c r="DI240" s="419"/>
      <c r="DJ240" s="419"/>
      <c r="DK240" s="419"/>
      <c r="DL240" s="419"/>
      <c r="DM240" s="419"/>
      <c r="DN240" s="419"/>
      <c r="DO240" s="419"/>
      <c r="DP240" s="419"/>
      <c r="DQ240" s="419"/>
      <c r="DR240" s="419"/>
      <c r="DS240" s="419"/>
      <c r="DT240" s="419"/>
      <c r="DU240" s="419"/>
      <c r="DV240" s="419"/>
      <c r="DW240" s="419"/>
      <c r="DX240" s="419"/>
      <c r="DY240" s="419"/>
      <c r="DZ240" s="419"/>
      <c r="EA240" s="419"/>
      <c r="EB240" s="419"/>
      <c r="EC240" s="419"/>
      <c r="ED240" s="419"/>
      <c r="EE240" s="419"/>
      <c r="EF240" s="419"/>
      <c r="EG240" s="419"/>
      <c r="EH240" s="419"/>
      <c r="EI240" s="419"/>
      <c r="EJ240" s="419"/>
      <c r="EK240" s="419"/>
      <c r="EL240" s="419"/>
      <c r="EM240" s="419"/>
      <c r="EN240" s="419"/>
      <c r="EO240" s="419"/>
      <c r="EP240" s="419"/>
      <c r="EQ240" s="419"/>
      <c r="ER240" s="419"/>
      <c r="ES240" s="419"/>
      <c r="ET240" s="419"/>
      <c r="EU240" s="419"/>
      <c r="EV240" s="419"/>
      <c r="EW240" s="419"/>
      <c r="EX240" s="419"/>
      <c r="EY240" s="419"/>
      <c r="EZ240" s="419"/>
      <c r="FA240" s="419"/>
      <c r="FB240" s="419"/>
      <c r="FC240" s="419"/>
      <c r="FD240" s="419"/>
      <c r="FE240" s="419"/>
      <c r="FF240" s="419"/>
      <c r="FG240" s="419"/>
      <c r="FH240" s="419"/>
      <c r="FI240" s="419"/>
      <c r="FJ240" s="419"/>
      <c r="FK240" s="419"/>
      <c r="FL240" s="419"/>
      <c r="FM240" s="419"/>
      <c r="FN240" s="419"/>
      <c r="FO240" s="419"/>
      <c r="FP240" s="419"/>
      <c r="FQ240" s="419"/>
      <c r="FR240" s="419"/>
      <c r="FS240" s="419"/>
      <c r="FT240" s="419"/>
      <c r="FU240" s="419"/>
      <c r="FV240" s="419"/>
      <c r="FW240" s="419"/>
      <c r="FX240" s="419"/>
      <c r="FY240" s="419"/>
      <c r="FZ240" s="419"/>
      <c r="GA240" s="419"/>
      <c r="GB240" s="419"/>
      <c r="GC240" s="419"/>
      <c r="GD240" s="419"/>
      <c r="GE240" s="419"/>
      <c r="GF240" s="419"/>
      <c r="GG240" s="419"/>
      <c r="GH240" s="419"/>
      <c r="GI240" s="419"/>
      <c r="GJ240" s="419"/>
      <c r="GK240" s="419"/>
      <c r="GL240" s="419"/>
      <c r="GM240" s="419"/>
      <c r="GN240" s="419"/>
      <c r="GO240" s="419"/>
      <c r="GP240" s="419"/>
      <c r="GQ240" s="419"/>
      <c r="GR240" s="419"/>
      <c r="GS240" s="419"/>
      <c r="GT240" s="419"/>
      <c r="GU240" s="419"/>
      <c r="GV240" s="419"/>
      <c r="GW240" s="419"/>
      <c r="GX240" s="419"/>
      <c r="GY240" s="419"/>
      <c r="GZ240" s="419"/>
      <c r="HA240" s="419"/>
      <c r="HB240" s="419"/>
      <c r="HC240" s="419"/>
      <c r="HD240" s="419"/>
      <c r="HE240" s="419"/>
      <c r="HF240" s="419"/>
      <c r="HG240" s="419"/>
      <c r="HH240" s="419"/>
      <c r="HI240" s="419"/>
      <c r="HJ240" s="419"/>
      <c r="HK240" s="419"/>
      <c r="HL240" s="419"/>
      <c r="HM240" s="419"/>
      <c r="HN240" s="419"/>
      <c r="HO240" s="419"/>
      <c r="HP240" s="419"/>
      <c r="HQ240" s="419"/>
      <c r="HR240" s="419"/>
      <c r="HS240" s="419"/>
      <c r="HT240" s="419"/>
      <c r="HU240" s="419"/>
      <c r="HV240" s="419"/>
      <c r="HW240" s="419"/>
      <c r="HX240" s="419"/>
      <c r="HY240" s="419"/>
      <c r="HZ240" s="419"/>
      <c r="IA240" s="419"/>
      <c r="IB240" s="419"/>
      <c r="IC240" s="419"/>
      <c r="ID240" s="419"/>
      <c r="IE240" s="419"/>
      <c r="IF240" s="419"/>
      <c r="IG240" s="419"/>
      <c r="IH240" s="419"/>
      <c r="II240" s="419"/>
    </row>
    <row r="241" spans="1:243" s="135" customFormat="1" ht="27">
      <c r="A241" s="697"/>
      <c r="B241" s="71"/>
      <c r="C241" s="146" t="s">
        <v>223</v>
      </c>
      <c r="D241" s="73" t="s">
        <v>95</v>
      </c>
      <c r="E241" s="420">
        <v>4.48E-2</v>
      </c>
      <c r="F241" s="236">
        <f>F239*E241</f>
        <v>0.38707200000000003</v>
      </c>
      <c r="G241" s="84"/>
      <c r="H241" s="84"/>
      <c r="I241" s="61"/>
      <c r="J241" s="84"/>
      <c r="K241" s="84"/>
      <c r="L241" s="84"/>
      <c r="M241" s="84"/>
      <c r="N241" s="418"/>
      <c r="O241" s="132"/>
      <c r="P241" s="419"/>
      <c r="Q241" s="419"/>
      <c r="R241" s="419"/>
      <c r="S241" s="419"/>
      <c r="T241" s="419"/>
      <c r="U241" s="419"/>
      <c r="V241" s="419"/>
      <c r="W241" s="419"/>
      <c r="X241" s="419"/>
      <c r="Y241" s="419"/>
      <c r="Z241" s="419"/>
      <c r="AA241" s="419"/>
      <c r="AB241" s="419"/>
      <c r="AC241" s="419"/>
      <c r="AD241" s="419"/>
      <c r="AE241" s="419"/>
      <c r="AF241" s="419"/>
      <c r="AG241" s="419"/>
      <c r="AH241" s="419"/>
      <c r="AI241" s="419"/>
      <c r="AJ241" s="419"/>
      <c r="AK241" s="419"/>
      <c r="AL241" s="419"/>
      <c r="AM241" s="419"/>
      <c r="AN241" s="419"/>
      <c r="AO241" s="419"/>
      <c r="AP241" s="419"/>
      <c r="AQ241" s="419"/>
      <c r="AR241" s="419"/>
      <c r="AS241" s="419"/>
      <c r="AT241" s="419"/>
      <c r="AU241" s="419"/>
      <c r="AV241" s="419"/>
      <c r="AW241" s="419"/>
      <c r="AX241" s="419"/>
      <c r="AY241" s="419"/>
      <c r="AZ241" s="419"/>
      <c r="BA241" s="419"/>
      <c r="BB241" s="419"/>
      <c r="BC241" s="419"/>
      <c r="BD241" s="419"/>
      <c r="BE241" s="419"/>
      <c r="BF241" s="419"/>
      <c r="BG241" s="419"/>
      <c r="BH241" s="419"/>
      <c r="BI241" s="419"/>
      <c r="BJ241" s="419"/>
      <c r="BK241" s="419"/>
      <c r="BL241" s="419"/>
      <c r="BM241" s="419"/>
      <c r="BN241" s="419"/>
      <c r="BO241" s="419"/>
      <c r="BP241" s="419"/>
      <c r="BQ241" s="419"/>
      <c r="BR241" s="419"/>
      <c r="BS241" s="419"/>
      <c r="BT241" s="419"/>
      <c r="BU241" s="419"/>
      <c r="BV241" s="419"/>
      <c r="BW241" s="419"/>
      <c r="BX241" s="419"/>
      <c r="BY241" s="419"/>
      <c r="BZ241" s="419"/>
      <c r="CA241" s="419"/>
      <c r="CB241" s="419"/>
      <c r="CC241" s="419"/>
      <c r="CD241" s="419"/>
      <c r="CE241" s="419"/>
      <c r="CF241" s="419"/>
      <c r="CG241" s="419"/>
      <c r="CH241" s="419"/>
      <c r="CI241" s="419"/>
      <c r="CJ241" s="419"/>
      <c r="CK241" s="419"/>
      <c r="CL241" s="419"/>
      <c r="CM241" s="419"/>
      <c r="CN241" s="419"/>
      <c r="CO241" s="419"/>
      <c r="CP241" s="419"/>
      <c r="CQ241" s="419"/>
      <c r="CR241" s="419"/>
      <c r="CS241" s="419"/>
      <c r="CT241" s="419"/>
      <c r="CU241" s="419"/>
      <c r="CV241" s="419"/>
      <c r="CW241" s="419"/>
      <c r="CX241" s="419"/>
      <c r="CY241" s="419"/>
      <c r="CZ241" s="419"/>
      <c r="DA241" s="419"/>
      <c r="DB241" s="419"/>
      <c r="DC241" s="419"/>
      <c r="DD241" s="419"/>
      <c r="DE241" s="419"/>
      <c r="DF241" s="419"/>
      <c r="DG241" s="419"/>
      <c r="DH241" s="419"/>
      <c r="DI241" s="419"/>
      <c r="DJ241" s="419"/>
      <c r="DK241" s="419"/>
      <c r="DL241" s="419"/>
      <c r="DM241" s="419"/>
      <c r="DN241" s="419"/>
      <c r="DO241" s="419"/>
      <c r="DP241" s="419"/>
      <c r="DQ241" s="419"/>
      <c r="DR241" s="419"/>
      <c r="DS241" s="419"/>
      <c r="DT241" s="419"/>
      <c r="DU241" s="419"/>
      <c r="DV241" s="419"/>
      <c r="DW241" s="419"/>
      <c r="DX241" s="419"/>
      <c r="DY241" s="419"/>
      <c r="DZ241" s="419"/>
      <c r="EA241" s="419"/>
      <c r="EB241" s="419"/>
      <c r="EC241" s="419"/>
      <c r="ED241" s="419"/>
      <c r="EE241" s="419"/>
      <c r="EF241" s="419"/>
      <c r="EG241" s="419"/>
      <c r="EH241" s="419"/>
      <c r="EI241" s="419"/>
      <c r="EJ241" s="419"/>
      <c r="EK241" s="419"/>
      <c r="EL241" s="419"/>
      <c r="EM241" s="419"/>
      <c r="EN241" s="419"/>
      <c r="EO241" s="419"/>
      <c r="EP241" s="419"/>
      <c r="EQ241" s="419"/>
      <c r="ER241" s="419"/>
      <c r="ES241" s="419"/>
      <c r="ET241" s="419"/>
      <c r="EU241" s="419"/>
      <c r="EV241" s="419"/>
      <c r="EW241" s="419"/>
      <c r="EX241" s="419"/>
      <c r="EY241" s="419"/>
      <c r="EZ241" s="419"/>
      <c r="FA241" s="419"/>
      <c r="FB241" s="419"/>
      <c r="FC241" s="419"/>
      <c r="FD241" s="419"/>
      <c r="FE241" s="419"/>
      <c r="FF241" s="419"/>
      <c r="FG241" s="419"/>
      <c r="FH241" s="419"/>
      <c r="FI241" s="419"/>
      <c r="FJ241" s="419"/>
      <c r="FK241" s="419"/>
      <c r="FL241" s="419"/>
      <c r="FM241" s="419"/>
      <c r="FN241" s="419"/>
      <c r="FO241" s="419"/>
      <c r="FP241" s="419"/>
      <c r="FQ241" s="419"/>
      <c r="FR241" s="419"/>
      <c r="FS241" s="419"/>
      <c r="FT241" s="419"/>
      <c r="FU241" s="419"/>
      <c r="FV241" s="419"/>
      <c r="FW241" s="419"/>
      <c r="FX241" s="419"/>
      <c r="FY241" s="419"/>
      <c r="FZ241" s="419"/>
      <c r="GA241" s="419"/>
      <c r="GB241" s="419"/>
      <c r="GC241" s="419"/>
      <c r="GD241" s="419"/>
      <c r="GE241" s="419"/>
      <c r="GF241" s="419"/>
      <c r="GG241" s="419"/>
      <c r="GH241" s="419"/>
      <c r="GI241" s="419"/>
      <c r="GJ241" s="419"/>
      <c r="GK241" s="419"/>
      <c r="GL241" s="419"/>
      <c r="GM241" s="419"/>
      <c r="GN241" s="419"/>
      <c r="GO241" s="419"/>
      <c r="GP241" s="419"/>
      <c r="GQ241" s="419"/>
      <c r="GR241" s="419"/>
      <c r="GS241" s="419"/>
      <c r="GT241" s="419"/>
      <c r="GU241" s="419"/>
      <c r="GV241" s="419"/>
      <c r="GW241" s="419"/>
      <c r="GX241" s="419"/>
      <c r="GY241" s="419"/>
      <c r="GZ241" s="419"/>
      <c r="HA241" s="419"/>
      <c r="HB241" s="419"/>
      <c r="HC241" s="419"/>
      <c r="HD241" s="419"/>
      <c r="HE241" s="419"/>
      <c r="HF241" s="419"/>
      <c r="HG241" s="419"/>
      <c r="HH241" s="419"/>
      <c r="HI241" s="419"/>
      <c r="HJ241" s="419"/>
      <c r="HK241" s="419"/>
      <c r="HL241" s="419"/>
      <c r="HM241" s="419"/>
      <c r="HN241" s="419"/>
      <c r="HO241" s="419"/>
      <c r="HP241" s="419"/>
      <c r="HQ241" s="419"/>
      <c r="HR241" s="419"/>
      <c r="HS241" s="419"/>
      <c r="HT241" s="419"/>
      <c r="HU241" s="419"/>
      <c r="HV241" s="419"/>
      <c r="HW241" s="419"/>
      <c r="HX241" s="419"/>
      <c r="HY241" s="419"/>
      <c r="HZ241" s="419"/>
      <c r="IA241" s="419"/>
      <c r="IB241" s="419"/>
      <c r="IC241" s="419"/>
      <c r="ID241" s="419"/>
      <c r="IE241" s="419"/>
      <c r="IF241" s="419"/>
      <c r="IG241" s="419"/>
      <c r="IH241" s="419"/>
      <c r="II241" s="419"/>
    </row>
    <row r="242" spans="1:243" s="135" customFormat="1" ht="13.5">
      <c r="A242" s="698"/>
      <c r="B242" s="75"/>
      <c r="C242" s="150" t="s">
        <v>38</v>
      </c>
      <c r="D242" s="77" t="s">
        <v>4</v>
      </c>
      <c r="E242" s="421">
        <v>2.0999999999999999E-3</v>
      </c>
      <c r="F242" s="422">
        <f>F239*E242</f>
        <v>1.8144E-2</v>
      </c>
      <c r="G242" s="85"/>
      <c r="H242" s="84"/>
      <c r="I242" s="61"/>
      <c r="J242" s="84"/>
      <c r="K242" s="85"/>
      <c r="L242" s="84"/>
      <c r="M242" s="84"/>
      <c r="N242" s="418"/>
      <c r="O242" s="132"/>
      <c r="P242" s="419"/>
      <c r="Q242" s="419"/>
      <c r="R242" s="419"/>
      <c r="S242" s="419"/>
      <c r="T242" s="419"/>
      <c r="U242" s="419"/>
      <c r="V242" s="419"/>
      <c r="W242" s="419"/>
      <c r="X242" s="419"/>
      <c r="Y242" s="419"/>
      <c r="Z242" s="419"/>
      <c r="AA242" s="419"/>
      <c r="AB242" s="419"/>
      <c r="AC242" s="419"/>
      <c r="AD242" s="419"/>
      <c r="AE242" s="419"/>
      <c r="AF242" s="419"/>
      <c r="AG242" s="419"/>
      <c r="AH242" s="419"/>
      <c r="AI242" s="419"/>
      <c r="AJ242" s="419"/>
      <c r="AK242" s="419"/>
      <c r="AL242" s="419"/>
      <c r="AM242" s="419"/>
      <c r="AN242" s="419"/>
      <c r="AO242" s="419"/>
      <c r="AP242" s="419"/>
      <c r="AQ242" s="419"/>
      <c r="AR242" s="419"/>
      <c r="AS242" s="419"/>
      <c r="AT242" s="419"/>
      <c r="AU242" s="419"/>
      <c r="AV242" s="419"/>
      <c r="AW242" s="419"/>
      <c r="AX242" s="419"/>
      <c r="AY242" s="419"/>
      <c r="AZ242" s="419"/>
      <c r="BA242" s="419"/>
      <c r="BB242" s="419"/>
      <c r="BC242" s="419"/>
      <c r="BD242" s="419"/>
      <c r="BE242" s="419"/>
      <c r="BF242" s="419"/>
      <c r="BG242" s="419"/>
      <c r="BH242" s="419"/>
      <c r="BI242" s="419"/>
      <c r="BJ242" s="419"/>
      <c r="BK242" s="419"/>
      <c r="BL242" s="419"/>
      <c r="BM242" s="419"/>
      <c r="BN242" s="419"/>
      <c r="BO242" s="419"/>
      <c r="BP242" s="419"/>
      <c r="BQ242" s="419"/>
      <c r="BR242" s="419"/>
      <c r="BS242" s="419"/>
      <c r="BT242" s="419"/>
      <c r="BU242" s="419"/>
      <c r="BV242" s="419"/>
      <c r="BW242" s="419"/>
      <c r="BX242" s="419"/>
      <c r="BY242" s="419"/>
      <c r="BZ242" s="419"/>
      <c r="CA242" s="419"/>
      <c r="CB242" s="419"/>
      <c r="CC242" s="419"/>
      <c r="CD242" s="419"/>
      <c r="CE242" s="419"/>
      <c r="CF242" s="419"/>
      <c r="CG242" s="419"/>
      <c r="CH242" s="419"/>
      <c r="CI242" s="419"/>
      <c r="CJ242" s="419"/>
      <c r="CK242" s="419"/>
      <c r="CL242" s="419"/>
      <c r="CM242" s="419"/>
      <c r="CN242" s="419"/>
      <c r="CO242" s="419"/>
      <c r="CP242" s="419"/>
      <c r="CQ242" s="419"/>
      <c r="CR242" s="419"/>
      <c r="CS242" s="419"/>
      <c r="CT242" s="419"/>
      <c r="CU242" s="419"/>
      <c r="CV242" s="419"/>
      <c r="CW242" s="419"/>
      <c r="CX242" s="419"/>
      <c r="CY242" s="419"/>
      <c r="CZ242" s="419"/>
      <c r="DA242" s="419"/>
      <c r="DB242" s="419"/>
      <c r="DC242" s="419"/>
      <c r="DD242" s="419"/>
      <c r="DE242" s="419"/>
      <c r="DF242" s="419"/>
      <c r="DG242" s="419"/>
      <c r="DH242" s="419"/>
      <c r="DI242" s="419"/>
      <c r="DJ242" s="419"/>
      <c r="DK242" s="419"/>
      <c r="DL242" s="419"/>
      <c r="DM242" s="419"/>
      <c r="DN242" s="419"/>
      <c r="DO242" s="419"/>
      <c r="DP242" s="419"/>
      <c r="DQ242" s="419"/>
      <c r="DR242" s="419"/>
      <c r="DS242" s="419"/>
      <c r="DT242" s="419"/>
      <c r="DU242" s="419"/>
      <c r="DV242" s="419"/>
      <c r="DW242" s="419"/>
      <c r="DX242" s="419"/>
      <c r="DY242" s="419"/>
      <c r="DZ242" s="419"/>
      <c r="EA242" s="419"/>
      <c r="EB242" s="419"/>
      <c r="EC242" s="419"/>
      <c r="ED242" s="419"/>
      <c r="EE242" s="419"/>
      <c r="EF242" s="419"/>
      <c r="EG242" s="419"/>
      <c r="EH242" s="419"/>
      <c r="EI242" s="419"/>
      <c r="EJ242" s="419"/>
      <c r="EK242" s="419"/>
      <c r="EL242" s="419"/>
      <c r="EM242" s="419"/>
      <c r="EN242" s="419"/>
      <c r="EO242" s="419"/>
      <c r="EP242" s="419"/>
      <c r="EQ242" s="419"/>
      <c r="ER242" s="419"/>
      <c r="ES242" s="419"/>
      <c r="ET242" s="419"/>
      <c r="EU242" s="419"/>
      <c r="EV242" s="419"/>
      <c r="EW242" s="419"/>
      <c r="EX242" s="419"/>
      <c r="EY242" s="419"/>
      <c r="EZ242" s="419"/>
      <c r="FA242" s="419"/>
      <c r="FB242" s="419"/>
      <c r="FC242" s="419"/>
      <c r="FD242" s="419"/>
      <c r="FE242" s="419"/>
      <c r="FF242" s="419"/>
      <c r="FG242" s="419"/>
      <c r="FH242" s="419"/>
      <c r="FI242" s="419"/>
      <c r="FJ242" s="419"/>
      <c r="FK242" s="419"/>
      <c r="FL242" s="419"/>
      <c r="FM242" s="419"/>
      <c r="FN242" s="419"/>
      <c r="FO242" s="419"/>
      <c r="FP242" s="419"/>
      <c r="FQ242" s="419"/>
      <c r="FR242" s="419"/>
      <c r="FS242" s="419"/>
      <c r="FT242" s="419"/>
      <c r="FU242" s="419"/>
      <c r="FV242" s="419"/>
      <c r="FW242" s="419"/>
      <c r="FX242" s="419"/>
      <c r="FY242" s="419"/>
      <c r="FZ242" s="419"/>
      <c r="GA242" s="419"/>
      <c r="GB242" s="419"/>
      <c r="GC242" s="419"/>
      <c r="GD242" s="419"/>
      <c r="GE242" s="419"/>
      <c r="GF242" s="419"/>
      <c r="GG242" s="419"/>
      <c r="GH242" s="419"/>
      <c r="GI242" s="419"/>
      <c r="GJ242" s="419"/>
      <c r="GK242" s="419"/>
      <c r="GL242" s="419"/>
      <c r="GM242" s="419"/>
      <c r="GN242" s="419"/>
      <c r="GO242" s="419"/>
      <c r="GP242" s="419"/>
      <c r="GQ242" s="419"/>
      <c r="GR242" s="419"/>
      <c r="GS242" s="419"/>
      <c r="GT242" s="419"/>
      <c r="GU242" s="419"/>
      <c r="GV242" s="419"/>
      <c r="GW242" s="419"/>
      <c r="GX242" s="419"/>
      <c r="GY242" s="419"/>
      <c r="GZ242" s="419"/>
      <c r="HA242" s="419"/>
      <c r="HB242" s="419"/>
      <c r="HC242" s="419"/>
      <c r="HD242" s="419"/>
      <c r="HE242" s="419"/>
      <c r="HF242" s="419"/>
      <c r="HG242" s="419"/>
      <c r="HH242" s="419"/>
      <c r="HI242" s="419"/>
      <c r="HJ242" s="419"/>
      <c r="HK242" s="419"/>
      <c r="HL242" s="419"/>
      <c r="HM242" s="419"/>
      <c r="HN242" s="419"/>
      <c r="HO242" s="419"/>
      <c r="HP242" s="419"/>
      <c r="HQ242" s="419"/>
      <c r="HR242" s="419"/>
      <c r="HS242" s="419"/>
      <c r="HT242" s="419"/>
      <c r="HU242" s="419"/>
      <c r="HV242" s="419"/>
      <c r="HW242" s="419"/>
      <c r="HX242" s="419"/>
      <c r="HY242" s="419"/>
      <c r="HZ242" s="419"/>
      <c r="IA242" s="419"/>
      <c r="IB242" s="419"/>
      <c r="IC242" s="419"/>
      <c r="ID242" s="419"/>
      <c r="IE242" s="419"/>
      <c r="IF242" s="419"/>
      <c r="IG242" s="419"/>
      <c r="IH242" s="419"/>
      <c r="II242" s="419"/>
    </row>
    <row r="243" spans="1:243" s="135" customFormat="1" ht="14.25">
      <c r="A243" s="697">
        <v>2</v>
      </c>
      <c r="B243" s="71"/>
      <c r="C243" s="423" t="s">
        <v>224</v>
      </c>
      <c r="D243" s="73" t="s">
        <v>50</v>
      </c>
      <c r="E243" s="420"/>
      <c r="F243" s="424">
        <v>5.2</v>
      </c>
      <c r="G243" s="84"/>
      <c r="H243" s="91"/>
      <c r="I243" s="588"/>
      <c r="J243" s="91"/>
      <c r="K243" s="91"/>
      <c r="L243" s="91"/>
      <c r="M243" s="91"/>
      <c r="N243" s="418"/>
      <c r="O243" s="132"/>
      <c r="P243" s="419"/>
      <c r="Q243" s="419"/>
      <c r="R243" s="419"/>
      <c r="S243" s="419"/>
      <c r="T243" s="419"/>
      <c r="U243" s="419"/>
      <c r="V243" s="419"/>
      <c r="W243" s="419"/>
      <c r="X243" s="419"/>
      <c r="Y243" s="419"/>
      <c r="Z243" s="419"/>
      <c r="AA243" s="419"/>
      <c r="AB243" s="419"/>
      <c r="AC243" s="419"/>
      <c r="AD243" s="419"/>
      <c r="AE243" s="419"/>
      <c r="AF243" s="419"/>
      <c r="AG243" s="419"/>
      <c r="AH243" s="419"/>
      <c r="AI243" s="419"/>
      <c r="AJ243" s="419"/>
      <c r="AK243" s="419"/>
      <c r="AL243" s="419"/>
      <c r="AM243" s="419"/>
      <c r="AN243" s="419"/>
      <c r="AO243" s="419"/>
      <c r="AP243" s="419"/>
      <c r="AQ243" s="419"/>
      <c r="AR243" s="419"/>
      <c r="AS243" s="419"/>
      <c r="AT243" s="419"/>
      <c r="AU243" s="419"/>
      <c r="AV243" s="419"/>
      <c r="AW243" s="419"/>
      <c r="AX243" s="419"/>
      <c r="AY243" s="419"/>
      <c r="AZ243" s="419"/>
      <c r="BA243" s="419"/>
      <c r="BB243" s="419"/>
      <c r="BC243" s="419"/>
      <c r="BD243" s="419"/>
      <c r="BE243" s="419"/>
      <c r="BF243" s="419"/>
      <c r="BG243" s="419"/>
      <c r="BH243" s="419"/>
      <c r="BI243" s="419"/>
      <c r="BJ243" s="419"/>
      <c r="BK243" s="419"/>
      <c r="BL243" s="419"/>
      <c r="BM243" s="419"/>
      <c r="BN243" s="419"/>
      <c r="BO243" s="419"/>
      <c r="BP243" s="419"/>
      <c r="BQ243" s="419"/>
      <c r="BR243" s="419"/>
      <c r="BS243" s="419"/>
      <c r="BT243" s="419"/>
      <c r="BU243" s="419"/>
      <c r="BV243" s="419"/>
      <c r="BW243" s="419"/>
      <c r="BX243" s="419"/>
      <c r="BY243" s="419"/>
      <c r="BZ243" s="419"/>
      <c r="CA243" s="419"/>
      <c r="CB243" s="419"/>
      <c r="CC243" s="419"/>
      <c r="CD243" s="419"/>
      <c r="CE243" s="419"/>
      <c r="CF243" s="419"/>
      <c r="CG243" s="419"/>
      <c r="CH243" s="419"/>
      <c r="CI243" s="419"/>
      <c r="CJ243" s="419"/>
      <c r="CK243" s="419"/>
      <c r="CL243" s="419"/>
      <c r="CM243" s="419"/>
      <c r="CN243" s="419"/>
      <c r="CO243" s="419"/>
      <c r="CP243" s="419"/>
      <c r="CQ243" s="419"/>
      <c r="CR243" s="419"/>
      <c r="CS243" s="419"/>
      <c r="CT243" s="419"/>
      <c r="CU243" s="419"/>
      <c r="CV243" s="419"/>
      <c r="CW243" s="419"/>
      <c r="CX243" s="419"/>
      <c r="CY243" s="419"/>
      <c r="CZ243" s="419"/>
      <c r="DA243" s="419"/>
      <c r="DB243" s="419"/>
      <c r="DC243" s="419"/>
      <c r="DD243" s="419"/>
      <c r="DE243" s="419"/>
      <c r="DF243" s="419"/>
      <c r="DG243" s="419"/>
      <c r="DH243" s="419"/>
      <c r="DI243" s="419"/>
      <c r="DJ243" s="419"/>
      <c r="DK243" s="419"/>
      <c r="DL243" s="419"/>
      <c r="DM243" s="419"/>
      <c r="DN243" s="419"/>
      <c r="DO243" s="419"/>
      <c r="DP243" s="419"/>
      <c r="DQ243" s="419"/>
      <c r="DR243" s="419"/>
      <c r="DS243" s="419"/>
      <c r="DT243" s="419"/>
      <c r="DU243" s="419"/>
      <c r="DV243" s="419"/>
      <c r="DW243" s="419"/>
      <c r="DX243" s="419"/>
      <c r="DY243" s="419"/>
      <c r="DZ243" s="419"/>
      <c r="EA243" s="419"/>
      <c r="EB243" s="419"/>
      <c r="EC243" s="419"/>
      <c r="ED243" s="419"/>
      <c r="EE243" s="419"/>
      <c r="EF243" s="419"/>
      <c r="EG243" s="419"/>
      <c r="EH243" s="419"/>
      <c r="EI243" s="419"/>
      <c r="EJ243" s="419"/>
      <c r="EK243" s="419"/>
      <c r="EL243" s="419"/>
      <c r="EM243" s="419"/>
      <c r="EN243" s="419"/>
      <c r="EO243" s="419"/>
      <c r="EP243" s="419"/>
      <c r="EQ243" s="419"/>
      <c r="ER243" s="419"/>
      <c r="ES243" s="419"/>
      <c r="ET243" s="419"/>
      <c r="EU243" s="419"/>
      <c r="EV243" s="419"/>
      <c r="EW243" s="419"/>
      <c r="EX243" s="419"/>
      <c r="EY243" s="419"/>
      <c r="EZ243" s="419"/>
      <c r="FA243" s="419"/>
      <c r="FB243" s="419"/>
      <c r="FC243" s="419"/>
      <c r="FD243" s="419"/>
      <c r="FE243" s="419"/>
      <c r="FF243" s="419"/>
      <c r="FG243" s="419"/>
      <c r="FH243" s="419"/>
      <c r="FI243" s="419"/>
      <c r="FJ243" s="419"/>
      <c r="FK243" s="419"/>
      <c r="FL243" s="419"/>
      <c r="FM243" s="419"/>
      <c r="FN243" s="419"/>
      <c r="FO243" s="419"/>
      <c r="FP243" s="419"/>
      <c r="FQ243" s="419"/>
      <c r="FR243" s="419"/>
      <c r="FS243" s="419"/>
      <c r="FT243" s="419"/>
      <c r="FU243" s="419"/>
      <c r="FV243" s="419"/>
      <c r="FW243" s="419"/>
      <c r="FX243" s="419"/>
      <c r="FY243" s="419"/>
      <c r="FZ243" s="419"/>
      <c r="GA243" s="419"/>
      <c r="GB243" s="419"/>
      <c r="GC243" s="419"/>
      <c r="GD243" s="419"/>
      <c r="GE243" s="419"/>
      <c r="GF243" s="419"/>
      <c r="GG243" s="419"/>
      <c r="GH243" s="419"/>
      <c r="GI243" s="419"/>
      <c r="GJ243" s="419"/>
      <c r="GK243" s="419"/>
      <c r="GL243" s="419"/>
      <c r="GM243" s="419"/>
      <c r="GN243" s="419"/>
      <c r="GO243" s="419"/>
      <c r="GP243" s="419"/>
      <c r="GQ243" s="419"/>
      <c r="GR243" s="419"/>
      <c r="GS243" s="419"/>
      <c r="GT243" s="419"/>
      <c r="GU243" s="419"/>
      <c r="GV243" s="419"/>
      <c r="GW243" s="419"/>
      <c r="GX243" s="419"/>
      <c r="GY243" s="419"/>
      <c r="GZ243" s="419"/>
      <c r="HA243" s="419"/>
      <c r="HB243" s="419"/>
      <c r="HC243" s="419"/>
      <c r="HD243" s="419"/>
      <c r="HE243" s="419"/>
      <c r="HF243" s="419"/>
      <c r="HG243" s="419"/>
      <c r="HH243" s="419"/>
      <c r="HI243" s="419"/>
      <c r="HJ243" s="419"/>
      <c r="HK243" s="419"/>
      <c r="HL243" s="419"/>
      <c r="HM243" s="419"/>
      <c r="HN243" s="419"/>
      <c r="HO243" s="419"/>
      <c r="HP243" s="419"/>
      <c r="HQ243" s="419"/>
      <c r="HR243" s="419"/>
      <c r="HS243" s="419"/>
      <c r="HT243" s="419"/>
      <c r="HU243" s="419"/>
      <c r="HV243" s="419"/>
      <c r="HW243" s="419"/>
      <c r="HX243" s="419"/>
      <c r="HY243" s="419"/>
      <c r="HZ243" s="419"/>
      <c r="IA243" s="419"/>
      <c r="IB243" s="419"/>
      <c r="IC243" s="419"/>
      <c r="ID243" s="419"/>
      <c r="IE243" s="419"/>
      <c r="IF243" s="419"/>
      <c r="IG243" s="419"/>
      <c r="IH243" s="419"/>
      <c r="II243" s="419"/>
    </row>
    <row r="244" spans="1:243" s="135" customFormat="1" ht="28.5">
      <c r="A244" s="696">
        <v>3</v>
      </c>
      <c r="B244" s="235" t="s">
        <v>225</v>
      </c>
      <c r="C244" s="50" t="s">
        <v>226</v>
      </c>
      <c r="D244" s="696" t="s">
        <v>39</v>
      </c>
      <c r="E244" s="696"/>
      <c r="F244" s="417">
        <v>5.76</v>
      </c>
      <c r="G244" s="83"/>
      <c r="H244" s="84"/>
      <c r="I244" s="61"/>
      <c r="J244" s="84"/>
      <c r="K244" s="84"/>
      <c r="L244" s="84"/>
      <c r="M244" s="84"/>
      <c r="O244" s="132"/>
    </row>
    <row r="245" spans="1:243" s="135" customFormat="1" ht="13.5">
      <c r="A245" s="697"/>
      <c r="B245" s="71"/>
      <c r="C245" s="146" t="s">
        <v>44</v>
      </c>
      <c r="D245" s="73" t="s">
        <v>37</v>
      </c>
      <c r="E245" s="73">
        <v>1.6500000000000001E-2</v>
      </c>
      <c r="F245" s="236">
        <f>F244*E245</f>
        <v>9.5039999999999999E-2</v>
      </c>
      <c r="G245" s="84"/>
      <c r="H245" s="84"/>
      <c r="I245" s="61"/>
      <c r="J245" s="84"/>
      <c r="K245" s="84"/>
      <c r="L245" s="84"/>
      <c r="M245" s="84"/>
      <c r="O245" s="132"/>
    </row>
    <row r="246" spans="1:243" s="135" customFormat="1" ht="27">
      <c r="A246" s="698"/>
      <c r="B246" s="75"/>
      <c r="C246" s="150" t="s">
        <v>227</v>
      </c>
      <c r="D246" s="77" t="s">
        <v>95</v>
      </c>
      <c r="E246" s="77">
        <v>3.6999999999999998E-2</v>
      </c>
      <c r="F246" s="422">
        <f>F244*E246</f>
        <v>0.21311999999999998</v>
      </c>
      <c r="G246" s="85"/>
      <c r="H246" s="85"/>
      <c r="I246" s="64"/>
      <c r="J246" s="85"/>
      <c r="K246" s="85"/>
      <c r="L246" s="85"/>
      <c r="M246" s="85"/>
      <c r="O246" s="132"/>
    </row>
    <row r="247" spans="1:243" s="303" customFormat="1" ht="42.75">
      <c r="A247" s="194">
        <v>4</v>
      </c>
      <c r="B247" s="426" t="s">
        <v>231</v>
      </c>
      <c r="C247" s="427" t="s">
        <v>232</v>
      </c>
      <c r="D247" s="315" t="s">
        <v>39</v>
      </c>
      <c r="E247" s="315"/>
      <c r="F247" s="102">
        <v>2.88</v>
      </c>
      <c r="G247" s="271"/>
      <c r="H247" s="84"/>
      <c r="I247" s="61"/>
      <c r="J247" s="84"/>
      <c r="K247" s="84"/>
      <c r="L247" s="84"/>
      <c r="M247" s="84"/>
      <c r="O247" s="132"/>
    </row>
    <row r="248" spans="1:243" s="303" customFormat="1" ht="13.5">
      <c r="A248" s="86"/>
      <c r="B248" s="428"/>
      <c r="C248" s="301" t="s">
        <v>44</v>
      </c>
      <c r="D248" s="189" t="s">
        <v>37</v>
      </c>
      <c r="E248" s="189">
        <v>1.78</v>
      </c>
      <c r="F248" s="55">
        <f>F247*E248</f>
        <v>5.1264000000000003</v>
      </c>
      <c r="G248" s="214"/>
      <c r="H248" s="84"/>
      <c r="I248" s="61"/>
      <c r="J248" s="84"/>
      <c r="K248" s="84"/>
      <c r="L248" s="84"/>
      <c r="M248" s="84"/>
      <c r="O248" s="132"/>
    </row>
    <row r="249" spans="1:243" s="303" customFormat="1" ht="14.25">
      <c r="A249" s="157"/>
      <c r="B249" s="429"/>
      <c r="C249" s="302" t="s">
        <v>169</v>
      </c>
      <c r="D249" s="330" t="s">
        <v>39</v>
      </c>
      <c r="E249" s="330">
        <v>1.1000000000000001</v>
      </c>
      <c r="F249" s="63">
        <f>F247*E249</f>
        <v>3.1680000000000001</v>
      </c>
      <c r="G249" s="266"/>
      <c r="H249" s="85"/>
      <c r="I249" s="64"/>
      <c r="J249" s="85"/>
      <c r="K249" s="85"/>
      <c r="L249" s="85"/>
      <c r="M249" s="85"/>
      <c r="O249" s="132"/>
    </row>
    <row r="250" spans="1:243" s="430" customFormat="1" ht="44.25">
      <c r="A250" s="194">
        <v>5</v>
      </c>
      <c r="B250" s="313" t="s">
        <v>233</v>
      </c>
      <c r="C250" s="314" t="s">
        <v>234</v>
      </c>
      <c r="D250" s="194" t="s">
        <v>96</v>
      </c>
      <c r="E250" s="315"/>
      <c r="F250" s="106">
        <v>12</v>
      </c>
      <c r="G250" s="432"/>
      <c r="H250" s="84"/>
      <c r="I250" s="61"/>
      <c r="J250" s="84"/>
      <c r="K250" s="84"/>
      <c r="L250" s="84"/>
      <c r="M250" s="84"/>
      <c r="O250" s="132"/>
    </row>
    <row r="251" spans="1:243" s="430" customFormat="1" ht="13.5">
      <c r="A251" s="86"/>
      <c r="B251" s="322"/>
      <c r="C251" s="323" t="s">
        <v>44</v>
      </c>
      <c r="D251" s="86" t="s">
        <v>37</v>
      </c>
      <c r="E251" s="189">
        <v>0.18099999999999999</v>
      </c>
      <c r="F251" s="74">
        <f>F250*E251</f>
        <v>2.1719999999999997</v>
      </c>
      <c r="G251" s="433"/>
      <c r="H251" s="84"/>
      <c r="I251" s="61"/>
      <c r="J251" s="84"/>
      <c r="K251" s="84"/>
      <c r="L251" s="84"/>
      <c r="M251" s="84"/>
      <c r="O251" s="132"/>
    </row>
    <row r="252" spans="1:243" s="430" customFormat="1" ht="14.25">
      <c r="A252" s="86"/>
      <c r="B252" s="326"/>
      <c r="C252" s="323" t="s">
        <v>174</v>
      </c>
      <c r="D252" s="86" t="s">
        <v>4</v>
      </c>
      <c r="E252" s="189">
        <v>9.2100000000000001E-2</v>
      </c>
      <c r="F252" s="74">
        <f>F250*E252</f>
        <v>1.1052</v>
      </c>
      <c r="G252" s="433"/>
      <c r="H252" s="84"/>
      <c r="I252" s="61"/>
      <c r="J252" s="84"/>
      <c r="K252" s="84"/>
      <c r="L252" s="84"/>
      <c r="M252" s="84"/>
      <c r="O252" s="132"/>
    </row>
    <row r="253" spans="1:243" s="430" customFormat="1" ht="14.25">
      <c r="A253" s="86"/>
      <c r="B253" s="326"/>
      <c r="C253" s="323" t="s">
        <v>58</v>
      </c>
      <c r="D253" s="86"/>
      <c r="E253" s="189"/>
      <c r="F253" s="189"/>
      <c r="G253" s="433"/>
      <c r="H253" s="84"/>
      <c r="I253" s="61"/>
      <c r="J253" s="84"/>
      <c r="K253" s="84"/>
      <c r="L253" s="84"/>
      <c r="M253" s="84"/>
      <c r="O253" s="132"/>
    </row>
    <row r="254" spans="1:243" s="430" customFormat="1" ht="40.5">
      <c r="A254" s="86"/>
      <c r="B254" s="326"/>
      <c r="C254" s="387" t="s">
        <v>235</v>
      </c>
      <c r="D254" s="189" t="s">
        <v>96</v>
      </c>
      <c r="E254" s="189">
        <v>1.01</v>
      </c>
      <c r="F254" s="189">
        <f>F250*E254</f>
        <v>12.120000000000001</v>
      </c>
      <c r="G254" s="632"/>
      <c r="H254" s="56"/>
      <c r="I254" s="61"/>
      <c r="J254" s="56"/>
      <c r="K254" s="56"/>
      <c r="L254" s="56"/>
      <c r="M254" s="56"/>
      <c r="O254" s="132"/>
    </row>
    <row r="255" spans="1:243" s="430" customFormat="1" ht="14.25">
      <c r="A255" s="157"/>
      <c r="B255" s="328"/>
      <c r="C255" s="329" t="s">
        <v>62</v>
      </c>
      <c r="D255" s="157" t="s">
        <v>4</v>
      </c>
      <c r="E255" s="330">
        <v>5.1999999999999998E-3</v>
      </c>
      <c r="F255" s="330">
        <f>F250*E255</f>
        <v>6.2399999999999997E-2</v>
      </c>
      <c r="G255" s="600"/>
      <c r="H255" s="85"/>
      <c r="I255" s="64"/>
      <c r="J255" s="85"/>
      <c r="K255" s="85"/>
      <c r="L255" s="85"/>
      <c r="M255" s="85"/>
      <c r="O255" s="132"/>
    </row>
    <row r="256" spans="1:243" s="430" customFormat="1" ht="25.5">
      <c r="A256" s="157">
        <v>6</v>
      </c>
      <c r="B256" s="435" t="s">
        <v>167</v>
      </c>
      <c r="C256" s="282" t="s">
        <v>238</v>
      </c>
      <c r="D256" s="86" t="s">
        <v>39</v>
      </c>
      <c r="E256" s="86"/>
      <c r="F256" s="436">
        <v>5.76</v>
      </c>
      <c r="G256" s="137"/>
      <c r="H256" s="84"/>
      <c r="I256" s="61"/>
      <c r="J256" s="84"/>
      <c r="K256" s="84"/>
      <c r="L256" s="84"/>
      <c r="M256" s="84"/>
      <c r="O256" s="132"/>
    </row>
    <row r="257" spans="1:15" s="430" customFormat="1" ht="13.5">
      <c r="A257" s="157"/>
      <c r="B257" s="437"/>
      <c r="C257" s="329" t="s">
        <v>44</v>
      </c>
      <c r="D257" s="157" t="s">
        <v>37</v>
      </c>
      <c r="E257" s="157">
        <v>1.21</v>
      </c>
      <c r="F257" s="78">
        <f>F256*E257</f>
        <v>6.9695999999999998</v>
      </c>
      <c r="G257" s="438"/>
      <c r="H257" s="85"/>
      <c r="I257" s="64"/>
      <c r="J257" s="85"/>
      <c r="K257" s="85"/>
      <c r="L257" s="85"/>
      <c r="M257" s="85"/>
      <c r="O257" s="132"/>
    </row>
    <row r="258" spans="1:15" s="431" customFormat="1" ht="42.75">
      <c r="A258" s="341">
        <v>7</v>
      </c>
      <c r="B258" s="439" t="s">
        <v>239</v>
      </c>
      <c r="C258" s="440" t="s">
        <v>240</v>
      </c>
      <c r="D258" s="253" t="s">
        <v>39</v>
      </c>
      <c r="E258" s="253"/>
      <c r="F258" s="79">
        <f>0.95*2</f>
        <v>1.9</v>
      </c>
      <c r="G258" s="255"/>
      <c r="H258" s="91"/>
      <c r="I258" s="588"/>
      <c r="J258" s="91"/>
      <c r="K258" s="91"/>
      <c r="L258" s="91"/>
      <c r="M258" s="91"/>
      <c r="O258" s="132"/>
    </row>
    <row r="259" spans="1:15" s="431" customFormat="1" ht="13.5">
      <c r="A259" s="194"/>
      <c r="B259" s="426"/>
      <c r="C259" s="633" t="s">
        <v>44</v>
      </c>
      <c r="D259" s="315" t="s">
        <v>37</v>
      </c>
      <c r="E259" s="315">
        <v>12.6</v>
      </c>
      <c r="F259" s="634">
        <f>F258*E259</f>
        <v>23.939999999999998</v>
      </c>
      <c r="G259" s="271"/>
      <c r="H259" s="83"/>
      <c r="I259" s="61"/>
      <c r="J259" s="84"/>
      <c r="K259" s="84"/>
      <c r="L259" s="84"/>
      <c r="M259" s="84"/>
      <c r="O259" s="132"/>
    </row>
    <row r="260" spans="1:15" s="431" customFormat="1" ht="14.25">
      <c r="A260" s="86"/>
      <c r="B260" s="635"/>
      <c r="C260" s="301" t="s">
        <v>40</v>
      </c>
      <c r="D260" s="189" t="s">
        <v>4</v>
      </c>
      <c r="E260" s="189">
        <v>5.08</v>
      </c>
      <c r="F260" s="55">
        <f>F258*E260</f>
        <v>9.6519999999999992</v>
      </c>
      <c r="G260" s="214"/>
      <c r="H260" s="84"/>
      <c r="I260" s="61"/>
      <c r="J260" s="84"/>
      <c r="K260" s="84"/>
      <c r="L260" s="84"/>
      <c r="M260" s="84"/>
      <c r="O260" s="132"/>
    </row>
    <row r="261" spans="1:15" s="431" customFormat="1" ht="14.25">
      <c r="A261" s="157"/>
      <c r="B261" s="429"/>
      <c r="C261" s="302" t="s">
        <v>58</v>
      </c>
      <c r="D261" s="330"/>
      <c r="E261" s="330"/>
      <c r="F261" s="63"/>
      <c r="G261" s="266"/>
      <c r="H261" s="85"/>
      <c r="I261" s="61"/>
      <c r="J261" s="84"/>
      <c r="K261" s="84"/>
      <c r="L261" s="84"/>
      <c r="M261" s="84"/>
      <c r="O261" s="132"/>
    </row>
    <row r="262" spans="1:15" s="431" customFormat="1" ht="27">
      <c r="A262" s="341"/>
      <c r="B262" s="442"/>
      <c r="C262" s="441" t="s">
        <v>241</v>
      </c>
      <c r="D262" s="253" t="s">
        <v>88</v>
      </c>
      <c r="E262" s="253"/>
      <c r="F262" s="79">
        <v>2</v>
      </c>
      <c r="G262" s="255"/>
      <c r="H262" s="91"/>
      <c r="I262" s="588"/>
      <c r="J262" s="91"/>
      <c r="K262" s="91"/>
      <c r="L262" s="91"/>
      <c r="M262" s="91"/>
      <c r="O262" s="132"/>
    </row>
    <row r="263" spans="1:15" s="431" customFormat="1" ht="27">
      <c r="A263" s="341"/>
      <c r="B263" s="442"/>
      <c r="C263" s="441" t="s">
        <v>242</v>
      </c>
      <c r="D263" s="253" t="s">
        <v>88</v>
      </c>
      <c r="E263" s="253"/>
      <c r="F263" s="79">
        <v>2</v>
      </c>
      <c r="G263" s="255"/>
      <c r="H263" s="91"/>
      <c r="I263" s="588"/>
      <c r="J263" s="91"/>
      <c r="K263" s="91"/>
      <c r="L263" s="91"/>
      <c r="M263" s="91"/>
      <c r="O263" s="132"/>
    </row>
    <row r="264" spans="1:15" s="431" customFormat="1" ht="27">
      <c r="A264" s="341"/>
      <c r="B264" s="442"/>
      <c r="C264" s="441" t="s">
        <v>243</v>
      </c>
      <c r="D264" s="253" t="s">
        <v>88</v>
      </c>
      <c r="E264" s="253"/>
      <c r="F264" s="79">
        <v>2</v>
      </c>
      <c r="G264" s="255"/>
      <c r="H264" s="91"/>
      <c r="I264" s="588"/>
      <c r="J264" s="91"/>
      <c r="K264" s="91"/>
      <c r="L264" s="91"/>
      <c r="M264" s="91"/>
      <c r="O264" s="132"/>
    </row>
    <row r="265" spans="1:15" s="431" customFormat="1" ht="14.25">
      <c r="A265" s="341"/>
      <c r="B265" s="442"/>
      <c r="C265" s="441" t="s">
        <v>244</v>
      </c>
      <c r="D265" s="253" t="s">
        <v>88</v>
      </c>
      <c r="E265" s="253"/>
      <c r="F265" s="79">
        <v>2</v>
      </c>
      <c r="G265" s="255"/>
      <c r="H265" s="91"/>
      <c r="I265" s="588"/>
      <c r="J265" s="91"/>
      <c r="K265" s="91"/>
      <c r="L265" s="91"/>
      <c r="M265" s="91"/>
      <c r="O265" s="132"/>
    </row>
    <row r="266" spans="1:15" s="431" customFormat="1" ht="14.25">
      <c r="A266" s="341"/>
      <c r="B266" s="442"/>
      <c r="C266" s="441" t="s">
        <v>236</v>
      </c>
      <c r="D266" s="253" t="s">
        <v>61</v>
      </c>
      <c r="E266" s="253">
        <v>16</v>
      </c>
      <c r="F266" s="257">
        <f>F258*E266</f>
        <v>30.4</v>
      </c>
      <c r="G266" s="255"/>
      <c r="H266" s="91"/>
      <c r="I266" s="588"/>
      <c r="J266" s="91"/>
      <c r="K266" s="91"/>
      <c r="L266" s="91"/>
      <c r="M266" s="91"/>
      <c r="O266" s="132"/>
    </row>
    <row r="267" spans="1:15" s="431" customFormat="1" ht="14.25">
      <c r="A267" s="341"/>
      <c r="B267" s="442"/>
      <c r="C267" s="441" t="s">
        <v>133</v>
      </c>
      <c r="D267" s="253" t="s">
        <v>39</v>
      </c>
      <c r="E267" s="253">
        <v>0.41299999999999998</v>
      </c>
      <c r="F267" s="257">
        <f>F258*E267</f>
        <v>0.78469999999999995</v>
      </c>
      <c r="G267" s="255"/>
      <c r="H267" s="91"/>
      <c r="I267" s="588"/>
      <c r="J267" s="91"/>
      <c r="K267" s="91"/>
      <c r="L267" s="91"/>
      <c r="M267" s="91"/>
      <c r="O267" s="132"/>
    </row>
    <row r="268" spans="1:15" s="431" customFormat="1" ht="27">
      <c r="A268" s="341"/>
      <c r="B268" s="442"/>
      <c r="C268" s="441" t="s">
        <v>237</v>
      </c>
      <c r="D268" s="253" t="s">
        <v>4</v>
      </c>
      <c r="E268" s="253">
        <v>7.01</v>
      </c>
      <c r="F268" s="257">
        <f>F258*E268</f>
        <v>13.318999999999999</v>
      </c>
      <c r="G268" s="255"/>
      <c r="H268" s="91"/>
      <c r="I268" s="588"/>
      <c r="J268" s="91"/>
      <c r="K268" s="91"/>
      <c r="L268" s="91"/>
      <c r="M268" s="91"/>
      <c r="O268" s="132"/>
    </row>
    <row r="269" spans="1:15" s="135" customFormat="1" ht="28.5">
      <c r="A269" s="697">
        <v>8</v>
      </c>
      <c r="B269" s="136" t="s">
        <v>245</v>
      </c>
      <c r="C269" s="66" t="s">
        <v>246</v>
      </c>
      <c r="D269" s="57" t="s">
        <v>35</v>
      </c>
      <c r="E269" s="57"/>
      <c r="F269" s="102">
        <v>10</v>
      </c>
      <c r="G269" s="271"/>
      <c r="H269" s="84"/>
      <c r="I269" s="61"/>
      <c r="J269" s="84"/>
      <c r="K269" s="84"/>
      <c r="L269" s="84"/>
      <c r="M269" s="84"/>
      <c r="O269" s="132"/>
    </row>
    <row r="270" spans="1:15" s="135" customFormat="1" ht="13.5">
      <c r="A270" s="697"/>
      <c r="B270" s="136"/>
      <c r="C270" s="272" t="s">
        <v>44</v>
      </c>
      <c r="D270" s="172" t="s">
        <v>37</v>
      </c>
      <c r="E270" s="172">
        <v>0.33600000000000002</v>
      </c>
      <c r="F270" s="55">
        <f>F269*E270</f>
        <v>3.3600000000000003</v>
      </c>
      <c r="G270" s="214"/>
      <c r="H270" s="84"/>
      <c r="I270" s="61"/>
      <c r="J270" s="84"/>
      <c r="K270" s="84"/>
      <c r="L270" s="84"/>
      <c r="M270" s="84"/>
      <c r="O270" s="132"/>
    </row>
    <row r="271" spans="1:15" s="135" customFormat="1" ht="13.5">
      <c r="A271" s="697"/>
      <c r="B271" s="136"/>
      <c r="C271" s="272" t="s">
        <v>38</v>
      </c>
      <c r="D271" s="172" t="s">
        <v>4</v>
      </c>
      <c r="E271" s="172">
        <v>1.4999999999999999E-2</v>
      </c>
      <c r="F271" s="55">
        <f>F269*E271</f>
        <v>0.15</v>
      </c>
      <c r="G271" s="214"/>
      <c r="H271" s="84"/>
      <c r="I271" s="61"/>
      <c r="J271" s="84"/>
      <c r="K271" s="84"/>
      <c r="L271" s="84"/>
      <c r="M271" s="84"/>
      <c r="O271" s="132"/>
    </row>
    <row r="272" spans="1:15" s="135" customFormat="1" ht="13.5">
      <c r="A272" s="697"/>
      <c r="B272" s="136"/>
      <c r="C272" s="272" t="s">
        <v>58</v>
      </c>
      <c r="D272" s="172"/>
      <c r="E272" s="172"/>
      <c r="F272" s="55">
        <f>E272*2353</f>
        <v>0</v>
      </c>
      <c r="G272" s="214"/>
      <c r="H272" s="84"/>
      <c r="I272" s="61"/>
      <c r="J272" s="84"/>
      <c r="K272" s="84"/>
      <c r="L272" s="84"/>
      <c r="M272" s="84"/>
      <c r="O272" s="132"/>
    </row>
    <row r="273" spans="1:15" s="135" customFormat="1" ht="13.5">
      <c r="A273" s="697"/>
      <c r="B273" s="136"/>
      <c r="C273" s="272" t="s">
        <v>247</v>
      </c>
      <c r="D273" s="172" t="s">
        <v>61</v>
      </c>
      <c r="E273" s="172">
        <v>2.4</v>
      </c>
      <c r="F273" s="55">
        <f>F269*E273</f>
        <v>24</v>
      </c>
      <c r="G273" s="214"/>
      <c r="H273" s="84"/>
      <c r="I273" s="61"/>
      <c r="J273" s="84"/>
      <c r="K273" s="84"/>
      <c r="L273" s="84"/>
      <c r="M273" s="84"/>
      <c r="O273" s="132"/>
    </row>
    <row r="274" spans="1:15" s="135" customFormat="1" ht="13.5">
      <c r="A274" s="698"/>
      <c r="B274" s="443"/>
      <c r="C274" s="273" t="s">
        <v>62</v>
      </c>
      <c r="D274" s="176" t="s">
        <v>4</v>
      </c>
      <c r="E274" s="176">
        <v>2.2800000000000001E-2</v>
      </c>
      <c r="F274" s="63">
        <f>F269*E274</f>
        <v>0.22800000000000001</v>
      </c>
      <c r="G274" s="266"/>
      <c r="H274" s="85"/>
      <c r="I274" s="64"/>
      <c r="J274" s="85"/>
      <c r="K274" s="85"/>
      <c r="L274" s="85"/>
      <c r="M274" s="85"/>
      <c r="O274" s="132"/>
    </row>
    <row r="275" spans="1:15" s="134" customFormat="1" ht="28.5">
      <c r="A275" s="697">
        <v>9</v>
      </c>
      <c r="B275" s="333" t="s">
        <v>248</v>
      </c>
      <c r="C275" s="171" t="s">
        <v>292</v>
      </c>
      <c r="D275" s="444" t="s">
        <v>249</v>
      </c>
      <c r="E275" s="172"/>
      <c r="F275" s="102">
        <v>1</v>
      </c>
      <c r="G275" s="174"/>
      <c r="H275" s="84"/>
      <c r="I275" s="61"/>
      <c r="J275" s="84"/>
      <c r="K275" s="84"/>
      <c r="L275" s="84"/>
      <c r="M275" s="84"/>
      <c r="O275" s="132"/>
    </row>
    <row r="276" spans="1:15" s="205" customFormat="1" ht="14.25">
      <c r="A276" s="196"/>
      <c r="B276" s="336"/>
      <c r="C276" s="146" t="s">
        <v>44</v>
      </c>
      <c r="D276" s="73" t="s">
        <v>37</v>
      </c>
      <c r="E276" s="60">
        <v>1.24</v>
      </c>
      <c r="F276" s="55">
        <f>F275*E276</f>
        <v>1.24</v>
      </c>
      <c r="G276" s="174"/>
      <c r="H276" s="84"/>
      <c r="I276" s="61"/>
      <c r="J276" s="84"/>
      <c r="K276" s="84"/>
      <c r="L276" s="84"/>
      <c r="M276" s="84"/>
      <c r="O276" s="132"/>
    </row>
    <row r="277" spans="1:15" s="205" customFormat="1" ht="14.25">
      <c r="A277" s="196"/>
      <c r="B277" s="336"/>
      <c r="C277" s="146" t="s">
        <v>40</v>
      </c>
      <c r="D277" s="697" t="s">
        <v>4</v>
      </c>
      <c r="E277" s="172">
        <v>0.26</v>
      </c>
      <c r="F277" s="55">
        <f>F275*E277</f>
        <v>0.26</v>
      </c>
      <c r="G277" s="174"/>
      <c r="H277" s="84"/>
      <c r="I277" s="61"/>
      <c r="J277" s="84"/>
      <c r="K277" s="84"/>
      <c r="L277" s="84"/>
      <c r="M277" s="84"/>
      <c r="O277" s="132"/>
    </row>
    <row r="278" spans="1:15" s="205" customFormat="1" ht="14.25">
      <c r="A278" s="196"/>
      <c r="B278" s="336"/>
      <c r="C278" s="101" t="s">
        <v>58</v>
      </c>
      <c r="D278" s="73"/>
      <c r="E278" s="172"/>
      <c r="F278" s="55"/>
      <c r="G278" s="174"/>
      <c r="H278" s="84"/>
      <c r="I278" s="61"/>
      <c r="J278" s="84"/>
      <c r="K278" s="84"/>
      <c r="L278" s="84"/>
      <c r="M278" s="84"/>
      <c r="O278" s="132"/>
    </row>
    <row r="279" spans="1:15" s="205" customFormat="1" ht="14.25">
      <c r="A279" s="196"/>
      <c r="B279" s="336"/>
      <c r="C279" s="146" t="s">
        <v>250</v>
      </c>
      <c r="D279" s="700" t="s">
        <v>96</v>
      </c>
      <c r="E279" s="172">
        <v>0.4</v>
      </c>
      <c r="F279" s="55">
        <f>F275*E279</f>
        <v>0.4</v>
      </c>
      <c r="G279" s="174"/>
      <c r="H279" s="84"/>
      <c r="I279" s="61"/>
      <c r="J279" s="84"/>
      <c r="K279" s="84"/>
      <c r="L279" s="84"/>
      <c r="M279" s="84"/>
      <c r="O279" s="132"/>
    </row>
    <row r="280" spans="1:15" s="205" customFormat="1" ht="14.25">
      <c r="A280" s="445"/>
      <c r="B280" s="340"/>
      <c r="C280" s="150" t="s">
        <v>62</v>
      </c>
      <c r="D280" s="698" t="s">
        <v>4</v>
      </c>
      <c r="E280" s="176">
        <v>0.14000000000000001</v>
      </c>
      <c r="F280" s="63">
        <f>F275*E280</f>
        <v>0.14000000000000001</v>
      </c>
      <c r="G280" s="85"/>
      <c r="H280" s="85"/>
      <c r="I280" s="64"/>
      <c r="J280" s="85"/>
      <c r="K280" s="85"/>
      <c r="L280" s="85"/>
      <c r="M280" s="85"/>
      <c r="N280" s="446"/>
      <c r="O280" s="132"/>
    </row>
    <row r="281" spans="1:15" s="304" customFormat="1" ht="14.25">
      <c r="A281" s="447"/>
      <c r="B281" s="448"/>
      <c r="C281" s="449" t="s">
        <v>13</v>
      </c>
      <c r="D281" s="450"/>
      <c r="E281" s="451"/>
      <c r="F281" s="452"/>
      <c r="G281" s="453"/>
      <c r="H281" s="291"/>
      <c r="I281" s="454"/>
      <c r="J281" s="291"/>
      <c r="K281" s="124"/>
      <c r="L281" s="291"/>
      <c r="M281" s="291"/>
      <c r="O281" s="132"/>
    </row>
    <row r="282" spans="1:15" s="430" customFormat="1" ht="14.25">
      <c r="A282" s="455"/>
      <c r="B282" s="456"/>
      <c r="C282" s="456" t="s">
        <v>251</v>
      </c>
      <c r="D282" s="457" t="s">
        <v>331</v>
      </c>
      <c r="E282" s="458"/>
      <c r="F282" s="459"/>
      <c r="G282" s="460"/>
      <c r="H282" s="124"/>
      <c r="I282" s="49"/>
      <c r="J282" s="124"/>
      <c r="K282" s="123"/>
      <c r="L282" s="124"/>
      <c r="M282" s="124"/>
      <c r="O282" s="132"/>
    </row>
    <row r="283" spans="1:15" s="430" customFormat="1" ht="14.25">
      <c r="A283" s="455"/>
      <c r="B283" s="461"/>
      <c r="C283" s="449" t="s">
        <v>13</v>
      </c>
      <c r="D283" s="462"/>
      <c r="E283" s="462"/>
      <c r="F283" s="463"/>
      <c r="G283" s="462"/>
      <c r="H283" s="124"/>
      <c r="I283" s="49"/>
      <c r="J283" s="124"/>
      <c r="K283" s="123"/>
      <c r="L283" s="124"/>
      <c r="M283" s="124"/>
      <c r="O283" s="132"/>
    </row>
    <row r="284" spans="1:15" s="430" customFormat="1" ht="14.25">
      <c r="A284" s="455"/>
      <c r="B284" s="456"/>
      <c r="C284" s="456" t="s">
        <v>168</v>
      </c>
      <c r="D284" s="457" t="s">
        <v>331</v>
      </c>
      <c r="E284" s="458"/>
      <c r="F284" s="459"/>
      <c r="G284" s="460"/>
      <c r="H284" s="124"/>
      <c r="I284" s="49"/>
      <c r="J284" s="124"/>
      <c r="K284" s="123"/>
      <c r="L284" s="124"/>
      <c r="M284" s="124"/>
      <c r="O284" s="132"/>
    </row>
    <row r="285" spans="1:15" s="430" customFormat="1" ht="14.25">
      <c r="A285" s="455"/>
      <c r="B285" s="455"/>
      <c r="C285" s="466" t="s">
        <v>252</v>
      </c>
      <c r="D285" s="498"/>
      <c r="E285" s="498"/>
      <c r="F285" s="499"/>
      <c r="G285" s="498"/>
      <c r="H285" s="131"/>
      <c r="I285" s="130"/>
      <c r="J285" s="131"/>
      <c r="K285" s="129"/>
      <c r="L285" s="131"/>
      <c r="M285" s="131"/>
      <c r="N285" s="631"/>
      <c r="O285" s="132"/>
    </row>
    <row r="286" spans="1:15" s="475" customFormat="1" ht="16.5">
      <c r="A286" s="469"/>
      <c r="B286" s="470"/>
      <c r="C286" s="471" t="s">
        <v>253</v>
      </c>
      <c r="D286" s="470"/>
      <c r="E286" s="470"/>
      <c r="F286" s="472"/>
      <c r="G286" s="473"/>
      <c r="H286" s="474"/>
      <c r="I286" s="474"/>
      <c r="J286" s="474"/>
      <c r="K286" s="474"/>
      <c r="L286" s="474"/>
      <c r="M286" s="474"/>
      <c r="O286" s="132"/>
    </row>
    <row r="287" spans="1:15" s="475" customFormat="1" ht="28.5">
      <c r="A287" s="696">
        <v>1</v>
      </c>
      <c r="B287" s="235" t="s">
        <v>221</v>
      </c>
      <c r="C287" s="159" t="s">
        <v>222</v>
      </c>
      <c r="D287" s="194" t="s">
        <v>39</v>
      </c>
      <c r="E287" s="194"/>
      <c r="F287" s="425">
        <v>73</v>
      </c>
      <c r="G287" s="476"/>
      <c r="H287" s="476"/>
      <c r="I287" s="476"/>
      <c r="J287" s="476"/>
      <c r="K287" s="476"/>
      <c r="L287" s="476"/>
      <c r="M287" s="476"/>
      <c r="O287" s="132"/>
    </row>
    <row r="288" spans="1:15" s="475" customFormat="1" ht="13.5">
      <c r="A288" s="697"/>
      <c r="B288" s="71"/>
      <c r="C288" s="477" t="s">
        <v>44</v>
      </c>
      <c r="D288" s="162" t="s">
        <v>37</v>
      </c>
      <c r="E288" s="162">
        <v>0.02</v>
      </c>
      <c r="F288" s="236">
        <f>F287*E288</f>
        <v>1.46</v>
      </c>
      <c r="G288" s="237"/>
      <c r="H288" s="84"/>
      <c r="I288" s="61"/>
      <c r="J288" s="84"/>
      <c r="K288" s="84"/>
      <c r="L288" s="84"/>
      <c r="M288" s="84"/>
      <c r="O288" s="132"/>
    </row>
    <row r="289" spans="1:15" s="475" customFormat="1" ht="27">
      <c r="A289" s="697"/>
      <c r="B289" s="71"/>
      <c r="C289" s="477" t="s">
        <v>227</v>
      </c>
      <c r="D289" s="162" t="s">
        <v>95</v>
      </c>
      <c r="E289" s="162">
        <v>4.48E-2</v>
      </c>
      <c r="F289" s="236">
        <f>F287*E289</f>
        <v>3.2704</v>
      </c>
      <c r="G289" s="237"/>
      <c r="H289" s="84"/>
      <c r="I289" s="61"/>
      <c r="J289" s="84"/>
      <c r="K289" s="84"/>
      <c r="L289" s="84"/>
      <c r="M289" s="84"/>
      <c r="O289" s="132"/>
    </row>
    <row r="290" spans="1:15" s="475" customFormat="1" ht="13.5">
      <c r="A290" s="697"/>
      <c r="B290" s="71"/>
      <c r="C290" s="477" t="s">
        <v>38</v>
      </c>
      <c r="D290" s="162" t="s">
        <v>4</v>
      </c>
      <c r="E290" s="162">
        <v>2.0999999999999999E-3</v>
      </c>
      <c r="F290" s="236">
        <f>F287*E290</f>
        <v>0.15329999999999999</v>
      </c>
      <c r="G290" s="237"/>
      <c r="H290" s="84"/>
      <c r="I290" s="61"/>
      <c r="J290" s="84"/>
      <c r="K290" s="85"/>
      <c r="L290" s="84"/>
      <c r="M290" s="84"/>
      <c r="O290" s="132"/>
    </row>
    <row r="291" spans="1:15" s="475" customFormat="1" ht="14.25">
      <c r="A291" s="166">
        <v>2</v>
      </c>
      <c r="B291" s="242"/>
      <c r="C291" s="456" t="s">
        <v>254</v>
      </c>
      <c r="D291" s="341" t="s">
        <v>50</v>
      </c>
      <c r="E291" s="341"/>
      <c r="F291" s="478">
        <f>F287*1.95</f>
        <v>142.35</v>
      </c>
      <c r="G291" s="479"/>
      <c r="H291" s="91"/>
      <c r="I291" s="588"/>
      <c r="J291" s="91"/>
      <c r="K291" s="91"/>
      <c r="L291" s="91"/>
      <c r="M291" s="91"/>
      <c r="O291" s="132"/>
    </row>
    <row r="292" spans="1:15" s="475" customFormat="1" ht="25.5">
      <c r="A292" s="697">
        <v>3</v>
      </c>
      <c r="B292" s="480" t="s">
        <v>255</v>
      </c>
      <c r="C292" s="282" t="s">
        <v>256</v>
      </c>
      <c r="D292" s="86" t="s">
        <v>39</v>
      </c>
      <c r="E292" s="86"/>
      <c r="F292" s="481">
        <v>73</v>
      </c>
      <c r="G292" s="237"/>
      <c r="H292" s="84"/>
      <c r="I292" s="61"/>
      <c r="J292" s="84"/>
      <c r="K292" s="84"/>
      <c r="L292" s="84"/>
      <c r="M292" s="84"/>
      <c r="O292" s="132"/>
    </row>
    <row r="293" spans="1:15" s="475" customFormat="1" ht="13.5">
      <c r="A293" s="697"/>
      <c r="B293" s="480"/>
      <c r="C293" s="477" t="s">
        <v>44</v>
      </c>
      <c r="D293" s="162" t="s">
        <v>37</v>
      </c>
      <c r="E293" s="162">
        <v>3.2299999999999998E-3</v>
      </c>
      <c r="F293" s="236">
        <f>F292*E293</f>
        <v>0.23578999999999997</v>
      </c>
      <c r="G293" s="237"/>
      <c r="H293" s="84"/>
      <c r="I293" s="61"/>
      <c r="J293" s="84"/>
      <c r="K293" s="84"/>
      <c r="L293" s="84"/>
      <c r="M293" s="84"/>
      <c r="O293" s="132"/>
    </row>
    <row r="294" spans="1:15" s="475" customFormat="1" ht="13.5">
      <c r="A294" s="697"/>
      <c r="B294" s="480"/>
      <c r="C294" s="477" t="s">
        <v>257</v>
      </c>
      <c r="D294" s="162" t="s">
        <v>95</v>
      </c>
      <c r="E294" s="162">
        <v>3.62E-3</v>
      </c>
      <c r="F294" s="236">
        <f>F292*E294</f>
        <v>0.26425999999999999</v>
      </c>
      <c r="G294" s="237"/>
      <c r="H294" s="84"/>
      <c r="I294" s="61"/>
      <c r="J294" s="84"/>
      <c r="K294" s="84"/>
      <c r="L294" s="84"/>
      <c r="M294" s="84"/>
      <c r="O294" s="132"/>
    </row>
    <row r="295" spans="1:15" s="475" customFormat="1" ht="13.5">
      <c r="A295" s="697"/>
      <c r="B295" s="480"/>
      <c r="C295" s="477" t="s">
        <v>38</v>
      </c>
      <c r="D295" s="162" t="s">
        <v>4</v>
      </c>
      <c r="E295" s="162">
        <v>1.8000000000000001E-4</v>
      </c>
      <c r="F295" s="236">
        <f>F292*E295</f>
        <v>1.3140000000000001E-2</v>
      </c>
      <c r="G295" s="237"/>
      <c r="H295" s="85"/>
      <c r="I295" s="64"/>
      <c r="J295" s="85"/>
      <c r="K295" s="85"/>
      <c r="L295" s="85"/>
      <c r="M295" s="85"/>
      <c r="O295" s="132"/>
    </row>
    <row r="296" spans="1:15" s="475" customFormat="1" ht="28.5">
      <c r="A296" s="696">
        <v>4</v>
      </c>
      <c r="B296" s="482" t="s">
        <v>225</v>
      </c>
      <c r="C296" s="159" t="s">
        <v>258</v>
      </c>
      <c r="D296" s="194" t="s">
        <v>39</v>
      </c>
      <c r="E296" s="194"/>
      <c r="F296" s="425">
        <v>33</v>
      </c>
      <c r="G296" s="476"/>
      <c r="H296" s="84"/>
      <c r="I296" s="61"/>
      <c r="J296" s="84"/>
      <c r="K296" s="84"/>
      <c r="L296" s="84"/>
      <c r="M296" s="84"/>
      <c r="O296" s="132"/>
    </row>
    <row r="297" spans="1:15" s="475" customFormat="1" ht="13.5">
      <c r="A297" s="697"/>
      <c r="B297" s="480"/>
      <c r="C297" s="477" t="s">
        <v>44</v>
      </c>
      <c r="D297" s="162" t="s">
        <v>37</v>
      </c>
      <c r="E297" s="162">
        <v>1.6500000000000001E-2</v>
      </c>
      <c r="F297" s="236">
        <f>F296*E297</f>
        <v>0.54449999999999998</v>
      </c>
      <c r="G297" s="237"/>
      <c r="H297" s="84"/>
      <c r="I297" s="61"/>
      <c r="J297" s="84"/>
      <c r="K297" s="84"/>
      <c r="L297" s="84"/>
      <c r="M297" s="84"/>
      <c r="O297" s="132"/>
    </row>
    <row r="298" spans="1:15" s="475" customFormat="1" ht="27">
      <c r="A298" s="697"/>
      <c r="B298" s="480"/>
      <c r="C298" s="477" t="s">
        <v>227</v>
      </c>
      <c r="D298" s="162" t="s">
        <v>95</v>
      </c>
      <c r="E298" s="162">
        <v>3.6999999999999998E-2</v>
      </c>
      <c r="F298" s="236">
        <f>F296*E298</f>
        <v>1.2209999999999999</v>
      </c>
      <c r="G298" s="237"/>
      <c r="H298" s="85"/>
      <c r="I298" s="64"/>
      <c r="J298" s="85"/>
      <c r="K298" s="85"/>
      <c r="L298" s="85"/>
      <c r="M298" s="85"/>
      <c r="O298" s="132"/>
    </row>
    <row r="299" spans="1:15" s="475" customFormat="1" ht="28.5">
      <c r="A299" s="696">
        <v>5</v>
      </c>
      <c r="B299" s="482" t="s">
        <v>228</v>
      </c>
      <c r="C299" s="159" t="s">
        <v>229</v>
      </c>
      <c r="D299" s="194" t="s">
        <v>39</v>
      </c>
      <c r="E299" s="194"/>
      <c r="F299" s="425">
        <v>2</v>
      </c>
      <c r="G299" s="476"/>
      <c r="H299" s="84"/>
      <c r="I299" s="61"/>
      <c r="J299" s="84"/>
      <c r="K299" s="84"/>
      <c r="L299" s="84"/>
      <c r="M299" s="84"/>
      <c r="O299" s="132"/>
    </row>
    <row r="300" spans="1:15" s="475" customFormat="1" ht="13.5">
      <c r="A300" s="697"/>
      <c r="B300" s="480"/>
      <c r="C300" s="477" t="s">
        <v>230</v>
      </c>
      <c r="D300" s="162" t="s">
        <v>37</v>
      </c>
      <c r="E300" s="162">
        <v>3.2349999999999999</v>
      </c>
      <c r="F300" s="236">
        <f>F299*E300</f>
        <v>6.47</v>
      </c>
      <c r="G300" s="237"/>
      <c r="H300" s="85"/>
      <c r="I300" s="64"/>
      <c r="J300" s="85"/>
      <c r="K300" s="85"/>
      <c r="L300" s="85"/>
      <c r="M300" s="85"/>
      <c r="O300" s="132"/>
    </row>
    <row r="301" spans="1:15" s="475" customFormat="1" ht="28.5">
      <c r="A301" s="696">
        <v>6</v>
      </c>
      <c r="B301" s="482" t="s">
        <v>259</v>
      </c>
      <c r="C301" s="159" t="s">
        <v>260</v>
      </c>
      <c r="D301" s="194" t="s">
        <v>39</v>
      </c>
      <c r="E301" s="194"/>
      <c r="F301" s="425">
        <v>35</v>
      </c>
      <c r="G301" s="476"/>
      <c r="H301" s="84"/>
      <c r="I301" s="61"/>
      <c r="J301" s="84"/>
      <c r="K301" s="84"/>
      <c r="L301" s="84"/>
      <c r="M301" s="84"/>
      <c r="O301" s="132"/>
    </row>
    <row r="302" spans="1:15" s="475" customFormat="1" ht="13.5">
      <c r="A302" s="697"/>
      <c r="B302" s="71"/>
      <c r="C302" s="477" t="s">
        <v>261</v>
      </c>
      <c r="D302" s="162" t="s">
        <v>95</v>
      </c>
      <c r="E302" s="162">
        <v>7.4900000000000001E-3</v>
      </c>
      <c r="F302" s="236">
        <f>F301*E302</f>
        <v>0.26214999999999999</v>
      </c>
      <c r="G302" s="237"/>
      <c r="H302" s="85"/>
      <c r="I302" s="64"/>
      <c r="J302" s="85"/>
      <c r="K302" s="85"/>
      <c r="L302" s="85"/>
      <c r="M302" s="85"/>
      <c r="O302" s="132"/>
    </row>
    <row r="303" spans="1:15" s="475" customFormat="1" ht="25.5">
      <c r="A303" s="696">
        <v>7</v>
      </c>
      <c r="B303" s="235" t="s">
        <v>262</v>
      </c>
      <c r="C303" s="159" t="s">
        <v>263</v>
      </c>
      <c r="D303" s="194" t="s">
        <v>39</v>
      </c>
      <c r="E303" s="194"/>
      <c r="F303" s="425">
        <v>35</v>
      </c>
      <c r="G303" s="476"/>
      <c r="H303" s="84"/>
      <c r="I303" s="61"/>
      <c r="J303" s="84"/>
      <c r="K303" s="84"/>
      <c r="L303" s="84"/>
      <c r="M303" s="84"/>
      <c r="O303" s="132"/>
    </row>
    <row r="304" spans="1:15" s="475" customFormat="1" ht="13.5">
      <c r="A304" s="697"/>
      <c r="B304" s="71"/>
      <c r="C304" s="477" t="s">
        <v>44</v>
      </c>
      <c r="D304" s="162" t="s">
        <v>37</v>
      </c>
      <c r="E304" s="162">
        <v>0.13400000000000001</v>
      </c>
      <c r="F304" s="236">
        <f>F303*E304</f>
        <v>4.6900000000000004</v>
      </c>
      <c r="G304" s="237"/>
      <c r="H304" s="84"/>
      <c r="I304" s="61"/>
      <c r="J304" s="84"/>
      <c r="K304" s="84"/>
      <c r="L304" s="84"/>
      <c r="M304" s="84"/>
      <c r="O304" s="132"/>
    </row>
    <row r="305" spans="1:15" s="475" customFormat="1" ht="13.5">
      <c r="A305" s="697"/>
      <c r="B305" s="71"/>
      <c r="C305" s="477" t="s">
        <v>264</v>
      </c>
      <c r="D305" s="162" t="s">
        <v>95</v>
      </c>
      <c r="E305" s="162">
        <v>0.13</v>
      </c>
      <c r="F305" s="236">
        <f>F303*E305</f>
        <v>4.55</v>
      </c>
      <c r="G305" s="237"/>
      <c r="H305" s="84"/>
      <c r="I305" s="61"/>
      <c r="J305" s="84"/>
      <c r="K305" s="84"/>
      <c r="L305" s="84"/>
      <c r="M305" s="84"/>
      <c r="O305" s="132"/>
    </row>
    <row r="306" spans="1:15" s="475" customFormat="1" ht="13.5">
      <c r="A306" s="697"/>
      <c r="B306" s="71"/>
      <c r="C306" s="477" t="s">
        <v>265</v>
      </c>
      <c r="D306" s="162" t="s">
        <v>95</v>
      </c>
      <c r="E306" s="162">
        <v>0.13</v>
      </c>
      <c r="F306" s="236">
        <f>F303*E306</f>
        <v>4.55</v>
      </c>
      <c r="G306" s="237"/>
      <c r="H306" s="85"/>
      <c r="I306" s="64"/>
      <c r="J306" s="85"/>
      <c r="K306" s="85"/>
      <c r="L306" s="85"/>
      <c r="M306" s="85"/>
      <c r="O306" s="132"/>
    </row>
    <row r="307" spans="1:15" s="475" customFormat="1" ht="14.25">
      <c r="A307" s="696">
        <v>8</v>
      </c>
      <c r="B307" s="482" t="s">
        <v>131</v>
      </c>
      <c r="C307" s="630" t="s">
        <v>266</v>
      </c>
      <c r="D307" s="194" t="s">
        <v>39</v>
      </c>
      <c r="E307" s="194"/>
      <c r="F307" s="425">
        <v>3</v>
      </c>
      <c r="G307" s="476"/>
      <c r="H307" s="84"/>
      <c r="I307" s="61"/>
      <c r="J307" s="84"/>
      <c r="K307" s="84"/>
      <c r="L307" s="84"/>
      <c r="M307" s="84"/>
      <c r="O307" s="132"/>
    </row>
    <row r="308" spans="1:15" s="475" customFormat="1" ht="13.5">
      <c r="A308" s="697"/>
      <c r="B308" s="71"/>
      <c r="C308" s="353" t="s">
        <v>44</v>
      </c>
      <c r="D308" s="162" t="s">
        <v>37</v>
      </c>
      <c r="E308" s="162">
        <v>0.89</v>
      </c>
      <c r="F308" s="236">
        <f>F307*E308</f>
        <v>2.67</v>
      </c>
      <c r="G308" s="237"/>
      <c r="H308" s="84"/>
      <c r="I308" s="61"/>
      <c r="J308" s="84"/>
      <c r="K308" s="84"/>
      <c r="L308" s="84"/>
      <c r="M308" s="84"/>
      <c r="O308" s="132"/>
    </row>
    <row r="309" spans="1:15" s="475" customFormat="1" ht="13.5">
      <c r="A309" s="697"/>
      <c r="B309" s="71"/>
      <c r="C309" s="353" t="s">
        <v>38</v>
      </c>
      <c r="D309" s="162" t="s">
        <v>4</v>
      </c>
      <c r="E309" s="162">
        <v>0.37</v>
      </c>
      <c r="F309" s="236">
        <f>F307*E309</f>
        <v>1.1099999999999999</v>
      </c>
      <c r="G309" s="237"/>
      <c r="H309" s="84"/>
      <c r="I309" s="61"/>
      <c r="J309" s="84"/>
      <c r="K309" s="84"/>
      <c r="L309" s="84"/>
      <c r="M309" s="84"/>
      <c r="O309" s="132"/>
    </row>
    <row r="310" spans="1:15" s="475" customFormat="1" ht="13.5">
      <c r="A310" s="697"/>
      <c r="B310" s="71"/>
      <c r="C310" s="353" t="s">
        <v>58</v>
      </c>
      <c r="D310" s="162"/>
      <c r="E310" s="162"/>
      <c r="F310" s="236">
        <f>E310*2353</f>
        <v>0</v>
      </c>
      <c r="G310" s="237"/>
      <c r="H310" s="84"/>
      <c r="I310" s="61"/>
      <c r="J310" s="84"/>
      <c r="K310" s="84"/>
      <c r="L310" s="84"/>
      <c r="M310" s="84"/>
      <c r="O310" s="132"/>
    </row>
    <row r="311" spans="1:15" s="475" customFormat="1" ht="13.5">
      <c r="A311" s="697"/>
      <c r="B311" s="71"/>
      <c r="C311" s="353" t="s">
        <v>132</v>
      </c>
      <c r="D311" s="162" t="s">
        <v>39</v>
      </c>
      <c r="E311" s="162">
        <v>1.1499999999999999</v>
      </c>
      <c r="F311" s="236">
        <f>F307*E311</f>
        <v>3.4499999999999997</v>
      </c>
      <c r="G311" s="237"/>
      <c r="H311" s="84"/>
      <c r="I311" s="61"/>
      <c r="J311" s="84"/>
      <c r="K311" s="84"/>
      <c r="L311" s="84"/>
      <c r="M311" s="84"/>
      <c r="O311" s="132"/>
    </row>
    <row r="312" spans="1:15" s="475" customFormat="1" ht="13.5">
      <c r="A312" s="698"/>
      <c r="B312" s="75"/>
      <c r="C312" s="359" t="s">
        <v>62</v>
      </c>
      <c r="D312" s="360" t="s">
        <v>4</v>
      </c>
      <c r="E312" s="360">
        <v>0.01</v>
      </c>
      <c r="F312" s="422">
        <f>F307*E312</f>
        <v>0.03</v>
      </c>
      <c r="G312" s="85"/>
      <c r="H312" s="85"/>
      <c r="I312" s="64"/>
      <c r="J312" s="85"/>
      <c r="K312" s="85"/>
      <c r="L312" s="85"/>
      <c r="M312" s="85"/>
      <c r="O312" s="132"/>
    </row>
    <row r="313" spans="1:15" s="475" customFormat="1" ht="42.75">
      <c r="A313" s="696">
        <v>9</v>
      </c>
      <c r="B313" s="235" t="s">
        <v>134</v>
      </c>
      <c r="C313" s="159" t="s">
        <v>318</v>
      </c>
      <c r="D313" s="315" t="s">
        <v>39</v>
      </c>
      <c r="E313" s="315"/>
      <c r="F313" s="483">
        <v>15</v>
      </c>
      <c r="G313" s="476"/>
      <c r="H313" s="84"/>
      <c r="I313" s="61"/>
      <c r="J313" s="84"/>
      <c r="K313" s="84"/>
      <c r="L313" s="84"/>
      <c r="M313" s="84"/>
      <c r="O313" s="132"/>
    </row>
    <row r="314" spans="1:15" s="475" customFormat="1" ht="13.5">
      <c r="A314" s="697"/>
      <c r="B314" s="71"/>
      <c r="C314" s="353" t="s">
        <v>44</v>
      </c>
      <c r="D314" s="162" t="s">
        <v>37</v>
      </c>
      <c r="E314" s="162">
        <v>8.44</v>
      </c>
      <c r="F314" s="236">
        <f>F313*E314</f>
        <v>126.6</v>
      </c>
      <c r="G314" s="237"/>
      <c r="H314" s="84"/>
      <c r="I314" s="61"/>
      <c r="J314" s="84"/>
      <c r="K314" s="84"/>
      <c r="L314" s="84"/>
      <c r="M314" s="84"/>
      <c r="O314" s="132"/>
    </row>
    <row r="315" spans="1:15" s="475" customFormat="1" ht="13.5">
      <c r="A315" s="697"/>
      <c r="B315" s="71"/>
      <c r="C315" s="353" t="s">
        <v>38</v>
      </c>
      <c r="D315" s="162" t="s">
        <v>4</v>
      </c>
      <c r="E315" s="162">
        <v>1.1000000000000001</v>
      </c>
      <c r="F315" s="236">
        <f>F313*E315</f>
        <v>16.5</v>
      </c>
      <c r="G315" s="237"/>
      <c r="H315" s="84"/>
      <c r="I315" s="61"/>
      <c r="J315" s="84"/>
      <c r="K315" s="84"/>
      <c r="L315" s="84"/>
      <c r="M315" s="84"/>
      <c r="O315" s="132"/>
    </row>
    <row r="316" spans="1:15" s="475" customFormat="1" ht="13.5">
      <c r="A316" s="697"/>
      <c r="B316" s="71"/>
      <c r="C316" s="353" t="s">
        <v>58</v>
      </c>
      <c r="D316" s="162"/>
      <c r="E316" s="162"/>
      <c r="F316" s="236">
        <f>E316*2353</f>
        <v>0</v>
      </c>
      <c r="G316" s="237"/>
      <c r="H316" s="84"/>
      <c r="I316" s="61"/>
      <c r="J316" s="84"/>
      <c r="K316" s="84"/>
      <c r="L316" s="84"/>
      <c r="M316" s="84"/>
      <c r="O316" s="132"/>
    </row>
    <row r="317" spans="1:15" s="475" customFormat="1" ht="13.5">
      <c r="A317" s="697"/>
      <c r="B317" s="71"/>
      <c r="C317" s="327" t="s">
        <v>267</v>
      </c>
      <c r="D317" s="162" t="s">
        <v>39</v>
      </c>
      <c r="E317" s="162">
        <v>1.0149999999999999</v>
      </c>
      <c r="F317" s="236">
        <f>F313*E317</f>
        <v>15.224999999999998</v>
      </c>
      <c r="G317" s="237"/>
      <c r="H317" s="84"/>
      <c r="I317" s="61"/>
      <c r="J317" s="84"/>
      <c r="K317" s="84"/>
      <c r="L317" s="84"/>
      <c r="M317" s="84"/>
      <c r="O317" s="132"/>
    </row>
    <row r="318" spans="1:15" s="475" customFormat="1" ht="13.5">
      <c r="A318" s="697"/>
      <c r="B318" s="71"/>
      <c r="C318" s="353" t="s">
        <v>135</v>
      </c>
      <c r="D318" s="162" t="s">
        <v>35</v>
      </c>
      <c r="E318" s="162">
        <v>1.84</v>
      </c>
      <c r="F318" s="236">
        <f>F313*E318</f>
        <v>27.6</v>
      </c>
      <c r="G318" s="237"/>
      <c r="H318" s="84"/>
      <c r="I318" s="61"/>
      <c r="J318" s="84"/>
      <c r="K318" s="84"/>
      <c r="L318" s="84"/>
      <c r="M318" s="84"/>
      <c r="O318" s="132"/>
    </row>
    <row r="319" spans="1:15" s="475" customFormat="1" ht="13.5">
      <c r="A319" s="697"/>
      <c r="B319" s="71"/>
      <c r="C319" s="353" t="s">
        <v>60</v>
      </c>
      <c r="D319" s="162" t="s">
        <v>39</v>
      </c>
      <c r="E319" s="162">
        <v>3.3999999999999998E-3</v>
      </c>
      <c r="F319" s="236">
        <f>F313*E319</f>
        <v>5.0999999999999997E-2</v>
      </c>
      <c r="G319" s="237"/>
      <c r="H319" s="84"/>
      <c r="I319" s="61"/>
      <c r="J319" s="84"/>
      <c r="K319" s="84"/>
      <c r="L319" s="84"/>
      <c r="M319" s="84"/>
      <c r="O319" s="132"/>
    </row>
    <row r="320" spans="1:15" s="475" customFormat="1" ht="13.5">
      <c r="A320" s="697"/>
      <c r="B320" s="71"/>
      <c r="C320" s="353" t="s">
        <v>136</v>
      </c>
      <c r="D320" s="162" t="s">
        <v>39</v>
      </c>
      <c r="E320" s="162">
        <v>3.9100000000000003E-2</v>
      </c>
      <c r="F320" s="236">
        <f>F313*E320</f>
        <v>0.58650000000000002</v>
      </c>
      <c r="G320" s="237"/>
      <c r="H320" s="84"/>
      <c r="I320" s="61"/>
      <c r="J320" s="84"/>
      <c r="K320" s="84"/>
      <c r="L320" s="84"/>
      <c r="M320" s="84"/>
      <c r="O320" s="132"/>
    </row>
    <row r="321" spans="1:15" s="475" customFormat="1" ht="13.5">
      <c r="A321" s="697"/>
      <c r="B321" s="71"/>
      <c r="C321" s="353" t="s">
        <v>137</v>
      </c>
      <c r="D321" s="162" t="s">
        <v>61</v>
      </c>
      <c r="E321" s="162">
        <v>2.2000000000000002</v>
      </c>
      <c r="F321" s="236">
        <f>F313*E321</f>
        <v>33</v>
      </c>
      <c r="G321" s="237"/>
      <c r="H321" s="84"/>
      <c r="I321" s="61"/>
      <c r="J321" s="84"/>
      <c r="K321" s="84"/>
      <c r="L321" s="84"/>
      <c r="M321" s="84"/>
      <c r="O321" s="132"/>
    </row>
    <row r="322" spans="1:15" s="475" customFormat="1" ht="13.5">
      <c r="A322" s="697"/>
      <c r="B322" s="71"/>
      <c r="C322" s="353" t="s">
        <v>63</v>
      </c>
      <c r="D322" s="162" t="s">
        <v>61</v>
      </c>
      <c r="E322" s="162">
        <v>1</v>
      </c>
      <c r="F322" s="236">
        <f>F313*E322</f>
        <v>15</v>
      </c>
      <c r="G322" s="237"/>
      <c r="H322" s="84"/>
      <c r="I322" s="61"/>
      <c r="J322" s="84"/>
      <c r="K322" s="84"/>
      <c r="L322" s="84"/>
      <c r="M322" s="84"/>
      <c r="O322" s="132"/>
    </row>
    <row r="323" spans="1:15" s="475" customFormat="1" ht="13.5">
      <c r="A323" s="698"/>
      <c r="B323" s="75"/>
      <c r="C323" s="359" t="s">
        <v>62</v>
      </c>
      <c r="D323" s="360" t="s">
        <v>4</v>
      </c>
      <c r="E323" s="360">
        <v>0.46</v>
      </c>
      <c r="F323" s="422">
        <f>F313*E323</f>
        <v>6.9</v>
      </c>
      <c r="G323" s="85"/>
      <c r="H323" s="85"/>
      <c r="I323" s="64"/>
      <c r="J323" s="85"/>
      <c r="K323" s="85"/>
      <c r="L323" s="85"/>
      <c r="M323" s="85"/>
      <c r="O323" s="132"/>
    </row>
    <row r="324" spans="1:15" s="475" customFormat="1" ht="14.25">
      <c r="A324" s="166">
        <v>10</v>
      </c>
      <c r="B324" s="242"/>
      <c r="C324" s="617" t="s">
        <v>268</v>
      </c>
      <c r="D324" s="397" t="s">
        <v>50</v>
      </c>
      <c r="E324" s="397"/>
      <c r="F324" s="485">
        <f>101.28/1000</f>
        <v>0.10128</v>
      </c>
      <c r="G324" s="479"/>
      <c r="H324" s="91"/>
      <c r="I324" s="588"/>
      <c r="J324" s="91"/>
      <c r="K324" s="91"/>
      <c r="L324" s="91"/>
      <c r="M324" s="91"/>
      <c r="O324" s="132"/>
    </row>
    <row r="325" spans="1:15" s="475" customFormat="1" ht="14.25">
      <c r="A325" s="166">
        <v>11</v>
      </c>
      <c r="B325" s="242"/>
      <c r="C325" s="617" t="s">
        <v>269</v>
      </c>
      <c r="D325" s="397" t="s">
        <v>50</v>
      </c>
      <c r="E325" s="397"/>
      <c r="F325" s="485">
        <v>1.8360000000000001</v>
      </c>
      <c r="G325" s="479"/>
      <c r="H325" s="91"/>
      <c r="I325" s="588"/>
      <c r="J325" s="91"/>
      <c r="K325" s="91"/>
      <c r="L325" s="91"/>
      <c r="M325" s="91"/>
      <c r="O325" s="132"/>
    </row>
    <row r="326" spans="1:15" s="475" customFormat="1" ht="28.5">
      <c r="A326" s="696">
        <v>12</v>
      </c>
      <c r="B326" s="235" t="s">
        <v>245</v>
      </c>
      <c r="C326" s="159" t="s">
        <v>246</v>
      </c>
      <c r="D326" s="194" t="s">
        <v>35</v>
      </c>
      <c r="E326" s="194"/>
      <c r="F326" s="425">
        <v>6</v>
      </c>
      <c r="G326" s="237"/>
      <c r="H326" s="84"/>
      <c r="I326" s="61"/>
      <c r="J326" s="84"/>
      <c r="K326" s="84"/>
      <c r="L326" s="84"/>
      <c r="M326" s="84"/>
      <c r="O326" s="132"/>
    </row>
    <row r="327" spans="1:15" s="475" customFormat="1" ht="13.5">
      <c r="A327" s="697"/>
      <c r="B327" s="71"/>
      <c r="C327" s="353" t="s">
        <v>44</v>
      </c>
      <c r="D327" s="162" t="s">
        <v>37</v>
      </c>
      <c r="E327" s="162">
        <v>0.33600000000000002</v>
      </c>
      <c r="F327" s="236">
        <f>F326*E327</f>
        <v>2.016</v>
      </c>
      <c r="G327" s="237"/>
      <c r="H327" s="84"/>
      <c r="I327" s="61"/>
      <c r="J327" s="84"/>
      <c r="K327" s="84"/>
      <c r="L327" s="84"/>
      <c r="M327" s="84"/>
      <c r="O327" s="132"/>
    </row>
    <row r="328" spans="1:15" s="475" customFormat="1" ht="13.5">
      <c r="A328" s="697"/>
      <c r="B328" s="71"/>
      <c r="C328" s="353" t="s">
        <v>38</v>
      </c>
      <c r="D328" s="162" t="s">
        <v>4</v>
      </c>
      <c r="E328" s="162">
        <v>1.4999999999999999E-2</v>
      </c>
      <c r="F328" s="236">
        <f>F326*E328</f>
        <v>0.09</v>
      </c>
      <c r="G328" s="237"/>
      <c r="H328" s="84"/>
      <c r="I328" s="61"/>
      <c r="J328" s="84"/>
      <c r="K328" s="84"/>
      <c r="L328" s="84"/>
      <c r="M328" s="84"/>
      <c r="O328" s="132"/>
    </row>
    <row r="329" spans="1:15" s="475" customFormat="1" ht="13.5">
      <c r="A329" s="697"/>
      <c r="B329" s="71"/>
      <c r="C329" s="353" t="s">
        <v>58</v>
      </c>
      <c r="D329" s="162"/>
      <c r="E329" s="162"/>
      <c r="F329" s="236">
        <f>E329*2353</f>
        <v>0</v>
      </c>
      <c r="G329" s="237"/>
      <c r="H329" s="84"/>
      <c r="I329" s="61"/>
      <c r="J329" s="84"/>
      <c r="K329" s="84"/>
      <c r="L329" s="84"/>
      <c r="M329" s="84"/>
      <c r="O329" s="132"/>
    </row>
    <row r="330" spans="1:15" s="475" customFormat="1" ht="13.5">
      <c r="A330" s="697"/>
      <c r="B330" s="71"/>
      <c r="C330" s="353" t="s">
        <v>247</v>
      </c>
      <c r="D330" s="162" t="s">
        <v>61</v>
      </c>
      <c r="E330" s="162">
        <v>2.4</v>
      </c>
      <c r="F330" s="236">
        <f>F326*E330</f>
        <v>14.399999999999999</v>
      </c>
      <c r="G330" s="434"/>
      <c r="H330" s="84"/>
      <c r="I330" s="61"/>
      <c r="J330" s="84"/>
      <c r="K330" s="84"/>
      <c r="L330" s="84"/>
      <c r="M330" s="84"/>
      <c r="O330" s="132"/>
    </row>
    <row r="331" spans="1:15" s="475" customFormat="1" ht="13.5">
      <c r="A331" s="698"/>
      <c r="B331" s="75"/>
      <c r="C331" s="359" t="s">
        <v>62</v>
      </c>
      <c r="D331" s="360" t="s">
        <v>4</v>
      </c>
      <c r="E331" s="360">
        <v>2.2800000000000001E-2</v>
      </c>
      <c r="F331" s="422">
        <f>F326*E331</f>
        <v>0.1368</v>
      </c>
      <c r="G331" s="85"/>
      <c r="H331" s="85"/>
      <c r="I331" s="64"/>
      <c r="J331" s="85"/>
      <c r="K331" s="85"/>
      <c r="L331" s="85"/>
      <c r="M331" s="85"/>
      <c r="O331" s="132"/>
    </row>
    <row r="332" spans="1:15" s="475" customFormat="1" ht="28.5">
      <c r="A332" s="73">
        <v>13</v>
      </c>
      <c r="B332" s="71" t="s">
        <v>270</v>
      </c>
      <c r="C332" s="282" t="s">
        <v>319</v>
      </c>
      <c r="D332" s="86" t="s">
        <v>39</v>
      </c>
      <c r="E332" s="86"/>
      <c r="F332" s="281">
        <v>6</v>
      </c>
      <c r="G332" s="137"/>
      <c r="H332" s="84"/>
      <c r="I332" s="61"/>
      <c r="J332" s="84"/>
      <c r="K332" s="84"/>
      <c r="L332" s="84"/>
      <c r="M332" s="84"/>
      <c r="O332" s="132"/>
    </row>
    <row r="333" spans="1:15" s="475" customFormat="1" ht="13.5">
      <c r="A333" s="73"/>
      <c r="B333" s="71"/>
      <c r="C333" s="353" t="s">
        <v>44</v>
      </c>
      <c r="D333" s="162" t="s">
        <v>37</v>
      </c>
      <c r="E333" s="162">
        <v>8.4</v>
      </c>
      <c r="F333" s="74">
        <f>F332*E333</f>
        <v>50.400000000000006</v>
      </c>
      <c r="G333" s="137"/>
      <c r="H333" s="84"/>
      <c r="I333" s="61"/>
      <c r="J333" s="84"/>
      <c r="K333" s="84"/>
      <c r="L333" s="84"/>
      <c r="M333" s="84"/>
      <c r="O333" s="132"/>
    </row>
    <row r="334" spans="1:15" s="475" customFormat="1" ht="13.5">
      <c r="A334" s="73"/>
      <c r="B334" s="71"/>
      <c r="C334" s="353" t="s">
        <v>38</v>
      </c>
      <c r="D334" s="162" t="s">
        <v>4</v>
      </c>
      <c r="E334" s="162">
        <v>0.81</v>
      </c>
      <c r="F334" s="74">
        <f>F332*E334</f>
        <v>4.8600000000000003</v>
      </c>
      <c r="G334" s="137"/>
      <c r="H334" s="84"/>
      <c r="I334" s="61"/>
      <c r="J334" s="84"/>
      <c r="K334" s="84"/>
      <c r="L334" s="84"/>
      <c r="M334" s="84"/>
      <c r="O334" s="132"/>
    </row>
    <row r="335" spans="1:15" s="475" customFormat="1" ht="13.5">
      <c r="A335" s="73"/>
      <c r="B335" s="71"/>
      <c r="C335" s="353" t="s">
        <v>58</v>
      </c>
      <c r="D335" s="162"/>
      <c r="E335" s="162"/>
      <c r="F335" s="74">
        <f>E335*2353</f>
        <v>0</v>
      </c>
      <c r="G335" s="137"/>
      <c r="H335" s="84"/>
      <c r="I335" s="61"/>
      <c r="J335" s="84"/>
      <c r="K335" s="84"/>
      <c r="L335" s="84"/>
      <c r="M335" s="84"/>
      <c r="O335" s="132"/>
    </row>
    <row r="336" spans="1:15" s="475" customFormat="1" ht="13.5">
      <c r="A336" s="73"/>
      <c r="B336" s="71"/>
      <c r="C336" s="327" t="s">
        <v>267</v>
      </c>
      <c r="D336" s="162" t="s">
        <v>39</v>
      </c>
      <c r="E336" s="162">
        <v>1.0149999999999999</v>
      </c>
      <c r="F336" s="74">
        <f>F332*E336</f>
        <v>6.09</v>
      </c>
      <c r="G336" s="237"/>
      <c r="H336" s="84"/>
      <c r="I336" s="61"/>
      <c r="J336" s="84"/>
      <c r="K336" s="84"/>
      <c r="L336" s="84"/>
      <c r="M336" s="84"/>
      <c r="O336" s="132"/>
    </row>
    <row r="337" spans="1:15" s="475" customFormat="1" ht="13.5">
      <c r="A337" s="73"/>
      <c r="B337" s="71"/>
      <c r="C337" s="353" t="s">
        <v>135</v>
      </c>
      <c r="D337" s="162" t="s">
        <v>35</v>
      </c>
      <c r="E337" s="162">
        <v>1.37</v>
      </c>
      <c r="F337" s="74">
        <f>F332*E337</f>
        <v>8.2200000000000006</v>
      </c>
      <c r="G337" s="237"/>
      <c r="H337" s="84"/>
      <c r="I337" s="61"/>
      <c r="J337" s="84"/>
      <c r="K337" s="84"/>
      <c r="L337" s="84"/>
      <c r="M337" s="84"/>
      <c r="O337" s="132"/>
    </row>
    <row r="338" spans="1:15" s="475" customFormat="1" ht="13.5">
      <c r="A338" s="73"/>
      <c r="B338" s="71"/>
      <c r="C338" s="353" t="s">
        <v>272</v>
      </c>
      <c r="D338" s="162" t="s">
        <v>39</v>
      </c>
      <c r="E338" s="162">
        <v>8.3999999999999995E-3</v>
      </c>
      <c r="F338" s="74">
        <f>F332*E338</f>
        <v>5.04E-2</v>
      </c>
      <c r="G338" s="237"/>
      <c r="H338" s="84"/>
      <c r="I338" s="61"/>
      <c r="J338" s="84"/>
      <c r="K338" s="84"/>
      <c r="L338" s="84"/>
      <c r="M338" s="84"/>
      <c r="O338" s="132"/>
    </row>
    <row r="339" spans="1:15" s="475" customFormat="1" ht="13.5">
      <c r="A339" s="73"/>
      <c r="B339" s="71"/>
      <c r="C339" s="353" t="s">
        <v>273</v>
      </c>
      <c r="D339" s="162" t="s">
        <v>39</v>
      </c>
      <c r="E339" s="162">
        <v>2.5600000000000001E-2</v>
      </c>
      <c r="F339" s="74">
        <f>F332*E339</f>
        <v>0.15360000000000001</v>
      </c>
      <c r="G339" s="237"/>
      <c r="H339" s="84"/>
      <c r="I339" s="61"/>
      <c r="J339" s="84"/>
      <c r="K339" s="84"/>
      <c r="L339" s="84"/>
      <c r="M339" s="84"/>
      <c r="O339" s="132"/>
    </row>
    <row r="340" spans="1:15" s="475" customFormat="1" ht="13.5">
      <c r="A340" s="73"/>
      <c r="B340" s="71"/>
      <c r="C340" s="353" t="s">
        <v>136</v>
      </c>
      <c r="D340" s="162" t="s">
        <v>39</v>
      </c>
      <c r="E340" s="162">
        <v>2.5999999999999999E-3</v>
      </c>
      <c r="F340" s="74">
        <f>F332*E340</f>
        <v>1.5599999999999999E-2</v>
      </c>
      <c r="G340" s="237"/>
      <c r="H340" s="84"/>
      <c r="I340" s="61"/>
      <c r="J340" s="84"/>
      <c r="K340" s="84"/>
      <c r="L340" s="84"/>
      <c r="M340" s="84"/>
      <c r="O340" s="132"/>
    </row>
    <row r="341" spans="1:15" s="475" customFormat="1" ht="14.25">
      <c r="A341" s="73"/>
      <c r="B341" s="71"/>
      <c r="C341" s="347" t="s">
        <v>274</v>
      </c>
      <c r="D341" s="162" t="s">
        <v>275</v>
      </c>
      <c r="E341" s="162"/>
      <c r="F341" s="486">
        <f>82.87/1000</f>
        <v>8.2869999999999999E-2</v>
      </c>
      <c r="G341" s="479"/>
      <c r="H341" s="84"/>
      <c r="I341" s="61"/>
      <c r="J341" s="84"/>
      <c r="K341" s="84"/>
      <c r="L341" s="84"/>
      <c r="M341" s="84"/>
      <c r="O341" s="132"/>
    </row>
    <row r="342" spans="1:15" s="475" customFormat="1" ht="14.25">
      <c r="A342" s="73"/>
      <c r="B342" s="71"/>
      <c r="C342" s="347" t="s">
        <v>276</v>
      </c>
      <c r="D342" s="162" t="s">
        <v>275</v>
      </c>
      <c r="E342" s="162"/>
      <c r="F342" s="486">
        <f>903.76/1000</f>
        <v>0.90376000000000001</v>
      </c>
      <c r="G342" s="479"/>
      <c r="H342" s="84"/>
      <c r="I342" s="61"/>
      <c r="J342" s="84"/>
      <c r="K342" s="84"/>
      <c r="L342" s="84"/>
      <c r="M342" s="84"/>
      <c r="O342" s="132"/>
    </row>
    <row r="343" spans="1:15" s="475" customFormat="1" ht="13.5">
      <c r="A343" s="77"/>
      <c r="B343" s="75"/>
      <c r="C343" s="359" t="s">
        <v>62</v>
      </c>
      <c r="D343" s="360" t="s">
        <v>4</v>
      </c>
      <c r="E343" s="360">
        <v>0.39</v>
      </c>
      <c r="F343" s="78">
        <f>F332*E343</f>
        <v>2.34</v>
      </c>
      <c r="G343" s="85"/>
      <c r="H343" s="85"/>
      <c r="I343" s="64"/>
      <c r="J343" s="85"/>
      <c r="K343" s="85"/>
      <c r="L343" s="85"/>
      <c r="M343" s="85"/>
      <c r="O343" s="132"/>
    </row>
    <row r="344" spans="1:15" s="475" customFormat="1" ht="14.25">
      <c r="A344" s="73">
        <v>14</v>
      </c>
      <c r="B344" s="184" t="s">
        <v>277</v>
      </c>
      <c r="C344" s="282" t="s">
        <v>278</v>
      </c>
      <c r="D344" s="162" t="s">
        <v>59</v>
      </c>
      <c r="E344" s="86"/>
      <c r="F344" s="394">
        <v>1</v>
      </c>
      <c r="G344" s="350"/>
      <c r="H344" s="84"/>
      <c r="I344" s="61"/>
      <c r="J344" s="84"/>
      <c r="K344" s="84"/>
      <c r="L344" s="84"/>
      <c r="M344" s="84"/>
      <c r="O344" s="132"/>
    </row>
    <row r="345" spans="1:15" s="475" customFormat="1" ht="13.5">
      <c r="A345" s="73"/>
      <c r="B345" s="184"/>
      <c r="C345" s="477" t="s">
        <v>44</v>
      </c>
      <c r="D345" s="348" t="s">
        <v>37</v>
      </c>
      <c r="E345" s="189">
        <v>1.54</v>
      </c>
      <c r="F345" s="189">
        <f>F344*E345</f>
        <v>1.54</v>
      </c>
      <c r="G345" s="487"/>
      <c r="H345" s="84"/>
      <c r="I345" s="61"/>
      <c r="J345" s="84"/>
      <c r="K345" s="84"/>
      <c r="L345" s="84"/>
      <c r="M345" s="84"/>
      <c r="O345" s="132"/>
    </row>
    <row r="346" spans="1:15" s="475" customFormat="1" ht="14.25">
      <c r="A346" s="73"/>
      <c r="B346" s="188"/>
      <c r="C346" s="477" t="s">
        <v>40</v>
      </c>
      <c r="D346" s="348" t="s">
        <v>4</v>
      </c>
      <c r="E346" s="488">
        <v>0.09</v>
      </c>
      <c r="F346" s="189">
        <f>F344*E346</f>
        <v>0.09</v>
      </c>
      <c r="G346" s="350"/>
      <c r="H346" s="84"/>
      <c r="I346" s="61"/>
      <c r="J346" s="84"/>
      <c r="K346" s="84"/>
      <c r="L346" s="84"/>
      <c r="M346" s="84"/>
      <c r="O346" s="132"/>
    </row>
    <row r="347" spans="1:15" s="475" customFormat="1" ht="14.25">
      <c r="A347" s="73"/>
      <c r="B347" s="188"/>
      <c r="C347" s="477" t="s">
        <v>58</v>
      </c>
      <c r="D347" s="348"/>
      <c r="E347" s="488"/>
      <c r="F347" s="189"/>
      <c r="G347" s="350"/>
      <c r="H347" s="84"/>
      <c r="I347" s="61"/>
      <c r="J347" s="84"/>
      <c r="K347" s="84"/>
      <c r="L347" s="84"/>
      <c r="M347" s="84"/>
      <c r="O347" s="132"/>
    </row>
    <row r="348" spans="1:15" s="475" customFormat="1" ht="14.25">
      <c r="A348" s="73"/>
      <c r="B348" s="188"/>
      <c r="C348" s="477" t="s">
        <v>279</v>
      </c>
      <c r="D348" s="162" t="s">
        <v>59</v>
      </c>
      <c r="E348" s="488">
        <v>1</v>
      </c>
      <c r="F348" s="189">
        <f>F344*E348</f>
        <v>1</v>
      </c>
      <c r="G348" s="137"/>
      <c r="H348" s="84"/>
      <c r="I348" s="61"/>
      <c r="J348" s="84"/>
      <c r="K348" s="84"/>
      <c r="L348" s="84"/>
      <c r="M348" s="84"/>
      <c r="N348" s="489"/>
      <c r="O348" s="132"/>
    </row>
    <row r="349" spans="1:15" s="475" customFormat="1" ht="14.25">
      <c r="A349" s="77"/>
      <c r="B349" s="192"/>
      <c r="C349" s="490" t="s">
        <v>280</v>
      </c>
      <c r="D349" s="491" t="s">
        <v>39</v>
      </c>
      <c r="E349" s="492">
        <v>1.4E-2</v>
      </c>
      <c r="F349" s="330">
        <f>F344*E349</f>
        <v>1.4E-2</v>
      </c>
      <c r="G349" s="149"/>
      <c r="H349" s="84"/>
      <c r="I349" s="61"/>
      <c r="J349" s="84"/>
      <c r="K349" s="84"/>
      <c r="L349" s="84"/>
      <c r="M349" s="84"/>
      <c r="O349" s="132"/>
    </row>
    <row r="350" spans="1:15" s="475" customFormat="1" ht="14.25">
      <c r="A350" s="493"/>
      <c r="B350" s="494"/>
      <c r="C350" s="449" t="s">
        <v>165</v>
      </c>
      <c r="D350" s="459"/>
      <c r="E350" s="459"/>
      <c r="F350" s="495"/>
      <c r="G350" s="479"/>
      <c r="H350" s="496"/>
      <c r="I350" s="496"/>
      <c r="J350" s="496"/>
      <c r="K350" s="496"/>
      <c r="L350" s="496"/>
      <c r="M350" s="496"/>
      <c r="O350" s="132"/>
    </row>
    <row r="351" spans="1:15" s="475" customFormat="1" ht="14.25">
      <c r="A351" s="497"/>
      <c r="B351" s="497"/>
      <c r="C351" s="456" t="s">
        <v>251</v>
      </c>
      <c r="D351" s="457" t="s">
        <v>331</v>
      </c>
      <c r="E351" s="458"/>
      <c r="F351" s="459"/>
      <c r="G351" s="460"/>
      <c r="H351" s="124"/>
      <c r="I351" s="454"/>
      <c r="J351" s="124"/>
      <c r="K351" s="124"/>
      <c r="L351" s="124"/>
      <c r="M351" s="124"/>
      <c r="O351" s="132"/>
    </row>
    <row r="352" spans="1:15" s="475" customFormat="1" ht="14.25">
      <c r="A352" s="497"/>
      <c r="B352" s="497"/>
      <c r="C352" s="449" t="s">
        <v>13</v>
      </c>
      <c r="D352" s="457"/>
      <c r="E352" s="462"/>
      <c r="F352" s="463"/>
      <c r="G352" s="462"/>
      <c r="H352" s="124"/>
      <c r="I352" s="465"/>
      <c r="J352" s="124"/>
      <c r="K352" s="464"/>
      <c r="L352" s="124"/>
      <c r="M352" s="124"/>
      <c r="O352" s="132"/>
    </row>
    <row r="353" spans="1:16" s="475" customFormat="1" ht="14.25">
      <c r="A353" s="497"/>
      <c r="B353" s="497"/>
      <c r="C353" s="456" t="s">
        <v>168</v>
      </c>
      <c r="D353" s="457" t="s">
        <v>331</v>
      </c>
      <c r="E353" s="458"/>
      <c r="F353" s="459"/>
      <c r="G353" s="460"/>
      <c r="H353" s="124"/>
      <c r="I353" s="454"/>
      <c r="J353" s="124"/>
      <c r="K353" s="124"/>
      <c r="L353" s="124"/>
      <c r="M353" s="124"/>
      <c r="O353" s="132"/>
    </row>
    <row r="354" spans="1:16" s="475" customFormat="1" ht="14.25">
      <c r="A354" s="497"/>
      <c r="B354" s="497"/>
      <c r="C354" s="466" t="s">
        <v>281</v>
      </c>
      <c r="D354" s="498"/>
      <c r="E354" s="498"/>
      <c r="F354" s="499"/>
      <c r="G354" s="498"/>
      <c r="H354" s="131"/>
      <c r="I354" s="468"/>
      <c r="J354" s="131"/>
      <c r="K354" s="467"/>
      <c r="L354" s="131"/>
      <c r="M354" s="131"/>
      <c r="O354" s="132"/>
    </row>
    <row r="355" spans="1:16">
      <c r="A355" s="166"/>
      <c r="B355" s="500"/>
      <c r="C355" s="466" t="s">
        <v>282</v>
      </c>
      <c r="D355" s="501"/>
      <c r="E355" s="501"/>
      <c r="F355" s="502"/>
      <c r="G355" s="502"/>
      <c r="H355" s="503"/>
      <c r="I355" s="503"/>
      <c r="J355" s="503"/>
      <c r="K355" s="503"/>
      <c r="L355" s="503"/>
      <c r="M355" s="503"/>
      <c r="N355" s="575"/>
      <c r="O355" s="132"/>
    </row>
    <row r="356" spans="1:16" s="14" customFormat="1" ht="14.25">
      <c r="A356" s="283"/>
      <c r="B356" s="283"/>
      <c r="C356" s="504" t="s">
        <v>283</v>
      </c>
      <c r="D356" s="457" t="s">
        <v>331</v>
      </c>
      <c r="E356" s="505"/>
      <c r="F356" s="404"/>
      <c r="G356" s="404"/>
      <c r="H356" s="123"/>
      <c r="I356" s="123"/>
      <c r="J356" s="123"/>
      <c r="K356" s="123"/>
      <c r="L356" s="123"/>
      <c r="M356" s="123"/>
      <c r="N356" s="506"/>
      <c r="O356" s="132"/>
      <c r="P356" s="506"/>
    </row>
    <row r="357" spans="1:16" s="14" customFormat="1" ht="14.25">
      <c r="A357" s="283"/>
      <c r="B357" s="283"/>
      <c r="C357" s="507" t="s">
        <v>13</v>
      </c>
      <c r="D357" s="508"/>
      <c r="E357" s="505"/>
      <c r="F357" s="404"/>
      <c r="G357" s="404"/>
      <c r="H357" s="123"/>
      <c r="I357" s="123"/>
      <c r="J357" s="123"/>
      <c r="K357" s="123"/>
      <c r="L357" s="123"/>
      <c r="M357" s="123"/>
      <c r="N357" s="509"/>
      <c r="O357" s="132"/>
    </row>
    <row r="358" spans="1:16" s="14" customFormat="1" ht="14.25">
      <c r="A358" s="283"/>
      <c r="B358" s="283"/>
      <c r="C358" s="504" t="s">
        <v>284</v>
      </c>
      <c r="D358" s="120">
        <v>0.05</v>
      </c>
      <c r="E358" s="505"/>
      <c r="F358" s="404"/>
      <c r="G358" s="404"/>
      <c r="H358" s="123"/>
      <c r="I358" s="123"/>
      <c r="J358" s="123"/>
      <c r="K358" s="123"/>
      <c r="L358" s="123"/>
      <c r="M358" s="123"/>
      <c r="O358" s="132"/>
    </row>
    <row r="359" spans="1:16" s="14" customFormat="1" ht="14.25">
      <c r="A359" s="283"/>
      <c r="B359" s="283"/>
      <c r="C359" s="507" t="s">
        <v>13</v>
      </c>
      <c r="D359" s="510"/>
      <c r="E359" s="505"/>
      <c r="F359" s="404"/>
      <c r="G359" s="404"/>
      <c r="H359" s="123"/>
      <c r="I359" s="123"/>
      <c r="J359" s="123"/>
      <c r="K359" s="123"/>
      <c r="L359" s="123"/>
      <c r="M359" s="123"/>
      <c r="O359" s="132"/>
    </row>
    <row r="360" spans="1:16" s="14" customFormat="1" ht="14.25">
      <c r="A360" s="283"/>
      <c r="B360" s="283"/>
      <c r="C360" s="504" t="s">
        <v>285</v>
      </c>
      <c r="D360" s="120">
        <v>0.18</v>
      </c>
      <c r="E360" s="505"/>
      <c r="F360" s="404"/>
      <c r="G360" s="404"/>
      <c r="H360" s="123"/>
      <c r="I360" s="123"/>
      <c r="J360" s="123"/>
      <c r="K360" s="123"/>
      <c r="L360" s="123"/>
      <c r="M360" s="123"/>
      <c r="O360" s="132"/>
    </row>
    <row r="361" spans="1:16" s="14" customFormat="1" ht="14.25">
      <c r="A361" s="283"/>
      <c r="B361" s="283"/>
      <c r="C361" s="511" t="s">
        <v>13</v>
      </c>
      <c r="D361" s="510"/>
      <c r="E361" s="505"/>
      <c r="F361" s="404"/>
      <c r="G361" s="404"/>
      <c r="H361" s="123"/>
      <c r="I361" s="123"/>
      <c r="J361" s="123"/>
      <c r="K361" s="123"/>
      <c r="L361" s="123"/>
      <c r="M361" s="123"/>
      <c r="N361" s="506"/>
      <c r="O361" s="132"/>
    </row>
    <row r="362" spans="1:16">
      <c r="H362" s="514"/>
    </row>
    <row r="363" spans="1:16">
      <c r="C363" s="585"/>
      <c r="D363" s="586"/>
      <c r="E363" s="586"/>
      <c r="F363" s="587"/>
      <c r="G363" s="585"/>
      <c r="H363" s="586"/>
    </row>
    <row r="364" spans="1:16">
      <c r="M364" s="514"/>
    </row>
    <row r="366" spans="1:16">
      <c r="C366" s="513"/>
      <c r="D366" s="749" t="s">
        <v>313</v>
      </c>
      <c r="E366" s="749"/>
      <c r="F366" s="749"/>
      <c r="G366" s="749"/>
    </row>
  </sheetData>
  <sheetProtection algorithmName="SHA-512" hashValue="hYYFrIr6IQoCYVh4+HXFPLTMcj0a2GknJOeEo3IRlU4AcJbenQaN4q+hcS37ifc1eoFPa36uLOPCyrsXRk6cNQ==" saltValue="piucgTE403P4gmq1H31yhg==" spinCount="100000" sheet="1" objects="1" scenarios="1"/>
  <autoFilter ref="A9:XEU361"/>
  <mergeCells count="28">
    <mergeCell ref="E6:F6"/>
    <mergeCell ref="D366:G366"/>
    <mergeCell ref="D1:J1"/>
    <mergeCell ref="H3:K3"/>
    <mergeCell ref="I4:K4"/>
    <mergeCell ref="I5:J6"/>
    <mergeCell ref="K5:L5"/>
    <mergeCell ref="B131:B138"/>
    <mergeCell ref="A23:A27"/>
    <mergeCell ref="B23:B27"/>
    <mergeCell ref="B11:B13"/>
    <mergeCell ref="M5:M8"/>
    <mergeCell ref="K6:L6"/>
    <mergeCell ref="J7:J8"/>
    <mergeCell ref="L7:L8"/>
    <mergeCell ref="A5:A8"/>
    <mergeCell ref="B5:B8"/>
    <mergeCell ref="D5:D8"/>
    <mergeCell ref="E5:F5"/>
    <mergeCell ref="G5:H6"/>
    <mergeCell ref="E7:E8"/>
    <mergeCell ref="F7:F8"/>
    <mergeCell ref="H7:H8"/>
    <mergeCell ref="B118:B121"/>
    <mergeCell ref="B56:B58"/>
    <mergeCell ref="B110:B113"/>
    <mergeCell ref="B17:B19"/>
    <mergeCell ref="B20:B21"/>
  </mergeCells>
  <pageMargins left="0.7" right="0.7" top="0.31" bottom="0.46" header="0.25" footer="0.3"/>
  <pageSetup paperSize="9" scale="58" orientation="landscape" r:id="rId1"/>
  <colBreaks count="1" manualBreakCount="1">
    <brk id="13" max="104857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XFD299"/>
  <sheetViews>
    <sheetView zoomScale="130" zoomScaleNormal="130" zoomScaleSheetLayoutView="100" workbookViewId="0">
      <pane ySplit="9" topLeftCell="A10" activePane="bottomLeft" state="frozen"/>
      <selection pane="bottomLeft" activeCell="F11" sqref="F11"/>
    </sheetView>
  </sheetViews>
  <sheetFormatPr defaultRowHeight="15.75"/>
  <cols>
    <col min="1" max="1" width="5.140625" style="276" customWidth="1"/>
    <col min="2" max="2" width="7.42578125" style="373" customWidth="1"/>
    <col min="3" max="3" width="37.5703125" style="512" customWidth="1"/>
    <col min="4" max="4" width="7.7109375" style="170" customWidth="1"/>
    <col min="5" max="5" width="9.42578125" style="170" customWidth="1"/>
    <col min="6" max="6" width="11" style="258" bestFit="1" customWidth="1"/>
    <col min="7" max="7" width="11.28515625" style="513" customWidth="1"/>
    <col min="8" max="8" width="12.5703125" style="170" bestFit="1" customWidth="1"/>
    <col min="9" max="9" width="10.5703125" style="170" customWidth="1"/>
    <col min="10" max="10" width="12.28515625" style="170" customWidth="1"/>
    <col min="11" max="11" width="12" style="170" customWidth="1"/>
    <col min="12" max="12" width="13.5703125" style="170" customWidth="1"/>
    <col min="13" max="13" width="15" style="170" customWidth="1"/>
    <col min="14" max="14" width="14.140625" style="170" customWidth="1"/>
    <col min="15" max="16384" width="9.140625" style="170"/>
  </cols>
  <sheetData>
    <row r="1" spans="1:14 16378:16384" s="6" customFormat="1" ht="34.5" customHeight="1">
      <c r="A1" s="1"/>
      <c r="B1" s="2"/>
      <c r="C1" s="3" t="s">
        <v>1</v>
      </c>
      <c r="D1" s="750" t="s">
        <v>286</v>
      </c>
      <c r="E1" s="751"/>
      <c r="F1" s="751"/>
      <c r="G1" s="751"/>
      <c r="H1" s="751"/>
      <c r="I1" s="751"/>
      <c r="J1" s="751"/>
      <c r="K1" s="4"/>
      <c r="L1" s="5"/>
      <c r="M1" s="515"/>
    </row>
    <row r="2" spans="1:14 16378:16384" s="14" customFormat="1" ht="14.25">
      <c r="A2" s="1"/>
      <c r="B2" s="7"/>
      <c r="C2" s="8"/>
      <c r="D2" s="9"/>
      <c r="E2" s="10"/>
      <c r="F2" s="11"/>
      <c r="G2" s="12"/>
      <c r="H2" s="13"/>
      <c r="I2" s="694"/>
      <c r="J2" s="694"/>
      <c r="K2" s="694"/>
      <c r="L2" s="694"/>
      <c r="M2" s="694"/>
    </row>
    <row r="3" spans="1:14 16378:16384" s="14" customFormat="1" ht="14.25">
      <c r="A3" s="15"/>
      <c r="B3" s="16"/>
      <c r="C3" s="17"/>
      <c r="D3" s="18"/>
      <c r="F3" s="19"/>
      <c r="G3" s="19"/>
      <c r="H3" s="752" t="s">
        <v>3</v>
      </c>
      <c r="I3" s="752"/>
      <c r="J3" s="752"/>
      <c r="K3" s="752"/>
      <c r="L3" s="516"/>
      <c r="M3" s="694" t="s">
        <v>4</v>
      </c>
    </row>
    <row r="4" spans="1:14 16378:16384" s="14" customFormat="1" ht="14.25">
      <c r="A4" s="15"/>
      <c r="B4" s="16"/>
      <c r="C4" s="21" t="s">
        <v>5</v>
      </c>
      <c r="D4" s="18"/>
      <c r="E4" s="22"/>
      <c r="F4" s="11"/>
      <c r="G4" s="23"/>
      <c r="H4" s="694"/>
      <c r="I4" s="753" t="s">
        <v>6</v>
      </c>
      <c r="J4" s="753"/>
      <c r="K4" s="753"/>
      <c r="L4" s="695"/>
      <c r="M4" s="694" t="s">
        <v>4</v>
      </c>
    </row>
    <row r="5" spans="1:14 16378:16384" s="14" customFormat="1" ht="24.75" customHeight="1">
      <c r="A5" s="731" t="s">
        <v>0</v>
      </c>
      <c r="B5" s="734" t="s">
        <v>7</v>
      </c>
      <c r="C5" s="24"/>
      <c r="D5" s="737" t="s">
        <v>8</v>
      </c>
      <c r="E5" s="740" t="s">
        <v>9</v>
      </c>
      <c r="F5" s="741"/>
      <c r="G5" s="724" t="s">
        <v>10</v>
      </c>
      <c r="H5" s="742"/>
      <c r="I5" s="724" t="s">
        <v>11</v>
      </c>
      <c r="J5" s="742"/>
      <c r="K5" s="724" t="s">
        <v>16</v>
      </c>
      <c r="L5" s="742"/>
      <c r="M5" s="755" t="s">
        <v>13</v>
      </c>
    </row>
    <row r="6" spans="1:14 16378:16384" s="14" customFormat="1" ht="16.5" customHeight="1">
      <c r="A6" s="732"/>
      <c r="B6" s="735"/>
      <c r="C6" s="25" t="s">
        <v>14</v>
      </c>
      <c r="D6" s="738"/>
      <c r="E6" s="748" t="s">
        <v>15</v>
      </c>
      <c r="F6" s="728"/>
      <c r="G6" s="726"/>
      <c r="H6" s="743"/>
      <c r="I6" s="726"/>
      <c r="J6" s="743"/>
      <c r="K6" s="726"/>
      <c r="L6" s="743"/>
      <c r="M6" s="756"/>
    </row>
    <row r="7" spans="1:14 16378:16384" s="14" customFormat="1" ht="13.5">
      <c r="A7" s="732"/>
      <c r="B7" s="735"/>
      <c r="C7" s="26" t="s">
        <v>17</v>
      </c>
      <c r="D7" s="738"/>
      <c r="E7" s="744" t="s">
        <v>18</v>
      </c>
      <c r="F7" s="746" t="s">
        <v>19</v>
      </c>
      <c r="G7" s="27" t="s">
        <v>20</v>
      </c>
      <c r="H7" s="729" t="s">
        <v>19</v>
      </c>
      <c r="I7" s="28" t="s">
        <v>20</v>
      </c>
      <c r="J7" s="729" t="s">
        <v>19</v>
      </c>
      <c r="K7" s="28" t="s">
        <v>20</v>
      </c>
      <c r="L7" s="729" t="s">
        <v>19</v>
      </c>
      <c r="M7" s="756"/>
    </row>
    <row r="8" spans="1:14 16378:16384" s="14" customFormat="1" ht="9" customHeight="1">
      <c r="A8" s="733"/>
      <c r="B8" s="736"/>
      <c r="C8" s="29"/>
      <c r="D8" s="739"/>
      <c r="E8" s="745"/>
      <c r="F8" s="747"/>
      <c r="G8" s="30" t="s">
        <v>21</v>
      </c>
      <c r="H8" s="730"/>
      <c r="I8" s="31" t="s">
        <v>21</v>
      </c>
      <c r="J8" s="730"/>
      <c r="K8" s="31" t="s">
        <v>21</v>
      </c>
      <c r="L8" s="730"/>
      <c r="M8" s="757"/>
    </row>
    <row r="9" spans="1:14 16378:16384" s="14" customFormat="1" ht="13.5">
      <c r="A9" s="32">
        <v>1</v>
      </c>
      <c r="B9" s="32" t="s">
        <v>22</v>
      </c>
      <c r="C9" s="33" t="s">
        <v>23</v>
      </c>
      <c r="D9" s="34" t="s">
        <v>24</v>
      </c>
      <c r="E9" s="35" t="s">
        <v>25</v>
      </c>
      <c r="F9" s="36" t="s">
        <v>26</v>
      </c>
      <c r="G9" s="37" t="s">
        <v>27</v>
      </c>
      <c r="H9" s="38" t="s">
        <v>28</v>
      </c>
      <c r="I9" s="39" t="s">
        <v>29</v>
      </c>
      <c r="J9" s="40" t="s">
        <v>30</v>
      </c>
      <c r="K9" s="39" t="s">
        <v>31</v>
      </c>
      <c r="L9" s="38" t="s">
        <v>32</v>
      </c>
      <c r="M9" s="39" t="s">
        <v>33</v>
      </c>
      <c r="XEX9" s="14">
        <v>1</v>
      </c>
      <c r="XFD9" s="14">
        <f>SUM(A9:XFC9)</f>
        <v>2</v>
      </c>
    </row>
    <row r="10" spans="1:14 16378:16384" s="14" customFormat="1" ht="14.25">
      <c r="A10" s="41"/>
      <c r="B10" s="42"/>
      <c r="C10" s="43" t="s">
        <v>34</v>
      </c>
      <c r="D10" s="44"/>
      <c r="E10" s="45"/>
      <c r="F10" s="46"/>
      <c r="G10" s="774"/>
      <c r="H10" s="775"/>
      <c r="I10" s="776"/>
      <c r="J10" s="775"/>
      <c r="K10" s="774"/>
      <c r="L10" s="775"/>
      <c r="M10" s="774"/>
    </row>
    <row r="11" spans="1:14 16378:16384" s="59" customFormat="1" ht="28.5">
      <c r="A11" s="87">
        <v>10</v>
      </c>
      <c r="B11" s="717"/>
      <c r="C11" s="88" t="s">
        <v>49</v>
      </c>
      <c r="D11" s="87" t="s">
        <v>50</v>
      </c>
      <c r="E11" s="87"/>
      <c r="F11" s="619">
        <v>10.56</v>
      </c>
      <c r="G11" s="52"/>
      <c r="H11" s="84"/>
      <c r="I11" s="61"/>
      <c r="J11" s="84"/>
      <c r="K11" s="84"/>
      <c r="L11" s="84"/>
      <c r="M11" s="84"/>
    </row>
    <row r="12" spans="1:14 16378:16384" s="59" customFormat="1" ht="15">
      <c r="A12" s="89"/>
      <c r="B12" s="718"/>
      <c r="C12" s="90" t="s">
        <v>36</v>
      </c>
      <c r="D12" s="92" t="s">
        <v>37</v>
      </c>
      <c r="E12" s="89">
        <v>0.53</v>
      </c>
      <c r="F12" s="81">
        <f>F11*E12</f>
        <v>5.5968000000000009</v>
      </c>
      <c r="G12" s="65"/>
      <c r="H12" s="85"/>
      <c r="I12" s="64"/>
      <c r="J12" s="85"/>
      <c r="K12" s="85"/>
      <c r="L12" s="85"/>
      <c r="M12" s="85"/>
    </row>
    <row r="13" spans="1:14 16378:16384" s="59" customFormat="1" ht="28.5">
      <c r="A13" s="107" t="s">
        <v>287</v>
      </c>
      <c r="B13" s="108"/>
      <c r="C13" s="109" t="s">
        <v>51</v>
      </c>
      <c r="D13" s="110" t="s">
        <v>52</v>
      </c>
      <c r="E13" s="111"/>
      <c r="F13" s="112">
        <v>10.56</v>
      </c>
      <c r="G13" s="622"/>
      <c r="H13" s="84"/>
      <c r="I13" s="61"/>
      <c r="J13" s="84"/>
      <c r="K13" s="84"/>
      <c r="L13" s="84"/>
      <c r="M13" s="84"/>
    </row>
    <row r="14" spans="1:14 16378:16384" s="103" customFormat="1" ht="14.25">
      <c r="A14" s="711"/>
      <c r="B14" s="719"/>
      <c r="C14" s="114" t="s">
        <v>13</v>
      </c>
      <c r="D14" s="115"/>
      <c r="E14" s="116"/>
      <c r="F14" s="246"/>
      <c r="G14" s="620"/>
      <c r="H14" s="291"/>
      <c r="I14" s="292"/>
      <c r="J14" s="291"/>
      <c r="K14" s="291"/>
      <c r="L14" s="291"/>
      <c r="M14" s="291"/>
      <c r="N14" s="567"/>
    </row>
    <row r="15" spans="1:14 16378:16384" s="125" customFormat="1" ht="14.25">
      <c r="A15" s="712"/>
      <c r="B15" s="719"/>
      <c r="C15" s="119" t="s">
        <v>53</v>
      </c>
      <c r="D15" s="120" t="s">
        <v>331</v>
      </c>
      <c r="E15" s="121"/>
      <c r="F15" s="250"/>
      <c r="G15" s="621"/>
      <c r="H15" s="124"/>
      <c r="I15" s="49"/>
      <c r="J15" s="124"/>
      <c r="K15" s="123"/>
      <c r="L15" s="124"/>
      <c r="M15" s="124"/>
    </row>
    <row r="16" spans="1:14 16378:16384" s="125" customFormat="1" ht="14.25">
      <c r="A16" s="712"/>
      <c r="B16" s="719"/>
      <c r="C16" s="126" t="s">
        <v>13</v>
      </c>
      <c r="D16" s="127"/>
      <c r="E16" s="121"/>
      <c r="F16" s="250"/>
      <c r="G16" s="621"/>
      <c r="H16" s="124"/>
      <c r="I16" s="49"/>
      <c r="J16" s="124"/>
      <c r="K16" s="123"/>
      <c r="L16" s="124"/>
      <c r="M16" s="124"/>
    </row>
    <row r="17" spans="1:14" s="125" customFormat="1" ht="14.25">
      <c r="A17" s="712"/>
      <c r="B17" s="719"/>
      <c r="C17" s="119" t="s">
        <v>54</v>
      </c>
      <c r="D17" s="120" t="s">
        <v>331</v>
      </c>
      <c r="E17" s="121"/>
      <c r="F17" s="250"/>
      <c r="G17" s="621"/>
      <c r="H17" s="124"/>
      <c r="I17" s="49"/>
      <c r="J17" s="124"/>
      <c r="K17" s="123"/>
      <c r="L17" s="124"/>
      <c r="M17" s="124"/>
    </row>
    <row r="18" spans="1:14" s="125" customFormat="1" ht="14.25">
      <c r="A18" s="713"/>
      <c r="B18" s="720"/>
      <c r="C18" s="128" t="s">
        <v>55</v>
      </c>
      <c r="D18" s="782"/>
      <c r="E18" s="783"/>
      <c r="F18" s="784"/>
      <c r="G18" s="519"/>
      <c r="H18" s="131"/>
      <c r="I18" s="130"/>
      <c r="J18" s="131"/>
      <c r="K18" s="129"/>
      <c r="L18" s="131"/>
      <c r="M18" s="131"/>
      <c r="N18" s="132"/>
    </row>
    <row r="19" spans="1:14" s="59" customFormat="1">
      <c r="A19" s="92"/>
      <c r="B19" s="704"/>
      <c r="C19" s="43" t="s">
        <v>56</v>
      </c>
      <c r="D19" s="698"/>
      <c r="E19" s="92"/>
      <c r="F19" s="81"/>
      <c r="G19" s="65"/>
      <c r="H19" s="65"/>
      <c r="I19" s="64"/>
      <c r="J19" s="65"/>
      <c r="K19" s="65"/>
      <c r="L19" s="65"/>
      <c r="M19" s="65"/>
    </row>
    <row r="20" spans="1:14" s="59" customFormat="1" ht="15">
      <c r="A20" s="92"/>
      <c r="B20" s="704"/>
      <c r="C20" s="133" t="s">
        <v>57</v>
      </c>
      <c r="D20" s="698"/>
      <c r="E20" s="92"/>
      <c r="F20" s="81"/>
      <c r="G20" s="65"/>
      <c r="H20" s="65"/>
      <c r="I20" s="64"/>
      <c r="J20" s="65"/>
      <c r="K20" s="65"/>
      <c r="L20" s="65"/>
      <c r="M20" s="65"/>
    </row>
    <row r="21" spans="1:14" s="59" customFormat="1" ht="42" customHeight="1">
      <c r="A21" s="87">
        <v>3</v>
      </c>
      <c r="B21" s="139" t="s">
        <v>68</v>
      </c>
      <c r="C21" s="88" t="s">
        <v>69</v>
      </c>
      <c r="D21" s="223" t="s">
        <v>35</v>
      </c>
      <c r="E21" s="87"/>
      <c r="F21" s="82">
        <v>10.39</v>
      </c>
      <c r="G21" s="52"/>
      <c r="H21" s="84"/>
      <c r="I21" s="61"/>
      <c r="J21" s="84"/>
      <c r="K21" s="84"/>
      <c r="L21" s="84"/>
      <c r="M21" s="84"/>
    </row>
    <row r="22" spans="1:14" s="59" customFormat="1" ht="15">
      <c r="A22" s="89"/>
      <c r="B22" s="138"/>
      <c r="C22" s="54" t="s">
        <v>44</v>
      </c>
      <c r="D22" s="89" t="s">
        <v>37</v>
      </c>
      <c r="E22" s="73">
        <v>0.65800000000000003</v>
      </c>
      <c r="F22" s="80">
        <f>F21*E22</f>
        <v>6.8366200000000008</v>
      </c>
      <c r="G22" s="56"/>
      <c r="H22" s="84"/>
      <c r="I22" s="61"/>
      <c r="J22" s="84"/>
      <c r="K22" s="84"/>
      <c r="L22" s="84"/>
      <c r="M22" s="84"/>
    </row>
    <row r="23" spans="1:14" s="59" customFormat="1" ht="15">
      <c r="A23" s="89"/>
      <c r="B23" s="138"/>
      <c r="C23" s="90" t="s">
        <v>38</v>
      </c>
      <c r="D23" s="697" t="s">
        <v>4</v>
      </c>
      <c r="E23" s="89">
        <v>0.01</v>
      </c>
      <c r="F23" s="80">
        <f>F21*E23</f>
        <v>0.10390000000000001</v>
      </c>
      <c r="G23" s="56"/>
      <c r="H23" s="84"/>
      <c r="I23" s="61"/>
      <c r="J23" s="84"/>
      <c r="K23" s="65"/>
      <c r="L23" s="84"/>
      <c r="M23" s="84"/>
    </row>
    <row r="24" spans="1:14" s="59" customFormat="1" ht="15">
      <c r="A24" s="89"/>
      <c r="B24" s="138"/>
      <c r="C24" s="90" t="s">
        <v>58</v>
      </c>
      <c r="D24" s="89"/>
      <c r="E24" s="89"/>
      <c r="F24" s="80"/>
      <c r="G24" s="56"/>
      <c r="H24" s="84"/>
      <c r="I24" s="61"/>
      <c r="J24" s="84"/>
      <c r="K24" s="84"/>
      <c r="L24" s="84"/>
      <c r="M24" s="84"/>
    </row>
    <row r="25" spans="1:14" s="59" customFormat="1" ht="15">
      <c r="A25" s="89"/>
      <c r="B25" s="138" t="s">
        <v>70</v>
      </c>
      <c r="C25" s="90" t="s">
        <v>71</v>
      </c>
      <c r="D25" s="89" t="s">
        <v>61</v>
      </c>
      <c r="E25" s="89">
        <v>0.63</v>
      </c>
      <c r="F25" s="80">
        <f>F21*E25</f>
        <v>6.5457000000000001</v>
      </c>
      <c r="G25" s="56"/>
      <c r="H25" s="84"/>
      <c r="I25" s="61"/>
      <c r="J25" s="84"/>
      <c r="K25" s="84"/>
      <c r="L25" s="84"/>
      <c r="M25" s="84"/>
    </row>
    <row r="26" spans="1:14" s="59" customFormat="1" ht="15">
      <c r="A26" s="89"/>
      <c r="B26" s="138"/>
      <c r="C26" s="90" t="s">
        <v>72</v>
      </c>
      <c r="D26" s="89" t="s">
        <v>61</v>
      </c>
      <c r="E26" s="89">
        <v>0.79</v>
      </c>
      <c r="F26" s="80">
        <f>F21*E26</f>
        <v>8.2081</v>
      </c>
      <c r="G26" s="56"/>
      <c r="H26" s="84"/>
      <c r="I26" s="61"/>
      <c r="J26" s="84"/>
      <c r="K26" s="84"/>
      <c r="L26" s="84"/>
      <c r="M26" s="84"/>
    </row>
    <row r="27" spans="1:14" s="59" customFormat="1" ht="15">
      <c r="A27" s="89"/>
      <c r="B27" s="155"/>
      <c r="C27" s="90" t="s">
        <v>62</v>
      </c>
      <c r="D27" s="698" t="s">
        <v>4</v>
      </c>
      <c r="E27" s="89">
        <v>1.6E-2</v>
      </c>
      <c r="F27" s="80">
        <f>F21*E27</f>
        <v>0.16624</v>
      </c>
      <c r="G27" s="65"/>
      <c r="H27" s="85"/>
      <c r="I27" s="64"/>
      <c r="J27" s="85"/>
      <c r="K27" s="85"/>
      <c r="L27" s="85"/>
      <c r="M27" s="85"/>
    </row>
    <row r="28" spans="1:14" s="160" customFormat="1" ht="45">
      <c r="A28" s="89">
        <v>5</v>
      </c>
      <c r="B28" s="158" t="s">
        <v>75</v>
      </c>
      <c r="C28" s="159" t="s">
        <v>76</v>
      </c>
      <c r="D28" s="696" t="s">
        <v>35</v>
      </c>
      <c r="E28" s="696"/>
      <c r="F28" s="607">
        <v>15.54</v>
      </c>
      <c r="G28" s="56"/>
      <c r="H28" s="84"/>
      <c r="I28" s="61"/>
      <c r="J28" s="84"/>
      <c r="K28" s="84"/>
      <c r="L28" s="84"/>
      <c r="M28" s="84"/>
    </row>
    <row r="29" spans="1:14" s="160" customFormat="1" ht="13.5">
      <c r="A29" s="89"/>
      <c r="B29" s="161"/>
      <c r="C29" s="54" t="s">
        <v>44</v>
      </c>
      <c r="D29" s="89" t="s">
        <v>37</v>
      </c>
      <c r="E29" s="162">
        <v>2.52</v>
      </c>
      <c r="F29" s="80">
        <f>F28*E29</f>
        <v>39.160799999999995</v>
      </c>
      <c r="G29" s="56"/>
      <c r="H29" s="84"/>
      <c r="I29" s="61"/>
      <c r="J29" s="84"/>
      <c r="K29" s="84"/>
      <c r="L29" s="84"/>
      <c r="M29" s="84"/>
    </row>
    <row r="30" spans="1:14" s="160" customFormat="1" ht="13.5">
      <c r="A30" s="89"/>
      <c r="B30" s="161"/>
      <c r="C30" s="90" t="s">
        <v>38</v>
      </c>
      <c r="D30" s="697" t="s">
        <v>4</v>
      </c>
      <c r="E30" s="156">
        <v>9.0999999999999998E-2</v>
      </c>
      <c r="F30" s="80">
        <f>F28*E30</f>
        <v>1.41414</v>
      </c>
      <c r="G30" s="56"/>
      <c r="H30" s="84"/>
      <c r="I30" s="61"/>
      <c r="J30" s="84"/>
      <c r="K30" s="65"/>
      <c r="L30" s="84"/>
      <c r="M30" s="84"/>
    </row>
    <row r="31" spans="1:14" s="160" customFormat="1" ht="13.5">
      <c r="A31" s="89"/>
      <c r="B31" s="161"/>
      <c r="C31" s="90" t="s">
        <v>58</v>
      </c>
      <c r="D31" s="89"/>
      <c r="E31" s="156"/>
      <c r="F31" s="80"/>
      <c r="G31" s="56"/>
      <c r="H31" s="84"/>
      <c r="I31" s="61"/>
      <c r="J31" s="84"/>
      <c r="K31" s="84"/>
      <c r="L31" s="84"/>
      <c r="M31" s="84"/>
    </row>
    <row r="32" spans="1:14" s="160" customFormat="1" ht="27">
      <c r="A32" s="89"/>
      <c r="B32" s="161"/>
      <c r="C32" s="90" t="s">
        <v>77</v>
      </c>
      <c r="D32" s="697" t="s">
        <v>35</v>
      </c>
      <c r="E32" s="163">
        <v>1</v>
      </c>
      <c r="F32" s="80">
        <f>F28*E32</f>
        <v>15.54</v>
      </c>
      <c r="G32" s="56"/>
      <c r="H32" s="84"/>
      <c r="I32" s="61"/>
      <c r="J32" s="84"/>
      <c r="K32" s="84"/>
      <c r="L32" s="84"/>
      <c r="M32" s="84"/>
    </row>
    <row r="33" spans="1:13" s="160" customFormat="1" ht="13.5">
      <c r="A33" s="89"/>
      <c r="B33" s="161"/>
      <c r="C33" s="93" t="s">
        <v>62</v>
      </c>
      <c r="D33" s="697" t="s">
        <v>4</v>
      </c>
      <c r="E33" s="156">
        <v>0.16400000000000001</v>
      </c>
      <c r="F33" s="80">
        <f>F28*E33</f>
        <v>2.5485600000000002</v>
      </c>
      <c r="G33" s="65"/>
      <c r="H33" s="84"/>
      <c r="I33" s="61"/>
      <c r="J33" s="84"/>
      <c r="K33" s="84"/>
      <c r="L33" s="84"/>
      <c r="M33" s="84"/>
    </row>
    <row r="34" spans="1:13" s="160" customFormat="1" ht="16.5">
      <c r="A34" s="89"/>
      <c r="B34" s="164"/>
      <c r="C34" s="165" t="s">
        <v>288</v>
      </c>
      <c r="D34" s="166"/>
      <c r="E34" s="166"/>
      <c r="F34" s="341"/>
      <c r="G34" s="167"/>
      <c r="H34" s="84"/>
      <c r="I34" s="61"/>
      <c r="J34" s="84"/>
      <c r="K34" s="84"/>
      <c r="L34" s="84"/>
      <c r="M34" s="84"/>
    </row>
    <row r="35" spans="1:13" s="160" customFormat="1" ht="14.25">
      <c r="A35" s="89"/>
      <c r="B35" s="164"/>
      <c r="C35" s="67" t="s">
        <v>79</v>
      </c>
      <c r="D35" s="166" t="s">
        <v>80</v>
      </c>
      <c r="E35" s="166"/>
      <c r="F35" s="623">
        <v>4</v>
      </c>
      <c r="G35" s="167"/>
      <c r="H35" s="84"/>
      <c r="I35" s="61"/>
      <c r="J35" s="84"/>
      <c r="K35" s="84"/>
      <c r="L35" s="84"/>
      <c r="M35" s="84"/>
    </row>
    <row r="36" spans="1:13" s="160" customFormat="1" ht="14.25">
      <c r="A36" s="89"/>
      <c r="B36" s="164"/>
      <c r="C36" s="67" t="s">
        <v>81</v>
      </c>
      <c r="D36" s="166" t="s">
        <v>80</v>
      </c>
      <c r="E36" s="166"/>
      <c r="F36" s="623">
        <v>12</v>
      </c>
      <c r="G36" s="167"/>
      <c r="H36" s="84"/>
      <c r="I36" s="61"/>
      <c r="J36" s="84"/>
      <c r="K36" s="84"/>
      <c r="L36" s="84"/>
      <c r="M36" s="84"/>
    </row>
    <row r="37" spans="1:13" s="160" customFormat="1" ht="14.25">
      <c r="A37" s="89"/>
      <c r="B37" s="164"/>
      <c r="C37" s="67" t="s">
        <v>82</v>
      </c>
      <c r="D37" s="166" t="s">
        <v>80</v>
      </c>
      <c r="E37" s="166"/>
      <c r="F37" s="623">
        <v>4</v>
      </c>
      <c r="G37" s="167"/>
      <c r="H37" s="84"/>
      <c r="I37" s="61"/>
      <c r="J37" s="84"/>
      <c r="K37" s="84"/>
      <c r="L37" s="84"/>
      <c r="M37" s="84"/>
    </row>
    <row r="38" spans="1:13" s="160" customFormat="1" ht="14.25">
      <c r="A38" s="89"/>
      <c r="B38" s="164"/>
      <c r="C38" s="67" t="s">
        <v>83</v>
      </c>
      <c r="D38" s="166" t="s">
        <v>80</v>
      </c>
      <c r="E38" s="166"/>
      <c r="F38" s="623">
        <v>12</v>
      </c>
      <c r="G38" s="167"/>
      <c r="H38" s="84"/>
      <c r="I38" s="61"/>
      <c r="J38" s="84"/>
      <c r="K38" s="84"/>
      <c r="L38" s="84"/>
      <c r="M38" s="84"/>
    </row>
    <row r="39" spans="1:13" s="160" customFormat="1" ht="14.25">
      <c r="A39" s="89"/>
      <c r="B39" s="164"/>
      <c r="C39" s="67" t="s">
        <v>84</v>
      </c>
      <c r="D39" s="166" t="s">
        <v>80</v>
      </c>
      <c r="E39" s="166"/>
      <c r="F39" s="623">
        <v>12</v>
      </c>
      <c r="G39" s="167"/>
      <c r="H39" s="84"/>
      <c r="I39" s="61"/>
      <c r="J39" s="84"/>
      <c r="K39" s="84"/>
      <c r="L39" s="84"/>
      <c r="M39" s="84"/>
    </row>
    <row r="40" spans="1:13" s="160" customFormat="1" ht="14.25">
      <c r="A40" s="89"/>
      <c r="B40" s="164"/>
      <c r="C40" s="169" t="s">
        <v>85</v>
      </c>
      <c r="D40" s="166" t="s">
        <v>80</v>
      </c>
      <c r="E40" s="166"/>
      <c r="F40" s="623">
        <v>8</v>
      </c>
      <c r="G40" s="167"/>
      <c r="H40" s="85"/>
      <c r="I40" s="64"/>
      <c r="J40" s="85"/>
      <c r="K40" s="85"/>
      <c r="L40" s="85"/>
      <c r="M40" s="85"/>
    </row>
    <row r="41" spans="1:13" s="59" customFormat="1" ht="15">
      <c r="A41" s="92"/>
      <c r="B41" s="704"/>
      <c r="C41" s="207" t="s">
        <v>101</v>
      </c>
      <c r="D41" s="698"/>
      <c r="E41" s="92"/>
      <c r="F41" s="81"/>
      <c r="G41" s="65"/>
      <c r="H41" s="85"/>
      <c r="I41" s="64"/>
      <c r="J41" s="85"/>
      <c r="K41" s="85"/>
      <c r="L41" s="85"/>
      <c r="M41" s="85"/>
    </row>
    <row r="42" spans="1:13" s="59" customFormat="1" ht="28.5">
      <c r="A42" s="218">
        <v>5</v>
      </c>
      <c r="B42" s="219" t="s">
        <v>112</v>
      </c>
      <c r="C42" s="220" t="s">
        <v>113</v>
      </c>
      <c r="D42" s="201" t="s">
        <v>96</v>
      </c>
      <c r="E42" s="201"/>
      <c r="F42" s="79">
        <v>5.5</v>
      </c>
      <c r="G42" s="255"/>
      <c r="H42" s="167"/>
      <c r="I42" s="588"/>
      <c r="J42" s="167"/>
      <c r="K42" s="167"/>
      <c r="L42" s="167"/>
      <c r="M42" s="167"/>
    </row>
    <row r="43" spans="1:13" s="59" customFormat="1" ht="15">
      <c r="A43" s="92"/>
      <c r="B43" s="704"/>
      <c r="C43" s="207" t="s">
        <v>122</v>
      </c>
      <c r="D43" s="698"/>
      <c r="E43" s="92"/>
      <c r="F43" s="81"/>
      <c r="G43" s="65"/>
      <c r="H43" s="91"/>
      <c r="I43" s="588"/>
      <c r="J43" s="91"/>
      <c r="K43" s="91"/>
      <c r="L43" s="91"/>
      <c r="M43" s="91"/>
    </row>
    <row r="44" spans="1:13" s="103" customFormat="1" ht="42.75">
      <c r="A44" s="699">
        <v>1</v>
      </c>
      <c r="B44" s="711" t="s">
        <v>114</v>
      </c>
      <c r="C44" s="98" t="s">
        <v>123</v>
      </c>
      <c r="D44" s="699" t="s">
        <v>35</v>
      </c>
      <c r="E44" s="699"/>
      <c r="F44" s="102">
        <v>2.1100000000000012</v>
      </c>
      <c r="G44" s="52"/>
      <c r="H44" s="84"/>
      <c r="I44" s="61"/>
      <c r="J44" s="84"/>
      <c r="K44" s="84"/>
      <c r="L44" s="84"/>
      <c r="M44" s="84"/>
    </row>
    <row r="45" spans="1:13" s="103" customFormat="1" ht="13.5">
      <c r="A45" s="700"/>
      <c r="B45" s="712"/>
      <c r="C45" s="101" t="s">
        <v>44</v>
      </c>
      <c r="D45" s="700" t="s">
        <v>35</v>
      </c>
      <c r="E45" s="700">
        <v>1</v>
      </c>
      <c r="F45" s="80">
        <f>F44*E45</f>
        <v>2.1100000000000012</v>
      </c>
      <c r="G45" s="56"/>
      <c r="H45" s="84"/>
      <c r="I45" s="61"/>
      <c r="J45" s="84"/>
      <c r="K45" s="84"/>
      <c r="L45" s="84"/>
      <c r="M45" s="84"/>
    </row>
    <row r="46" spans="1:13" s="103" customFormat="1" ht="13.5">
      <c r="A46" s="700"/>
      <c r="B46" s="712"/>
      <c r="C46" s="101" t="s">
        <v>58</v>
      </c>
      <c r="D46" s="700"/>
      <c r="E46" s="700"/>
      <c r="F46" s="80"/>
      <c r="G46" s="56"/>
      <c r="H46" s="84"/>
      <c r="I46" s="61"/>
      <c r="J46" s="84"/>
      <c r="K46" s="84"/>
      <c r="L46" s="84"/>
      <c r="M46" s="84"/>
    </row>
    <row r="47" spans="1:13" s="103" customFormat="1" ht="13.5">
      <c r="A47" s="701"/>
      <c r="B47" s="713"/>
      <c r="C47" s="154" t="s">
        <v>124</v>
      </c>
      <c r="D47" s="701" t="s">
        <v>35</v>
      </c>
      <c r="E47" s="701">
        <v>1</v>
      </c>
      <c r="F47" s="81">
        <f>F44*E47</f>
        <v>2.1100000000000012</v>
      </c>
      <c r="G47" s="65"/>
      <c r="H47" s="85"/>
      <c r="I47" s="64"/>
      <c r="J47" s="85"/>
      <c r="K47" s="85"/>
      <c r="L47" s="85"/>
      <c r="M47" s="85"/>
    </row>
    <row r="48" spans="1:13" s="59" customFormat="1" ht="15">
      <c r="A48" s="87">
        <v>2</v>
      </c>
      <c r="B48" s="705" t="s">
        <v>128</v>
      </c>
      <c r="C48" s="222" t="s">
        <v>129</v>
      </c>
      <c r="D48" s="223" t="s">
        <v>35</v>
      </c>
      <c r="E48" s="223"/>
      <c r="F48" s="102">
        <v>10</v>
      </c>
      <c r="G48" s="58"/>
      <c r="H48" s="84"/>
      <c r="I48" s="61"/>
      <c r="J48" s="84"/>
      <c r="K48" s="84"/>
      <c r="L48" s="84"/>
      <c r="M48" s="84"/>
    </row>
    <row r="49" spans="1:14" s="59" customFormat="1" ht="15">
      <c r="A49" s="89"/>
      <c r="B49" s="706"/>
      <c r="C49" s="226" t="s">
        <v>44</v>
      </c>
      <c r="D49" s="702" t="s">
        <v>35</v>
      </c>
      <c r="E49" s="702">
        <v>1</v>
      </c>
      <c r="F49" s="80">
        <f>F48*E49</f>
        <v>10</v>
      </c>
      <c r="G49" s="61"/>
      <c r="H49" s="84"/>
      <c r="I49" s="61"/>
      <c r="J49" s="84"/>
      <c r="K49" s="84"/>
      <c r="L49" s="84"/>
      <c r="M49" s="84"/>
    </row>
    <row r="50" spans="1:14" s="59" customFormat="1" ht="15">
      <c r="A50" s="89"/>
      <c r="B50" s="706"/>
      <c r="C50" s="226" t="s">
        <v>58</v>
      </c>
      <c r="D50" s="702"/>
      <c r="E50" s="702"/>
      <c r="F50" s="80"/>
      <c r="G50" s="61"/>
      <c r="H50" s="84"/>
      <c r="I50" s="61"/>
      <c r="J50" s="84"/>
      <c r="K50" s="84"/>
      <c r="L50" s="84"/>
      <c r="M50" s="84"/>
    </row>
    <row r="51" spans="1:14" s="59" customFormat="1" ht="15">
      <c r="A51" s="92"/>
      <c r="B51" s="707"/>
      <c r="C51" s="229" t="s">
        <v>130</v>
      </c>
      <c r="D51" s="703" t="s">
        <v>35</v>
      </c>
      <c r="E51" s="703">
        <v>1</v>
      </c>
      <c r="F51" s="81">
        <f>F48*E51</f>
        <v>10</v>
      </c>
      <c r="G51" s="64"/>
      <c r="H51" s="85"/>
      <c r="I51" s="64"/>
      <c r="J51" s="85"/>
      <c r="K51" s="85"/>
      <c r="L51" s="85"/>
      <c r="M51" s="85"/>
    </row>
    <row r="52" spans="1:14" s="103" customFormat="1" ht="18" customHeight="1">
      <c r="A52" s="243"/>
      <c r="B52" s="244"/>
      <c r="C52" s="114" t="s">
        <v>13</v>
      </c>
      <c r="D52" s="115"/>
      <c r="E52" s="116"/>
      <c r="F52" s="246"/>
      <c r="G52" s="65"/>
      <c r="H52" s="291"/>
      <c r="I52" s="292"/>
      <c r="J52" s="291"/>
      <c r="K52" s="620"/>
      <c r="L52" s="291"/>
      <c r="M52" s="291"/>
      <c r="N52" s="567"/>
    </row>
    <row r="53" spans="1:14" s="125" customFormat="1" ht="28.5">
      <c r="A53" s="243"/>
      <c r="B53" s="244"/>
      <c r="C53" s="119" t="s">
        <v>142</v>
      </c>
      <c r="D53" s="120" t="s">
        <v>331</v>
      </c>
      <c r="E53" s="121"/>
      <c r="F53" s="250"/>
      <c r="G53" s="122"/>
      <c r="H53" s="123"/>
      <c r="I53" s="49"/>
      <c r="J53" s="123"/>
      <c r="K53" s="123"/>
      <c r="L53" s="123"/>
      <c r="M53" s="123"/>
    </row>
    <row r="54" spans="1:14" s="125" customFormat="1" ht="18" customHeight="1">
      <c r="A54" s="243"/>
      <c r="B54" s="244"/>
      <c r="C54" s="126" t="s">
        <v>13</v>
      </c>
      <c r="D54" s="127"/>
      <c r="E54" s="121"/>
      <c r="F54" s="250"/>
      <c r="G54" s="122"/>
      <c r="H54" s="123"/>
      <c r="I54" s="49"/>
      <c r="J54" s="123"/>
      <c r="K54" s="123"/>
      <c r="L54" s="123"/>
      <c r="M54" s="123"/>
    </row>
    <row r="55" spans="1:14" s="125" customFormat="1" ht="18" customHeight="1">
      <c r="A55" s="243"/>
      <c r="B55" s="244"/>
      <c r="C55" s="119" t="s">
        <v>54</v>
      </c>
      <c r="D55" s="120" t="s">
        <v>331</v>
      </c>
      <c r="E55" s="121"/>
      <c r="F55" s="250"/>
      <c r="G55" s="122"/>
      <c r="H55" s="123"/>
      <c r="I55" s="49"/>
      <c r="J55" s="123"/>
      <c r="K55" s="123"/>
      <c r="L55" s="123"/>
      <c r="M55" s="123"/>
    </row>
    <row r="56" spans="1:14" s="125" customFormat="1" ht="14.25">
      <c r="A56" s="243"/>
      <c r="B56" s="244"/>
      <c r="C56" s="128" t="s">
        <v>144</v>
      </c>
      <c r="D56" s="782"/>
      <c r="E56" s="783"/>
      <c r="F56" s="250"/>
      <c r="G56" s="519"/>
      <c r="H56" s="129"/>
      <c r="I56" s="130"/>
      <c r="J56" s="129"/>
      <c r="K56" s="129"/>
      <c r="L56" s="129"/>
      <c r="M56" s="129"/>
      <c r="N56" s="132"/>
    </row>
    <row r="57" spans="1:14" s="59" customFormat="1" ht="15">
      <c r="A57" s="92"/>
      <c r="B57" s="704"/>
      <c r="C57" s="252" t="s">
        <v>145</v>
      </c>
      <c r="D57" s="698"/>
      <c r="E57" s="92"/>
      <c r="F57" s="81"/>
      <c r="G57" s="65"/>
      <c r="H57" s="65"/>
      <c r="I57" s="64"/>
      <c r="J57" s="65"/>
      <c r="K57" s="65"/>
      <c r="L57" s="65"/>
      <c r="M57" s="65"/>
    </row>
    <row r="58" spans="1:14" s="205" customFormat="1" ht="27">
      <c r="A58" s="261">
        <v>1</v>
      </c>
      <c r="B58" s="708" t="s">
        <v>148</v>
      </c>
      <c r="C58" s="262" t="s">
        <v>149</v>
      </c>
      <c r="D58" s="696" t="s">
        <v>88</v>
      </c>
      <c r="E58" s="263"/>
      <c r="F58" s="102">
        <v>1</v>
      </c>
      <c r="G58" s="83"/>
      <c r="H58" s="84"/>
      <c r="I58" s="61"/>
      <c r="J58" s="84"/>
      <c r="K58" s="84"/>
      <c r="L58" s="84"/>
      <c r="M58" s="84"/>
    </row>
    <row r="59" spans="1:14" s="265" customFormat="1" ht="13.5">
      <c r="A59" s="264"/>
      <c r="B59" s="709"/>
      <c r="C59" s="146" t="s">
        <v>91</v>
      </c>
      <c r="D59" s="73" t="s">
        <v>37</v>
      </c>
      <c r="E59" s="73">
        <v>2</v>
      </c>
      <c r="F59" s="55">
        <f>F58*E59</f>
        <v>2</v>
      </c>
      <c r="G59" s="84"/>
      <c r="H59" s="84"/>
      <c r="I59" s="61"/>
      <c r="J59" s="84"/>
      <c r="K59" s="84"/>
      <c r="L59" s="84"/>
      <c r="M59" s="84"/>
    </row>
    <row r="60" spans="1:14" s="53" customFormat="1" ht="13.5">
      <c r="A60" s="264"/>
      <c r="B60" s="709"/>
      <c r="C60" s="146" t="s">
        <v>38</v>
      </c>
      <c r="D60" s="697" t="s">
        <v>4</v>
      </c>
      <c r="E60" s="697">
        <v>0.09</v>
      </c>
      <c r="F60" s="55">
        <f>F58*E60</f>
        <v>0.09</v>
      </c>
      <c r="G60" s="84"/>
      <c r="H60" s="84"/>
      <c r="I60" s="61"/>
      <c r="J60" s="84"/>
      <c r="K60" s="65"/>
      <c r="L60" s="84"/>
      <c r="M60" s="84"/>
    </row>
    <row r="61" spans="1:14" s="134" customFormat="1" ht="13.5">
      <c r="A61" s="264"/>
      <c r="B61" s="709"/>
      <c r="C61" s="154" t="s">
        <v>58</v>
      </c>
      <c r="D61" s="77"/>
      <c r="E61" s="77"/>
      <c r="F61" s="63"/>
      <c r="G61" s="85"/>
      <c r="H61" s="84"/>
      <c r="I61" s="61"/>
      <c r="J61" s="84"/>
      <c r="K61" s="84"/>
      <c r="L61" s="84"/>
      <c r="M61" s="84"/>
    </row>
    <row r="62" spans="1:14" s="134" customFormat="1" ht="14.25">
      <c r="A62" s="264"/>
      <c r="B62" s="709"/>
      <c r="C62" s="238" t="s">
        <v>150</v>
      </c>
      <c r="D62" s="216" t="s">
        <v>146</v>
      </c>
      <c r="E62" s="199">
        <v>1</v>
      </c>
      <c r="F62" s="79">
        <v>1</v>
      </c>
      <c r="G62" s="255"/>
      <c r="H62" s="84"/>
      <c r="I62" s="61"/>
      <c r="J62" s="84"/>
      <c r="K62" s="84"/>
      <c r="L62" s="84"/>
      <c r="M62" s="84"/>
    </row>
    <row r="63" spans="1:14" s="134" customFormat="1" ht="14.25">
      <c r="A63" s="264"/>
      <c r="B63" s="709"/>
      <c r="C63" s="260" t="s">
        <v>151</v>
      </c>
      <c r="D63" s="216" t="s">
        <v>88</v>
      </c>
      <c r="E63" s="199"/>
      <c r="F63" s="79">
        <v>6</v>
      </c>
      <c r="G63" s="255"/>
      <c r="H63" s="84"/>
      <c r="I63" s="61"/>
      <c r="J63" s="84"/>
      <c r="K63" s="84"/>
      <c r="L63" s="84"/>
      <c r="M63" s="84"/>
    </row>
    <row r="64" spans="1:14" s="134" customFormat="1" ht="14.25">
      <c r="A64" s="264"/>
      <c r="B64" s="709"/>
      <c r="C64" s="260" t="s">
        <v>152</v>
      </c>
      <c r="D64" s="216" t="s">
        <v>88</v>
      </c>
      <c r="E64" s="199"/>
      <c r="F64" s="79">
        <v>1</v>
      </c>
      <c r="G64" s="255"/>
      <c r="H64" s="84"/>
      <c r="I64" s="61"/>
      <c r="J64" s="84"/>
      <c r="K64" s="84"/>
      <c r="L64" s="84"/>
      <c r="M64" s="84"/>
    </row>
    <row r="65" spans="1:13" s="134" customFormat="1" ht="13.5">
      <c r="A65" s="264"/>
      <c r="B65" s="710"/>
      <c r="C65" s="146" t="s">
        <v>62</v>
      </c>
      <c r="D65" s="698" t="s">
        <v>4</v>
      </c>
      <c r="E65" s="234">
        <v>1.36</v>
      </c>
      <c r="F65" s="55">
        <f>F58*E65</f>
        <v>1.36</v>
      </c>
      <c r="G65" s="65"/>
      <c r="H65" s="85"/>
      <c r="I65" s="64"/>
      <c r="J65" s="85"/>
      <c r="K65" s="85"/>
      <c r="L65" s="85"/>
      <c r="M65" s="85"/>
    </row>
    <row r="66" spans="1:13" s="205" customFormat="1" ht="14.25">
      <c r="A66" s="696">
        <v>2</v>
      </c>
      <c r="B66" s="708" t="s">
        <v>153</v>
      </c>
      <c r="C66" s="269" t="s">
        <v>154</v>
      </c>
      <c r="D66" s="696" t="s">
        <v>88</v>
      </c>
      <c r="E66" s="267"/>
      <c r="F66" s="102">
        <v>4</v>
      </c>
      <c r="G66" s="83"/>
      <c r="H66" s="84"/>
      <c r="I66" s="61"/>
      <c r="J66" s="84"/>
      <c r="K66" s="84"/>
      <c r="L66" s="84"/>
      <c r="M66" s="84"/>
    </row>
    <row r="67" spans="1:13" s="205" customFormat="1" ht="13.5">
      <c r="A67" s="697"/>
      <c r="B67" s="709"/>
      <c r="C67" s="146" t="s">
        <v>44</v>
      </c>
      <c r="D67" s="73" t="s">
        <v>37</v>
      </c>
      <c r="E67" s="73">
        <v>1.54</v>
      </c>
      <c r="F67" s="55">
        <f>F66*E67</f>
        <v>6.16</v>
      </c>
      <c r="G67" s="84"/>
      <c r="H67" s="84"/>
      <c r="I67" s="61"/>
      <c r="J67" s="84"/>
      <c r="K67" s="84"/>
      <c r="L67" s="84"/>
      <c r="M67" s="84"/>
    </row>
    <row r="68" spans="1:13" s="205" customFormat="1" ht="13.5">
      <c r="A68" s="697"/>
      <c r="B68" s="709"/>
      <c r="C68" s="146" t="s">
        <v>40</v>
      </c>
      <c r="D68" s="697" t="s">
        <v>4</v>
      </c>
      <c r="E68" s="697">
        <v>0.28999999999999998</v>
      </c>
      <c r="F68" s="55">
        <f>F66*E68</f>
        <v>1.1599999999999999</v>
      </c>
      <c r="G68" s="84"/>
      <c r="H68" s="84"/>
      <c r="I68" s="61"/>
      <c r="J68" s="84"/>
      <c r="K68" s="84"/>
      <c r="L68" s="84"/>
      <c r="M68" s="84"/>
    </row>
    <row r="69" spans="1:13" s="134" customFormat="1" ht="13.5">
      <c r="A69" s="697"/>
      <c r="B69" s="709"/>
      <c r="C69" s="101" t="s">
        <v>58</v>
      </c>
      <c r="D69" s="73"/>
      <c r="E69" s="73"/>
      <c r="F69" s="55"/>
      <c r="G69" s="84"/>
      <c r="H69" s="84"/>
      <c r="I69" s="61"/>
      <c r="J69" s="84"/>
      <c r="K69" s="84"/>
      <c r="L69" s="84"/>
      <c r="M69" s="84"/>
    </row>
    <row r="70" spans="1:13" s="205" customFormat="1" ht="13.5">
      <c r="A70" s="697"/>
      <c r="B70" s="709"/>
      <c r="C70" s="270" t="s">
        <v>154</v>
      </c>
      <c r="D70" s="697" t="s">
        <v>88</v>
      </c>
      <c r="E70" s="73">
        <v>1</v>
      </c>
      <c r="F70" s="55">
        <f>F66*E70</f>
        <v>4</v>
      </c>
      <c r="G70" s="84"/>
      <c r="H70" s="84"/>
      <c r="I70" s="61"/>
      <c r="J70" s="84"/>
      <c r="K70" s="84"/>
      <c r="L70" s="84"/>
      <c r="M70" s="84"/>
    </row>
    <row r="71" spans="1:13" s="205" customFormat="1" ht="13.5">
      <c r="A71" s="698"/>
      <c r="B71" s="710"/>
      <c r="C71" s="150" t="s">
        <v>62</v>
      </c>
      <c r="D71" s="698" t="s">
        <v>4</v>
      </c>
      <c r="E71" s="77">
        <v>0.57999999999999996</v>
      </c>
      <c r="F71" s="63">
        <f>F66*E71</f>
        <v>2.3199999999999998</v>
      </c>
      <c r="G71" s="85"/>
      <c r="H71" s="85"/>
      <c r="I71" s="64"/>
      <c r="J71" s="85"/>
      <c r="K71" s="85"/>
      <c r="L71" s="85"/>
      <c r="M71" s="85"/>
    </row>
    <row r="72" spans="1:13" s="205" customFormat="1" ht="28.5">
      <c r="A72" s="696">
        <v>4</v>
      </c>
      <c r="B72" s="708" t="s">
        <v>155</v>
      </c>
      <c r="C72" s="145" t="s">
        <v>156</v>
      </c>
      <c r="D72" s="696" t="s">
        <v>88</v>
      </c>
      <c r="E72" s="696"/>
      <c r="F72" s="106">
        <v>1</v>
      </c>
      <c r="G72" s="83"/>
      <c r="H72" s="84"/>
      <c r="I72" s="61"/>
      <c r="J72" s="84"/>
      <c r="K72" s="84"/>
      <c r="L72" s="84"/>
      <c r="M72" s="84"/>
    </row>
    <row r="73" spans="1:13" s="205" customFormat="1" ht="13.5">
      <c r="A73" s="697"/>
      <c r="B73" s="709"/>
      <c r="C73" s="146" t="s">
        <v>44</v>
      </c>
      <c r="D73" s="73" t="s">
        <v>37</v>
      </c>
      <c r="E73" s="73">
        <v>0.68</v>
      </c>
      <c r="F73" s="55">
        <f>F72*E73</f>
        <v>0.68</v>
      </c>
      <c r="G73" s="84"/>
      <c r="H73" s="84"/>
      <c r="I73" s="61"/>
      <c r="J73" s="84"/>
      <c r="K73" s="84"/>
      <c r="L73" s="84"/>
      <c r="M73" s="84"/>
    </row>
    <row r="74" spans="1:13" s="205" customFormat="1" ht="13.5">
      <c r="A74" s="697"/>
      <c r="B74" s="709"/>
      <c r="C74" s="146" t="s">
        <v>40</v>
      </c>
      <c r="D74" s="697" t="s">
        <v>4</v>
      </c>
      <c r="E74" s="697">
        <v>1.0999999999999999E-2</v>
      </c>
      <c r="F74" s="55">
        <f>F72*E74</f>
        <v>1.0999999999999999E-2</v>
      </c>
      <c r="G74" s="84"/>
      <c r="H74" s="84"/>
      <c r="I74" s="61"/>
      <c r="J74" s="84"/>
      <c r="K74" s="84"/>
      <c r="L74" s="84"/>
      <c r="M74" s="84"/>
    </row>
    <row r="75" spans="1:13" s="205" customFormat="1" ht="13.5">
      <c r="A75" s="697"/>
      <c r="B75" s="709"/>
      <c r="C75" s="101" t="s">
        <v>58</v>
      </c>
      <c r="D75" s="73"/>
      <c r="E75" s="73"/>
      <c r="F75" s="80"/>
      <c r="G75" s="84"/>
      <c r="H75" s="84"/>
      <c r="I75" s="61"/>
      <c r="J75" s="84"/>
      <c r="K75" s="84"/>
      <c r="L75" s="84"/>
      <c r="M75" s="84"/>
    </row>
    <row r="76" spans="1:13" s="205" customFormat="1" ht="13.5">
      <c r="A76" s="697"/>
      <c r="B76" s="709"/>
      <c r="C76" s="146" t="s">
        <v>157</v>
      </c>
      <c r="D76" s="697" t="s">
        <v>88</v>
      </c>
      <c r="E76" s="73">
        <v>1</v>
      </c>
      <c r="F76" s="55">
        <f>F72*E76</f>
        <v>1</v>
      </c>
      <c r="G76" s="84"/>
      <c r="H76" s="84"/>
      <c r="I76" s="61"/>
      <c r="J76" s="84"/>
      <c r="K76" s="84"/>
      <c r="L76" s="84"/>
      <c r="M76" s="84"/>
    </row>
    <row r="77" spans="1:13" s="205" customFormat="1" ht="13.5">
      <c r="A77" s="698"/>
      <c r="B77" s="710"/>
      <c r="C77" s="150" t="s">
        <v>62</v>
      </c>
      <c r="D77" s="698" t="s">
        <v>4</v>
      </c>
      <c r="E77" s="77">
        <v>0.10299999999999999</v>
      </c>
      <c r="F77" s="63">
        <f>F72*E77</f>
        <v>0.10299999999999999</v>
      </c>
      <c r="G77" s="85"/>
      <c r="H77" s="85"/>
      <c r="I77" s="64"/>
      <c r="J77" s="85"/>
      <c r="K77" s="85"/>
      <c r="L77" s="85"/>
      <c r="M77" s="85"/>
    </row>
    <row r="78" spans="1:13" s="276" customFormat="1" ht="15">
      <c r="A78" s="697">
        <v>5</v>
      </c>
      <c r="B78" s="274" t="s">
        <v>158</v>
      </c>
      <c r="C78" s="238" t="s">
        <v>159</v>
      </c>
      <c r="D78" s="697" t="s">
        <v>41</v>
      </c>
      <c r="E78" s="697"/>
      <c r="F78" s="275">
        <v>150</v>
      </c>
      <c r="G78" s="68"/>
      <c r="H78" s="84"/>
      <c r="I78" s="61"/>
      <c r="J78" s="84"/>
      <c r="K78" s="84"/>
      <c r="L78" s="84"/>
      <c r="M78" s="84"/>
    </row>
    <row r="79" spans="1:13" s="276" customFormat="1" ht="15">
      <c r="A79" s="697"/>
      <c r="B79" s="277"/>
      <c r="C79" s="191" t="s">
        <v>44</v>
      </c>
      <c r="D79" s="697" t="s">
        <v>37</v>
      </c>
      <c r="E79" s="697">
        <v>0.26</v>
      </c>
      <c r="F79" s="55">
        <f>F78*E79</f>
        <v>39</v>
      </c>
      <c r="G79" s="68"/>
      <c r="H79" s="84"/>
      <c r="I79" s="61"/>
      <c r="J79" s="84"/>
      <c r="K79" s="84"/>
      <c r="L79" s="84"/>
      <c r="M79" s="84"/>
    </row>
    <row r="80" spans="1:13" s="278" customFormat="1" ht="13.5">
      <c r="A80" s="697"/>
      <c r="B80" s="274"/>
      <c r="C80" s="191" t="s">
        <v>40</v>
      </c>
      <c r="D80" s="697" t="s">
        <v>4</v>
      </c>
      <c r="E80" s="697">
        <v>0.122</v>
      </c>
      <c r="F80" s="55">
        <f>F78*E80</f>
        <v>18.3</v>
      </c>
      <c r="G80" s="68"/>
      <c r="H80" s="84"/>
      <c r="I80" s="61"/>
      <c r="J80" s="84"/>
      <c r="K80" s="84"/>
      <c r="L80" s="84"/>
      <c r="M80" s="84"/>
    </row>
    <row r="81" spans="1:14" s="279" customFormat="1" ht="13.5">
      <c r="A81" s="697"/>
      <c r="B81" s="277"/>
      <c r="C81" s="191" t="s">
        <v>58</v>
      </c>
      <c r="D81" s="697"/>
      <c r="E81" s="697"/>
      <c r="F81" s="74"/>
      <c r="G81" s="68"/>
      <c r="H81" s="84"/>
      <c r="I81" s="61"/>
      <c r="J81" s="84"/>
      <c r="K81" s="84"/>
      <c r="L81" s="84"/>
      <c r="M81" s="84"/>
    </row>
    <row r="82" spans="1:14" s="279" customFormat="1" ht="27">
      <c r="A82" s="697"/>
      <c r="B82" s="277"/>
      <c r="C82" s="54" t="s">
        <v>160</v>
      </c>
      <c r="D82" s="697" t="s">
        <v>41</v>
      </c>
      <c r="E82" s="697">
        <v>1</v>
      </c>
      <c r="F82" s="55">
        <f>F78*E82</f>
        <v>150</v>
      </c>
      <c r="G82" s="69"/>
      <c r="H82" s="84"/>
      <c r="I82" s="61"/>
      <c r="J82" s="84"/>
      <c r="K82" s="84"/>
      <c r="L82" s="84"/>
      <c r="M82" s="84"/>
    </row>
    <row r="83" spans="1:14" s="279" customFormat="1" ht="13.5">
      <c r="A83" s="698"/>
      <c r="B83" s="280"/>
      <c r="C83" s="239" t="s">
        <v>62</v>
      </c>
      <c r="D83" s="698" t="s">
        <v>4</v>
      </c>
      <c r="E83" s="698">
        <v>8.2000000000000003E-2</v>
      </c>
      <c r="F83" s="63">
        <f>F78*E83</f>
        <v>12.3</v>
      </c>
      <c r="G83" s="151"/>
      <c r="H83" s="85"/>
      <c r="I83" s="64"/>
      <c r="J83" s="85"/>
      <c r="K83" s="85"/>
      <c r="L83" s="85"/>
      <c r="M83" s="85"/>
    </row>
    <row r="84" spans="1:14" s="205" customFormat="1" ht="14.25">
      <c r="A84" s="697">
        <v>6</v>
      </c>
      <c r="B84" s="191" t="s">
        <v>161</v>
      </c>
      <c r="C84" s="238" t="s">
        <v>162</v>
      </c>
      <c r="D84" s="700" t="s">
        <v>96</v>
      </c>
      <c r="E84" s="697"/>
      <c r="F84" s="612">
        <v>130</v>
      </c>
      <c r="G84" s="84"/>
      <c r="H84" s="84"/>
      <c r="I84" s="61"/>
      <c r="J84" s="84"/>
      <c r="K84" s="84"/>
      <c r="L84" s="84"/>
      <c r="M84" s="84"/>
    </row>
    <row r="85" spans="1:14" s="205" customFormat="1" ht="13.5">
      <c r="A85" s="697"/>
      <c r="B85" s="191"/>
      <c r="C85" s="146" t="s">
        <v>44</v>
      </c>
      <c r="D85" s="73" t="s">
        <v>37</v>
      </c>
      <c r="E85" s="73">
        <v>0.13</v>
      </c>
      <c r="F85" s="55">
        <f>F84*E85</f>
        <v>16.900000000000002</v>
      </c>
      <c r="G85" s="84"/>
      <c r="H85" s="84"/>
      <c r="I85" s="61"/>
      <c r="J85" s="84"/>
      <c r="K85" s="84"/>
      <c r="L85" s="84"/>
      <c r="M85" s="84"/>
    </row>
    <row r="86" spans="1:14" s="205" customFormat="1" ht="13.5">
      <c r="A86" s="697"/>
      <c r="B86" s="191"/>
      <c r="C86" s="146" t="s">
        <v>40</v>
      </c>
      <c r="D86" s="697" t="s">
        <v>4</v>
      </c>
      <c r="E86" s="697">
        <v>3.7100000000000001E-2</v>
      </c>
      <c r="F86" s="55">
        <f>F84*E86</f>
        <v>4.8230000000000004</v>
      </c>
      <c r="G86" s="84"/>
      <c r="H86" s="84"/>
      <c r="I86" s="61"/>
      <c r="J86" s="84"/>
      <c r="K86" s="84"/>
      <c r="L86" s="84"/>
      <c r="M86" s="84"/>
    </row>
    <row r="87" spans="1:14" s="205" customFormat="1" ht="13.5">
      <c r="A87" s="697"/>
      <c r="B87" s="191"/>
      <c r="C87" s="101" t="s">
        <v>58</v>
      </c>
      <c r="D87" s="73"/>
      <c r="E87" s="73"/>
      <c r="F87" s="80"/>
      <c r="G87" s="84"/>
      <c r="H87" s="84"/>
      <c r="I87" s="61"/>
      <c r="J87" s="84"/>
      <c r="K87" s="84"/>
      <c r="L87" s="84"/>
      <c r="M87" s="84"/>
    </row>
    <row r="88" spans="1:14" s="205" customFormat="1" ht="41.25">
      <c r="A88" s="697"/>
      <c r="B88" s="191"/>
      <c r="C88" s="54" t="s">
        <v>163</v>
      </c>
      <c r="D88" s="636" t="s">
        <v>96</v>
      </c>
      <c r="E88" s="172"/>
      <c r="F88" s="624">
        <v>130</v>
      </c>
      <c r="G88" s="167"/>
      <c r="H88" s="84"/>
      <c r="I88" s="61"/>
      <c r="J88" s="84"/>
      <c r="K88" s="84"/>
      <c r="L88" s="84"/>
      <c r="M88" s="84"/>
    </row>
    <row r="89" spans="1:14" s="205" customFormat="1" ht="13.5">
      <c r="A89" s="698"/>
      <c r="B89" s="239"/>
      <c r="C89" s="150" t="s">
        <v>62</v>
      </c>
      <c r="D89" s="698" t="s">
        <v>4</v>
      </c>
      <c r="E89" s="77">
        <v>1.44E-2</v>
      </c>
      <c r="F89" s="63">
        <f>F84*E89</f>
        <v>1.8719999999999999</v>
      </c>
      <c r="G89" s="85"/>
      <c r="H89" s="84"/>
      <c r="I89" s="61"/>
      <c r="J89" s="84"/>
      <c r="K89" s="84"/>
      <c r="L89" s="84"/>
      <c r="M89" s="84"/>
    </row>
    <row r="90" spans="1:14" s="14" customFormat="1" ht="14.25">
      <c r="A90" s="283"/>
      <c r="B90" s="283"/>
      <c r="C90" s="284" t="s">
        <v>13</v>
      </c>
      <c r="D90" s="285"/>
      <c r="E90" s="286"/>
      <c r="F90" s="287"/>
      <c r="G90" s="123"/>
      <c r="H90" s="123"/>
      <c r="I90" s="288"/>
      <c r="J90" s="123"/>
      <c r="K90" s="123"/>
      <c r="L90" s="123"/>
      <c r="M90" s="123"/>
      <c r="N90" s="506"/>
    </row>
    <row r="91" spans="1:14" s="205" customFormat="1" ht="14.25">
      <c r="A91" s="283"/>
      <c r="B91" s="283"/>
      <c r="C91" s="289" t="s">
        <v>164</v>
      </c>
      <c r="D91" s="120" t="s">
        <v>331</v>
      </c>
      <c r="E91" s="290"/>
      <c r="F91" s="256"/>
      <c r="G91" s="291"/>
      <c r="H91" s="291"/>
      <c r="I91" s="292"/>
      <c r="J91" s="291"/>
      <c r="K91" s="291"/>
      <c r="L91" s="291"/>
      <c r="M91" s="291"/>
    </row>
    <row r="92" spans="1:14" s="205" customFormat="1" ht="14.25">
      <c r="A92" s="283"/>
      <c r="B92" s="283"/>
      <c r="C92" s="293" t="s">
        <v>165</v>
      </c>
      <c r="D92" s="285"/>
      <c r="E92" s="290"/>
      <c r="F92" s="256"/>
      <c r="G92" s="291"/>
      <c r="H92" s="291"/>
      <c r="I92" s="292"/>
      <c r="J92" s="291"/>
      <c r="K92" s="291"/>
      <c r="L92" s="291"/>
      <c r="M92" s="291"/>
    </row>
    <row r="93" spans="1:14" s="205" customFormat="1" ht="14.25">
      <c r="A93" s="283"/>
      <c r="B93" s="283"/>
      <c r="C93" s="251" t="s">
        <v>54</v>
      </c>
      <c r="D93" s="120" t="s">
        <v>331</v>
      </c>
      <c r="E93" s="294"/>
      <c r="F93" s="256"/>
      <c r="G93" s="291"/>
      <c r="H93" s="291"/>
      <c r="I93" s="292"/>
      <c r="J93" s="291"/>
      <c r="K93" s="291"/>
      <c r="L93" s="291"/>
      <c r="M93" s="291"/>
    </row>
    <row r="94" spans="1:14" s="205" customFormat="1" ht="14.25">
      <c r="A94" s="283"/>
      <c r="B94" s="283"/>
      <c r="C94" s="295" t="s">
        <v>166</v>
      </c>
      <c r="D94" s="540"/>
      <c r="E94" s="780"/>
      <c r="F94" s="781"/>
      <c r="G94" s="296"/>
      <c r="H94" s="296"/>
      <c r="I94" s="297"/>
      <c r="J94" s="296"/>
      <c r="K94" s="296"/>
      <c r="L94" s="296"/>
      <c r="M94" s="296"/>
      <c r="N94" s="298"/>
    </row>
    <row r="95" spans="1:14" s="205" customFormat="1" ht="14.25">
      <c r="A95" s="283"/>
      <c r="B95" s="283"/>
      <c r="C95" s="305" t="s">
        <v>170</v>
      </c>
      <c r="D95" s="306"/>
      <c r="E95" s="299"/>
      <c r="F95" s="307"/>
      <c r="G95" s="291"/>
      <c r="H95" s="291"/>
      <c r="I95" s="292"/>
      <c r="J95" s="291"/>
      <c r="K95" s="291"/>
      <c r="L95" s="291"/>
      <c r="M95" s="291"/>
    </row>
    <row r="96" spans="1:14" s="175" customFormat="1" ht="14.25">
      <c r="A96" s="166"/>
      <c r="B96" s="308"/>
      <c r="C96" s="309" t="s">
        <v>171</v>
      </c>
      <c r="D96" s="77"/>
      <c r="E96" s="201"/>
      <c r="F96" s="310"/>
      <c r="G96" s="91"/>
      <c r="H96" s="311"/>
      <c r="I96" s="312"/>
      <c r="J96" s="91"/>
      <c r="K96" s="91"/>
      <c r="L96" s="91"/>
      <c r="M96" s="91"/>
    </row>
    <row r="97" spans="1:13" s="303" customFormat="1" ht="14.25">
      <c r="A97" s="194">
        <v>1</v>
      </c>
      <c r="B97" s="313" t="s">
        <v>172</v>
      </c>
      <c r="C97" s="314" t="s">
        <v>173</v>
      </c>
      <c r="D97" s="194" t="s">
        <v>96</v>
      </c>
      <c r="E97" s="315"/>
      <c r="F97" s="316">
        <v>30</v>
      </c>
      <c r="G97" s="317"/>
      <c r="H97" s="84"/>
      <c r="I97" s="61"/>
      <c r="J97" s="84"/>
      <c r="K97" s="84"/>
      <c r="L97" s="84"/>
      <c r="M97" s="84"/>
    </row>
    <row r="98" spans="1:13" s="303" customFormat="1" ht="13.5">
      <c r="A98" s="86"/>
      <c r="B98" s="322"/>
      <c r="C98" s="323" t="s">
        <v>44</v>
      </c>
      <c r="D98" s="86" t="s">
        <v>37</v>
      </c>
      <c r="E98" s="324">
        <v>1.43</v>
      </c>
      <c r="F98" s="55">
        <f>F97*E98</f>
        <v>42.9</v>
      </c>
      <c r="G98" s="325"/>
      <c r="H98" s="84"/>
      <c r="I98" s="61"/>
      <c r="J98" s="84"/>
      <c r="K98" s="84"/>
      <c r="L98" s="84"/>
      <c r="M98" s="84"/>
    </row>
    <row r="99" spans="1:13" s="303" customFormat="1" ht="14.25">
      <c r="A99" s="86"/>
      <c r="B99" s="326"/>
      <c r="C99" s="323" t="s">
        <v>174</v>
      </c>
      <c r="D99" s="86" t="s">
        <v>4</v>
      </c>
      <c r="E99" s="189">
        <v>2.5700000000000001E-2</v>
      </c>
      <c r="F99" s="55">
        <f>F97*E99</f>
        <v>0.77100000000000002</v>
      </c>
      <c r="G99" s="137"/>
      <c r="H99" s="84"/>
      <c r="I99" s="61"/>
      <c r="J99" s="84"/>
      <c r="K99" s="84"/>
      <c r="L99" s="84"/>
      <c r="M99" s="84"/>
    </row>
    <row r="100" spans="1:13" s="303" customFormat="1" ht="14.25">
      <c r="A100" s="86"/>
      <c r="B100" s="326"/>
      <c r="C100" s="323" t="s">
        <v>58</v>
      </c>
      <c r="D100" s="86"/>
      <c r="E100" s="189"/>
      <c r="F100" s="189"/>
      <c r="G100" s="137"/>
      <c r="H100" s="84"/>
      <c r="I100" s="61"/>
      <c r="J100" s="84"/>
      <c r="K100" s="84"/>
      <c r="L100" s="84"/>
      <c r="M100" s="84"/>
    </row>
    <row r="101" spans="1:13" s="303" customFormat="1" ht="14.25">
      <c r="A101" s="86"/>
      <c r="B101" s="326"/>
      <c r="C101" s="327" t="s">
        <v>175</v>
      </c>
      <c r="D101" s="86" t="s">
        <v>96</v>
      </c>
      <c r="E101" s="86">
        <v>0.92900000000000005</v>
      </c>
      <c r="F101" s="189">
        <f>F97*E101</f>
        <v>27.87</v>
      </c>
      <c r="G101" s="137"/>
      <c r="H101" s="84"/>
      <c r="I101" s="61"/>
      <c r="J101" s="84"/>
      <c r="K101" s="84"/>
      <c r="L101" s="84"/>
      <c r="M101" s="84"/>
    </row>
    <row r="102" spans="1:13" s="303" customFormat="1" ht="14.25">
      <c r="A102" s="157"/>
      <c r="B102" s="328"/>
      <c r="C102" s="329" t="s">
        <v>62</v>
      </c>
      <c r="D102" s="157" t="s">
        <v>4</v>
      </c>
      <c r="E102" s="330">
        <v>4.5699999999999998E-2</v>
      </c>
      <c r="F102" s="63">
        <f>F97*E102</f>
        <v>1.371</v>
      </c>
      <c r="G102" s="522"/>
      <c r="H102" s="85"/>
      <c r="I102" s="64"/>
      <c r="J102" s="85"/>
      <c r="K102" s="85"/>
      <c r="L102" s="85"/>
      <c r="M102" s="85"/>
    </row>
    <row r="103" spans="1:13" s="303" customFormat="1" ht="14.25">
      <c r="A103" s="194">
        <v>4</v>
      </c>
      <c r="B103" s="313" t="s">
        <v>172</v>
      </c>
      <c r="C103" s="314" t="s">
        <v>176</v>
      </c>
      <c r="D103" s="194" t="s">
        <v>96</v>
      </c>
      <c r="E103" s="315"/>
      <c r="F103" s="316">
        <v>30</v>
      </c>
      <c r="G103" s="317"/>
      <c r="H103" s="84"/>
      <c r="I103" s="61"/>
      <c r="J103" s="84"/>
      <c r="K103" s="84"/>
      <c r="L103" s="84"/>
      <c r="M103" s="84"/>
    </row>
    <row r="104" spans="1:13" s="303" customFormat="1" ht="13.5">
      <c r="A104" s="86"/>
      <c r="B104" s="322"/>
      <c r="C104" s="323" t="s">
        <v>44</v>
      </c>
      <c r="D104" s="86" t="s">
        <v>37</v>
      </c>
      <c r="E104" s="324">
        <v>1.43</v>
      </c>
      <c r="F104" s="55">
        <f>F103*E104</f>
        <v>42.9</v>
      </c>
      <c r="G104" s="325"/>
      <c r="H104" s="84"/>
      <c r="I104" s="61"/>
      <c r="J104" s="84"/>
      <c r="K104" s="84"/>
      <c r="L104" s="84"/>
      <c r="M104" s="84"/>
    </row>
    <row r="105" spans="1:13" s="303" customFormat="1" ht="14.25">
      <c r="A105" s="86"/>
      <c r="B105" s="326"/>
      <c r="C105" s="323" t="s">
        <v>174</v>
      </c>
      <c r="D105" s="86" t="s">
        <v>4</v>
      </c>
      <c r="E105" s="189">
        <v>2.5700000000000001E-2</v>
      </c>
      <c r="F105" s="55">
        <f>F103*E105</f>
        <v>0.77100000000000002</v>
      </c>
      <c r="G105" s="137"/>
      <c r="H105" s="84"/>
      <c r="I105" s="61"/>
      <c r="J105" s="84"/>
      <c r="K105" s="84"/>
      <c r="L105" s="84"/>
      <c r="M105" s="84"/>
    </row>
    <row r="106" spans="1:13" s="303" customFormat="1" ht="14.25">
      <c r="A106" s="86"/>
      <c r="B106" s="326"/>
      <c r="C106" s="323" t="s">
        <v>58</v>
      </c>
      <c r="D106" s="86"/>
      <c r="E106" s="189"/>
      <c r="F106" s="189"/>
      <c r="G106" s="137"/>
      <c r="H106" s="84"/>
      <c r="I106" s="61"/>
      <c r="J106" s="84"/>
      <c r="K106" s="84"/>
      <c r="L106" s="84"/>
      <c r="M106" s="84"/>
    </row>
    <row r="107" spans="1:13" s="303" customFormat="1" ht="14.25">
      <c r="A107" s="86"/>
      <c r="B107" s="326"/>
      <c r="C107" s="327" t="s">
        <v>175</v>
      </c>
      <c r="D107" s="86" t="s">
        <v>96</v>
      </c>
      <c r="E107" s="86">
        <v>0.92900000000000005</v>
      </c>
      <c r="F107" s="189">
        <f>F103*E107</f>
        <v>27.87</v>
      </c>
      <c r="G107" s="137"/>
      <c r="H107" s="84"/>
      <c r="I107" s="61"/>
      <c r="J107" s="84"/>
      <c r="K107" s="84"/>
      <c r="L107" s="84"/>
      <c r="M107" s="84"/>
    </row>
    <row r="108" spans="1:13" s="303" customFormat="1" ht="14.25">
      <c r="A108" s="157"/>
      <c r="B108" s="328"/>
      <c r="C108" s="329" t="s">
        <v>62</v>
      </c>
      <c r="D108" s="157" t="s">
        <v>4</v>
      </c>
      <c r="E108" s="330">
        <v>4.5699999999999998E-2</v>
      </c>
      <c r="F108" s="63">
        <f>F103*E108</f>
        <v>1.371</v>
      </c>
      <c r="G108" s="137"/>
      <c r="H108" s="84"/>
      <c r="I108" s="61"/>
      <c r="J108" s="84"/>
      <c r="K108" s="84"/>
      <c r="L108" s="84"/>
      <c r="M108" s="84"/>
    </row>
    <row r="109" spans="1:13" s="175" customFormat="1" ht="14.25">
      <c r="A109" s="698">
        <v>7</v>
      </c>
      <c r="B109" s="332"/>
      <c r="C109" s="260" t="s">
        <v>177</v>
      </c>
      <c r="D109" s="201" t="s">
        <v>96</v>
      </c>
      <c r="E109" s="201"/>
      <c r="F109" s="193">
        <v>30</v>
      </c>
      <c r="G109" s="255"/>
      <c r="H109" s="91"/>
      <c r="I109" s="588"/>
      <c r="J109" s="91"/>
      <c r="K109" s="91"/>
      <c r="L109" s="91"/>
      <c r="M109" s="91"/>
    </row>
    <row r="110" spans="1:13" s="175" customFormat="1" ht="14.25">
      <c r="A110" s="696">
        <v>8</v>
      </c>
      <c r="B110" s="333" t="s">
        <v>178</v>
      </c>
      <c r="C110" s="334" t="s">
        <v>179</v>
      </c>
      <c r="D110" s="696" t="s">
        <v>88</v>
      </c>
      <c r="E110" s="57"/>
      <c r="F110" s="104">
        <v>1</v>
      </c>
      <c r="G110" s="335"/>
      <c r="H110" s="84"/>
      <c r="I110" s="61"/>
      <c r="J110" s="84"/>
      <c r="K110" s="84"/>
      <c r="L110" s="84"/>
      <c r="M110" s="84"/>
    </row>
    <row r="111" spans="1:13" s="175" customFormat="1" ht="13.5">
      <c r="A111" s="697"/>
      <c r="B111" s="336"/>
      <c r="C111" s="146" t="s">
        <v>44</v>
      </c>
      <c r="D111" s="697" t="s">
        <v>88</v>
      </c>
      <c r="E111" s="60">
        <v>1.51</v>
      </c>
      <c r="F111" s="55">
        <f>F110*E111</f>
        <v>1.51</v>
      </c>
      <c r="G111" s="174"/>
      <c r="H111" s="84"/>
      <c r="I111" s="61"/>
      <c r="J111" s="84"/>
      <c r="K111" s="84"/>
      <c r="L111" s="84"/>
      <c r="M111" s="84"/>
    </row>
    <row r="112" spans="1:13" s="175" customFormat="1" ht="13.5">
      <c r="A112" s="697"/>
      <c r="B112" s="336"/>
      <c r="C112" s="146" t="s">
        <v>40</v>
      </c>
      <c r="D112" s="697" t="s">
        <v>4</v>
      </c>
      <c r="E112" s="172">
        <v>0.13</v>
      </c>
      <c r="F112" s="55">
        <f>F110*E112</f>
        <v>0.13</v>
      </c>
      <c r="G112" s="174"/>
      <c r="H112" s="84"/>
      <c r="I112" s="61"/>
      <c r="J112" s="84"/>
      <c r="K112" s="84"/>
      <c r="L112" s="84"/>
      <c r="M112" s="84"/>
    </row>
    <row r="113" spans="1:13" s="175" customFormat="1" ht="13.5">
      <c r="A113" s="697"/>
      <c r="B113" s="336"/>
      <c r="C113" s="90" t="s">
        <v>58</v>
      </c>
      <c r="D113" s="73"/>
      <c r="E113" s="172"/>
      <c r="F113" s="55"/>
      <c r="G113" s="174"/>
      <c r="H113" s="84"/>
      <c r="I113" s="61"/>
      <c r="J113" s="84"/>
      <c r="K113" s="84"/>
      <c r="L113" s="84"/>
      <c r="M113" s="84"/>
    </row>
    <row r="114" spans="1:13" s="175" customFormat="1" ht="14.25">
      <c r="A114" s="697"/>
      <c r="B114" s="336"/>
      <c r="C114" s="337" t="s">
        <v>289</v>
      </c>
      <c r="D114" s="166" t="s">
        <v>88</v>
      </c>
      <c r="E114" s="172"/>
      <c r="F114" s="338">
        <v>1</v>
      </c>
      <c r="G114" s="84"/>
      <c r="H114" s="84"/>
      <c r="I114" s="61"/>
      <c r="J114" s="84"/>
      <c r="K114" s="84"/>
      <c r="L114" s="84"/>
      <c r="M114" s="84"/>
    </row>
    <row r="115" spans="1:13" s="175" customFormat="1" ht="14.25">
      <c r="A115" s="697"/>
      <c r="B115" s="336"/>
      <c r="C115" s="339" t="s">
        <v>180</v>
      </c>
      <c r="D115" s="110" t="s">
        <v>88</v>
      </c>
      <c r="E115" s="172"/>
      <c r="F115" s="338">
        <v>23</v>
      </c>
      <c r="G115" s="524"/>
      <c r="H115" s="84"/>
      <c r="I115" s="61"/>
      <c r="J115" s="84"/>
      <c r="K115" s="84"/>
      <c r="L115" s="84"/>
      <c r="M115" s="84"/>
    </row>
    <row r="116" spans="1:13" s="175" customFormat="1" ht="12.75" customHeight="1">
      <c r="A116" s="698"/>
      <c r="B116" s="340"/>
      <c r="C116" s="150" t="s">
        <v>62</v>
      </c>
      <c r="D116" s="698" t="s">
        <v>4</v>
      </c>
      <c r="E116" s="176">
        <v>7.0000000000000007E-2</v>
      </c>
      <c r="F116" s="63">
        <f>F110*E116</f>
        <v>7.0000000000000007E-2</v>
      </c>
      <c r="G116" s="85"/>
      <c r="H116" s="85"/>
      <c r="I116" s="64"/>
      <c r="J116" s="85"/>
      <c r="K116" s="85"/>
      <c r="L116" s="85"/>
      <c r="M116" s="85"/>
    </row>
    <row r="117" spans="1:13" s="303" customFormat="1" ht="14.25">
      <c r="A117" s="341">
        <v>9</v>
      </c>
      <c r="B117" s="342"/>
      <c r="C117" s="343" t="s">
        <v>181</v>
      </c>
      <c r="D117" s="341" t="s">
        <v>88</v>
      </c>
      <c r="E117" s="253"/>
      <c r="F117" s="344">
        <v>23</v>
      </c>
      <c r="G117" s="525"/>
      <c r="H117" s="85"/>
      <c r="I117" s="64"/>
      <c r="J117" s="85"/>
      <c r="K117" s="85"/>
      <c r="L117" s="85"/>
      <c r="M117" s="85"/>
    </row>
    <row r="118" spans="1:13" s="351" customFormat="1" ht="14.25" hidden="1" customHeight="1">
      <c r="A118" s="688"/>
      <c r="B118" s="689"/>
      <c r="C118" s="689"/>
      <c r="D118" s="689"/>
      <c r="E118" s="689"/>
      <c r="F118" s="689"/>
      <c r="G118" s="785"/>
      <c r="H118" s="785"/>
      <c r="I118" s="785"/>
      <c r="J118" s="785"/>
      <c r="K118" s="785"/>
      <c r="L118" s="785"/>
      <c r="M118" s="786"/>
    </row>
    <row r="119" spans="1:13" s="355" customFormat="1" ht="14.25" hidden="1" customHeight="1">
      <c r="A119" s="690"/>
      <c r="B119" s="691"/>
      <c r="C119" s="691"/>
      <c r="D119" s="691"/>
      <c r="E119" s="691"/>
      <c r="F119" s="691"/>
      <c r="G119" s="787"/>
      <c r="H119" s="787"/>
      <c r="I119" s="787"/>
      <c r="J119" s="787"/>
      <c r="K119" s="787"/>
      <c r="L119" s="787"/>
      <c r="M119" s="788"/>
    </row>
    <row r="120" spans="1:13" s="355" customFormat="1" ht="14.25" hidden="1" customHeight="1">
      <c r="A120" s="690"/>
      <c r="B120" s="691"/>
      <c r="C120" s="691"/>
      <c r="D120" s="691"/>
      <c r="E120" s="691"/>
      <c r="F120" s="691"/>
      <c r="G120" s="787"/>
      <c r="H120" s="787"/>
      <c r="I120" s="787"/>
      <c r="J120" s="787"/>
      <c r="K120" s="787"/>
      <c r="L120" s="787"/>
      <c r="M120" s="788"/>
    </row>
    <row r="121" spans="1:13" s="355" customFormat="1" ht="14.25" hidden="1" customHeight="1">
      <c r="A121" s="690"/>
      <c r="B121" s="691"/>
      <c r="C121" s="691"/>
      <c r="D121" s="691"/>
      <c r="E121" s="691"/>
      <c r="F121" s="691"/>
      <c r="G121" s="787"/>
      <c r="H121" s="787"/>
      <c r="I121" s="787"/>
      <c r="J121" s="787"/>
      <c r="K121" s="787"/>
      <c r="L121" s="787"/>
      <c r="M121" s="788"/>
    </row>
    <row r="122" spans="1:13" s="355" customFormat="1" ht="3" hidden="1" customHeight="1">
      <c r="A122" s="690"/>
      <c r="B122" s="691"/>
      <c r="C122" s="691"/>
      <c r="D122" s="691"/>
      <c r="E122" s="691"/>
      <c r="F122" s="691"/>
      <c r="G122" s="787"/>
      <c r="H122" s="787"/>
      <c r="I122" s="787"/>
      <c r="J122" s="787"/>
      <c r="K122" s="787"/>
      <c r="L122" s="787"/>
      <c r="M122" s="788"/>
    </row>
    <row r="123" spans="1:13" s="355" customFormat="1" ht="14.25" hidden="1" customHeight="1">
      <c r="A123" s="690"/>
      <c r="B123" s="691"/>
      <c r="C123" s="691"/>
      <c r="D123" s="691"/>
      <c r="E123" s="691"/>
      <c r="F123" s="691"/>
      <c r="G123" s="787"/>
      <c r="H123" s="787"/>
      <c r="I123" s="787"/>
      <c r="J123" s="787"/>
      <c r="K123" s="787"/>
      <c r="L123" s="787"/>
      <c r="M123" s="788"/>
    </row>
    <row r="124" spans="1:13" s="175" customFormat="1" ht="13.5" hidden="1" customHeight="1">
      <c r="A124" s="690"/>
      <c r="B124" s="691"/>
      <c r="C124" s="691"/>
      <c r="D124" s="691"/>
      <c r="E124" s="691"/>
      <c r="F124" s="691"/>
      <c r="G124" s="787"/>
      <c r="H124" s="787"/>
      <c r="I124" s="787"/>
      <c r="J124" s="787"/>
      <c r="K124" s="787"/>
      <c r="L124" s="787"/>
      <c r="M124" s="788"/>
    </row>
    <row r="125" spans="1:13" s="175" customFormat="1" ht="13.5" hidden="1" customHeight="1">
      <c r="A125" s="690"/>
      <c r="B125" s="691"/>
      <c r="C125" s="691"/>
      <c r="D125" s="691"/>
      <c r="E125" s="691"/>
      <c r="F125" s="691"/>
      <c r="G125" s="787"/>
      <c r="H125" s="787"/>
      <c r="I125" s="787"/>
      <c r="J125" s="787"/>
      <c r="K125" s="787"/>
      <c r="L125" s="787"/>
      <c r="M125" s="788"/>
    </row>
    <row r="126" spans="1:13" s="175" customFormat="1" ht="13.5" hidden="1" customHeight="1">
      <c r="A126" s="690"/>
      <c r="B126" s="691"/>
      <c r="C126" s="691"/>
      <c r="D126" s="691"/>
      <c r="E126" s="691"/>
      <c r="F126" s="691"/>
      <c r="G126" s="787"/>
      <c r="H126" s="787"/>
      <c r="I126" s="787"/>
      <c r="J126" s="787"/>
      <c r="K126" s="787"/>
      <c r="L126" s="787"/>
      <c r="M126" s="788"/>
    </row>
    <row r="127" spans="1:13" s="175" customFormat="1" ht="13.5" hidden="1" customHeight="1">
      <c r="A127" s="690"/>
      <c r="B127" s="691"/>
      <c r="C127" s="691"/>
      <c r="D127" s="691"/>
      <c r="E127" s="691"/>
      <c r="F127" s="691"/>
      <c r="G127" s="787"/>
      <c r="H127" s="787"/>
      <c r="I127" s="787"/>
      <c r="J127" s="787"/>
      <c r="K127" s="787"/>
      <c r="L127" s="787"/>
      <c r="M127" s="788"/>
    </row>
    <row r="128" spans="1:13" s="303" customFormat="1" ht="13.5" hidden="1" customHeight="1">
      <c r="A128" s="690"/>
      <c r="B128" s="691"/>
      <c r="C128" s="691"/>
      <c r="D128" s="691"/>
      <c r="E128" s="691"/>
      <c r="F128" s="691"/>
      <c r="G128" s="787"/>
      <c r="H128" s="787"/>
      <c r="I128" s="787"/>
      <c r="J128" s="787"/>
      <c r="K128" s="787"/>
      <c r="L128" s="787"/>
      <c r="M128" s="788"/>
    </row>
    <row r="129" spans="1:13" s="303" customFormat="1" ht="40.5" hidden="1" customHeight="1">
      <c r="A129" s="690"/>
      <c r="B129" s="691"/>
      <c r="C129" s="691"/>
      <c r="D129" s="691"/>
      <c r="E129" s="691"/>
      <c r="F129" s="691"/>
      <c r="G129" s="787"/>
      <c r="H129" s="787"/>
      <c r="I129" s="787"/>
      <c r="J129" s="787"/>
      <c r="K129" s="787"/>
      <c r="L129" s="787"/>
      <c r="M129" s="788"/>
    </row>
    <row r="130" spans="1:13" s="303" customFormat="1" ht="13.5" hidden="1" customHeight="1">
      <c r="A130" s="690"/>
      <c r="B130" s="691"/>
      <c r="C130" s="691"/>
      <c r="D130" s="691"/>
      <c r="E130" s="691"/>
      <c r="F130" s="691"/>
      <c r="G130" s="787"/>
      <c r="H130" s="787"/>
      <c r="I130" s="787"/>
      <c r="J130" s="787"/>
      <c r="K130" s="787"/>
      <c r="L130" s="787"/>
      <c r="M130" s="788"/>
    </row>
    <row r="131" spans="1:13" s="303" customFormat="1" ht="13.5" hidden="1" customHeight="1">
      <c r="A131" s="690"/>
      <c r="B131" s="691"/>
      <c r="C131" s="691"/>
      <c r="D131" s="691"/>
      <c r="E131" s="691"/>
      <c r="F131" s="691"/>
      <c r="G131" s="787"/>
      <c r="H131" s="787"/>
      <c r="I131" s="787"/>
      <c r="J131" s="787"/>
      <c r="K131" s="787"/>
      <c r="L131" s="787"/>
      <c r="M131" s="788"/>
    </row>
    <row r="132" spans="1:13" s="303" customFormat="1" ht="13.5" hidden="1" customHeight="1">
      <c r="A132" s="690"/>
      <c r="B132" s="691"/>
      <c r="C132" s="691"/>
      <c r="D132" s="691"/>
      <c r="E132" s="691"/>
      <c r="F132" s="691"/>
      <c r="G132" s="787"/>
      <c r="H132" s="787"/>
      <c r="I132" s="787"/>
      <c r="J132" s="787"/>
      <c r="K132" s="787"/>
      <c r="L132" s="787"/>
      <c r="M132" s="788"/>
    </row>
    <row r="133" spans="1:13" s="303" customFormat="1" ht="13.5" hidden="1" customHeight="1">
      <c r="A133" s="690"/>
      <c r="B133" s="691"/>
      <c r="C133" s="691"/>
      <c r="D133" s="691"/>
      <c r="E133" s="691"/>
      <c r="F133" s="691"/>
      <c r="G133" s="787"/>
      <c r="H133" s="787"/>
      <c r="I133" s="787"/>
      <c r="J133" s="787"/>
      <c r="K133" s="787"/>
      <c r="L133" s="787"/>
      <c r="M133" s="788"/>
    </row>
    <row r="134" spans="1:13" s="303" customFormat="1" ht="13.5" hidden="1" customHeight="1">
      <c r="A134" s="690"/>
      <c r="B134" s="691"/>
      <c r="C134" s="691"/>
      <c r="D134" s="691"/>
      <c r="E134" s="691"/>
      <c r="F134" s="691"/>
      <c r="G134" s="787"/>
      <c r="H134" s="787"/>
      <c r="I134" s="787"/>
      <c r="J134" s="787"/>
      <c r="K134" s="787"/>
      <c r="L134" s="787"/>
      <c r="M134" s="788"/>
    </row>
    <row r="135" spans="1:13" s="175" customFormat="1" ht="13.5" hidden="1" customHeight="1">
      <c r="A135" s="690"/>
      <c r="B135" s="691"/>
      <c r="C135" s="691"/>
      <c r="D135" s="691"/>
      <c r="E135" s="691"/>
      <c r="F135" s="691"/>
      <c r="G135" s="787"/>
      <c r="H135" s="787"/>
      <c r="I135" s="787"/>
      <c r="J135" s="787"/>
      <c r="K135" s="787"/>
      <c r="L135" s="787"/>
      <c r="M135" s="788"/>
    </row>
    <row r="136" spans="1:13" s="175" customFormat="1" ht="13.5" hidden="1" customHeight="1">
      <c r="A136" s="690"/>
      <c r="B136" s="691"/>
      <c r="C136" s="691"/>
      <c r="D136" s="691"/>
      <c r="E136" s="691"/>
      <c r="F136" s="691"/>
      <c r="G136" s="787"/>
      <c r="H136" s="787"/>
      <c r="I136" s="787"/>
      <c r="J136" s="787"/>
      <c r="K136" s="787"/>
      <c r="L136" s="787"/>
      <c r="M136" s="788"/>
    </row>
    <row r="137" spans="1:13" s="175" customFormat="1" ht="12" hidden="1" customHeight="1">
      <c r="A137" s="690"/>
      <c r="B137" s="691"/>
      <c r="C137" s="691"/>
      <c r="D137" s="691"/>
      <c r="E137" s="691"/>
      <c r="F137" s="691"/>
      <c r="G137" s="787"/>
      <c r="H137" s="787"/>
      <c r="I137" s="787"/>
      <c r="J137" s="787"/>
      <c r="K137" s="787"/>
      <c r="L137" s="787"/>
      <c r="M137" s="788"/>
    </row>
    <row r="138" spans="1:13" s="175" customFormat="1" ht="13.5" hidden="1" customHeight="1">
      <c r="A138" s="690"/>
      <c r="B138" s="691"/>
      <c r="C138" s="691"/>
      <c r="D138" s="691"/>
      <c r="E138" s="691"/>
      <c r="F138" s="691"/>
      <c r="G138" s="787"/>
      <c r="H138" s="787"/>
      <c r="I138" s="787"/>
      <c r="J138" s="787"/>
      <c r="K138" s="787"/>
      <c r="L138" s="787"/>
      <c r="M138" s="788"/>
    </row>
    <row r="139" spans="1:13" s="175" customFormat="1" ht="13.5" hidden="1" customHeight="1">
      <c r="A139" s="690"/>
      <c r="B139" s="691"/>
      <c r="C139" s="691"/>
      <c r="D139" s="691"/>
      <c r="E139" s="691"/>
      <c r="F139" s="691"/>
      <c r="G139" s="787"/>
      <c r="H139" s="787"/>
      <c r="I139" s="787"/>
      <c r="J139" s="787"/>
      <c r="K139" s="787"/>
      <c r="L139" s="787"/>
      <c r="M139" s="788"/>
    </row>
    <row r="140" spans="1:13" s="175" customFormat="1" ht="13.5" hidden="1" customHeight="1">
      <c r="A140" s="690"/>
      <c r="B140" s="691"/>
      <c r="C140" s="691"/>
      <c r="D140" s="691"/>
      <c r="E140" s="691"/>
      <c r="F140" s="691"/>
      <c r="G140" s="787"/>
      <c r="H140" s="787"/>
      <c r="I140" s="787"/>
      <c r="J140" s="787"/>
      <c r="K140" s="787"/>
      <c r="L140" s="787"/>
      <c r="M140" s="788"/>
    </row>
    <row r="141" spans="1:13" s="175" customFormat="1" ht="13.5" hidden="1" customHeight="1">
      <c r="A141" s="690"/>
      <c r="B141" s="691"/>
      <c r="C141" s="691"/>
      <c r="D141" s="691"/>
      <c r="E141" s="691"/>
      <c r="F141" s="691"/>
      <c r="G141" s="787"/>
      <c r="H141" s="787"/>
      <c r="I141" s="787"/>
      <c r="J141" s="787"/>
      <c r="K141" s="787"/>
      <c r="L141" s="787"/>
      <c r="M141" s="788"/>
    </row>
    <row r="142" spans="1:13" s="175" customFormat="1" ht="13.5" hidden="1" customHeight="1">
      <c r="A142" s="690"/>
      <c r="B142" s="691"/>
      <c r="C142" s="691"/>
      <c r="D142" s="691"/>
      <c r="E142" s="691"/>
      <c r="F142" s="691"/>
      <c r="G142" s="787"/>
      <c r="H142" s="787"/>
      <c r="I142" s="787"/>
      <c r="J142" s="787"/>
      <c r="K142" s="787"/>
      <c r="L142" s="787"/>
      <c r="M142" s="788"/>
    </row>
    <row r="143" spans="1:13" s="175" customFormat="1" ht="13.5" hidden="1" customHeight="1">
      <c r="A143" s="690"/>
      <c r="B143" s="691"/>
      <c r="C143" s="691"/>
      <c r="D143" s="691"/>
      <c r="E143" s="691"/>
      <c r="F143" s="691"/>
      <c r="G143" s="787"/>
      <c r="H143" s="787"/>
      <c r="I143" s="787"/>
      <c r="J143" s="787"/>
      <c r="K143" s="787"/>
      <c r="L143" s="787"/>
      <c r="M143" s="788"/>
    </row>
    <row r="144" spans="1:13" s="175" customFormat="1" ht="13.5" hidden="1" customHeight="1">
      <c r="A144" s="690"/>
      <c r="B144" s="691"/>
      <c r="C144" s="691"/>
      <c r="D144" s="691"/>
      <c r="E144" s="691"/>
      <c r="F144" s="691"/>
      <c r="G144" s="787"/>
      <c r="H144" s="787"/>
      <c r="I144" s="787"/>
      <c r="J144" s="787"/>
      <c r="K144" s="787"/>
      <c r="L144" s="787"/>
      <c r="M144" s="788"/>
    </row>
    <row r="145" spans="1:13" s="175" customFormat="1" ht="13.5" hidden="1" customHeight="1">
      <c r="A145" s="690"/>
      <c r="B145" s="691"/>
      <c r="C145" s="691"/>
      <c r="D145" s="691"/>
      <c r="E145" s="691"/>
      <c r="F145" s="691"/>
      <c r="G145" s="787"/>
      <c r="H145" s="787"/>
      <c r="I145" s="787"/>
      <c r="J145" s="787"/>
      <c r="K145" s="787"/>
      <c r="L145" s="787"/>
      <c r="M145" s="788"/>
    </row>
    <row r="146" spans="1:13" s="175" customFormat="1" ht="13.5" hidden="1" customHeight="1">
      <c r="A146" s="690"/>
      <c r="B146" s="691"/>
      <c r="C146" s="691"/>
      <c r="D146" s="691"/>
      <c r="E146" s="691"/>
      <c r="F146" s="691"/>
      <c r="G146" s="787"/>
      <c r="H146" s="787"/>
      <c r="I146" s="787"/>
      <c r="J146" s="787"/>
      <c r="K146" s="787"/>
      <c r="L146" s="787"/>
      <c r="M146" s="788"/>
    </row>
    <row r="147" spans="1:13" s="175" customFormat="1" ht="13.5" hidden="1" customHeight="1">
      <c r="A147" s="690"/>
      <c r="B147" s="691"/>
      <c r="C147" s="691"/>
      <c r="D147" s="691"/>
      <c r="E147" s="691"/>
      <c r="F147" s="691"/>
      <c r="G147" s="787"/>
      <c r="H147" s="787"/>
      <c r="I147" s="787"/>
      <c r="J147" s="787"/>
      <c r="K147" s="787"/>
      <c r="L147" s="787"/>
      <c r="M147" s="788"/>
    </row>
    <row r="148" spans="1:13" s="205" customFormat="1" ht="13.5" hidden="1" customHeight="1">
      <c r="A148" s="690"/>
      <c r="B148" s="691"/>
      <c r="C148" s="691"/>
      <c r="D148" s="691"/>
      <c r="E148" s="691"/>
      <c r="F148" s="691"/>
      <c r="G148" s="787"/>
      <c r="H148" s="787"/>
      <c r="I148" s="787"/>
      <c r="J148" s="787"/>
      <c r="K148" s="787"/>
      <c r="L148" s="787"/>
      <c r="M148" s="788"/>
    </row>
    <row r="149" spans="1:13" s="205" customFormat="1" ht="13.5" hidden="1" customHeight="1">
      <c r="A149" s="690"/>
      <c r="B149" s="691"/>
      <c r="C149" s="691"/>
      <c r="D149" s="691"/>
      <c r="E149" s="691"/>
      <c r="F149" s="691"/>
      <c r="G149" s="787"/>
      <c r="H149" s="787"/>
      <c r="I149" s="787"/>
      <c r="J149" s="787"/>
      <c r="K149" s="787"/>
      <c r="L149" s="787"/>
      <c r="M149" s="788"/>
    </row>
    <row r="150" spans="1:13" s="134" customFormat="1" ht="13.5" hidden="1" customHeight="1">
      <c r="A150" s="690"/>
      <c r="B150" s="691"/>
      <c r="C150" s="691"/>
      <c r="D150" s="691"/>
      <c r="E150" s="691"/>
      <c r="F150" s="691"/>
      <c r="G150" s="787"/>
      <c r="H150" s="787"/>
      <c r="I150" s="787"/>
      <c r="J150" s="787"/>
      <c r="K150" s="787"/>
      <c r="L150" s="787"/>
      <c r="M150" s="788"/>
    </row>
    <row r="151" spans="1:13" s="205" customFormat="1" ht="13.5" hidden="1" customHeight="1">
      <c r="A151" s="690"/>
      <c r="B151" s="691"/>
      <c r="C151" s="691"/>
      <c r="D151" s="691"/>
      <c r="E151" s="691"/>
      <c r="F151" s="691"/>
      <c r="G151" s="787"/>
      <c r="H151" s="787"/>
      <c r="I151" s="787"/>
      <c r="J151" s="787"/>
      <c r="K151" s="787"/>
      <c r="L151" s="787"/>
      <c r="M151" s="788"/>
    </row>
    <row r="152" spans="1:13" s="205" customFormat="1" ht="13.5" hidden="1" customHeight="1">
      <c r="A152" s="690"/>
      <c r="B152" s="691"/>
      <c r="C152" s="691"/>
      <c r="D152" s="691"/>
      <c r="E152" s="691"/>
      <c r="F152" s="691"/>
      <c r="G152" s="787"/>
      <c r="H152" s="787"/>
      <c r="I152" s="787"/>
      <c r="J152" s="787"/>
      <c r="K152" s="787"/>
      <c r="L152" s="787"/>
      <c r="M152" s="788"/>
    </row>
    <row r="153" spans="1:13" s="205" customFormat="1" ht="13.5" hidden="1" customHeight="1">
      <c r="A153" s="690"/>
      <c r="B153" s="691"/>
      <c r="C153" s="691"/>
      <c r="D153" s="691"/>
      <c r="E153" s="691"/>
      <c r="F153" s="691"/>
      <c r="G153" s="787"/>
      <c r="H153" s="787"/>
      <c r="I153" s="787"/>
      <c r="J153" s="787"/>
      <c r="K153" s="787"/>
      <c r="L153" s="787"/>
      <c r="M153" s="788"/>
    </row>
    <row r="154" spans="1:13" s="205" customFormat="1" ht="13.5" hidden="1" customHeight="1">
      <c r="A154" s="690"/>
      <c r="B154" s="691"/>
      <c r="C154" s="691"/>
      <c r="D154" s="691"/>
      <c r="E154" s="691"/>
      <c r="F154" s="691"/>
      <c r="G154" s="787"/>
      <c r="H154" s="787"/>
      <c r="I154" s="787"/>
      <c r="J154" s="787"/>
      <c r="K154" s="787"/>
      <c r="L154" s="787"/>
      <c r="M154" s="788"/>
    </row>
    <row r="155" spans="1:13" s="205" customFormat="1" ht="13.5" hidden="1" customHeight="1">
      <c r="A155" s="692"/>
      <c r="B155" s="693"/>
      <c r="C155" s="693"/>
      <c r="D155" s="693"/>
      <c r="E155" s="693"/>
      <c r="F155" s="693"/>
      <c r="G155" s="789"/>
      <c r="H155" s="789"/>
      <c r="I155" s="789"/>
      <c r="J155" s="789"/>
      <c r="K155" s="789"/>
      <c r="L155" s="789"/>
      <c r="M155" s="790"/>
    </row>
    <row r="156" spans="1:13" s="265" customFormat="1" ht="85.5">
      <c r="A156" s="697">
        <v>8</v>
      </c>
      <c r="B156" s="382" t="s">
        <v>207</v>
      </c>
      <c r="C156" s="383" t="s">
        <v>208</v>
      </c>
      <c r="D156" s="223" t="s">
        <v>88</v>
      </c>
      <c r="E156" s="384"/>
      <c r="F156" s="104">
        <v>1</v>
      </c>
      <c r="G156" s="271"/>
      <c r="H156" s="84"/>
      <c r="I156" s="61"/>
      <c r="J156" s="84"/>
      <c r="K156" s="84"/>
      <c r="L156" s="84"/>
      <c r="M156" s="84"/>
    </row>
    <row r="157" spans="1:13" s="265" customFormat="1" ht="13.5">
      <c r="A157" s="697"/>
      <c r="B157" s="385"/>
      <c r="C157" s="386" t="s">
        <v>91</v>
      </c>
      <c r="D157" s="172" t="s">
        <v>37</v>
      </c>
      <c r="E157" s="60">
        <v>18.899999999999999</v>
      </c>
      <c r="F157" s="55">
        <f>F156*E157</f>
        <v>18.899999999999999</v>
      </c>
      <c r="G157" s="214"/>
      <c r="H157" s="84"/>
      <c r="I157" s="61"/>
      <c r="J157" s="84"/>
      <c r="K157" s="84"/>
      <c r="L157" s="84"/>
      <c r="M157" s="84"/>
    </row>
    <row r="158" spans="1:13" s="134" customFormat="1" ht="13.5">
      <c r="A158" s="697"/>
      <c r="B158" s="385"/>
      <c r="C158" s="272" t="s">
        <v>38</v>
      </c>
      <c r="D158" s="60" t="s">
        <v>4</v>
      </c>
      <c r="E158" s="172">
        <v>1.08</v>
      </c>
      <c r="F158" s="55">
        <f>F156*E158</f>
        <v>1.08</v>
      </c>
      <c r="G158" s="214"/>
      <c r="H158" s="84"/>
      <c r="I158" s="61"/>
      <c r="J158" s="84"/>
      <c r="K158" s="84"/>
      <c r="L158" s="84"/>
      <c r="M158" s="84"/>
    </row>
    <row r="159" spans="1:13" s="265" customFormat="1" ht="13.5">
      <c r="A159" s="697"/>
      <c r="B159" s="385"/>
      <c r="C159" s="233" t="s">
        <v>58</v>
      </c>
      <c r="D159" s="172"/>
      <c r="E159" s="172"/>
      <c r="F159" s="55"/>
      <c r="G159" s="214"/>
      <c r="H159" s="84"/>
      <c r="I159" s="61"/>
      <c r="J159" s="84"/>
      <c r="K159" s="84"/>
      <c r="L159" s="84"/>
      <c r="M159" s="84"/>
    </row>
    <row r="160" spans="1:13" s="265" customFormat="1" ht="81.75" customHeight="1">
      <c r="A160" s="697"/>
      <c r="B160" s="385"/>
      <c r="C160" s="387" t="s">
        <v>209</v>
      </c>
      <c r="D160" s="702" t="s">
        <v>146</v>
      </c>
      <c r="E160" s="172">
        <v>1</v>
      </c>
      <c r="F160" s="55">
        <f>F156*E160</f>
        <v>1</v>
      </c>
      <c r="G160" s="529"/>
      <c r="H160" s="56"/>
      <c r="I160" s="61"/>
      <c r="J160" s="56"/>
      <c r="K160" s="56"/>
      <c r="L160" s="56"/>
      <c r="M160" s="56"/>
    </row>
    <row r="161" spans="1:246" s="134" customFormat="1" ht="13.5">
      <c r="A161" s="698"/>
      <c r="B161" s="388"/>
      <c r="C161" s="389" t="s">
        <v>62</v>
      </c>
      <c r="D161" s="62" t="s">
        <v>4</v>
      </c>
      <c r="E161" s="176">
        <v>2.21</v>
      </c>
      <c r="F161" s="63">
        <f>F156*E161</f>
        <v>2.21</v>
      </c>
      <c r="G161" s="625"/>
      <c r="H161" s="84"/>
      <c r="I161" s="61"/>
      <c r="J161" s="84"/>
      <c r="K161" s="84"/>
      <c r="L161" s="84"/>
      <c r="M161" s="84"/>
    </row>
    <row r="162" spans="1:246" s="303" customFormat="1" ht="28.5">
      <c r="A162" s="341">
        <v>9</v>
      </c>
      <c r="B162" s="390"/>
      <c r="C162" s="259" t="s">
        <v>290</v>
      </c>
      <c r="D162" s="341" t="s">
        <v>88</v>
      </c>
      <c r="E162" s="253"/>
      <c r="F162" s="391">
        <v>1</v>
      </c>
      <c r="G162" s="255"/>
      <c r="H162" s="167"/>
      <c r="I162" s="588"/>
      <c r="J162" s="167"/>
      <c r="K162" s="167"/>
      <c r="L162" s="167"/>
      <c r="M162" s="167"/>
    </row>
    <row r="163" spans="1:246" s="14" customFormat="1" ht="14.25">
      <c r="A163" s="400"/>
      <c r="B163" s="400"/>
      <c r="C163" s="401" t="s">
        <v>13</v>
      </c>
      <c r="D163" s="402"/>
      <c r="E163" s="403"/>
      <c r="F163" s="404"/>
      <c r="G163" s="405"/>
      <c r="H163" s="123"/>
      <c r="I163" s="123"/>
      <c r="J163" s="123"/>
      <c r="K163" s="123"/>
      <c r="L163" s="123"/>
      <c r="M163" s="123"/>
      <c r="N163" s="506"/>
    </row>
    <row r="164" spans="1:246" s="14" customFormat="1" ht="14.25">
      <c r="A164" s="400"/>
      <c r="B164" s="400"/>
      <c r="C164" s="637" t="s">
        <v>214</v>
      </c>
      <c r="D164" s="402"/>
      <c r="E164" s="406"/>
      <c r="F164" s="407"/>
      <c r="G164" s="408"/>
      <c r="H164" s="123"/>
      <c r="I164" s="123"/>
      <c r="J164" s="123"/>
      <c r="K164" s="123"/>
      <c r="L164" s="123"/>
      <c r="M164" s="123"/>
    </row>
    <row r="165" spans="1:246" s="14" customFormat="1" ht="14.25">
      <c r="A165" s="400"/>
      <c r="B165" s="400"/>
      <c r="C165" s="637" t="s">
        <v>215</v>
      </c>
      <c r="D165" s="402"/>
      <c r="E165" s="406"/>
      <c r="F165" s="409"/>
      <c r="G165" s="408"/>
      <c r="H165" s="123"/>
      <c r="I165" s="123"/>
      <c r="J165" s="123"/>
      <c r="K165" s="123"/>
      <c r="L165" s="123"/>
      <c r="M165" s="123"/>
    </row>
    <row r="166" spans="1:246" s="14" customFormat="1" ht="14.25">
      <c r="A166" s="400"/>
      <c r="B166" s="400"/>
      <c r="C166" s="637" t="s">
        <v>216</v>
      </c>
      <c r="D166" s="402"/>
      <c r="E166" s="406"/>
      <c r="F166" s="407"/>
      <c r="G166" s="408"/>
      <c r="H166" s="123"/>
      <c r="I166" s="123"/>
      <c r="J166" s="123"/>
      <c r="K166" s="123"/>
      <c r="L166" s="123"/>
      <c r="M166" s="123"/>
    </row>
    <row r="167" spans="1:246" s="14" customFormat="1" ht="28.5">
      <c r="A167" s="400"/>
      <c r="B167" s="400"/>
      <c r="C167" s="410" t="s">
        <v>217</v>
      </c>
      <c r="D167" s="120" t="s">
        <v>331</v>
      </c>
      <c r="E167" s="406"/>
      <c r="F167" s="407"/>
      <c r="G167" s="408"/>
      <c r="H167" s="123"/>
      <c r="I167" s="123"/>
      <c r="J167" s="123"/>
      <c r="K167" s="123"/>
      <c r="L167" s="123"/>
      <c r="M167" s="123"/>
    </row>
    <row r="168" spans="1:246" s="14" customFormat="1" ht="28.5">
      <c r="A168" s="400"/>
      <c r="B168" s="400"/>
      <c r="C168" s="410" t="s">
        <v>218</v>
      </c>
      <c r="D168" s="120" t="s">
        <v>331</v>
      </c>
      <c r="E168" s="406"/>
      <c r="F168" s="407"/>
      <c r="G168" s="408"/>
      <c r="H168" s="123"/>
      <c r="I168" s="123"/>
      <c r="J168" s="123"/>
      <c r="K168" s="123"/>
      <c r="L168" s="123"/>
      <c r="M168" s="123"/>
    </row>
    <row r="169" spans="1:246" s="14" customFormat="1" ht="14.25">
      <c r="A169" s="400"/>
      <c r="B169" s="400"/>
      <c r="C169" s="411" t="s">
        <v>13</v>
      </c>
      <c r="D169" s="402"/>
      <c r="E169" s="406"/>
      <c r="F169" s="407"/>
      <c r="G169" s="408"/>
      <c r="H169" s="123"/>
      <c r="I169" s="123"/>
      <c r="J169" s="123"/>
      <c r="K169" s="123"/>
      <c r="L169" s="123"/>
      <c r="M169" s="123"/>
    </row>
    <row r="170" spans="1:246" s="14" customFormat="1" ht="14.25">
      <c r="A170" s="400"/>
      <c r="B170" s="400"/>
      <c r="C170" s="412" t="s">
        <v>54</v>
      </c>
      <c r="D170" s="120" t="s">
        <v>331</v>
      </c>
      <c r="E170" s="406"/>
      <c r="F170" s="407"/>
      <c r="G170" s="408"/>
      <c r="H170" s="123"/>
      <c r="I170" s="123"/>
      <c r="J170" s="123"/>
      <c r="K170" s="123"/>
      <c r="L170" s="123"/>
      <c r="M170" s="123"/>
    </row>
    <row r="171" spans="1:246" s="14" customFormat="1" ht="14.25">
      <c r="A171" s="400"/>
      <c r="B171" s="400"/>
      <c r="C171" s="413" t="s">
        <v>219</v>
      </c>
      <c r="D171" s="777"/>
      <c r="E171" s="778"/>
      <c r="F171" s="779"/>
      <c r="G171" s="531"/>
      <c r="H171" s="129"/>
      <c r="I171" s="129"/>
      <c r="J171" s="129"/>
      <c r="K171" s="129"/>
      <c r="L171" s="129"/>
      <c r="M171" s="129"/>
      <c r="N171" s="506"/>
    </row>
    <row r="172" spans="1:246" s="205" customFormat="1" ht="14.25">
      <c r="A172" s="414"/>
      <c r="B172" s="166"/>
      <c r="C172" s="365" t="s">
        <v>220</v>
      </c>
      <c r="D172" s="166"/>
      <c r="E172" s="166"/>
      <c r="F172" s="415"/>
      <c r="G172" s="91"/>
      <c r="H172" s="291"/>
      <c r="I172" s="291"/>
      <c r="J172" s="291"/>
      <c r="K172" s="291"/>
      <c r="L172" s="291"/>
      <c r="M172" s="291"/>
    </row>
    <row r="173" spans="1:246" s="135" customFormat="1" ht="28.5">
      <c r="A173" s="697">
        <v>1</v>
      </c>
      <c r="B173" s="71" t="s">
        <v>221</v>
      </c>
      <c r="C173" s="238" t="s">
        <v>222</v>
      </c>
      <c r="D173" s="60" t="s">
        <v>39</v>
      </c>
      <c r="E173" s="416"/>
      <c r="F173" s="417">
        <v>2.88</v>
      </c>
      <c r="G173" s="137"/>
      <c r="H173" s="84"/>
      <c r="I173" s="61"/>
      <c r="J173" s="84"/>
      <c r="K173" s="84"/>
      <c r="L173" s="84"/>
      <c r="M173" s="84"/>
      <c r="N173" s="418"/>
      <c r="O173" s="418"/>
      <c r="P173" s="418"/>
      <c r="Q173" s="418"/>
      <c r="R173" s="419"/>
      <c r="S173" s="419"/>
      <c r="T173" s="419"/>
      <c r="U173" s="419"/>
      <c r="V173" s="419"/>
      <c r="W173" s="419"/>
      <c r="X173" s="419"/>
      <c r="Y173" s="419"/>
      <c r="Z173" s="419"/>
      <c r="AA173" s="419"/>
      <c r="AB173" s="419"/>
      <c r="AC173" s="419"/>
      <c r="AD173" s="419"/>
      <c r="AE173" s="419"/>
      <c r="AF173" s="419"/>
      <c r="AG173" s="419"/>
      <c r="AH173" s="419"/>
      <c r="AI173" s="419"/>
      <c r="AJ173" s="419"/>
      <c r="AK173" s="419"/>
      <c r="AL173" s="419"/>
      <c r="AM173" s="419"/>
      <c r="AN173" s="419"/>
      <c r="AO173" s="419"/>
      <c r="AP173" s="419"/>
      <c r="AQ173" s="419"/>
      <c r="AR173" s="419"/>
      <c r="AS173" s="419"/>
      <c r="AT173" s="419"/>
      <c r="AU173" s="419"/>
      <c r="AV173" s="419"/>
      <c r="AW173" s="419"/>
      <c r="AX173" s="419"/>
      <c r="AY173" s="419"/>
      <c r="AZ173" s="419"/>
      <c r="BA173" s="419"/>
      <c r="BB173" s="419"/>
      <c r="BC173" s="419"/>
      <c r="BD173" s="419"/>
      <c r="BE173" s="419"/>
      <c r="BF173" s="419"/>
      <c r="BG173" s="419"/>
      <c r="BH173" s="419"/>
      <c r="BI173" s="419"/>
      <c r="BJ173" s="419"/>
      <c r="BK173" s="419"/>
      <c r="BL173" s="419"/>
      <c r="BM173" s="419"/>
      <c r="BN173" s="419"/>
      <c r="BO173" s="419"/>
      <c r="BP173" s="419"/>
      <c r="BQ173" s="419"/>
      <c r="BR173" s="419"/>
      <c r="BS173" s="419"/>
      <c r="BT173" s="419"/>
      <c r="BU173" s="419"/>
      <c r="BV173" s="419"/>
      <c r="BW173" s="419"/>
      <c r="BX173" s="419"/>
      <c r="BY173" s="419"/>
      <c r="BZ173" s="419"/>
      <c r="CA173" s="419"/>
      <c r="CB173" s="419"/>
      <c r="CC173" s="419"/>
      <c r="CD173" s="419"/>
      <c r="CE173" s="419"/>
      <c r="CF173" s="419"/>
      <c r="CG173" s="419"/>
      <c r="CH173" s="419"/>
      <c r="CI173" s="419"/>
      <c r="CJ173" s="419"/>
      <c r="CK173" s="419"/>
      <c r="CL173" s="419"/>
      <c r="CM173" s="419"/>
      <c r="CN173" s="419"/>
      <c r="CO173" s="419"/>
      <c r="CP173" s="419"/>
      <c r="CQ173" s="419"/>
      <c r="CR173" s="419"/>
      <c r="CS173" s="419"/>
      <c r="CT173" s="419"/>
      <c r="CU173" s="419"/>
      <c r="CV173" s="419"/>
      <c r="CW173" s="419"/>
      <c r="CX173" s="419"/>
      <c r="CY173" s="419"/>
      <c r="CZ173" s="419"/>
      <c r="DA173" s="419"/>
      <c r="DB173" s="419"/>
      <c r="DC173" s="419"/>
      <c r="DD173" s="419"/>
      <c r="DE173" s="419"/>
      <c r="DF173" s="419"/>
      <c r="DG173" s="419"/>
      <c r="DH173" s="419"/>
      <c r="DI173" s="419"/>
      <c r="DJ173" s="419"/>
      <c r="DK173" s="419"/>
      <c r="DL173" s="419"/>
      <c r="DM173" s="419"/>
      <c r="DN173" s="419"/>
      <c r="DO173" s="419"/>
      <c r="DP173" s="419"/>
      <c r="DQ173" s="419"/>
      <c r="DR173" s="419"/>
      <c r="DS173" s="419"/>
      <c r="DT173" s="419"/>
      <c r="DU173" s="419"/>
      <c r="DV173" s="419"/>
      <c r="DW173" s="419"/>
      <c r="DX173" s="419"/>
      <c r="DY173" s="419"/>
      <c r="DZ173" s="419"/>
      <c r="EA173" s="419"/>
      <c r="EB173" s="419"/>
      <c r="EC173" s="419"/>
      <c r="ED173" s="419"/>
      <c r="EE173" s="419"/>
      <c r="EF173" s="419"/>
      <c r="EG173" s="419"/>
      <c r="EH173" s="419"/>
      <c r="EI173" s="419"/>
      <c r="EJ173" s="419"/>
      <c r="EK173" s="419"/>
      <c r="EL173" s="419"/>
      <c r="EM173" s="419"/>
      <c r="EN173" s="419"/>
      <c r="EO173" s="419"/>
      <c r="EP173" s="419"/>
      <c r="EQ173" s="419"/>
      <c r="ER173" s="419"/>
      <c r="ES173" s="419"/>
      <c r="ET173" s="419"/>
      <c r="EU173" s="419"/>
      <c r="EV173" s="419"/>
      <c r="EW173" s="419"/>
      <c r="EX173" s="419"/>
      <c r="EY173" s="419"/>
      <c r="EZ173" s="419"/>
      <c r="FA173" s="419"/>
      <c r="FB173" s="419"/>
      <c r="FC173" s="419"/>
      <c r="FD173" s="419"/>
      <c r="FE173" s="419"/>
      <c r="FF173" s="419"/>
      <c r="FG173" s="419"/>
      <c r="FH173" s="419"/>
      <c r="FI173" s="419"/>
      <c r="FJ173" s="419"/>
      <c r="FK173" s="419"/>
      <c r="FL173" s="419"/>
      <c r="FM173" s="419"/>
      <c r="FN173" s="419"/>
      <c r="FO173" s="419"/>
      <c r="FP173" s="419"/>
      <c r="FQ173" s="419"/>
      <c r="FR173" s="419"/>
      <c r="FS173" s="419"/>
      <c r="FT173" s="419"/>
      <c r="FU173" s="419"/>
      <c r="FV173" s="419"/>
      <c r="FW173" s="419"/>
      <c r="FX173" s="419"/>
      <c r="FY173" s="419"/>
      <c r="FZ173" s="419"/>
      <c r="GA173" s="419"/>
      <c r="GB173" s="419"/>
      <c r="GC173" s="419"/>
      <c r="GD173" s="419"/>
      <c r="GE173" s="419"/>
      <c r="GF173" s="419"/>
      <c r="GG173" s="419"/>
      <c r="GH173" s="419"/>
      <c r="GI173" s="419"/>
      <c r="GJ173" s="419"/>
      <c r="GK173" s="419"/>
      <c r="GL173" s="419"/>
      <c r="GM173" s="419"/>
      <c r="GN173" s="419"/>
      <c r="GO173" s="419"/>
      <c r="GP173" s="419"/>
      <c r="GQ173" s="419"/>
      <c r="GR173" s="419"/>
      <c r="GS173" s="419"/>
      <c r="GT173" s="419"/>
      <c r="GU173" s="419"/>
      <c r="GV173" s="419"/>
      <c r="GW173" s="419"/>
      <c r="GX173" s="419"/>
      <c r="GY173" s="419"/>
      <c r="GZ173" s="419"/>
      <c r="HA173" s="419"/>
      <c r="HB173" s="419"/>
      <c r="HC173" s="419"/>
      <c r="HD173" s="419"/>
      <c r="HE173" s="419"/>
      <c r="HF173" s="419"/>
      <c r="HG173" s="419"/>
      <c r="HH173" s="419"/>
      <c r="HI173" s="419"/>
      <c r="HJ173" s="419"/>
      <c r="HK173" s="419"/>
      <c r="HL173" s="419"/>
      <c r="HM173" s="419"/>
      <c r="HN173" s="419"/>
      <c r="HO173" s="419"/>
      <c r="HP173" s="419"/>
      <c r="HQ173" s="419"/>
      <c r="HR173" s="419"/>
      <c r="HS173" s="419"/>
      <c r="HT173" s="419"/>
      <c r="HU173" s="419"/>
      <c r="HV173" s="419"/>
      <c r="HW173" s="419"/>
      <c r="HX173" s="419"/>
      <c r="HY173" s="419"/>
      <c r="HZ173" s="419"/>
      <c r="IA173" s="419"/>
      <c r="IB173" s="419"/>
      <c r="IC173" s="419"/>
      <c r="ID173" s="419"/>
      <c r="IE173" s="419"/>
      <c r="IF173" s="419"/>
      <c r="IG173" s="419"/>
      <c r="IH173" s="419"/>
      <c r="II173" s="419"/>
      <c r="IJ173" s="419"/>
      <c r="IK173" s="419"/>
      <c r="IL173" s="419"/>
    </row>
    <row r="174" spans="1:246" s="135" customFormat="1" ht="13.5">
      <c r="A174" s="697"/>
      <c r="B174" s="71"/>
      <c r="C174" s="146" t="s">
        <v>44</v>
      </c>
      <c r="D174" s="73" t="s">
        <v>37</v>
      </c>
      <c r="E174" s="420">
        <v>0.02</v>
      </c>
      <c r="F174" s="55">
        <f>F173*E174</f>
        <v>5.7599999999999998E-2</v>
      </c>
      <c r="G174" s="137"/>
      <c r="H174" s="84"/>
      <c r="I174" s="61"/>
      <c r="J174" s="84"/>
      <c r="K174" s="84"/>
      <c r="L174" s="84"/>
      <c r="M174" s="84"/>
      <c r="N174" s="418"/>
      <c r="O174" s="418"/>
      <c r="P174" s="418"/>
      <c r="Q174" s="418"/>
      <c r="R174" s="419"/>
      <c r="S174" s="419"/>
      <c r="T174" s="419"/>
      <c r="U174" s="419"/>
      <c r="V174" s="419"/>
      <c r="W174" s="419"/>
      <c r="X174" s="419"/>
      <c r="Y174" s="419"/>
      <c r="Z174" s="419"/>
      <c r="AA174" s="419"/>
      <c r="AB174" s="419"/>
      <c r="AC174" s="419"/>
      <c r="AD174" s="419"/>
      <c r="AE174" s="419"/>
      <c r="AF174" s="419"/>
      <c r="AG174" s="419"/>
      <c r="AH174" s="419"/>
      <c r="AI174" s="419"/>
      <c r="AJ174" s="419"/>
      <c r="AK174" s="419"/>
      <c r="AL174" s="419"/>
      <c r="AM174" s="419"/>
      <c r="AN174" s="419"/>
      <c r="AO174" s="419"/>
      <c r="AP174" s="419"/>
      <c r="AQ174" s="419"/>
      <c r="AR174" s="419"/>
      <c r="AS174" s="419"/>
      <c r="AT174" s="419"/>
      <c r="AU174" s="419"/>
      <c r="AV174" s="419"/>
      <c r="AW174" s="419"/>
      <c r="AX174" s="419"/>
      <c r="AY174" s="419"/>
      <c r="AZ174" s="419"/>
      <c r="BA174" s="419"/>
      <c r="BB174" s="419"/>
      <c r="BC174" s="419"/>
      <c r="BD174" s="419"/>
      <c r="BE174" s="419"/>
      <c r="BF174" s="419"/>
      <c r="BG174" s="419"/>
      <c r="BH174" s="419"/>
      <c r="BI174" s="419"/>
      <c r="BJ174" s="419"/>
      <c r="BK174" s="419"/>
      <c r="BL174" s="419"/>
      <c r="BM174" s="419"/>
      <c r="BN174" s="419"/>
      <c r="BO174" s="419"/>
      <c r="BP174" s="419"/>
      <c r="BQ174" s="419"/>
      <c r="BR174" s="419"/>
      <c r="BS174" s="419"/>
      <c r="BT174" s="419"/>
      <c r="BU174" s="419"/>
      <c r="BV174" s="419"/>
      <c r="BW174" s="419"/>
      <c r="BX174" s="419"/>
      <c r="BY174" s="419"/>
      <c r="BZ174" s="419"/>
      <c r="CA174" s="419"/>
      <c r="CB174" s="419"/>
      <c r="CC174" s="419"/>
      <c r="CD174" s="419"/>
      <c r="CE174" s="419"/>
      <c r="CF174" s="419"/>
      <c r="CG174" s="419"/>
      <c r="CH174" s="419"/>
      <c r="CI174" s="419"/>
      <c r="CJ174" s="419"/>
      <c r="CK174" s="419"/>
      <c r="CL174" s="419"/>
      <c r="CM174" s="419"/>
      <c r="CN174" s="419"/>
      <c r="CO174" s="419"/>
      <c r="CP174" s="419"/>
      <c r="CQ174" s="419"/>
      <c r="CR174" s="419"/>
      <c r="CS174" s="419"/>
      <c r="CT174" s="419"/>
      <c r="CU174" s="419"/>
      <c r="CV174" s="419"/>
      <c r="CW174" s="419"/>
      <c r="CX174" s="419"/>
      <c r="CY174" s="419"/>
      <c r="CZ174" s="419"/>
      <c r="DA174" s="419"/>
      <c r="DB174" s="419"/>
      <c r="DC174" s="419"/>
      <c r="DD174" s="419"/>
      <c r="DE174" s="419"/>
      <c r="DF174" s="419"/>
      <c r="DG174" s="419"/>
      <c r="DH174" s="419"/>
      <c r="DI174" s="419"/>
      <c r="DJ174" s="419"/>
      <c r="DK174" s="419"/>
      <c r="DL174" s="419"/>
      <c r="DM174" s="419"/>
      <c r="DN174" s="419"/>
      <c r="DO174" s="419"/>
      <c r="DP174" s="419"/>
      <c r="DQ174" s="419"/>
      <c r="DR174" s="419"/>
      <c r="DS174" s="419"/>
      <c r="DT174" s="419"/>
      <c r="DU174" s="419"/>
      <c r="DV174" s="419"/>
      <c r="DW174" s="419"/>
      <c r="DX174" s="419"/>
      <c r="DY174" s="419"/>
      <c r="DZ174" s="419"/>
      <c r="EA174" s="419"/>
      <c r="EB174" s="419"/>
      <c r="EC174" s="419"/>
      <c r="ED174" s="419"/>
      <c r="EE174" s="419"/>
      <c r="EF174" s="419"/>
      <c r="EG174" s="419"/>
      <c r="EH174" s="419"/>
      <c r="EI174" s="419"/>
      <c r="EJ174" s="419"/>
      <c r="EK174" s="419"/>
      <c r="EL174" s="419"/>
      <c r="EM174" s="419"/>
      <c r="EN174" s="419"/>
      <c r="EO174" s="419"/>
      <c r="EP174" s="419"/>
      <c r="EQ174" s="419"/>
      <c r="ER174" s="419"/>
      <c r="ES174" s="419"/>
      <c r="ET174" s="419"/>
      <c r="EU174" s="419"/>
      <c r="EV174" s="419"/>
      <c r="EW174" s="419"/>
      <c r="EX174" s="419"/>
      <c r="EY174" s="419"/>
      <c r="EZ174" s="419"/>
      <c r="FA174" s="419"/>
      <c r="FB174" s="419"/>
      <c r="FC174" s="419"/>
      <c r="FD174" s="419"/>
      <c r="FE174" s="419"/>
      <c r="FF174" s="419"/>
      <c r="FG174" s="419"/>
      <c r="FH174" s="419"/>
      <c r="FI174" s="419"/>
      <c r="FJ174" s="419"/>
      <c r="FK174" s="419"/>
      <c r="FL174" s="419"/>
      <c r="FM174" s="419"/>
      <c r="FN174" s="419"/>
      <c r="FO174" s="419"/>
      <c r="FP174" s="419"/>
      <c r="FQ174" s="419"/>
      <c r="FR174" s="419"/>
      <c r="FS174" s="419"/>
      <c r="FT174" s="419"/>
      <c r="FU174" s="419"/>
      <c r="FV174" s="419"/>
      <c r="FW174" s="419"/>
      <c r="FX174" s="419"/>
      <c r="FY174" s="419"/>
      <c r="FZ174" s="419"/>
      <c r="GA174" s="419"/>
      <c r="GB174" s="419"/>
      <c r="GC174" s="419"/>
      <c r="GD174" s="419"/>
      <c r="GE174" s="419"/>
      <c r="GF174" s="419"/>
      <c r="GG174" s="419"/>
      <c r="GH174" s="419"/>
      <c r="GI174" s="419"/>
      <c r="GJ174" s="419"/>
      <c r="GK174" s="419"/>
      <c r="GL174" s="419"/>
      <c r="GM174" s="419"/>
      <c r="GN174" s="419"/>
      <c r="GO174" s="419"/>
      <c r="GP174" s="419"/>
      <c r="GQ174" s="419"/>
      <c r="GR174" s="419"/>
      <c r="GS174" s="419"/>
      <c r="GT174" s="419"/>
      <c r="GU174" s="419"/>
      <c r="GV174" s="419"/>
      <c r="GW174" s="419"/>
      <c r="GX174" s="419"/>
      <c r="GY174" s="419"/>
      <c r="GZ174" s="419"/>
      <c r="HA174" s="419"/>
      <c r="HB174" s="419"/>
      <c r="HC174" s="419"/>
      <c r="HD174" s="419"/>
      <c r="HE174" s="419"/>
      <c r="HF174" s="419"/>
      <c r="HG174" s="419"/>
      <c r="HH174" s="419"/>
      <c r="HI174" s="419"/>
      <c r="HJ174" s="419"/>
      <c r="HK174" s="419"/>
      <c r="HL174" s="419"/>
      <c r="HM174" s="419"/>
      <c r="HN174" s="419"/>
      <c r="HO174" s="419"/>
      <c r="HP174" s="419"/>
      <c r="HQ174" s="419"/>
      <c r="HR174" s="419"/>
      <c r="HS174" s="419"/>
      <c r="HT174" s="419"/>
      <c r="HU174" s="419"/>
      <c r="HV174" s="419"/>
      <c r="HW174" s="419"/>
      <c r="HX174" s="419"/>
      <c r="HY174" s="419"/>
      <c r="HZ174" s="419"/>
      <c r="IA174" s="419"/>
      <c r="IB174" s="419"/>
      <c r="IC174" s="419"/>
      <c r="ID174" s="419"/>
      <c r="IE174" s="419"/>
      <c r="IF174" s="419"/>
      <c r="IG174" s="419"/>
      <c r="IH174" s="419"/>
      <c r="II174" s="419"/>
      <c r="IJ174" s="419"/>
      <c r="IK174" s="419"/>
      <c r="IL174" s="419"/>
    </row>
    <row r="175" spans="1:246" s="135" customFormat="1" ht="27">
      <c r="A175" s="697"/>
      <c r="B175" s="71"/>
      <c r="C175" s="146" t="s">
        <v>223</v>
      </c>
      <c r="D175" s="73" t="s">
        <v>95</v>
      </c>
      <c r="E175" s="420">
        <v>4.48E-2</v>
      </c>
      <c r="F175" s="55">
        <f>F173*E175</f>
        <v>0.129024</v>
      </c>
      <c r="G175" s="137"/>
      <c r="H175" s="84"/>
      <c r="I175" s="61"/>
      <c r="J175" s="84"/>
      <c r="K175" s="84"/>
      <c r="L175" s="84"/>
      <c r="M175" s="84"/>
      <c r="N175" s="418"/>
      <c r="O175" s="418"/>
      <c r="P175" s="418"/>
      <c r="Q175" s="418"/>
      <c r="R175" s="419"/>
      <c r="S175" s="419"/>
      <c r="T175" s="419"/>
      <c r="U175" s="419"/>
      <c r="V175" s="419"/>
      <c r="W175" s="419"/>
      <c r="X175" s="419"/>
      <c r="Y175" s="419"/>
      <c r="Z175" s="419"/>
      <c r="AA175" s="419"/>
      <c r="AB175" s="419"/>
      <c r="AC175" s="419"/>
      <c r="AD175" s="419"/>
      <c r="AE175" s="419"/>
      <c r="AF175" s="419"/>
      <c r="AG175" s="419"/>
      <c r="AH175" s="419"/>
      <c r="AI175" s="419"/>
      <c r="AJ175" s="419"/>
      <c r="AK175" s="419"/>
      <c r="AL175" s="419"/>
      <c r="AM175" s="419"/>
      <c r="AN175" s="419"/>
      <c r="AO175" s="419"/>
      <c r="AP175" s="419"/>
      <c r="AQ175" s="419"/>
      <c r="AR175" s="419"/>
      <c r="AS175" s="419"/>
      <c r="AT175" s="419"/>
      <c r="AU175" s="419"/>
      <c r="AV175" s="419"/>
      <c r="AW175" s="419"/>
      <c r="AX175" s="419"/>
      <c r="AY175" s="419"/>
      <c r="AZ175" s="419"/>
      <c r="BA175" s="419"/>
      <c r="BB175" s="419"/>
      <c r="BC175" s="419"/>
      <c r="BD175" s="419"/>
      <c r="BE175" s="419"/>
      <c r="BF175" s="419"/>
      <c r="BG175" s="419"/>
      <c r="BH175" s="419"/>
      <c r="BI175" s="419"/>
      <c r="BJ175" s="419"/>
      <c r="BK175" s="419"/>
      <c r="BL175" s="419"/>
      <c r="BM175" s="419"/>
      <c r="BN175" s="419"/>
      <c r="BO175" s="419"/>
      <c r="BP175" s="419"/>
      <c r="BQ175" s="419"/>
      <c r="BR175" s="419"/>
      <c r="BS175" s="419"/>
      <c r="BT175" s="419"/>
      <c r="BU175" s="419"/>
      <c r="BV175" s="419"/>
      <c r="BW175" s="419"/>
      <c r="BX175" s="419"/>
      <c r="BY175" s="419"/>
      <c r="BZ175" s="419"/>
      <c r="CA175" s="419"/>
      <c r="CB175" s="419"/>
      <c r="CC175" s="419"/>
      <c r="CD175" s="419"/>
      <c r="CE175" s="419"/>
      <c r="CF175" s="419"/>
      <c r="CG175" s="419"/>
      <c r="CH175" s="419"/>
      <c r="CI175" s="419"/>
      <c r="CJ175" s="419"/>
      <c r="CK175" s="419"/>
      <c r="CL175" s="419"/>
      <c r="CM175" s="419"/>
      <c r="CN175" s="419"/>
      <c r="CO175" s="419"/>
      <c r="CP175" s="419"/>
      <c r="CQ175" s="419"/>
      <c r="CR175" s="419"/>
      <c r="CS175" s="419"/>
      <c r="CT175" s="419"/>
      <c r="CU175" s="419"/>
      <c r="CV175" s="419"/>
      <c r="CW175" s="419"/>
      <c r="CX175" s="419"/>
      <c r="CY175" s="419"/>
      <c r="CZ175" s="419"/>
      <c r="DA175" s="419"/>
      <c r="DB175" s="419"/>
      <c r="DC175" s="419"/>
      <c r="DD175" s="419"/>
      <c r="DE175" s="419"/>
      <c r="DF175" s="419"/>
      <c r="DG175" s="419"/>
      <c r="DH175" s="419"/>
      <c r="DI175" s="419"/>
      <c r="DJ175" s="419"/>
      <c r="DK175" s="419"/>
      <c r="DL175" s="419"/>
      <c r="DM175" s="419"/>
      <c r="DN175" s="419"/>
      <c r="DO175" s="419"/>
      <c r="DP175" s="419"/>
      <c r="DQ175" s="419"/>
      <c r="DR175" s="419"/>
      <c r="DS175" s="419"/>
      <c r="DT175" s="419"/>
      <c r="DU175" s="419"/>
      <c r="DV175" s="419"/>
      <c r="DW175" s="419"/>
      <c r="DX175" s="419"/>
      <c r="DY175" s="419"/>
      <c r="DZ175" s="419"/>
      <c r="EA175" s="419"/>
      <c r="EB175" s="419"/>
      <c r="EC175" s="419"/>
      <c r="ED175" s="419"/>
      <c r="EE175" s="419"/>
      <c r="EF175" s="419"/>
      <c r="EG175" s="419"/>
      <c r="EH175" s="419"/>
      <c r="EI175" s="419"/>
      <c r="EJ175" s="419"/>
      <c r="EK175" s="419"/>
      <c r="EL175" s="419"/>
      <c r="EM175" s="419"/>
      <c r="EN175" s="419"/>
      <c r="EO175" s="419"/>
      <c r="EP175" s="419"/>
      <c r="EQ175" s="419"/>
      <c r="ER175" s="419"/>
      <c r="ES175" s="419"/>
      <c r="ET175" s="419"/>
      <c r="EU175" s="419"/>
      <c r="EV175" s="419"/>
      <c r="EW175" s="419"/>
      <c r="EX175" s="419"/>
      <c r="EY175" s="419"/>
      <c r="EZ175" s="419"/>
      <c r="FA175" s="419"/>
      <c r="FB175" s="419"/>
      <c r="FC175" s="419"/>
      <c r="FD175" s="419"/>
      <c r="FE175" s="419"/>
      <c r="FF175" s="419"/>
      <c r="FG175" s="419"/>
      <c r="FH175" s="419"/>
      <c r="FI175" s="419"/>
      <c r="FJ175" s="419"/>
      <c r="FK175" s="419"/>
      <c r="FL175" s="419"/>
      <c r="FM175" s="419"/>
      <c r="FN175" s="419"/>
      <c r="FO175" s="419"/>
      <c r="FP175" s="419"/>
      <c r="FQ175" s="419"/>
      <c r="FR175" s="419"/>
      <c r="FS175" s="419"/>
      <c r="FT175" s="419"/>
      <c r="FU175" s="419"/>
      <c r="FV175" s="419"/>
      <c r="FW175" s="419"/>
      <c r="FX175" s="419"/>
      <c r="FY175" s="419"/>
      <c r="FZ175" s="419"/>
      <c r="GA175" s="419"/>
      <c r="GB175" s="419"/>
      <c r="GC175" s="419"/>
      <c r="GD175" s="419"/>
      <c r="GE175" s="419"/>
      <c r="GF175" s="419"/>
      <c r="GG175" s="419"/>
      <c r="GH175" s="419"/>
      <c r="GI175" s="419"/>
      <c r="GJ175" s="419"/>
      <c r="GK175" s="419"/>
      <c r="GL175" s="419"/>
      <c r="GM175" s="419"/>
      <c r="GN175" s="419"/>
      <c r="GO175" s="419"/>
      <c r="GP175" s="419"/>
      <c r="GQ175" s="419"/>
      <c r="GR175" s="419"/>
      <c r="GS175" s="419"/>
      <c r="GT175" s="419"/>
      <c r="GU175" s="419"/>
      <c r="GV175" s="419"/>
      <c r="GW175" s="419"/>
      <c r="GX175" s="419"/>
      <c r="GY175" s="419"/>
      <c r="GZ175" s="419"/>
      <c r="HA175" s="419"/>
      <c r="HB175" s="419"/>
      <c r="HC175" s="419"/>
      <c r="HD175" s="419"/>
      <c r="HE175" s="419"/>
      <c r="HF175" s="419"/>
      <c r="HG175" s="419"/>
      <c r="HH175" s="419"/>
      <c r="HI175" s="419"/>
      <c r="HJ175" s="419"/>
      <c r="HK175" s="419"/>
      <c r="HL175" s="419"/>
      <c r="HM175" s="419"/>
      <c r="HN175" s="419"/>
      <c r="HO175" s="419"/>
      <c r="HP175" s="419"/>
      <c r="HQ175" s="419"/>
      <c r="HR175" s="419"/>
      <c r="HS175" s="419"/>
      <c r="HT175" s="419"/>
      <c r="HU175" s="419"/>
      <c r="HV175" s="419"/>
      <c r="HW175" s="419"/>
      <c r="HX175" s="419"/>
      <c r="HY175" s="419"/>
      <c r="HZ175" s="419"/>
      <c r="IA175" s="419"/>
      <c r="IB175" s="419"/>
      <c r="IC175" s="419"/>
      <c r="ID175" s="419"/>
      <c r="IE175" s="419"/>
      <c r="IF175" s="419"/>
      <c r="IG175" s="419"/>
      <c r="IH175" s="419"/>
      <c r="II175" s="419"/>
      <c r="IJ175" s="419"/>
      <c r="IK175" s="419"/>
      <c r="IL175" s="419"/>
    </row>
    <row r="176" spans="1:246" s="135" customFormat="1" ht="13.5">
      <c r="A176" s="698"/>
      <c r="B176" s="75"/>
      <c r="C176" s="150" t="s">
        <v>38</v>
      </c>
      <c r="D176" s="77" t="s">
        <v>4</v>
      </c>
      <c r="E176" s="421">
        <v>2.0999999999999999E-3</v>
      </c>
      <c r="F176" s="422">
        <f>F173*E176</f>
        <v>6.0479999999999996E-3</v>
      </c>
      <c r="G176" s="137"/>
      <c r="H176" s="84"/>
      <c r="I176" s="61"/>
      <c r="J176" s="84"/>
      <c r="K176" s="65"/>
      <c r="L176" s="84"/>
      <c r="M176" s="84"/>
      <c r="N176" s="418"/>
      <c r="O176" s="418"/>
      <c r="P176" s="418"/>
      <c r="Q176" s="418"/>
      <c r="R176" s="419"/>
      <c r="S176" s="419"/>
      <c r="T176" s="419"/>
      <c r="U176" s="419"/>
      <c r="V176" s="419"/>
      <c r="W176" s="419"/>
      <c r="X176" s="419"/>
      <c r="Y176" s="419"/>
      <c r="Z176" s="419"/>
      <c r="AA176" s="419"/>
      <c r="AB176" s="419"/>
      <c r="AC176" s="419"/>
      <c r="AD176" s="419"/>
      <c r="AE176" s="419"/>
      <c r="AF176" s="419"/>
      <c r="AG176" s="419"/>
      <c r="AH176" s="419"/>
      <c r="AI176" s="419"/>
      <c r="AJ176" s="419"/>
      <c r="AK176" s="419"/>
      <c r="AL176" s="419"/>
      <c r="AM176" s="419"/>
      <c r="AN176" s="419"/>
      <c r="AO176" s="419"/>
      <c r="AP176" s="419"/>
      <c r="AQ176" s="419"/>
      <c r="AR176" s="419"/>
      <c r="AS176" s="419"/>
      <c r="AT176" s="419"/>
      <c r="AU176" s="419"/>
      <c r="AV176" s="419"/>
      <c r="AW176" s="419"/>
      <c r="AX176" s="419"/>
      <c r="AY176" s="419"/>
      <c r="AZ176" s="419"/>
      <c r="BA176" s="419"/>
      <c r="BB176" s="419"/>
      <c r="BC176" s="419"/>
      <c r="BD176" s="419"/>
      <c r="BE176" s="419"/>
      <c r="BF176" s="419"/>
      <c r="BG176" s="419"/>
      <c r="BH176" s="419"/>
      <c r="BI176" s="419"/>
      <c r="BJ176" s="419"/>
      <c r="BK176" s="419"/>
      <c r="BL176" s="419"/>
      <c r="BM176" s="419"/>
      <c r="BN176" s="419"/>
      <c r="BO176" s="419"/>
      <c r="BP176" s="419"/>
      <c r="BQ176" s="419"/>
      <c r="BR176" s="419"/>
      <c r="BS176" s="419"/>
      <c r="BT176" s="419"/>
      <c r="BU176" s="419"/>
      <c r="BV176" s="419"/>
      <c r="BW176" s="419"/>
      <c r="BX176" s="419"/>
      <c r="BY176" s="419"/>
      <c r="BZ176" s="419"/>
      <c r="CA176" s="419"/>
      <c r="CB176" s="419"/>
      <c r="CC176" s="419"/>
      <c r="CD176" s="419"/>
      <c r="CE176" s="419"/>
      <c r="CF176" s="419"/>
      <c r="CG176" s="419"/>
      <c r="CH176" s="419"/>
      <c r="CI176" s="419"/>
      <c r="CJ176" s="419"/>
      <c r="CK176" s="419"/>
      <c r="CL176" s="419"/>
      <c r="CM176" s="419"/>
      <c r="CN176" s="419"/>
      <c r="CO176" s="419"/>
      <c r="CP176" s="419"/>
      <c r="CQ176" s="419"/>
      <c r="CR176" s="419"/>
      <c r="CS176" s="419"/>
      <c r="CT176" s="419"/>
      <c r="CU176" s="419"/>
      <c r="CV176" s="419"/>
      <c r="CW176" s="419"/>
      <c r="CX176" s="419"/>
      <c r="CY176" s="419"/>
      <c r="CZ176" s="419"/>
      <c r="DA176" s="419"/>
      <c r="DB176" s="419"/>
      <c r="DC176" s="419"/>
      <c r="DD176" s="419"/>
      <c r="DE176" s="419"/>
      <c r="DF176" s="419"/>
      <c r="DG176" s="419"/>
      <c r="DH176" s="419"/>
      <c r="DI176" s="419"/>
      <c r="DJ176" s="419"/>
      <c r="DK176" s="419"/>
      <c r="DL176" s="419"/>
      <c r="DM176" s="419"/>
      <c r="DN176" s="419"/>
      <c r="DO176" s="419"/>
      <c r="DP176" s="419"/>
      <c r="DQ176" s="419"/>
      <c r="DR176" s="419"/>
      <c r="DS176" s="419"/>
      <c r="DT176" s="419"/>
      <c r="DU176" s="419"/>
      <c r="DV176" s="419"/>
      <c r="DW176" s="419"/>
      <c r="DX176" s="419"/>
      <c r="DY176" s="419"/>
      <c r="DZ176" s="419"/>
      <c r="EA176" s="419"/>
      <c r="EB176" s="419"/>
      <c r="EC176" s="419"/>
      <c r="ED176" s="419"/>
      <c r="EE176" s="419"/>
      <c r="EF176" s="419"/>
      <c r="EG176" s="419"/>
      <c r="EH176" s="419"/>
      <c r="EI176" s="419"/>
      <c r="EJ176" s="419"/>
      <c r="EK176" s="419"/>
      <c r="EL176" s="419"/>
      <c r="EM176" s="419"/>
      <c r="EN176" s="419"/>
      <c r="EO176" s="419"/>
      <c r="EP176" s="419"/>
      <c r="EQ176" s="419"/>
      <c r="ER176" s="419"/>
      <c r="ES176" s="419"/>
      <c r="ET176" s="419"/>
      <c r="EU176" s="419"/>
      <c r="EV176" s="419"/>
      <c r="EW176" s="419"/>
      <c r="EX176" s="419"/>
      <c r="EY176" s="419"/>
      <c r="EZ176" s="419"/>
      <c r="FA176" s="419"/>
      <c r="FB176" s="419"/>
      <c r="FC176" s="419"/>
      <c r="FD176" s="419"/>
      <c r="FE176" s="419"/>
      <c r="FF176" s="419"/>
      <c r="FG176" s="419"/>
      <c r="FH176" s="419"/>
      <c r="FI176" s="419"/>
      <c r="FJ176" s="419"/>
      <c r="FK176" s="419"/>
      <c r="FL176" s="419"/>
      <c r="FM176" s="419"/>
      <c r="FN176" s="419"/>
      <c r="FO176" s="419"/>
      <c r="FP176" s="419"/>
      <c r="FQ176" s="419"/>
      <c r="FR176" s="419"/>
      <c r="FS176" s="419"/>
      <c r="FT176" s="419"/>
      <c r="FU176" s="419"/>
      <c r="FV176" s="419"/>
      <c r="FW176" s="419"/>
      <c r="FX176" s="419"/>
      <c r="FY176" s="419"/>
      <c r="FZ176" s="419"/>
      <c r="GA176" s="419"/>
      <c r="GB176" s="419"/>
      <c r="GC176" s="419"/>
      <c r="GD176" s="419"/>
      <c r="GE176" s="419"/>
      <c r="GF176" s="419"/>
      <c r="GG176" s="419"/>
      <c r="GH176" s="419"/>
      <c r="GI176" s="419"/>
      <c r="GJ176" s="419"/>
      <c r="GK176" s="419"/>
      <c r="GL176" s="419"/>
      <c r="GM176" s="419"/>
      <c r="GN176" s="419"/>
      <c r="GO176" s="419"/>
      <c r="GP176" s="419"/>
      <c r="GQ176" s="419"/>
      <c r="GR176" s="419"/>
      <c r="GS176" s="419"/>
      <c r="GT176" s="419"/>
      <c r="GU176" s="419"/>
      <c r="GV176" s="419"/>
      <c r="GW176" s="419"/>
      <c r="GX176" s="419"/>
      <c r="GY176" s="419"/>
      <c r="GZ176" s="419"/>
      <c r="HA176" s="419"/>
      <c r="HB176" s="419"/>
      <c r="HC176" s="419"/>
      <c r="HD176" s="419"/>
      <c r="HE176" s="419"/>
      <c r="HF176" s="419"/>
      <c r="HG176" s="419"/>
      <c r="HH176" s="419"/>
      <c r="HI176" s="419"/>
      <c r="HJ176" s="419"/>
      <c r="HK176" s="419"/>
      <c r="HL176" s="419"/>
      <c r="HM176" s="419"/>
      <c r="HN176" s="419"/>
      <c r="HO176" s="419"/>
      <c r="HP176" s="419"/>
      <c r="HQ176" s="419"/>
      <c r="HR176" s="419"/>
      <c r="HS176" s="419"/>
      <c r="HT176" s="419"/>
      <c r="HU176" s="419"/>
      <c r="HV176" s="419"/>
      <c r="HW176" s="419"/>
      <c r="HX176" s="419"/>
      <c r="HY176" s="419"/>
      <c r="HZ176" s="419"/>
      <c r="IA176" s="419"/>
      <c r="IB176" s="419"/>
      <c r="IC176" s="419"/>
      <c r="ID176" s="419"/>
      <c r="IE176" s="419"/>
      <c r="IF176" s="419"/>
      <c r="IG176" s="419"/>
      <c r="IH176" s="419"/>
      <c r="II176" s="419"/>
      <c r="IJ176" s="419"/>
      <c r="IK176" s="419"/>
      <c r="IL176" s="419"/>
    </row>
    <row r="177" spans="1:246" s="135" customFormat="1" ht="14.25">
      <c r="A177" s="697">
        <v>2</v>
      </c>
      <c r="B177" s="71"/>
      <c r="C177" s="423" t="s">
        <v>224</v>
      </c>
      <c r="D177" s="73" t="s">
        <v>50</v>
      </c>
      <c r="E177" s="420"/>
      <c r="F177" s="424">
        <v>5.1840000000000002</v>
      </c>
      <c r="G177" s="459"/>
      <c r="H177" s="91"/>
      <c r="I177" s="588"/>
      <c r="J177" s="91"/>
      <c r="K177" s="91"/>
      <c r="L177" s="91"/>
      <c r="M177" s="91"/>
      <c r="N177" s="418"/>
      <c r="O177" s="418"/>
      <c r="P177" s="418"/>
      <c r="Q177" s="418"/>
      <c r="R177" s="419"/>
      <c r="S177" s="419"/>
      <c r="T177" s="419"/>
      <c r="U177" s="419"/>
      <c r="V177" s="419"/>
      <c r="W177" s="419"/>
      <c r="X177" s="419"/>
      <c r="Y177" s="419"/>
      <c r="Z177" s="419"/>
      <c r="AA177" s="419"/>
      <c r="AB177" s="419"/>
      <c r="AC177" s="419"/>
      <c r="AD177" s="419"/>
      <c r="AE177" s="419"/>
      <c r="AF177" s="419"/>
      <c r="AG177" s="419"/>
      <c r="AH177" s="419"/>
      <c r="AI177" s="419"/>
      <c r="AJ177" s="419"/>
      <c r="AK177" s="419"/>
      <c r="AL177" s="419"/>
      <c r="AM177" s="419"/>
      <c r="AN177" s="419"/>
      <c r="AO177" s="419"/>
      <c r="AP177" s="419"/>
      <c r="AQ177" s="419"/>
      <c r="AR177" s="419"/>
      <c r="AS177" s="419"/>
      <c r="AT177" s="419"/>
      <c r="AU177" s="419"/>
      <c r="AV177" s="419"/>
      <c r="AW177" s="419"/>
      <c r="AX177" s="419"/>
      <c r="AY177" s="419"/>
      <c r="AZ177" s="419"/>
      <c r="BA177" s="419"/>
      <c r="BB177" s="419"/>
      <c r="BC177" s="419"/>
      <c r="BD177" s="419"/>
      <c r="BE177" s="419"/>
      <c r="BF177" s="419"/>
      <c r="BG177" s="419"/>
      <c r="BH177" s="419"/>
      <c r="BI177" s="419"/>
      <c r="BJ177" s="419"/>
      <c r="BK177" s="419"/>
      <c r="BL177" s="419"/>
      <c r="BM177" s="419"/>
      <c r="BN177" s="419"/>
      <c r="BO177" s="419"/>
      <c r="BP177" s="419"/>
      <c r="BQ177" s="419"/>
      <c r="BR177" s="419"/>
      <c r="BS177" s="419"/>
      <c r="BT177" s="419"/>
      <c r="BU177" s="419"/>
      <c r="BV177" s="419"/>
      <c r="BW177" s="419"/>
      <c r="BX177" s="419"/>
      <c r="BY177" s="419"/>
      <c r="BZ177" s="419"/>
      <c r="CA177" s="419"/>
      <c r="CB177" s="419"/>
      <c r="CC177" s="419"/>
      <c r="CD177" s="419"/>
      <c r="CE177" s="419"/>
      <c r="CF177" s="419"/>
      <c r="CG177" s="419"/>
      <c r="CH177" s="419"/>
      <c r="CI177" s="419"/>
      <c r="CJ177" s="419"/>
      <c r="CK177" s="419"/>
      <c r="CL177" s="419"/>
      <c r="CM177" s="419"/>
      <c r="CN177" s="419"/>
      <c r="CO177" s="419"/>
      <c r="CP177" s="419"/>
      <c r="CQ177" s="419"/>
      <c r="CR177" s="419"/>
      <c r="CS177" s="419"/>
      <c r="CT177" s="419"/>
      <c r="CU177" s="419"/>
      <c r="CV177" s="419"/>
      <c r="CW177" s="419"/>
      <c r="CX177" s="419"/>
      <c r="CY177" s="419"/>
      <c r="CZ177" s="419"/>
      <c r="DA177" s="419"/>
      <c r="DB177" s="419"/>
      <c r="DC177" s="419"/>
      <c r="DD177" s="419"/>
      <c r="DE177" s="419"/>
      <c r="DF177" s="419"/>
      <c r="DG177" s="419"/>
      <c r="DH177" s="419"/>
      <c r="DI177" s="419"/>
      <c r="DJ177" s="419"/>
      <c r="DK177" s="419"/>
      <c r="DL177" s="419"/>
      <c r="DM177" s="419"/>
      <c r="DN177" s="419"/>
      <c r="DO177" s="419"/>
      <c r="DP177" s="419"/>
      <c r="DQ177" s="419"/>
      <c r="DR177" s="419"/>
      <c r="DS177" s="419"/>
      <c r="DT177" s="419"/>
      <c r="DU177" s="419"/>
      <c r="DV177" s="419"/>
      <c r="DW177" s="419"/>
      <c r="DX177" s="419"/>
      <c r="DY177" s="419"/>
      <c r="DZ177" s="419"/>
      <c r="EA177" s="419"/>
      <c r="EB177" s="419"/>
      <c r="EC177" s="419"/>
      <c r="ED177" s="419"/>
      <c r="EE177" s="419"/>
      <c r="EF177" s="419"/>
      <c r="EG177" s="419"/>
      <c r="EH177" s="419"/>
      <c r="EI177" s="419"/>
      <c r="EJ177" s="419"/>
      <c r="EK177" s="419"/>
      <c r="EL177" s="419"/>
      <c r="EM177" s="419"/>
      <c r="EN177" s="419"/>
      <c r="EO177" s="419"/>
      <c r="EP177" s="419"/>
      <c r="EQ177" s="419"/>
      <c r="ER177" s="419"/>
      <c r="ES177" s="419"/>
      <c r="ET177" s="419"/>
      <c r="EU177" s="419"/>
      <c r="EV177" s="419"/>
      <c r="EW177" s="419"/>
      <c r="EX177" s="419"/>
      <c r="EY177" s="419"/>
      <c r="EZ177" s="419"/>
      <c r="FA177" s="419"/>
      <c r="FB177" s="419"/>
      <c r="FC177" s="419"/>
      <c r="FD177" s="419"/>
      <c r="FE177" s="419"/>
      <c r="FF177" s="419"/>
      <c r="FG177" s="419"/>
      <c r="FH177" s="419"/>
      <c r="FI177" s="419"/>
      <c r="FJ177" s="419"/>
      <c r="FK177" s="419"/>
      <c r="FL177" s="419"/>
      <c r="FM177" s="419"/>
      <c r="FN177" s="419"/>
      <c r="FO177" s="419"/>
      <c r="FP177" s="419"/>
      <c r="FQ177" s="419"/>
      <c r="FR177" s="419"/>
      <c r="FS177" s="419"/>
      <c r="FT177" s="419"/>
      <c r="FU177" s="419"/>
      <c r="FV177" s="419"/>
      <c r="FW177" s="419"/>
      <c r="FX177" s="419"/>
      <c r="FY177" s="419"/>
      <c r="FZ177" s="419"/>
      <c r="GA177" s="419"/>
      <c r="GB177" s="419"/>
      <c r="GC177" s="419"/>
      <c r="GD177" s="419"/>
      <c r="GE177" s="419"/>
      <c r="GF177" s="419"/>
      <c r="GG177" s="419"/>
      <c r="GH177" s="419"/>
      <c r="GI177" s="419"/>
      <c r="GJ177" s="419"/>
      <c r="GK177" s="419"/>
      <c r="GL177" s="419"/>
      <c r="GM177" s="419"/>
      <c r="GN177" s="419"/>
      <c r="GO177" s="419"/>
      <c r="GP177" s="419"/>
      <c r="GQ177" s="419"/>
      <c r="GR177" s="419"/>
      <c r="GS177" s="419"/>
      <c r="GT177" s="419"/>
      <c r="GU177" s="419"/>
      <c r="GV177" s="419"/>
      <c r="GW177" s="419"/>
      <c r="GX177" s="419"/>
      <c r="GY177" s="419"/>
      <c r="GZ177" s="419"/>
      <c r="HA177" s="419"/>
      <c r="HB177" s="419"/>
      <c r="HC177" s="419"/>
      <c r="HD177" s="419"/>
      <c r="HE177" s="419"/>
      <c r="HF177" s="419"/>
      <c r="HG177" s="419"/>
      <c r="HH177" s="419"/>
      <c r="HI177" s="419"/>
      <c r="HJ177" s="419"/>
      <c r="HK177" s="419"/>
      <c r="HL177" s="419"/>
      <c r="HM177" s="419"/>
      <c r="HN177" s="419"/>
      <c r="HO177" s="419"/>
      <c r="HP177" s="419"/>
      <c r="HQ177" s="419"/>
      <c r="HR177" s="419"/>
      <c r="HS177" s="419"/>
      <c r="HT177" s="419"/>
      <c r="HU177" s="419"/>
      <c r="HV177" s="419"/>
      <c r="HW177" s="419"/>
      <c r="HX177" s="419"/>
      <c r="HY177" s="419"/>
      <c r="HZ177" s="419"/>
      <c r="IA177" s="419"/>
      <c r="IB177" s="419"/>
      <c r="IC177" s="419"/>
      <c r="ID177" s="419"/>
      <c r="IE177" s="419"/>
      <c r="IF177" s="419"/>
      <c r="IG177" s="419"/>
      <c r="IH177" s="419"/>
      <c r="II177" s="419"/>
      <c r="IJ177" s="419"/>
      <c r="IK177" s="419"/>
      <c r="IL177" s="419"/>
    </row>
    <row r="178" spans="1:246" s="135" customFormat="1" ht="28.5">
      <c r="A178" s="696">
        <v>3</v>
      </c>
      <c r="B178" s="235" t="s">
        <v>225</v>
      </c>
      <c r="C178" s="50" t="s">
        <v>226</v>
      </c>
      <c r="D178" s="696" t="s">
        <v>39</v>
      </c>
      <c r="E178" s="696"/>
      <c r="F178" s="417">
        <v>5.12</v>
      </c>
      <c r="G178" s="137"/>
      <c r="H178" s="84"/>
      <c r="I178" s="61"/>
      <c r="J178" s="84"/>
      <c r="K178" s="84"/>
      <c r="L178" s="84"/>
      <c r="M178" s="84"/>
    </row>
    <row r="179" spans="1:246" s="135" customFormat="1" ht="13.5">
      <c r="A179" s="697"/>
      <c r="B179" s="71"/>
      <c r="C179" s="146" t="s">
        <v>44</v>
      </c>
      <c r="D179" s="73" t="s">
        <v>37</v>
      </c>
      <c r="E179" s="73">
        <v>1.6500000000000001E-2</v>
      </c>
      <c r="F179" s="55">
        <f>F178*E179</f>
        <v>8.448E-2</v>
      </c>
      <c r="G179" s="137"/>
      <c r="H179" s="84"/>
      <c r="I179" s="61"/>
      <c r="J179" s="84"/>
      <c r="K179" s="84"/>
      <c r="L179" s="84"/>
      <c r="M179" s="84"/>
    </row>
    <row r="180" spans="1:246" s="135" customFormat="1" ht="27">
      <c r="A180" s="698"/>
      <c r="B180" s="75"/>
      <c r="C180" s="150" t="s">
        <v>227</v>
      </c>
      <c r="D180" s="77" t="s">
        <v>95</v>
      </c>
      <c r="E180" s="77">
        <v>3.6999999999999998E-2</v>
      </c>
      <c r="F180" s="55">
        <f>F178*E180</f>
        <v>0.18944</v>
      </c>
      <c r="G180" s="438"/>
      <c r="H180" s="85"/>
      <c r="I180" s="64"/>
      <c r="J180" s="85"/>
      <c r="K180" s="85"/>
      <c r="L180" s="85"/>
      <c r="M180" s="85"/>
    </row>
    <row r="181" spans="1:246" s="303" customFormat="1" ht="42.75">
      <c r="A181" s="194">
        <v>4</v>
      </c>
      <c r="B181" s="426" t="s">
        <v>231</v>
      </c>
      <c r="C181" s="427" t="s">
        <v>232</v>
      </c>
      <c r="D181" s="315" t="s">
        <v>39</v>
      </c>
      <c r="E181" s="315"/>
      <c r="F181" s="102">
        <v>2.88</v>
      </c>
      <c r="G181" s="137"/>
      <c r="H181" s="84"/>
      <c r="I181" s="61"/>
      <c r="J181" s="84"/>
      <c r="K181" s="84"/>
      <c r="L181" s="84"/>
      <c r="M181" s="84"/>
    </row>
    <row r="182" spans="1:246" s="303" customFormat="1" ht="13.5">
      <c r="A182" s="86"/>
      <c r="B182" s="428"/>
      <c r="C182" s="301" t="s">
        <v>44</v>
      </c>
      <c r="D182" s="189" t="s">
        <v>37</v>
      </c>
      <c r="E182" s="189">
        <v>1.78</v>
      </c>
      <c r="F182" s="55">
        <f>F181*E182</f>
        <v>5.1264000000000003</v>
      </c>
      <c r="G182" s="137"/>
      <c r="H182" s="84"/>
      <c r="I182" s="61"/>
      <c r="J182" s="84"/>
      <c r="K182" s="84"/>
      <c r="L182" s="84"/>
      <c r="M182" s="84"/>
    </row>
    <row r="183" spans="1:246" s="303" customFormat="1" ht="14.25">
      <c r="A183" s="157"/>
      <c r="B183" s="429"/>
      <c r="C183" s="302" t="s">
        <v>169</v>
      </c>
      <c r="D183" s="330" t="s">
        <v>39</v>
      </c>
      <c r="E183" s="330">
        <v>1.1000000000000001</v>
      </c>
      <c r="F183" s="55">
        <f>F181*E183</f>
        <v>3.1680000000000001</v>
      </c>
      <c r="G183" s="438"/>
      <c r="H183" s="85"/>
      <c r="I183" s="64"/>
      <c r="J183" s="85"/>
      <c r="K183" s="85"/>
      <c r="L183" s="85"/>
      <c r="M183" s="85"/>
    </row>
    <row r="184" spans="1:246" s="430" customFormat="1" ht="44.25">
      <c r="A184" s="194">
        <v>5</v>
      </c>
      <c r="B184" s="313" t="s">
        <v>233</v>
      </c>
      <c r="C184" s="314" t="s">
        <v>234</v>
      </c>
      <c r="D184" s="194" t="s">
        <v>96</v>
      </c>
      <c r="E184" s="315"/>
      <c r="F184" s="106">
        <v>5</v>
      </c>
      <c r="G184" s="137"/>
      <c r="H184" s="84"/>
      <c r="I184" s="61"/>
      <c r="J184" s="84"/>
      <c r="K184" s="84"/>
      <c r="L184" s="84"/>
      <c r="M184" s="84"/>
    </row>
    <row r="185" spans="1:246" s="430" customFormat="1" ht="13.5">
      <c r="A185" s="86"/>
      <c r="B185" s="322"/>
      <c r="C185" s="323" t="s">
        <v>44</v>
      </c>
      <c r="D185" s="86" t="s">
        <v>37</v>
      </c>
      <c r="E185" s="189">
        <v>0.18099999999999999</v>
      </c>
      <c r="F185" s="55">
        <f>F184*E185</f>
        <v>0.90500000000000003</v>
      </c>
      <c r="G185" s="137"/>
      <c r="H185" s="84"/>
      <c r="I185" s="61"/>
      <c r="J185" s="84"/>
      <c r="K185" s="84"/>
      <c r="L185" s="84"/>
      <c r="M185" s="84"/>
    </row>
    <row r="186" spans="1:246" s="430" customFormat="1" ht="14.25">
      <c r="A186" s="86"/>
      <c r="B186" s="326"/>
      <c r="C186" s="323" t="s">
        <v>174</v>
      </c>
      <c r="D186" s="86" t="s">
        <v>4</v>
      </c>
      <c r="E186" s="189">
        <v>9.2100000000000001E-2</v>
      </c>
      <c r="F186" s="55">
        <f>F184*E186</f>
        <v>0.46050000000000002</v>
      </c>
      <c r="G186" s="137"/>
      <c r="H186" s="84"/>
      <c r="I186" s="61"/>
      <c r="J186" s="84"/>
      <c r="K186" s="84"/>
      <c r="L186" s="84"/>
      <c r="M186" s="84"/>
    </row>
    <row r="187" spans="1:246" s="430" customFormat="1" ht="14.25">
      <c r="A187" s="86"/>
      <c r="B187" s="326"/>
      <c r="C187" s="323" t="s">
        <v>58</v>
      </c>
      <c r="D187" s="86"/>
      <c r="E187" s="189"/>
      <c r="F187" s="189"/>
      <c r="G187" s="137"/>
      <c r="H187" s="84"/>
      <c r="I187" s="61"/>
      <c r="J187" s="84"/>
      <c r="K187" s="84"/>
      <c r="L187" s="84"/>
      <c r="M187" s="84"/>
    </row>
    <row r="188" spans="1:246" s="430" customFormat="1" ht="40.5">
      <c r="A188" s="86"/>
      <c r="B188" s="326"/>
      <c r="C188" s="387" t="s">
        <v>235</v>
      </c>
      <c r="D188" s="189" t="s">
        <v>96</v>
      </c>
      <c r="E188" s="189">
        <v>1.01</v>
      </c>
      <c r="F188" s="598">
        <f>F184*E188</f>
        <v>5.05</v>
      </c>
      <c r="G188" s="639"/>
      <c r="H188" s="56"/>
      <c r="I188" s="61"/>
      <c r="J188" s="56"/>
      <c r="K188" s="56"/>
      <c r="L188" s="56"/>
      <c r="M188" s="56"/>
      <c r="N188" s="640"/>
    </row>
    <row r="189" spans="1:246" s="430" customFormat="1" ht="14.25">
      <c r="A189" s="157"/>
      <c r="B189" s="328"/>
      <c r="C189" s="329" t="s">
        <v>62</v>
      </c>
      <c r="D189" s="157" t="s">
        <v>4</v>
      </c>
      <c r="E189" s="330">
        <v>5.1999999999999998E-3</v>
      </c>
      <c r="F189" s="599">
        <f>F184*E189</f>
        <v>2.5999999999999999E-2</v>
      </c>
      <c r="G189" s="65"/>
      <c r="H189" s="85"/>
      <c r="I189" s="64"/>
      <c r="J189" s="85"/>
      <c r="K189" s="85"/>
      <c r="L189" s="85"/>
      <c r="M189" s="85"/>
    </row>
    <row r="190" spans="1:246" s="300" customFormat="1" ht="14.25">
      <c r="A190" s="86">
        <v>6</v>
      </c>
      <c r="B190" s="435" t="s">
        <v>167</v>
      </c>
      <c r="C190" s="282" t="s">
        <v>238</v>
      </c>
      <c r="D190" s="86" t="s">
        <v>39</v>
      </c>
      <c r="E190" s="86"/>
      <c r="F190" s="417">
        <v>2.2400000000000002</v>
      </c>
      <c r="G190" s="137"/>
      <c r="H190" s="84"/>
      <c r="I190" s="61"/>
      <c r="J190" s="84"/>
      <c r="K190" s="84"/>
      <c r="L190" s="84"/>
      <c r="M190" s="84"/>
    </row>
    <row r="191" spans="1:246" s="300" customFormat="1" ht="13.5">
      <c r="A191" s="157"/>
      <c r="B191" s="437"/>
      <c r="C191" s="329" t="s">
        <v>44</v>
      </c>
      <c r="D191" s="157" t="s">
        <v>37</v>
      </c>
      <c r="E191" s="157">
        <v>1.21</v>
      </c>
      <c r="F191" s="78">
        <f>F190*E191</f>
        <v>2.7104000000000004</v>
      </c>
      <c r="G191" s="438"/>
      <c r="H191" s="85"/>
      <c r="I191" s="64"/>
      <c r="J191" s="85"/>
      <c r="K191" s="85"/>
      <c r="L191" s="85"/>
      <c r="M191" s="85"/>
    </row>
    <row r="192" spans="1:246" s="431" customFormat="1" ht="42.75">
      <c r="A192" s="194">
        <v>7</v>
      </c>
      <c r="B192" s="426" t="s">
        <v>239</v>
      </c>
      <c r="C192" s="641" t="s">
        <v>291</v>
      </c>
      <c r="D192" s="315" t="s">
        <v>39</v>
      </c>
      <c r="E192" s="315"/>
      <c r="F192" s="102">
        <v>1.9</v>
      </c>
      <c r="G192" s="393"/>
      <c r="H192" s="84"/>
      <c r="I192" s="61"/>
      <c r="J192" s="84"/>
      <c r="K192" s="84"/>
      <c r="L192" s="84"/>
      <c r="M192" s="84"/>
    </row>
    <row r="193" spans="1:13" s="431" customFormat="1" ht="13.5">
      <c r="A193" s="86"/>
      <c r="B193" s="428"/>
      <c r="C193" s="301" t="s">
        <v>44</v>
      </c>
      <c r="D193" s="189" t="s">
        <v>37</v>
      </c>
      <c r="E193" s="189">
        <v>12.6</v>
      </c>
      <c r="F193" s="55">
        <f>F192*E193</f>
        <v>23.939999999999998</v>
      </c>
      <c r="G193" s="137"/>
      <c r="H193" s="84"/>
      <c r="I193" s="61"/>
      <c r="J193" s="84"/>
      <c r="K193" s="84"/>
      <c r="L193" s="84"/>
      <c r="M193" s="84"/>
    </row>
    <row r="194" spans="1:13" s="431" customFormat="1" ht="14.25">
      <c r="A194" s="86"/>
      <c r="B194" s="635"/>
      <c r="C194" s="301" t="s">
        <v>40</v>
      </c>
      <c r="D194" s="189" t="s">
        <v>4</v>
      </c>
      <c r="E194" s="189">
        <v>5.08</v>
      </c>
      <c r="F194" s="55">
        <f>F192*E194</f>
        <v>9.6519999999999992</v>
      </c>
      <c r="G194" s="137"/>
      <c r="H194" s="84"/>
      <c r="I194" s="61"/>
      <c r="J194" s="84"/>
      <c r="K194" s="84"/>
      <c r="L194" s="84"/>
      <c r="M194" s="84"/>
    </row>
    <row r="195" spans="1:13" s="431" customFormat="1" ht="14.25">
      <c r="A195" s="157"/>
      <c r="B195" s="429"/>
      <c r="C195" s="302" t="s">
        <v>58</v>
      </c>
      <c r="D195" s="330"/>
      <c r="E195" s="330"/>
      <c r="F195" s="63"/>
      <c r="G195" s="438"/>
      <c r="H195" s="84"/>
      <c r="I195" s="61"/>
      <c r="J195" s="84"/>
      <c r="K195" s="84"/>
      <c r="L195" s="84"/>
      <c r="M195" s="84"/>
    </row>
    <row r="196" spans="1:13" s="431" customFormat="1" ht="28.5">
      <c r="A196" s="341"/>
      <c r="B196" s="442"/>
      <c r="C196" s="533" t="s">
        <v>241</v>
      </c>
      <c r="D196" s="253" t="s">
        <v>88</v>
      </c>
      <c r="E196" s="253"/>
      <c r="F196" s="79">
        <v>2</v>
      </c>
      <c r="G196" s="255"/>
      <c r="H196" s="91"/>
      <c r="I196" s="588"/>
      <c r="J196" s="91"/>
      <c r="K196" s="91"/>
      <c r="L196" s="91"/>
      <c r="M196" s="91"/>
    </row>
    <row r="197" spans="1:13" s="431" customFormat="1" ht="28.5">
      <c r="A197" s="341"/>
      <c r="B197" s="442"/>
      <c r="C197" s="533" t="s">
        <v>243</v>
      </c>
      <c r="D197" s="253" t="s">
        <v>88</v>
      </c>
      <c r="E197" s="253"/>
      <c r="F197" s="79">
        <v>2</v>
      </c>
      <c r="G197" s="255"/>
      <c r="H197" s="91"/>
      <c r="I197" s="588"/>
      <c r="J197" s="91"/>
      <c r="K197" s="91"/>
      <c r="L197" s="91"/>
      <c r="M197" s="91"/>
    </row>
    <row r="198" spans="1:13" s="431" customFormat="1" ht="14.25">
      <c r="A198" s="341"/>
      <c r="B198" s="442"/>
      <c r="C198" s="533" t="s">
        <v>244</v>
      </c>
      <c r="D198" s="253" t="s">
        <v>88</v>
      </c>
      <c r="E198" s="253"/>
      <c r="F198" s="79">
        <v>2</v>
      </c>
      <c r="G198" s="255"/>
      <c r="H198" s="91"/>
      <c r="I198" s="588"/>
      <c r="J198" s="91"/>
      <c r="K198" s="91"/>
      <c r="L198" s="91"/>
      <c r="M198" s="91"/>
    </row>
    <row r="199" spans="1:13" s="431" customFormat="1" ht="14.25">
      <c r="A199" s="341"/>
      <c r="B199" s="442"/>
      <c r="C199" s="441" t="s">
        <v>236</v>
      </c>
      <c r="D199" s="253" t="s">
        <v>61</v>
      </c>
      <c r="E199" s="253">
        <v>16</v>
      </c>
      <c r="F199" s="257">
        <f>F192*E199</f>
        <v>30.4</v>
      </c>
      <c r="G199" s="271"/>
      <c r="H199" s="84"/>
      <c r="I199" s="61"/>
      <c r="J199" s="84"/>
      <c r="K199" s="84"/>
      <c r="L199" s="84"/>
      <c r="M199" s="84"/>
    </row>
    <row r="200" spans="1:13" s="431" customFormat="1" ht="14.25">
      <c r="A200" s="341"/>
      <c r="B200" s="442"/>
      <c r="C200" s="441" t="s">
        <v>133</v>
      </c>
      <c r="D200" s="253" t="s">
        <v>39</v>
      </c>
      <c r="E200" s="253">
        <v>0.41299999999999998</v>
      </c>
      <c r="F200" s="257">
        <f>F192*E200</f>
        <v>0.78469999999999995</v>
      </c>
      <c r="G200" s="459"/>
      <c r="H200" s="91"/>
      <c r="I200" s="588"/>
      <c r="J200" s="91"/>
      <c r="K200" s="91"/>
      <c r="L200" s="91"/>
      <c r="M200" s="91"/>
    </row>
    <row r="201" spans="1:13" s="431" customFormat="1" ht="27">
      <c r="A201" s="341"/>
      <c r="B201" s="442"/>
      <c r="C201" s="441" t="s">
        <v>237</v>
      </c>
      <c r="D201" s="253" t="s">
        <v>4</v>
      </c>
      <c r="E201" s="253">
        <v>7.01</v>
      </c>
      <c r="F201" s="257">
        <f>F192*E201</f>
        <v>13.318999999999999</v>
      </c>
      <c r="G201" s="642"/>
      <c r="H201" s="65"/>
      <c r="I201" s="64"/>
      <c r="J201" s="65"/>
      <c r="K201" s="65"/>
      <c r="L201" s="65"/>
      <c r="M201" s="65"/>
    </row>
    <row r="202" spans="1:13" s="135" customFormat="1" ht="28.5">
      <c r="A202" s="697">
        <v>8</v>
      </c>
      <c r="B202" s="136" t="s">
        <v>245</v>
      </c>
      <c r="C202" s="66" t="s">
        <v>246</v>
      </c>
      <c r="D202" s="57" t="s">
        <v>35</v>
      </c>
      <c r="E202" s="57"/>
      <c r="F202" s="102">
        <v>10</v>
      </c>
      <c r="G202" s="137"/>
      <c r="H202" s="84"/>
      <c r="I202" s="61"/>
      <c r="J202" s="84"/>
      <c r="K202" s="84"/>
      <c r="L202" s="84"/>
      <c r="M202" s="84"/>
    </row>
    <row r="203" spans="1:13" s="135" customFormat="1" ht="13.5">
      <c r="A203" s="697"/>
      <c r="B203" s="136"/>
      <c r="C203" s="272" t="s">
        <v>44</v>
      </c>
      <c r="D203" s="172" t="s">
        <v>37</v>
      </c>
      <c r="E203" s="172">
        <v>0.33600000000000002</v>
      </c>
      <c r="F203" s="55">
        <f>F202*E203</f>
        <v>3.3600000000000003</v>
      </c>
      <c r="G203" s="137"/>
      <c r="H203" s="84"/>
      <c r="I203" s="61"/>
      <c r="J203" s="84"/>
      <c r="K203" s="84"/>
      <c r="L203" s="84"/>
      <c r="M203" s="84"/>
    </row>
    <row r="204" spans="1:13" s="135" customFormat="1" ht="13.5">
      <c r="A204" s="697"/>
      <c r="B204" s="136"/>
      <c r="C204" s="272" t="s">
        <v>38</v>
      </c>
      <c r="D204" s="172" t="s">
        <v>4</v>
      </c>
      <c r="E204" s="172">
        <v>1.4999999999999999E-2</v>
      </c>
      <c r="F204" s="55">
        <f>F202*E204</f>
        <v>0.15</v>
      </c>
      <c r="G204" s="137"/>
      <c r="H204" s="84"/>
      <c r="I204" s="61"/>
      <c r="J204" s="84"/>
      <c r="K204" s="84"/>
      <c r="L204" s="84"/>
      <c r="M204" s="84"/>
    </row>
    <row r="205" spans="1:13" s="135" customFormat="1" ht="13.5">
      <c r="A205" s="697"/>
      <c r="B205" s="136"/>
      <c r="C205" s="272" t="s">
        <v>58</v>
      </c>
      <c r="D205" s="172"/>
      <c r="E205" s="172"/>
      <c r="F205" s="55">
        <v>0</v>
      </c>
      <c r="G205" s="137"/>
      <c r="H205" s="84"/>
      <c r="I205" s="61"/>
      <c r="J205" s="84"/>
      <c r="K205" s="84"/>
      <c r="L205" s="84"/>
      <c r="M205" s="84"/>
    </row>
    <row r="206" spans="1:13" s="135" customFormat="1" ht="13.5">
      <c r="A206" s="697"/>
      <c r="B206" s="136"/>
      <c r="C206" s="272" t="s">
        <v>247</v>
      </c>
      <c r="D206" s="172" t="s">
        <v>61</v>
      </c>
      <c r="E206" s="172">
        <v>2.4</v>
      </c>
      <c r="F206" s="55">
        <f>F202*E206</f>
        <v>24</v>
      </c>
      <c r="G206" s="214"/>
      <c r="H206" s="84"/>
      <c r="I206" s="61"/>
      <c r="J206" s="84"/>
      <c r="K206" s="84"/>
      <c r="L206" s="84"/>
      <c r="M206" s="84"/>
    </row>
    <row r="207" spans="1:13" s="135" customFormat="1" ht="13.5">
      <c r="A207" s="698"/>
      <c r="B207" s="443"/>
      <c r="C207" s="273" t="s">
        <v>62</v>
      </c>
      <c r="D207" s="176" t="s">
        <v>4</v>
      </c>
      <c r="E207" s="176">
        <v>2.2800000000000001E-2</v>
      </c>
      <c r="F207" s="63">
        <f>F202*E207</f>
        <v>0.22800000000000001</v>
      </c>
      <c r="G207" s="530"/>
      <c r="H207" s="85"/>
      <c r="I207" s="64"/>
      <c r="J207" s="85"/>
      <c r="K207" s="85"/>
      <c r="L207" s="85"/>
      <c r="M207" s="85"/>
    </row>
    <row r="208" spans="1:13" s="134" customFormat="1" ht="28.5">
      <c r="A208" s="697">
        <v>9</v>
      </c>
      <c r="B208" s="333" t="s">
        <v>248</v>
      </c>
      <c r="C208" s="423" t="s">
        <v>292</v>
      </c>
      <c r="D208" s="444" t="s">
        <v>249</v>
      </c>
      <c r="E208" s="172"/>
      <c r="F208" s="102">
        <v>1</v>
      </c>
      <c r="G208" s="137"/>
      <c r="H208" s="84"/>
      <c r="I208" s="61"/>
      <c r="J208" s="84"/>
      <c r="K208" s="84"/>
      <c r="L208" s="84"/>
      <c r="M208" s="84"/>
    </row>
    <row r="209" spans="1:14" s="205" customFormat="1" ht="14.25">
      <c r="A209" s="196"/>
      <c r="B209" s="336"/>
      <c r="C209" s="146" t="s">
        <v>44</v>
      </c>
      <c r="D209" s="73" t="s">
        <v>37</v>
      </c>
      <c r="E209" s="60">
        <v>1.24</v>
      </c>
      <c r="F209" s="55">
        <f>F208*E209</f>
        <v>1.24</v>
      </c>
      <c r="G209" s="137"/>
      <c r="H209" s="84"/>
      <c r="I209" s="61"/>
      <c r="J209" s="84"/>
      <c r="K209" s="84"/>
      <c r="L209" s="84"/>
      <c r="M209" s="84"/>
    </row>
    <row r="210" spans="1:14" s="205" customFormat="1" ht="14.25">
      <c r="A210" s="196"/>
      <c r="B210" s="336"/>
      <c r="C210" s="146" t="s">
        <v>40</v>
      </c>
      <c r="D210" s="697" t="s">
        <v>4</v>
      </c>
      <c r="E210" s="172">
        <v>0.26</v>
      </c>
      <c r="F210" s="55">
        <f>F208*E210</f>
        <v>0.26</v>
      </c>
      <c r="G210" s="137"/>
      <c r="H210" s="84"/>
      <c r="I210" s="61"/>
      <c r="J210" s="84"/>
      <c r="K210" s="84"/>
      <c r="L210" s="84"/>
      <c r="M210" s="84"/>
    </row>
    <row r="211" spans="1:14" s="205" customFormat="1" ht="14.25">
      <c r="A211" s="196"/>
      <c r="B211" s="336"/>
      <c r="C211" s="101" t="s">
        <v>58</v>
      </c>
      <c r="D211" s="73"/>
      <c r="E211" s="172"/>
      <c r="F211" s="55">
        <v>0</v>
      </c>
      <c r="G211" s="137"/>
      <c r="H211" s="84"/>
      <c r="I211" s="61"/>
      <c r="J211" s="84"/>
      <c r="K211" s="84"/>
      <c r="L211" s="84"/>
      <c r="M211" s="84"/>
    </row>
    <row r="212" spans="1:14" s="205" customFormat="1" ht="14.25">
      <c r="A212" s="196"/>
      <c r="B212" s="336"/>
      <c r="C212" s="146" t="s">
        <v>250</v>
      </c>
      <c r="D212" s="700" t="s">
        <v>96</v>
      </c>
      <c r="E212" s="172">
        <v>0.4</v>
      </c>
      <c r="F212" s="55">
        <f>F208*E212</f>
        <v>0.4</v>
      </c>
      <c r="G212" s="137"/>
      <c r="H212" s="84"/>
      <c r="I212" s="61"/>
      <c r="J212" s="84"/>
      <c r="K212" s="84"/>
      <c r="L212" s="84"/>
      <c r="M212" s="84"/>
    </row>
    <row r="213" spans="1:14" s="205" customFormat="1" ht="14.25">
      <c r="A213" s="445"/>
      <c r="B213" s="340"/>
      <c r="C213" s="150" t="s">
        <v>62</v>
      </c>
      <c r="D213" s="698" t="s">
        <v>4</v>
      </c>
      <c r="E213" s="176">
        <v>0.14000000000000001</v>
      </c>
      <c r="F213" s="63">
        <f>F208*E213</f>
        <v>0.14000000000000001</v>
      </c>
      <c r="G213" s="399"/>
      <c r="H213" s="85"/>
      <c r="I213" s="64"/>
      <c r="J213" s="85"/>
      <c r="K213" s="85"/>
      <c r="L213" s="85"/>
      <c r="M213" s="85"/>
    </row>
    <row r="214" spans="1:14" s="304" customFormat="1" ht="14.25">
      <c r="A214" s="447"/>
      <c r="B214" s="448"/>
      <c r="C214" s="449" t="s">
        <v>13</v>
      </c>
      <c r="D214" s="450"/>
      <c r="E214" s="451"/>
      <c r="F214" s="452"/>
      <c r="G214" s="453"/>
      <c r="H214" s="628"/>
      <c r="I214" s="626"/>
      <c r="J214" s="628"/>
      <c r="K214" s="627"/>
      <c r="L214" s="628"/>
      <c r="M214" s="628"/>
    </row>
    <row r="215" spans="1:14" s="430" customFormat="1" ht="14.25">
      <c r="A215" s="455"/>
      <c r="B215" s="456"/>
      <c r="C215" s="456" t="s">
        <v>251</v>
      </c>
      <c r="D215" s="457" t="s">
        <v>331</v>
      </c>
      <c r="E215" s="458"/>
      <c r="F215" s="459"/>
      <c r="G215" s="460"/>
      <c r="H215" s="291"/>
      <c r="I215" s="534"/>
      <c r="J215" s="291"/>
      <c r="K215" s="460"/>
      <c r="L215" s="291"/>
      <c r="M215" s="291"/>
    </row>
    <row r="216" spans="1:14" s="430" customFormat="1" ht="14.25">
      <c r="A216" s="455"/>
      <c r="B216" s="461"/>
      <c r="C216" s="449" t="s">
        <v>13</v>
      </c>
      <c r="D216" s="457"/>
      <c r="E216" s="462"/>
      <c r="F216" s="463"/>
      <c r="G216" s="462"/>
      <c r="H216" s="291"/>
      <c r="I216" s="536"/>
      <c r="J216" s="291"/>
      <c r="K216" s="535"/>
      <c r="L216" s="291"/>
      <c r="M216" s="291"/>
    </row>
    <row r="217" spans="1:14" s="430" customFormat="1" ht="14.25">
      <c r="A217" s="455"/>
      <c r="B217" s="456"/>
      <c r="C217" s="456" t="s">
        <v>168</v>
      </c>
      <c r="D217" s="457" t="s">
        <v>331</v>
      </c>
      <c r="E217" s="458"/>
      <c r="F217" s="459"/>
      <c r="G217" s="460"/>
      <c r="H217" s="291"/>
      <c r="I217" s="534"/>
      <c r="J217" s="291"/>
      <c r="K217" s="460"/>
      <c r="L217" s="291"/>
      <c r="M217" s="291"/>
    </row>
    <row r="218" spans="1:14" s="430" customFormat="1" ht="14.25">
      <c r="A218" s="455"/>
      <c r="B218" s="455"/>
      <c r="C218" s="466" t="s">
        <v>252</v>
      </c>
      <c r="D218" s="498"/>
      <c r="E218" s="498"/>
      <c r="F218" s="499"/>
      <c r="G218" s="498"/>
      <c r="H218" s="129"/>
      <c r="I218" s="538"/>
      <c r="J218" s="129"/>
      <c r="K218" s="537"/>
      <c r="L218" s="129"/>
      <c r="M218" s="129"/>
      <c r="N218" s="638"/>
    </row>
    <row r="219" spans="1:14" s="475" customFormat="1" ht="16.5">
      <c r="A219" s="469"/>
      <c r="B219" s="470"/>
      <c r="C219" s="471" t="s">
        <v>253</v>
      </c>
      <c r="D219" s="470"/>
      <c r="E219" s="470"/>
      <c r="F219" s="472"/>
      <c r="G219" s="473"/>
      <c r="H219" s="474"/>
      <c r="I219" s="474"/>
      <c r="J219" s="474"/>
      <c r="K219" s="474"/>
      <c r="L219" s="474"/>
      <c r="M219" s="474"/>
    </row>
    <row r="220" spans="1:14" s="475" customFormat="1" ht="28.5">
      <c r="A220" s="696">
        <v>1</v>
      </c>
      <c r="B220" s="235" t="s">
        <v>221</v>
      </c>
      <c r="C220" s="159" t="s">
        <v>222</v>
      </c>
      <c r="D220" s="194" t="s">
        <v>39</v>
      </c>
      <c r="E220" s="194"/>
      <c r="F220" s="425">
        <v>73</v>
      </c>
      <c r="G220" s="476"/>
      <c r="H220" s="476"/>
      <c r="I220" s="476"/>
      <c r="J220" s="476"/>
      <c r="K220" s="476"/>
      <c r="L220" s="476"/>
      <c r="M220" s="476"/>
    </row>
    <row r="221" spans="1:14" s="475" customFormat="1" ht="13.5">
      <c r="A221" s="697"/>
      <c r="B221" s="71"/>
      <c r="C221" s="477" t="s">
        <v>44</v>
      </c>
      <c r="D221" s="162" t="s">
        <v>37</v>
      </c>
      <c r="E221" s="162">
        <v>0.02</v>
      </c>
      <c r="F221" s="236">
        <f>F220*E221</f>
        <v>1.46</v>
      </c>
      <c r="G221" s="237"/>
      <c r="H221" s="84"/>
      <c r="I221" s="61"/>
      <c r="J221" s="84"/>
      <c r="K221" s="84"/>
      <c r="L221" s="84"/>
      <c r="M221" s="84"/>
    </row>
    <row r="222" spans="1:14" s="475" customFormat="1" ht="27">
      <c r="A222" s="697"/>
      <c r="B222" s="71"/>
      <c r="C222" s="477" t="s">
        <v>227</v>
      </c>
      <c r="D222" s="162" t="s">
        <v>95</v>
      </c>
      <c r="E222" s="162">
        <v>4.48E-2</v>
      </c>
      <c r="F222" s="236">
        <f>F220*E222</f>
        <v>3.2704</v>
      </c>
      <c r="G222" s="237"/>
      <c r="H222" s="84"/>
      <c r="I222" s="61"/>
      <c r="J222" s="84"/>
      <c r="K222" s="84"/>
      <c r="L222" s="84"/>
      <c r="M222" s="84"/>
    </row>
    <row r="223" spans="1:14" s="475" customFormat="1" ht="13.5">
      <c r="A223" s="697"/>
      <c r="B223" s="71"/>
      <c r="C223" s="477" t="s">
        <v>38</v>
      </c>
      <c r="D223" s="162" t="s">
        <v>4</v>
      </c>
      <c r="E223" s="162">
        <v>2.0999999999999999E-3</v>
      </c>
      <c r="F223" s="236">
        <f>F220*E223</f>
        <v>0.15329999999999999</v>
      </c>
      <c r="G223" s="237"/>
      <c r="H223" s="84"/>
      <c r="I223" s="61"/>
      <c r="J223" s="84"/>
      <c r="K223" s="85"/>
      <c r="L223" s="84"/>
      <c r="M223" s="84"/>
    </row>
    <row r="224" spans="1:14" s="475" customFormat="1" ht="14.25">
      <c r="A224" s="166">
        <v>2</v>
      </c>
      <c r="B224" s="242"/>
      <c r="C224" s="456" t="s">
        <v>254</v>
      </c>
      <c r="D224" s="341" t="s">
        <v>50</v>
      </c>
      <c r="E224" s="341"/>
      <c r="F224" s="478">
        <f>F220*1.95</f>
        <v>142.35</v>
      </c>
      <c r="G224" s="479"/>
      <c r="H224" s="91"/>
      <c r="I224" s="588"/>
      <c r="J224" s="91"/>
      <c r="K224" s="91"/>
      <c r="L224" s="91"/>
      <c r="M224" s="91"/>
    </row>
    <row r="225" spans="1:13" s="475" customFormat="1" ht="14.25">
      <c r="A225" s="697">
        <v>3</v>
      </c>
      <c r="B225" s="480" t="s">
        <v>255</v>
      </c>
      <c r="C225" s="282" t="s">
        <v>256</v>
      </c>
      <c r="D225" s="86" t="s">
        <v>39</v>
      </c>
      <c r="E225" s="86"/>
      <c r="F225" s="481">
        <v>73</v>
      </c>
      <c r="G225" s="237"/>
      <c r="H225" s="84"/>
      <c r="I225" s="61"/>
      <c r="J225" s="84"/>
      <c r="K225" s="84"/>
      <c r="L225" s="84"/>
      <c r="M225" s="84"/>
    </row>
    <row r="226" spans="1:13" s="475" customFormat="1" ht="13.5">
      <c r="A226" s="697"/>
      <c r="B226" s="480"/>
      <c r="C226" s="477" t="s">
        <v>44</v>
      </c>
      <c r="D226" s="162" t="s">
        <v>37</v>
      </c>
      <c r="E226" s="162">
        <v>3.2299999999999998E-3</v>
      </c>
      <c r="F226" s="236">
        <f>F225*E226</f>
        <v>0.23578999999999997</v>
      </c>
      <c r="G226" s="237"/>
      <c r="H226" s="84"/>
      <c r="I226" s="61"/>
      <c r="J226" s="84"/>
      <c r="K226" s="84"/>
      <c r="L226" s="84"/>
      <c r="M226" s="84"/>
    </row>
    <row r="227" spans="1:13" s="475" customFormat="1" ht="13.5">
      <c r="A227" s="697"/>
      <c r="B227" s="480"/>
      <c r="C227" s="477" t="s">
        <v>257</v>
      </c>
      <c r="D227" s="162" t="s">
        <v>95</v>
      </c>
      <c r="E227" s="162">
        <v>3.62E-3</v>
      </c>
      <c r="F227" s="236">
        <f>F225*E227</f>
        <v>0.26425999999999999</v>
      </c>
      <c r="G227" s="237"/>
      <c r="H227" s="84"/>
      <c r="I227" s="61"/>
      <c r="J227" s="84"/>
      <c r="K227" s="84"/>
      <c r="L227" s="84"/>
      <c r="M227" s="84"/>
    </row>
    <row r="228" spans="1:13" s="475" customFormat="1" ht="13.5">
      <c r="A228" s="697"/>
      <c r="B228" s="480"/>
      <c r="C228" s="477" t="s">
        <v>38</v>
      </c>
      <c r="D228" s="162" t="s">
        <v>4</v>
      </c>
      <c r="E228" s="162">
        <v>1.8000000000000001E-4</v>
      </c>
      <c r="F228" s="236">
        <f>F225*E228</f>
        <v>1.3140000000000001E-2</v>
      </c>
      <c r="G228" s="237"/>
      <c r="H228" s="85"/>
      <c r="I228" s="64"/>
      <c r="J228" s="85"/>
      <c r="K228" s="85"/>
      <c r="L228" s="85"/>
      <c r="M228" s="85"/>
    </row>
    <row r="229" spans="1:13" s="475" customFormat="1" ht="28.5">
      <c r="A229" s="696">
        <v>4</v>
      </c>
      <c r="B229" s="482" t="s">
        <v>225</v>
      </c>
      <c r="C229" s="159" t="s">
        <v>258</v>
      </c>
      <c r="D229" s="194" t="s">
        <v>39</v>
      </c>
      <c r="E229" s="194"/>
      <c r="F229" s="425">
        <v>33</v>
      </c>
      <c r="G229" s="476"/>
      <c r="H229" s="84"/>
      <c r="I229" s="61"/>
      <c r="J229" s="84"/>
      <c r="K229" s="84"/>
      <c r="L229" s="84"/>
      <c r="M229" s="84"/>
    </row>
    <row r="230" spans="1:13" s="475" customFormat="1" ht="13.5">
      <c r="A230" s="697"/>
      <c r="B230" s="480"/>
      <c r="C230" s="477" t="s">
        <v>44</v>
      </c>
      <c r="D230" s="162" t="s">
        <v>37</v>
      </c>
      <c r="E230" s="162">
        <v>1.6500000000000001E-2</v>
      </c>
      <c r="F230" s="236">
        <f>F229*E230</f>
        <v>0.54449999999999998</v>
      </c>
      <c r="G230" s="237"/>
      <c r="H230" s="84"/>
      <c r="I230" s="61"/>
      <c r="J230" s="84"/>
      <c r="K230" s="84"/>
      <c r="L230" s="84"/>
      <c r="M230" s="84"/>
    </row>
    <row r="231" spans="1:13" s="475" customFormat="1" ht="27">
      <c r="A231" s="697"/>
      <c r="B231" s="480"/>
      <c r="C231" s="477" t="s">
        <v>227</v>
      </c>
      <c r="D231" s="162" t="s">
        <v>95</v>
      </c>
      <c r="E231" s="162">
        <v>3.6999999999999998E-2</v>
      </c>
      <c r="F231" s="236">
        <f>F229*E231</f>
        <v>1.2209999999999999</v>
      </c>
      <c r="G231" s="237"/>
      <c r="H231" s="85"/>
      <c r="I231" s="64"/>
      <c r="J231" s="85"/>
      <c r="K231" s="85"/>
      <c r="L231" s="85"/>
      <c r="M231" s="85"/>
    </row>
    <row r="232" spans="1:13" s="475" customFormat="1" ht="28.5">
      <c r="A232" s="696">
        <v>5</v>
      </c>
      <c r="B232" s="482" t="s">
        <v>228</v>
      </c>
      <c r="C232" s="159" t="s">
        <v>229</v>
      </c>
      <c r="D232" s="194" t="s">
        <v>39</v>
      </c>
      <c r="E232" s="194"/>
      <c r="F232" s="425">
        <v>2</v>
      </c>
      <c r="G232" s="476"/>
      <c r="H232" s="84"/>
      <c r="I232" s="61"/>
      <c r="J232" s="84"/>
      <c r="K232" s="84"/>
      <c r="L232" s="84"/>
      <c r="M232" s="84"/>
    </row>
    <row r="233" spans="1:13" s="475" customFormat="1" ht="13.5">
      <c r="A233" s="697"/>
      <c r="B233" s="480"/>
      <c r="C233" s="477" t="s">
        <v>230</v>
      </c>
      <c r="D233" s="162" t="s">
        <v>37</v>
      </c>
      <c r="E233" s="162">
        <v>3.2349999999999999</v>
      </c>
      <c r="F233" s="236">
        <f>F232*E233</f>
        <v>6.47</v>
      </c>
      <c r="G233" s="237"/>
      <c r="H233" s="85"/>
      <c r="I233" s="64"/>
      <c r="J233" s="85"/>
      <c r="K233" s="85"/>
      <c r="L233" s="85"/>
      <c r="M233" s="85"/>
    </row>
    <row r="234" spans="1:13" s="475" customFormat="1" ht="28.5">
      <c r="A234" s="696">
        <v>6</v>
      </c>
      <c r="B234" s="482" t="s">
        <v>259</v>
      </c>
      <c r="C234" s="159" t="s">
        <v>260</v>
      </c>
      <c r="D234" s="194" t="s">
        <v>39</v>
      </c>
      <c r="E234" s="194"/>
      <c r="F234" s="425">
        <v>35</v>
      </c>
      <c r="G234" s="476"/>
      <c r="H234" s="84"/>
      <c r="I234" s="61"/>
      <c r="J234" s="84"/>
      <c r="K234" s="84"/>
      <c r="L234" s="84"/>
      <c r="M234" s="84"/>
    </row>
    <row r="235" spans="1:13" s="475" customFormat="1" ht="13.5">
      <c r="A235" s="697"/>
      <c r="B235" s="71"/>
      <c r="C235" s="477" t="s">
        <v>261</v>
      </c>
      <c r="D235" s="162" t="s">
        <v>95</v>
      </c>
      <c r="E235" s="162">
        <v>7.4900000000000001E-3</v>
      </c>
      <c r="F235" s="236">
        <f>F234*E235</f>
        <v>0.26214999999999999</v>
      </c>
      <c r="G235" s="237"/>
      <c r="H235" s="85"/>
      <c r="I235" s="64"/>
      <c r="J235" s="85"/>
      <c r="K235" s="85"/>
      <c r="L235" s="85"/>
      <c r="M235" s="85"/>
    </row>
    <row r="236" spans="1:13" s="475" customFormat="1" ht="14.25">
      <c r="A236" s="696">
        <v>7</v>
      </c>
      <c r="B236" s="235" t="s">
        <v>262</v>
      </c>
      <c r="C236" s="159" t="s">
        <v>263</v>
      </c>
      <c r="D236" s="194" t="s">
        <v>39</v>
      </c>
      <c r="E236" s="194"/>
      <c r="F236" s="425">
        <v>35</v>
      </c>
      <c r="G236" s="476"/>
      <c r="H236" s="84"/>
      <c r="I236" s="61"/>
      <c r="J236" s="84"/>
      <c r="K236" s="84"/>
      <c r="L236" s="84"/>
      <c r="M236" s="84"/>
    </row>
    <row r="237" spans="1:13" s="475" customFormat="1" ht="13.5">
      <c r="A237" s="697"/>
      <c r="B237" s="71"/>
      <c r="C237" s="477" t="s">
        <v>44</v>
      </c>
      <c r="D237" s="162" t="s">
        <v>37</v>
      </c>
      <c r="E237" s="162">
        <v>0.13400000000000001</v>
      </c>
      <c r="F237" s="236">
        <f>F236*E237</f>
        <v>4.6900000000000004</v>
      </c>
      <c r="G237" s="237"/>
      <c r="H237" s="84"/>
      <c r="I237" s="61"/>
      <c r="J237" s="84"/>
      <c r="K237" s="84"/>
      <c r="L237" s="84"/>
      <c r="M237" s="84"/>
    </row>
    <row r="238" spans="1:13" s="475" customFormat="1" ht="13.5">
      <c r="A238" s="697"/>
      <c r="B238" s="71"/>
      <c r="C238" s="477" t="s">
        <v>264</v>
      </c>
      <c r="D238" s="162" t="s">
        <v>95</v>
      </c>
      <c r="E238" s="162">
        <v>0.13</v>
      </c>
      <c r="F238" s="236">
        <f>F236*E238</f>
        <v>4.55</v>
      </c>
      <c r="G238" s="237"/>
      <c r="H238" s="84"/>
      <c r="I238" s="61"/>
      <c r="J238" s="84"/>
      <c r="K238" s="84"/>
      <c r="L238" s="84"/>
      <c r="M238" s="84"/>
    </row>
    <row r="239" spans="1:13" s="475" customFormat="1" ht="13.5">
      <c r="A239" s="697"/>
      <c r="B239" s="71"/>
      <c r="C239" s="477" t="s">
        <v>265</v>
      </c>
      <c r="D239" s="162" t="s">
        <v>95</v>
      </c>
      <c r="E239" s="162">
        <v>0.13</v>
      </c>
      <c r="F239" s="236">
        <f>F236*E239</f>
        <v>4.55</v>
      </c>
      <c r="G239" s="237"/>
      <c r="H239" s="85"/>
      <c r="I239" s="64"/>
      <c r="J239" s="85"/>
      <c r="K239" s="85"/>
      <c r="L239" s="85"/>
      <c r="M239" s="85"/>
    </row>
    <row r="240" spans="1:13" s="475" customFormat="1" ht="14.25">
      <c r="A240" s="696">
        <v>8</v>
      </c>
      <c r="B240" s="482" t="s">
        <v>131</v>
      </c>
      <c r="C240" s="630" t="s">
        <v>266</v>
      </c>
      <c r="D240" s="194" t="s">
        <v>39</v>
      </c>
      <c r="E240" s="194"/>
      <c r="F240" s="425">
        <v>3</v>
      </c>
      <c r="G240" s="476"/>
      <c r="H240" s="84"/>
      <c r="I240" s="61"/>
      <c r="J240" s="84"/>
      <c r="K240" s="84"/>
      <c r="L240" s="84"/>
      <c r="M240" s="84"/>
    </row>
    <row r="241" spans="1:13" s="475" customFormat="1" ht="13.5">
      <c r="A241" s="697"/>
      <c r="B241" s="71"/>
      <c r="C241" s="353" t="s">
        <v>44</v>
      </c>
      <c r="D241" s="162" t="s">
        <v>37</v>
      </c>
      <c r="E241" s="162">
        <v>0.89</v>
      </c>
      <c r="F241" s="236">
        <f>F240*E241</f>
        <v>2.67</v>
      </c>
      <c r="G241" s="237"/>
      <c r="H241" s="84"/>
      <c r="I241" s="61"/>
      <c r="J241" s="84"/>
      <c r="K241" s="84"/>
      <c r="L241" s="84"/>
      <c r="M241" s="84"/>
    </row>
    <row r="242" spans="1:13" s="475" customFormat="1" ht="13.5">
      <c r="A242" s="697"/>
      <c r="B242" s="71"/>
      <c r="C242" s="353" t="s">
        <v>38</v>
      </c>
      <c r="D242" s="162" t="s">
        <v>4</v>
      </c>
      <c r="E242" s="162">
        <v>0.37</v>
      </c>
      <c r="F242" s="236">
        <f>F240*E242</f>
        <v>1.1099999999999999</v>
      </c>
      <c r="G242" s="237"/>
      <c r="H242" s="84"/>
      <c r="I242" s="61"/>
      <c r="J242" s="84"/>
      <c r="K242" s="84"/>
      <c r="L242" s="84"/>
      <c r="M242" s="84"/>
    </row>
    <row r="243" spans="1:13" s="475" customFormat="1" ht="13.5">
      <c r="A243" s="697"/>
      <c r="B243" s="71"/>
      <c r="C243" s="353" t="s">
        <v>58</v>
      </c>
      <c r="D243" s="162"/>
      <c r="E243" s="162"/>
      <c r="F243" s="236">
        <f>E243*2353</f>
        <v>0</v>
      </c>
      <c r="G243" s="237"/>
      <c r="H243" s="84"/>
      <c r="I243" s="61"/>
      <c r="J243" s="84"/>
      <c r="K243" s="84"/>
      <c r="L243" s="84"/>
      <c r="M243" s="84"/>
    </row>
    <row r="244" spans="1:13" s="475" customFormat="1" ht="13.5">
      <c r="A244" s="697"/>
      <c r="B244" s="71"/>
      <c r="C244" s="353" t="s">
        <v>132</v>
      </c>
      <c r="D244" s="162" t="s">
        <v>39</v>
      </c>
      <c r="E244" s="162">
        <v>1.1499999999999999</v>
      </c>
      <c r="F244" s="236">
        <f>F240*E244</f>
        <v>3.4499999999999997</v>
      </c>
      <c r="G244" s="237"/>
      <c r="H244" s="84"/>
      <c r="I244" s="61"/>
      <c r="J244" s="84"/>
      <c r="K244" s="84"/>
      <c r="L244" s="84"/>
      <c r="M244" s="84"/>
    </row>
    <row r="245" spans="1:13" s="475" customFormat="1" ht="13.5">
      <c r="A245" s="698"/>
      <c r="B245" s="75"/>
      <c r="C245" s="359" t="s">
        <v>62</v>
      </c>
      <c r="D245" s="360" t="s">
        <v>4</v>
      </c>
      <c r="E245" s="360">
        <v>0.01</v>
      </c>
      <c r="F245" s="422">
        <f>F240*E245</f>
        <v>0.03</v>
      </c>
      <c r="G245" s="85"/>
      <c r="H245" s="85"/>
      <c r="I245" s="64"/>
      <c r="J245" s="85"/>
      <c r="K245" s="85"/>
      <c r="L245" s="85"/>
      <c r="M245" s="85"/>
    </row>
    <row r="246" spans="1:13" s="475" customFormat="1" ht="42.75">
      <c r="A246" s="696">
        <v>9</v>
      </c>
      <c r="B246" s="235" t="s">
        <v>134</v>
      </c>
      <c r="C246" s="159" t="s">
        <v>318</v>
      </c>
      <c r="D246" s="315" t="s">
        <v>39</v>
      </c>
      <c r="E246" s="315"/>
      <c r="F246" s="483">
        <v>15</v>
      </c>
      <c r="G246" s="476"/>
      <c r="H246" s="84"/>
      <c r="I246" s="61"/>
      <c r="J246" s="84"/>
      <c r="K246" s="84"/>
      <c r="L246" s="84"/>
      <c r="M246" s="84"/>
    </row>
    <row r="247" spans="1:13" s="475" customFormat="1" ht="13.5">
      <c r="A247" s="697"/>
      <c r="B247" s="71"/>
      <c r="C247" s="353" t="s">
        <v>44</v>
      </c>
      <c r="D247" s="162" t="s">
        <v>37</v>
      </c>
      <c r="E247" s="162">
        <v>8.44</v>
      </c>
      <c r="F247" s="236">
        <f>F246*E247</f>
        <v>126.6</v>
      </c>
      <c r="G247" s="237"/>
      <c r="H247" s="84"/>
      <c r="I247" s="61"/>
      <c r="J247" s="84"/>
      <c r="K247" s="84"/>
      <c r="L247" s="84"/>
      <c r="M247" s="84"/>
    </row>
    <row r="248" spans="1:13" s="475" customFormat="1" ht="13.5">
      <c r="A248" s="697"/>
      <c r="B248" s="71"/>
      <c r="C248" s="353" t="s">
        <v>38</v>
      </c>
      <c r="D248" s="162" t="s">
        <v>4</v>
      </c>
      <c r="E248" s="162">
        <v>1.1000000000000001</v>
      </c>
      <c r="F248" s="236">
        <f>F246*E248</f>
        <v>16.5</v>
      </c>
      <c r="G248" s="237"/>
      <c r="H248" s="84"/>
      <c r="I248" s="61"/>
      <c r="J248" s="84"/>
      <c r="K248" s="84"/>
      <c r="L248" s="84"/>
      <c r="M248" s="84"/>
    </row>
    <row r="249" spans="1:13" s="475" customFormat="1" ht="13.5">
      <c r="A249" s="697"/>
      <c r="B249" s="71"/>
      <c r="C249" s="353" t="s">
        <v>58</v>
      </c>
      <c r="D249" s="162"/>
      <c r="E249" s="162"/>
      <c r="F249" s="236">
        <f>E249*2353</f>
        <v>0</v>
      </c>
      <c r="G249" s="237"/>
      <c r="H249" s="84"/>
      <c r="I249" s="61"/>
      <c r="J249" s="84"/>
      <c r="K249" s="84"/>
      <c r="L249" s="84"/>
      <c r="M249" s="84"/>
    </row>
    <row r="250" spans="1:13" s="475" customFormat="1" ht="13.5">
      <c r="A250" s="697"/>
      <c r="B250" s="71"/>
      <c r="C250" s="327" t="s">
        <v>267</v>
      </c>
      <c r="D250" s="162" t="s">
        <v>39</v>
      </c>
      <c r="E250" s="162">
        <v>1.0149999999999999</v>
      </c>
      <c r="F250" s="236">
        <f>F246*E250</f>
        <v>15.224999999999998</v>
      </c>
      <c r="G250" s="237"/>
      <c r="H250" s="84"/>
      <c r="I250" s="61"/>
      <c r="J250" s="84"/>
      <c r="K250" s="84"/>
      <c r="L250" s="84"/>
      <c r="M250" s="84"/>
    </row>
    <row r="251" spans="1:13" s="475" customFormat="1" ht="13.5">
      <c r="A251" s="697"/>
      <c r="B251" s="71"/>
      <c r="C251" s="353" t="s">
        <v>135</v>
      </c>
      <c r="D251" s="162" t="s">
        <v>35</v>
      </c>
      <c r="E251" s="162">
        <v>1.84</v>
      </c>
      <c r="F251" s="236">
        <f>F246*E251</f>
        <v>27.6</v>
      </c>
      <c r="G251" s="237"/>
      <c r="H251" s="84"/>
      <c r="I251" s="61"/>
      <c r="J251" s="84"/>
      <c r="K251" s="84"/>
      <c r="L251" s="84"/>
      <c r="M251" s="84"/>
    </row>
    <row r="252" spans="1:13" s="475" customFormat="1" ht="13.5">
      <c r="A252" s="697"/>
      <c r="B252" s="71"/>
      <c r="C252" s="353" t="s">
        <v>60</v>
      </c>
      <c r="D252" s="162" t="s">
        <v>39</v>
      </c>
      <c r="E252" s="162">
        <v>3.3999999999999998E-3</v>
      </c>
      <c r="F252" s="236">
        <f>F246*E252</f>
        <v>5.0999999999999997E-2</v>
      </c>
      <c r="G252" s="237"/>
      <c r="H252" s="84"/>
      <c r="I252" s="61"/>
      <c r="J252" s="84"/>
      <c r="K252" s="84"/>
      <c r="L252" s="84"/>
      <c r="M252" s="84"/>
    </row>
    <row r="253" spans="1:13" s="475" customFormat="1" ht="13.5">
      <c r="A253" s="697"/>
      <c r="B253" s="71"/>
      <c r="C253" s="353" t="s">
        <v>136</v>
      </c>
      <c r="D253" s="162" t="s">
        <v>39</v>
      </c>
      <c r="E253" s="162">
        <v>3.9100000000000003E-2</v>
      </c>
      <c r="F253" s="236">
        <f>F246*E253</f>
        <v>0.58650000000000002</v>
      </c>
      <c r="G253" s="237"/>
      <c r="H253" s="84"/>
      <c r="I253" s="61"/>
      <c r="J253" s="84"/>
      <c r="K253" s="84"/>
      <c r="L253" s="84"/>
      <c r="M253" s="84"/>
    </row>
    <row r="254" spans="1:13" s="475" customFormat="1" ht="13.5">
      <c r="A254" s="697"/>
      <c r="B254" s="71"/>
      <c r="C254" s="353" t="s">
        <v>137</v>
      </c>
      <c r="D254" s="162" t="s">
        <v>61</v>
      </c>
      <c r="E254" s="162">
        <v>2.2000000000000002</v>
      </c>
      <c r="F254" s="236">
        <f>F246*E254</f>
        <v>33</v>
      </c>
      <c r="G254" s="237"/>
      <c r="H254" s="84"/>
      <c r="I254" s="61"/>
      <c r="J254" s="84"/>
      <c r="K254" s="84"/>
      <c r="L254" s="84"/>
      <c r="M254" s="84"/>
    </row>
    <row r="255" spans="1:13" s="475" customFormat="1" ht="13.5">
      <c r="A255" s="697"/>
      <c r="B255" s="71"/>
      <c r="C255" s="353" t="s">
        <v>63</v>
      </c>
      <c r="D255" s="162" t="s">
        <v>61</v>
      </c>
      <c r="E255" s="162">
        <v>1</v>
      </c>
      <c r="F255" s="236">
        <f>F246*E255</f>
        <v>15</v>
      </c>
      <c r="G255" s="237"/>
      <c r="H255" s="84"/>
      <c r="I255" s="61"/>
      <c r="J255" s="84"/>
      <c r="K255" s="84"/>
      <c r="L255" s="84"/>
      <c r="M255" s="84"/>
    </row>
    <row r="256" spans="1:13" s="475" customFormat="1" ht="13.5">
      <c r="A256" s="698"/>
      <c r="B256" s="75"/>
      <c r="C256" s="359" t="s">
        <v>62</v>
      </c>
      <c r="D256" s="360" t="s">
        <v>4</v>
      </c>
      <c r="E256" s="360">
        <v>0.46</v>
      </c>
      <c r="F256" s="422">
        <f>F246*E256</f>
        <v>6.9</v>
      </c>
      <c r="G256" s="85"/>
      <c r="H256" s="85"/>
      <c r="I256" s="64"/>
      <c r="J256" s="85"/>
      <c r="K256" s="85"/>
      <c r="L256" s="85"/>
      <c r="M256" s="85"/>
    </row>
    <row r="257" spans="1:13" s="475" customFormat="1" ht="14.25">
      <c r="A257" s="166">
        <v>10</v>
      </c>
      <c r="B257" s="242"/>
      <c r="C257" s="617" t="s">
        <v>268</v>
      </c>
      <c r="D257" s="397" t="s">
        <v>50</v>
      </c>
      <c r="E257" s="397"/>
      <c r="F257" s="485">
        <f>101.28/1000</f>
        <v>0.10128</v>
      </c>
      <c r="G257" s="479"/>
      <c r="H257" s="91"/>
      <c r="I257" s="588"/>
      <c r="J257" s="91"/>
      <c r="K257" s="91"/>
      <c r="L257" s="91"/>
      <c r="M257" s="91"/>
    </row>
    <row r="258" spans="1:13" s="475" customFormat="1" ht="14.25">
      <c r="A258" s="166">
        <v>11</v>
      </c>
      <c r="B258" s="242"/>
      <c r="C258" s="617" t="s">
        <v>269</v>
      </c>
      <c r="D258" s="397" t="s">
        <v>50</v>
      </c>
      <c r="E258" s="397"/>
      <c r="F258" s="485">
        <v>1.8360000000000001</v>
      </c>
      <c r="G258" s="479"/>
      <c r="H258" s="91"/>
      <c r="I258" s="588"/>
      <c r="J258" s="91"/>
      <c r="K258" s="91"/>
      <c r="L258" s="91"/>
      <c r="M258" s="91"/>
    </row>
    <row r="259" spans="1:13" s="475" customFormat="1" ht="28.5">
      <c r="A259" s="696">
        <v>12</v>
      </c>
      <c r="B259" s="235" t="s">
        <v>245</v>
      </c>
      <c r="C259" s="159" t="s">
        <v>246</v>
      </c>
      <c r="D259" s="194" t="s">
        <v>35</v>
      </c>
      <c r="E259" s="194"/>
      <c r="F259" s="425">
        <v>6</v>
      </c>
      <c r="G259" s="237"/>
      <c r="H259" s="84"/>
      <c r="I259" s="61"/>
      <c r="J259" s="84"/>
      <c r="K259" s="84"/>
      <c r="L259" s="84"/>
      <c r="M259" s="84"/>
    </row>
    <row r="260" spans="1:13" s="475" customFormat="1" ht="13.5">
      <c r="A260" s="697"/>
      <c r="B260" s="71"/>
      <c r="C260" s="353" t="s">
        <v>44</v>
      </c>
      <c r="D260" s="162" t="s">
        <v>37</v>
      </c>
      <c r="E260" s="162">
        <v>0.33600000000000002</v>
      </c>
      <c r="F260" s="236">
        <f>F259*E260</f>
        <v>2.016</v>
      </c>
      <c r="G260" s="237"/>
      <c r="H260" s="84"/>
      <c r="I260" s="61"/>
      <c r="J260" s="84"/>
      <c r="K260" s="84"/>
      <c r="L260" s="84"/>
      <c r="M260" s="84"/>
    </row>
    <row r="261" spans="1:13" s="475" customFormat="1" ht="13.5">
      <c r="A261" s="697"/>
      <c r="B261" s="71"/>
      <c r="C261" s="353" t="s">
        <v>38</v>
      </c>
      <c r="D261" s="162" t="s">
        <v>4</v>
      </c>
      <c r="E261" s="162">
        <v>1.4999999999999999E-2</v>
      </c>
      <c r="F261" s="236">
        <f>F259*E261</f>
        <v>0.09</v>
      </c>
      <c r="G261" s="237"/>
      <c r="H261" s="84"/>
      <c r="I261" s="61"/>
      <c r="J261" s="84"/>
      <c r="K261" s="84"/>
      <c r="L261" s="84"/>
      <c r="M261" s="84"/>
    </row>
    <row r="262" spans="1:13" s="475" customFormat="1" ht="13.5">
      <c r="A262" s="697"/>
      <c r="B262" s="71"/>
      <c r="C262" s="353" t="s">
        <v>58</v>
      </c>
      <c r="D262" s="162"/>
      <c r="E262" s="162"/>
      <c r="F262" s="236">
        <f>E262*2353</f>
        <v>0</v>
      </c>
      <c r="G262" s="237"/>
      <c r="H262" s="84"/>
      <c r="I262" s="61"/>
      <c r="J262" s="84"/>
      <c r="K262" s="84"/>
      <c r="L262" s="84"/>
      <c r="M262" s="84"/>
    </row>
    <row r="263" spans="1:13" s="475" customFormat="1" ht="13.5">
      <c r="A263" s="697"/>
      <c r="B263" s="71"/>
      <c r="C263" s="353" t="s">
        <v>247</v>
      </c>
      <c r="D263" s="162" t="s">
        <v>61</v>
      </c>
      <c r="E263" s="162">
        <v>2.4</v>
      </c>
      <c r="F263" s="236">
        <f>F259*E263</f>
        <v>14.399999999999999</v>
      </c>
      <c r="G263" s="434"/>
      <c r="H263" s="84"/>
      <c r="I263" s="61"/>
      <c r="J263" s="84"/>
      <c r="K263" s="84"/>
      <c r="L263" s="84"/>
      <c r="M263" s="84"/>
    </row>
    <row r="264" spans="1:13" s="475" customFormat="1" ht="13.5">
      <c r="A264" s="698"/>
      <c r="B264" s="75"/>
      <c r="C264" s="359" t="s">
        <v>62</v>
      </c>
      <c r="D264" s="360" t="s">
        <v>4</v>
      </c>
      <c r="E264" s="360">
        <v>2.2800000000000001E-2</v>
      </c>
      <c r="F264" s="422">
        <f>F259*E264</f>
        <v>0.1368</v>
      </c>
      <c r="G264" s="85"/>
      <c r="H264" s="85"/>
      <c r="I264" s="64"/>
      <c r="J264" s="85"/>
      <c r="K264" s="85"/>
      <c r="L264" s="85"/>
      <c r="M264" s="85"/>
    </row>
    <row r="265" spans="1:13" s="475" customFormat="1" ht="42.75">
      <c r="A265" s="73">
        <v>13</v>
      </c>
      <c r="B265" s="71" t="s">
        <v>270</v>
      </c>
      <c r="C265" s="282" t="s">
        <v>319</v>
      </c>
      <c r="D265" s="86" t="s">
        <v>39</v>
      </c>
      <c r="E265" s="86"/>
      <c r="F265" s="281">
        <v>6</v>
      </c>
      <c r="G265" s="137"/>
      <c r="H265" s="84"/>
      <c r="I265" s="61"/>
      <c r="J265" s="84"/>
      <c r="K265" s="84"/>
      <c r="L265" s="84"/>
      <c r="M265" s="84"/>
    </row>
    <row r="266" spans="1:13" s="475" customFormat="1" ht="13.5">
      <c r="A266" s="73"/>
      <c r="B266" s="71"/>
      <c r="C266" s="353" t="s">
        <v>44</v>
      </c>
      <c r="D266" s="162" t="s">
        <v>37</v>
      </c>
      <c r="E266" s="162">
        <v>8.4</v>
      </c>
      <c r="F266" s="74">
        <f>F265*E266</f>
        <v>50.400000000000006</v>
      </c>
      <c r="G266" s="137"/>
      <c r="H266" s="84"/>
      <c r="I266" s="61"/>
      <c r="J266" s="84"/>
      <c r="K266" s="84"/>
      <c r="L266" s="84"/>
      <c r="M266" s="84"/>
    </row>
    <row r="267" spans="1:13" s="475" customFormat="1" ht="13.5">
      <c r="A267" s="73"/>
      <c r="B267" s="71"/>
      <c r="C267" s="353" t="s">
        <v>38</v>
      </c>
      <c r="D267" s="162" t="s">
        <v>4</v>
      </c>
      <c r="E267" s="162">
        <v>0.81</v>
      </c>
      <c r="F267" s="74">
        <f>F265*E267</f>
        <v>4.8600000000000003</v>
      </c>
      <c r="G267" s="137"/>
      <c r="H267" s="84"/>
      <c r="I267" s="61"/>
      <c r="J267" s="84"/>
      <c r="K267" s="84"/>
      <c r="L267" s="84"/>
      <c r="M267" s="84"/>
    </row>
    <row r="268" spans="1:13" s="475" customFormat="1" ht="13.5">
      <c r="A268" s="73"/>
      <c r="B268" s="71"/>
      <c r="C268" s="353" t="s">
        <v>58</v>
      </c>
      <c r="D268" s="162"/>
      <c r="E268" s="162"/>
      <c r="F268" s="74">
        <f>E268*2353</f>
        <v>0</v>
      </c>
      <c r="G268" s="137"/>
      <c r="H268" s="84"/>
      <c r="I268" s="61"/>
      <c r="J268" s="84"/>
      <c r="K268" s="84"/>
      <c r="L268" s="84"/>
      <c r="M268" s="84"/>
    </row>
    <row r="269" spans="1:13" s="475" customFormat="1" ht="13.5">
      <c r="A269" s="73"/>
      <c r="B269" s="71"/>
      <c r="C269" s="327" t="s">
        <v>267</v>
      </c>
      <c r="D269" s="162" t="s">
        <v>39</v>
      </c>
      <c r="E269" s="162">
        <v>1.0149999999999999</v>
      </c>
      <c r="F269" s="74">
        <f>F265*E269</f>
        <v>6.09</v>
      </c>
      <c r="G269" s="237"/>
      <c r="H269" s="84"/>
      <c r="I269" s="61"/>
      <c r="J269" s="84"/>
      <c r="K269" s="84"/>
      <c r="L269" s="84"/>
      <c r="M269" s="84"/>
    </row>
    <row r="270" spans="1:13" s="475" customFormat="1" ht="13.5">
      <c r="A270" s="73"/>
      <c r="B270" s="71"/>
      <c r="C270" s="353" t="s">
        <v>135</v>
      </c>
      <c r="D270" s="162" t="s">
        <v>35</v>
      </c>
      <c r="E270" s="162">
        <v>1.37</v>
      </c>
      <c r="F270" s="74">
        <f>F265*E270</f>
        <v>8.2200000000000006</v>
      </c>
      <c r="G270" s="237"/>
      <c r="H270" s="84"/>
      <c r="I270" s="61"/>
      <c r="J270" s="84"/>
      <c r="K270" s="84"/>
      <c r="L270" s="84"/>
      <c r="M270" s="84"/>
    </row>
    <row r="271" spans="1:13" s="475" customFormat="1" ht="13.5">
      <c r="A271" s="73"/>
      <c r="B271" s="71"/>
      <c r="C271" s="353" t="s">
        <v>272</v>
      </c>
      <c r="D271" s="162" t="s">
        <v>39</v>
      </c>
      <c r="E271" s="162">
        <v>8.3999999999999995E-3</v>
      </c>
      <c r="F271" s="74">
        <f>F265*E271</f>
        <v>5.04E-2</v>
      </c>
      <c r="G271" s="237"/>
      <c r="H271" s="84"/>
      <c r="I271" s="61"/>
      <c r="J271" s="84"/>
      <c r="K271" s="84"/>
      <c r="L271" s="84"/>
      <c r="M271" s="84"/>
    </row>
    <row r="272" spans="1:13" s="475" customFormat="1" ht="13.5">
      <c r="A272" s="73"/>
      <c r="B272" s="71"/>
      <c r="C272" s="353" t="s">
        <v>273</v>
      </c>
      <c r="D272" s="162" t="s">
        <v>39</v>
      </c>
      <c r="E272" s="162">
        <v>2.5600000000000001E-2</v>
      </c>
      <c r="F272" s="74">
        <f>F265*E272</f>
        <v>0.15360000000000001</v>
      </c>
      <c r="G272" s="237"/>
      <c r="H272" s="84"/>
      <c r="I272" s="61"/>
      <c r="J272" s="84"/>
      <c r="K272" s="84"/>
      <c r="L272" s="84"/>
      <c r="M272" s="84"/>
    </row>
    <row r="273" spans="1:13" s="475" customFormat="1" ht="13.5">
      <c r="A273" s="73"/>
      <c r="B273" s="71"/>
      <c r="C273" s="353" t="s">
        <v>136</v>
      </c>
      <c r="D273" s="162" t="s">
        <v>39</v>
      </c>
      <c r="E273" s="162">
        <v>2.5999999999999999E-3</v>
      </c>
      <c r="F273" s="74">
        <f>F265*E273</f>
        <v>1.5599999999999999E-2</v>
      </c>
      <c r="G273" s="237"/>
      <c r="H273" s="84"/>
      <c r="I273" s="61"/>
      <c r="J273" s="84"/>
      <c r="K273" s="84"/>
      <c r="L273" s="84"/>
      <c r="M273" s="84"/>
    </row>
    <row r="274" spans="1:13" s="475" customFormat="1" ht="14.25">
      <c r="A274" s="73"/>
      <c r="B274" s="71"/>
      <c r="C274" s="347" t="s">
        <v>274</v>
      </c>
      <c r="D274" s="162" t="s">
        <v>275</v>
      </c>
      <c r="E274" s="162"/>
      <c r="F274" s="486">
        <f>82.87/1000</f>
        <v>8.2869999999999999E-2</v>
      </c>
      <c r="G274" s="479"/>
      <c r="H274" s="84"/>
      <c r="I274" s="61"/>
      <c r="J274" s="84"/>
      <c r="K274" s="84"/>
      <c r="L274" s="84"/>
      <c r="M274" s="84"/>
    </row>
    <row r="275" spans="1:13" s="475" customFormat="1" ht="14.25">
      <c r="A275" s="73"/>
      <c r="B275" s="71"/>
      <c r="C275" s="347" t="s">
        <v>276</v>
      </c>
      <c r="D275" s="162" t="s">
        <v>275</v>
      </c>
      <c r="E275" s="162"/>
      <c r="F275" s="486">
        <f>903.76/1000</f>
        <v>0.90376000000000001</v>
      </c>
      <c r="G275" s="479"/>
      <c r="H275" s="84"/>
      <c r="I275" s="61"/>
      <c r="J275" s="84"/>
      <c r="K275" s="84"/>
      <c r="L275" s="84"/>
      <c r="M275" s="84"/>
    </row>
    <row r="276" spans="1:13" s="475" customFormat="1" ht="13.5">
      <c r="A276" s="77"/>
      <c r="B276" s="75"/>
      <c r="C276" s="359" t="s">
        <v>62</v>
      </c>
      <c r="D276" s="360" t="s">
        <v>4</v>
      </c>
      <c r="E276" s="360">
        <v>0.39</v>
      </c>
      <c r="F276" s="78">
        <f>F265*E276</f>
        <v>2.34</v>
      </c>
      <c r="G276" s="85"/>
      <c r="H276" s="85"/>
      <c r="I276" s="64"/>
      <c r="J276" s="85"/>
      <c r="K276" s="85"/>
      <c r="L276" s="85"/>
      <c r="M276" s="85"/>
    </row>
    <row r="277" spans="1:13" s="475" customFormat="1" ht="14.25">
      <c r="A277" s="73">
        <v>14</v>
      </c>
      <c r="B277" s="184" t="s">
        <v>277</v>
      </c>
      <c r="C277" s="282" t="s">
        <v>278</v>
      </c>
      <c r="D277" s="162" t="s">
        <v>59</v>
      </c>
      <c r="E277" s="86"/>
      <c r="F277" s="394">
        <v>1</v>
      </c>
      <c r="G277" s="350"/>
      <c r="H277" s="84"/>
      <c r="I277" s="61"/>
      <c r="J277" s="84"/>
      <c r="K277" s="84"/>
      <c r="L277" s="84"/>
      <c r="M277" s="84"/>
    </row>
    <row r="278" spans="1:13" s="475" customFormat="1" ht="13.5">
      <c r="A278" s="73"/>
      <c r="B278" s="184"/>
      <c r="C278" s="477" t="s">
        <v>44</v>
      </c>
      <c r="D278" s="348" t="s">
        <v>37</v>
      </c>
      <c r="E278" s="189">
        <v>1.54</v>
      </c>
      <c r="F278" s="189">
        <f>F277*E278</f>
        <v>1.54</v>
      </c>
      <c r="G278" s="487"/>
      <c r="H278" s="84"/>
      <c r="I278" s="61"/>
      <c r="J278" s="84"/>
      <c r="K278" s="84"/>
      <c r="L278" s="84"/>
      <c r="M278" s="84"/>
    </row>
    <row r="279" spans="1:13" s="475" customFormat="1" ht="14.25">
      <c r="A279" s="73"/>
      <c r="B279" s="188"/>
      <c r="C279" s="477" t="s">
        <v>40</v>
      </c>
      <c r="D279" s="348" t="s">
        <v>4</v>
      </c>
      <c r="E279" s="488">
        <v>0.09</v>
      </c>
      <c r="F279" s="189">
        <f>F277*E279</f>
        <v>0.09</v>
      </c>
      <c r="G279" s="350"/>
      <c r="H279" s="84"/>
      <c r="I279" s="61"/>
      <c r="J279" s="84"/>
      <c r="K279" s="84"/>
      <c r="L279" s="84"/>
      <c r="M279" s="84"/>
    </row>
    <row r="280" spans="1:13" s="475" customFormat="1" ht="14.25">
      <c r="A280" s="73"/>
      <c r="B280" s="188"/>
      <c r="C280" s="477" t="s">
        <v>58</v>
      </c>
      <c r="D280" s="348"/>
      <c r="E280" s="488"/>
      <c r="F280" s="189"/>
      <c r="G280" s="350"/>
      <c r="H280" s="84"/>
      <c r="I280" s="61"/>
      <c r="J280" s="84"/>
      <c r="K280" s="84"/>
      <c r="L280" s="84"/>
      <c r="M280" s="84"/>
    </row>
    <row r="281" spans="1:13" s="475" customFormat="1" ht="14.25">
      <c r="A281" s="73"/>
      <c r="B281" s="188"/>
      <c r="C281" s="477" t="s">
        <v>279</v>
      </c>
      <c r="D281" s="162" t="s">
        <v>59</v>
      </c>
      <c r="E281" s="488">
        <v>1</v>
      </c>
      <c r="F281" s="189">
        <f>F277*E281</f>
        <v>1</v>
      </c>
      <c r="G281" s="137"/>
      <c r="H281" s="84"/>
      <c r="I281" s="61"/>
      <c r="J281" s="84"/>
      <c r="K281" s="84"/>
      <c r="L281" s="84"/>
      <c r="M281" s="84"/>
    </row>
    <row r="282" spans="1:13" s="475" customFormat="1" ht="14.25">
      <c r="A282" s="77"/>
      <c r="B282" s="192"/>
      <c r="C282" s="490" t="s">
        <v>280</v>
      </c>
      <c r="D282" s="491" t="s">
        <v>39</v>
      </c>
      <c r="E282" s="492">
        <v>1.4E-2</v>
      </c>
      <c r="F282" s="330">
        <f>F277*E282</f>
        <v>1.4E-2</v>
      </c>
      <c r="G282" s="149"/>
      <c r="H282" s="84"/>
      <c r="I282" s="61"/>
      <c r="J282" s="84"/>
      <c r="K282" s="84"/>
      <c r="L282" s="84"/>
      <c r="M282" s="84"/>
    </row>
    <row r="283" spans="1:13" s="475" customFormat="1" ht="14.25">
      <c r="A283" s="493"/>
      <c r="B283" s="494"/>
      <c r="C283" s="449" t="s">
        <v>165</v>
      </c>
      <c r="D283" s="459"/>
      <c r="E283" s="459"/>
      <c r="F283" s="495"/>
      <c r="G283" s="479"/>
      <c r="H283" s="496"/>
      <c r="I283" s="496"/>
      <c r="J283" s="496"/>
      <c r="K283" s="496"/>
      <c r="L283" s="496"/>
      <c r="M283" s="496"/>
    </row>
    <row r="284" spans="1:13" s="475" customFormat="1" ht="14.25">
      <c r="A284" s="497"/>
      <c r="B284" s="497"/>
      <c r="C284" s="456" t="s">
        <v>251</v>
      </c>
      <c r="D284" s="457" t="s">
        <v>331</v>
      </c>
      <c r="E284" s="458"/>
      <c r="F284" s="459"/>
      <c r="G284" s="460"/>
      <c r="H284" s="124"/>
      <c r="I284" s="454"/>
      <c r="J284" s="124"/>
      <c r="K284" s="124"/>
      <c r="L284" s="124"/>
      <c r="M284" s="124"/>
    </row>
    <row r="285" spans="1:13" s="475" customFormat="1" ht="14.25">
      <c r="A285" s="497"/>
      <c r="B285" s="497"/>
      <c r="C285" s="449" t="s">
        <v>13</v>
      </c>
      <c r="D285" s="457"/>
      <c r="E285" s="462"/>
      <c r="F285" s="463"/>
      <c r="G285" s="462"/>
      <c r="H285" s="124"/>
      <c r="I285" s="465"/>
      <c r="J285" s="124"/>
      <c r="K285" s="464"/>
      <c r="L285" s="124"/>
      <c r="M285" s="124"/>
    </row>
    <row r="286" spans="1:13" s="475" customFormat="1" ht="14.25">
      <c r="A286" s="497"/>
      <c r="B286" s="497"/>
      <c r="C286" s="456" t="s">
        <v>168</v>
      </c>
      <c r="D286" s="457" t="s">
        <v>331</v>
      </c>
      <c r="E286" s="458"/>
      <c r="F286" s="459"/>
      <c r="G286" s="460"/>
      <c r="H286" s="124"/>
      <c r="I286" s="454"/>
      <c r="J286" s="124"/>
      <c r="K286" s="124"/>
      <c r="L286" s="124"/>
      <c r="M286" s="124"/>
    </row>
    <row r="287" spans="1:13" s="475" customFormat="1" ht="14.25">
      <c r="A287" s="497"/>
      <c r="B287" s="497"/>
      <c r="C287" s="466" t="s">
        <v>281</v>
      </c>
      <c r="D287" s="498"/>
      <c r="E287" s="498"/>
      <c r="F287" s="499"/>
      <c r="G287" s="498"/>
      <c r="H287" s="131"/>
      <c r="I287" s="468"/>
      <c r="J287" s="131"/>
      <c r="K287" s="467"/>
      <c r="L287" s="131"/>
      <c r="M287" s="131"/>
    </row>
    <row r="288" spans="1:13" ht="18.75" customHeight="1">
      <c r="A288" s="166"/>
      <c r="B288" s="500"/>
      <c r="C288" s="466" t="s">
        <v>282</v>
      </c>
      <c r="D288" s="540"/>
      <c r="E288" s="501"/>
      <c r="F288" s="502"/>
      <c r="G288" s="502"/>
      <c r="H288" s="503"/>
      <c r="I288" s="503"/>
      <c r="J288" s="503"/>
      <c r="K288" s="503"/>
      <c r="L288" s="503"/>
      <c r="M288" s="503"/>
    </row>
    <row r="289" spans="1:14" s="14" customFormat="1" ht="14.25">
      <c r="A289" s="283"/>
      <c r="B289" s="283"/>
      <c r="C289" s="504" t="s">
        <v>283</v>
      </c>
      <c r="D289" s="120" t="s">
        <v>331</v>
      </c>
      <c r="E289" s="505"/>
      <c r="F289" s="404"/>
      <c r="G289" s="404"/>
      <c r="H289" s="123"/>
      <c r="I289" s="123"/>
      <c r="J289" s="123"/>
      <c r="K289" s="123"/>
      <c r="L289" s="123"/>
      <c r="M289" s="123"/>
    </row>
    <row r="290" spans="1:14" s="14" customFormat="1" ht="14.25">
      <c r="A290" s="283"/>
      <c r="B290" s="283"/>
      <c r="C290" s="507" t="s">
        <v>13</v>
      </c>
      <c r="D290" s="508"/>
      <c r="E290" s="505"/>
      <c r="F290" s="404"/>
      <c r="G290" s="404"/>
      <c r="H290" s="123"/>
      <c r="I290" s="123"/>
      <c r="J290" s="123"/>
      <c r="K290" s="123"/>
      <c r="L290" s="123"/>
      <c r="M290" s="123"/>
    </row>
    <row r="291" spans="1:14" s="14" customFormat="1" ht="14.25">
      <c r="A291" s="283"/>
      <c r="B291" s="283"/>
      <c r="C291" s="504" t="s">
        <v>284</v>
      </c>
      <c r="D291" s="120">
        <v>0.05</v>
      </c>
      <c r="E291" s="505"/>
      <c r="F291" s="404"/>
      <c r="G291" s="404"/>
      <c r="H291" s="123"/>
      <c r="I291" s="123"/>
      <c r="J291" s="123"/>
      <c r="K291" s="123"/>
      <c r="L291" s="123"/>
      <c r="M291" s="123"/>
    </row>
    <row r="292" spans="1:14" s="14" customFormat="1" ht="14.25">
      <c r="A292" s="283"/>
      <c r="B292" s="283"/>
      <c r="C292" s="507" t="s">
        <v>13</v>
      </c>
      <c r="D292" s="510"/>
      <c r="E292" s="505"/>
      <c r="F292" s="404"/>
      <c r="G292" s="404"/>
      <c r="H292" s="123"/>
      <c r="I292" s="123"/>
      <c r="J292" s="123"/>
      <c r="K292" s="123"/>
      <c r="L292" s="123"/>
      <c r="M292" s="123"/>
    </row>
    <row r="293" spans="1:14" s="14" customFormat="1" ht="14.25">
      <c r="A293" s="283"/>
      <c r="B293" s="283"/>
      <c r="C293" s="504" t="s">
        <v>285</v>
      </c>
      <c r="D293" s="120">
        <v>0.18</v>
      </c>
      <c r="E293" s="505"/>
      <c r="F293" s="404"/>
      <c r="G293" s="404"/>
      <c r="H293" s="123"/>
      <c r="I293" s="123"/>
      <c r="J293" s="123"/>
      <c r="K293" s="123"/>
      <c r="L293" s="123"/>
      <c r="M293" s="123"/>
    </row>
    <row r="294" spans="1:14" s="14" customFormat="1" ht="14.25">
      <c r="A294" s="283"/>
      <c r="B294" s="283"/>
      <c r="C294" s="511" t="s">
        <v>13</v>
      </c>
      <c r="D294" s="510"/>
      <c r="E294" s="505"/>
      <c r="F294" s="404"/>
      <c r="G294" s="404"/>
      <c r="H294" s="123"/>
      <c r="I294" s="123"/>
      <c r="J294" s="123"/>
      <c r="K294" s="123"/>
      <c r="L294" s="123"/>
      <c r="M294" s="123"/>
      <c r="N294" s="506"/>
    </row>
    <row r="295" spans="1:14">
      <c r="H295" s="514"/>
    </row>
    <row r="296" spans="1:14">
      <c r="C296" s="585"/>
      <c r="D296" s="586"/>
      <c r="E296" s="586"/>
      <c r="F296" s="587"/>
      <c r="G296" s="585"/>
      <c r="H296" s="586"/>
    </row>
    <row r="297" spans="1:14">
      <c r="M297" s="514"/>
    </row>
    <row r="299" spans="1:14">
      <c r="C299" s="513"/>
      <c r="D299" s="749" t="s">
        <v>313</v>
      </c>
      <c r="E299" s="749"/>
      <c r="F299" s="749"/>
      <c r="G299" s="749"/>
    </row>
  </sheetData>
  <sheetProtection algorithmName="SHA-512" hashValue="kyalUluSnvU3uFoLr+wzZf7Bsu5eQlVojsybWncJXbYvC8HcVRJAhav7hikxjmMApzDLfyLhK5Lr+gGIhr80Vg==" saltValue="KZWoxTnjPz9TupEImwRr9g==" spinCount="100000" sheet="1" objects="1" scenarios="1"/>
  <autoFilter ref="A9:XFD294"/>
  <mergeCells count="26">
    <mergeCell ref="A14:A18"/>
    <mergeCell ref="A5:A8"/>
    <mergeCell ref="B5:B8"/>
    <mergeCell ref="D5:D8"/>
    <mergeCell ref="E5:F5"/>
    <mergeCell ref="B11:B12"/>
    <mergeCell ref="B14:B18"/>
    <mergeCell ref="D299:G299"/>
    <mergeCell ref="B58:B65"/>
    <mergeCell ref="B66:B71"/>
    <mergeCell ref="B72:B77"/>
    <mergeCell ref="B48:B51"/>
    <mergeCell ref="B44:B47"/>
    <mergeCell ref="D1:J1"/>
    <mergeCell ref="H3:K3"/>
    <mergeCell ref="I4:K4"/>
    <mergeCell ref="I5:J6"/>
    <mergeCell ref="J7:J8"/>
    <mergeCell ref="G5:H6"/>
    <mergeCell ref="F7:F8"/>
    <mergeCell ref="H7:H8"/>
    <mergeCell ref="M5:M8"/>
    <mergeCell ref="E6:F6"/>
    <mergeCell ref="E7:E8"/>
    <mergeCell ref="K5:L6"/>
    <mergeCell ref="L7:L8"/>
  </mergeCells>
  <pageMargins left="0.34" right="0.62" top="0.2" bottom="0.22" header="0.2" footer="0.31"/>
  <pageSetup paperSize="9" scale="45" orientation="landscape" r:id="rId1"/>
  <rowBreaks count="4" manualBreakCount="4">
    <brk id="94" max="16383" man="1"/>
    <brk id="161" max="16383" man="1"/>
    <brk id="171" max="16383" man="1"/>
    <brk id="230" max="16383" man="1"/>
  </rowBreaks>
  <colBreaks count="1" manualBreakCount="1">
    <brk id="13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XEX328"/>
  <sheetViews>
    <sheetView tabSelected="1" zoomScale="120" zoomScaleNormal="120" zoomScaleSheetLayoutView="100" workbookViewId="0">
      <pane ySplit="9" topLeftCell="A10" activePane="bottomLeft" state="frozen"/>
      <selection pane="bottomLeft" activeCell="L3" sqref="L3"/>
    </sheetView>
  </sheetViews>
  <sheetFormatPr defaultRowHeight="15.75"/>
  <cols>
    <col min="1" max="1" width="2.85546875" style="276" customWidth="1"/>
    <col min="2" max="2" width="8.140625" style="373" customWidth="1"/>
    <col min="3" max="3" width="43.85546875" style="512" customWidth="1"/>
    <col min="4" max="4" width="7.5703125" style="170" bestFit="1" customWidth="1"/>
    <col min="5" max="5" width="9.7109375" style="170" bestFit="1" customWidth="1"/>
    <col min="6" max="6" width="11" style="258" bestFit="1" customWidth="1"/>
    <col min="7" max="7" width="10.85546875" style="513" bestFit="1" customWidth="1"/>
    <col min="8" max="8" width="12.7109375" style="170" bestFit="1" customWidth="1"/>
    <col min="9" max="9" width="8" style="170" bestFit="1" customWidth="1"/>
    <col min="10" max="10" width="12.42578125" style="170" bestFit="1" customWidth="1"/>
    <col min="11" max="11" width="8.7109375" style="170" bestFit="1" customWidth="1"/>
    <col min="12" max="12" width="11.140625" style="170" bestFit="1" customWidth="1"/>
    <col min="13" max="13" width="13.5703125" style="170" bestFit="1" customWidth="1"/>
    <col min="14" max="14" width="10.5703125" style="170" bestFit="1" customWidth="1"/>
    <col min="15" max="16384" width="9.140625" style="170"/>
  </cols>
  <sheetData>
    <row r="1" spans="1:14 16378:16378" s="6" customFormat="1" ht="16.5">
      <c r="A1" s="1"/>
      <c r="B1" s="2"/>
      <c r="C1" s="3" t="s">
        <v>1</v>
      </c>
      <c r="D1" s="750" t="s">
        <v>293</v>
      </c>
      <c r="E1" s="751"/>
      <c r="F1" s="751"/>
      <c r="G1" s="751"/>
      <c r="H1" s="751"/>
      <c r="I1" s="751"/>
      <c r="J1" s="751"/>
      <c r="K1" s="4"/>
      <c r="L1" s="5"/>
      <c r="M1" s="515"/>
    </row>
    <row r="2" spans="1:14 16378:16378" s="14" customFormat="1" ht="14.25">
      <c r="A2" s="1"/>
      <c r="B2" s="7"/>
      <c r="C2" s="8"/>
      <c r="D2" s="9"/>
      <c r="E2" s="10"/>
      <c r="F2" s="11"/>
      <c r="G2" s="12"/>
      <c r="H2" s="13"/>
      <c r="I2" s="694"/>
      <c r="J2" s="694"/>
      <c r="K2" s="694"/>
      <c r="L2" s="694"/>
      <c r="M2" s="694"/>
    </row>
    <row r="3" spans="1:14 16378:16378" s="14" customFormat="1" ht="14.25">
      <c r="A3" s="15"/>
      <c r="B3" s="16"/>
      <c r="C3" s="17"/>
      <c r="D3" s="18"/>
      <c r="F3" s="19"/>
      <c r="G3" s="19"/>
      <c r="H3" s="752" t="s">
        <v>3</v>
      </c>
      <c r="I3" s="752"/>
      <c r="J3" s="752"/>
      <c r="K3" s="752"/>
      <c r="L3" s="541"/>
      <c r="M3" s="694" t="s">
        <v>4</v>
      </c>
    </row>
    <row r="4" spans="1:14 16378:16378" s="14" customFormat="1" ht="14.25">
      <c r="A4" s="15"/>
      <c r="B4" s="16"/>
      <c r="C4" s="21" t="s">
        <v>5</v>
      </c>
      <c r="D4" s="18"/>
      <c r="E4" s="22"/>
      <c r="F4" s="11"/>
      <c r="G4" s="23"/>
      <c r="H4" s="694"/>
      <c r="I4" s="753" t="s">
        <v>6</v>
      </c>
      <c r="J4" s="753"/>
      <c r="K4" s="753"/>
      <c r="L4" s="694"/>
      <c r="M4" s="694" t="s">
        <v>4</v>
      </c>
    </row>
    <row r="5" spans="1:14 16378:16378" s="14" customFormat="1" ht="13.5">
      <c r="A5" s="731" t="s">
        <v>0</v>
      </c>
      <c r="B5" s="734" t="s">
        <v>7</v>
      </c>
      <c r="C5" s="24"/>
      <c r="D5" s="737" t="s">
        <v>8</v>
      </c>
      <c r="E5" s="740" t="s">
        <v>9</v>
      </c>
      <c r="F5" s="741"/>
      <c r="G5" s="724" t="s">
        <v>10</v>
      </c>
      <c r="H5" s="742"/>
      <c r="I5" s="724" t="s">
        <v>11</v>
      </c>
      <c r="J5" s="742"/>
      <c r="K5" s="754" t="s">
        <v>12</v>
      </c>
      <c r="L5" s="741"/>
      <c r="M5" s="755" t="s">
        <v>13</v>
      </c>
    </row>
    <row r="6" spans="1:14 16378:16378" s="14" customFormat="1" ht="13.5">
      <c r="A6" s="732"/>
      <c r="B6" s="735"/>
      <c r="C6" s="25" t="s">
        <v>14</v>
      </c>
      <c r="D6" s="738"/>
      <c r="E6" s="748" t="s">
        <v>15</v>
      </c>
      <c r="F6" s="728"/>
      <c r="G6" s="726"/>
      <c r="H6" s="743"/>
      <c r="I6" s="726"/>
      <c r="J6" s="743"/>
      <c r="K6" s="727" t="s">
        <v>16</v>
      </c>
      <c r="L6" s="728"/>
      <c r="M6" s="756"/>
    </row>
    <row r="7" spans="1:14 16378:16378" s="14" customFormat="1" ht="13.5">
      <c r="A7" s="732"/>
      <c r="B7" s="735"/>
      <c r="C7" s="26" t="s">
        <v>17</v>
      </c>
      <c r="D7" s="738"/>
      <c r="E7" s="744" t="s">
        <v>18</v>
      </c>
      <c r="F7" s="746" t="s">
        <v>19</v>
      </c>
      <c r="G7" s="27" t="s">
        <v>20</v>
      </c>
      <c r="H7" s="729" t="s">
        <v>19</v>
      </c>
      <c r="I7" s="28" t="s">
        <v>20</v>
      </c>
      <c r="J7" s="729" t="s">
        <v>19</v>
      </c>
      <c r="K7" s="28" t="s">
        <v>20</v>
      </c>
      <c r="L7" s="729" t="s">
        <v>19</v>
      </c>
      <c r="M7" s="756"/>
    </row>
    <row r="8" spans="1:14 16378:16378" s="14" customFormat="1" ht="13.5">
      <c r="A8" s="733"/>
      <c r="B8" s="736"/>
      <c r="C8" s="29"/>
      <c r="D8" s="739"/>
      <c r="E8" s="745"/>
      <c r="F8" s="747"/>
      <c r="G8" s="30" t="s">
        <v>21</v>
      </c>
      <c r="H8" s="730"/>
      <c r="I8" s="31" t="s">
        <v>21</v>
      </c>
      <c r="J8" s="730"/>
      <c r="K8" s="31" t="s">
        <v>21</v>
      </c>
      <c r="L8" s="730"/>
      <c r="M8" s="757"/>
    </row>
    <row r="9" spans="1:14 16378:16378" s="14" customFormat="1" ht="13.5">
      <c r="A9" s="32">
        <v>1</v>
      </c>
      <c r="B9" s="32" t="s">
        <v>22</v>
      </c>
      <c r="C9" s="33" t="s">
        <v>23</v>
      </c>
      <c r="D9" s="34" t="s">
        <v>24</v>
      </c>
      <c r="E9" s="35" t="s">
        <v>25</v>
      </c>
      <c r="F9" s="36" t="s">
        <v>26</v>
      </c>
      <c r="G9" s="37" t="s">
        <v>27</v>
      </c>
      <c r="H9" s="38" t="s">
        <v>28</v>
      </c>
      <c r="I9" s="39" t="s">
        <v>29</v>
      </c>
      <c r="J9" s="40" t="s">
        <v>30</v>
      </c>
      <c r="K9" s="39" t="s">
        <v>31</v>
      </c>
      <c r="L9" s="38" t="s">
        <v>32</v>
      </c>
      <c r="M9" s="39" t="s">
        <v>33</v>
      </c>
      <c r="XEX9" s="14">
        <v>1</v>
      </c>
    </row>
    <row r="10" spans="1:14 16378:16378" s="14" customFormat="1" ht="14.25">
      <c r="A10" s="41"/>
      <c r="B10" s="42"/>
      <c r="C10" s="43" t="s">
        <v>34</v>
      </c>
      <c r="D10" s="44"/>
      <c r="E10" s="45"/>
      <c r="F10" s="46"/>
      <c r="G10" s="47"/>
      <c r="H10" s="48"/>
      <c r="I10" s="49"/>
      <c r="J10" s="48"/>
      <c r="K10" s="47"/>
      <c r="L10" s="48"/>
      <c r="M10" s="47"/>
    </row>
    <row r="11" spans="1:14 16378:16378" s="59" customFormat="1" ht="28.5">
      <c r="A11" s="87">
        <v>10</v>
      </c>
      <c r="B11" s="717"/>
      <c r="C11" s="88" t="s">
        <v>49</v>
      </c>
      <c r="D11" s="87" t="s">
        <v>50</v>
      </c>
      <c r="E11" s="87"/>
      <c r="F11" s="106">
        <v>9.7169999999999987</v>
      </c>
      <c r="G11" s="52"/>
      <c r="H11" s="84"/>
      <c r="I11" s="61"/>
      <c r="J11" s="84"/>
      <c r="K11" s="84"/>
      <c r="L11" s="84"/>
      <c r="M11" s="84"/>
    </row>
    <row r="12" spans="1:14 16378:16378" s="59" customFormat="1" ht="15">
      <c r="A12" s="89"/>
      <c r="B12" s="718"/>
      <c r="C12" s="90" t="s">
        <v>36</v>
      </c>
      <c r="D12" s="92" t="s">
        <v>37</v>
      </c>
      <c r="E12" s="89">
        <v>0.53</v>
      </c>
      <c r="F12" s="80">
        <f>F11*E12</f>
        <v>5.15001</v>
      </c>
      <c r="G12" s="56"/>
      <c r="H12" s="85"/>
      <c r="I12" s="64"/>
      <c r="J12" s="85"/>
      <c r="K12" s="85"/>
      <c r="L12" s="85"/>
      <c r="M12" s="85"/>
    </row>
    <row r="13" spans="1:14 16378:16378" s="59" customFormat="1">
      <c r="A13" s="107" t="s">
        <v>287</v>
      </c>
      <c r="B13" s="108"/>
      <c r="C13" s="109" t="s">
        <v>51</v>
      </c>
      <c r="D13" s="110" t="s">
        <v>52</v>
      </c>
      <c r="E13" s="111"/>
      <c r="F13" s="112">
        <v>9.7169999999999987</v>
      </c>
      <c r="G13" s="113"/>
      <c r="H13" s="91"/>
      <c r="I13" s="588"/>
      <c r="J13" s="91"/>
      <c r="K13" s="91"/>
      <c r="L13" s="91"/>
      <c r="M13" s="91"/>
    </row>
    <row r="14" spans="1:14 16378:16378" s="103" customFormat="1" ht="14.25">
      <c r="A14" s="711"/>
      <c r="B14" s="719"/>
      <c r="C14" s="114" t="s">
        <v>13</v>
      </c>
      <c r="D14" s="115"/>
      <c r="E14" s="116"/>
      <c r="F14" s="246"/>
      <c r="G14" s="65"/>
      <c r="H14" s="117"/>
      <c r="I14" s="64"/>
      <c r="J14" s="117"/>
      <c r="K14" s="117"/>
      <c r="L14" s="117"/>
      <c r="M14" s="117"/>
      <c r="N14" s="567"/>
    </row>
    <row r="15" spans="1:14 16378:16378" s="125" customFormat="1" ht="14.25">
      <c r="A15" s="712"/>
      <c r="B15" s="719"/>
      <c r="C15" s="119" t="s">
        <v>53</v>
      </c>
      <c r="D15" s="120" t="s">
        <v>331</v>
      </c>
      <c r="E15" s="121"/>
      <c r="F15" s="250"/>
      <c r="G15" s="122"/>
      <c r="H15" s="124"/>
      <c r="I15" s="49"/>
      <c r="J15" s="124"/>
      <c r="K15" s="123"/>
      <c r="L15" s="124"/>
      <c r="M15" s="124"/>
    </row>
    <row r="16" spans="1:14 16378:16378" s="125" customFormat="1" ht="14.25">
      <c r="A16" s="712"/>
      <c r="B16" s="719"/>
      <c r="C16" s="126" t="s">
        <v>13</v>
      </c>
      <c r="D16" s="127"/>
      <c r="E16" s="121"/>
      <c r="F16" s="250"/>
      <c r="G16" s="122"/>
      <c r="H16" s="124"/>
      <c r="I16" s="49"/>
      <c r="J16" s="124"/>
      <c r="K16" s="123"/>
      <c r="L16" s="124"/>
      <c r="M16" s="124"/>
    </row>
    <row r="17" spans="1:14" s="125" customFormat="1" ht="14.25">
      <c r="A17" s="712"/>
      <c r="B17" s="719"/>
      <c r="C17" s="119" t="s">
        <v>54</v>
      </c>
      <c r="D17" s="120" t="s">
        <v>331</v>
      </c>
      <c r="E17" s="121"/>
      <c r="F17" s="250"/>
      <c r="G17" s="122"/>
      <c r="H17" s="124"/>
      <c r="I17" s="49"/>
      <c r="J17" s="124"/>
      <c r="K17" s="123"/>
      <c r="L17" s="124"/>
      <c r="M17" s="124"/>
    </row>
    <row r="18" spans="1:14" s="125" customFormat="1" ht="14.25">
      <c r="A18" s="713"/>
      <c r="B18" s="720"/>
      <c r="C18" s="128" t="s">
        <v>55</v>
      </c>
      <c r="D18" s="782"/>
      <c r="E18" s="783"/>
      <c r="F18" s="784"/>
      <c r="G18" s="519"/>
      <c r="H18" s="131"/>
      <c r="I18" s="130"/>
      <c r="J18" s="131"/>
      <c r="K18" s="129"/>
      <c r="L18" s="131"/>
      <c r="M18" s="131"/>
      <c r="N18" s="132"/>
    </row>
    <row r="19" spans="1:14" s="59" customFormat="1">
      <c r="A19" s="92"/>
      <c r="B19" s="704"/>
      <c r="C19" s="43" t="s">
        <v>56</v>
      </c>
      <c r="D19" s="698"/>
      <c r="E19" s="92"/>
      <c r="F19" s="81"/>
      <c r="G19" s="65"/>
      <c r="H19" s="65"/>
      <c r="I19" s="64"/>
      <c r="J19" s="65"/>
      <c r="K19" s="65"/>
      <c r="L19" s="65"/>
      <c r="M19" s="65"/>
    </row>
    <row r="20" spans="1:14" s="59" customFormat="1" ht="15">
      <c r="A20" s="92"/>
      <c r="B20" s="704"/>
      <c r="C20" s="133" t="s">
        <v>57</v>
      </c>
      <c r="D20" s="698"/>
      <c r="E20" s="92"/>
      <c r="F20" s="81"/>
      <c r="G20" s="65"/>
      <c r="H20" s="65"/>
      <c r="I20" s="64"/>
      <c r="J20" s="65"/>
      <c r="K20" s="65"/>
      <c r="L20" s="65"/>
      <c r="M20" s="65"/>
    </row>
    <row r="21" spans="1:14" s="135" customFormat="1" ht="28.5">
      <c r="A21" s="697">
        <v>2</v>
      </c>
      <c r="B21" s="139" t="s">
        <v>64</v>
      </c>
      <c r="C21" s="98" t="s">
        <v>65</v>
      </c>
      <c r="D21" s="697" t="s">
        <v>35</v>
      </c>
      <c r="E21" s="697"/>
      <c r="F21" s="99">
        <v>17.05</v>
      </c>
      <c r="G21" s="68"/>
      <c r="H21" s="84"/>
      <c r="I21" s="61"/>
      <c r="J21" s="84"/>
      <c r="K21" s="84"/>
      <c r="L21" s="84"/>
      <c r="M21" s="84"/>
    </row>
    <row r="22" spans="1:14" s="135" customFormat="1" ht="13.5">
      <c r="A22" s="697"/>
      <c r="B22" s="71"/>
      <c r="C22" s="146" t="s">
        <v>44</v>
      </c>
      <c r="D22" s="73" t="s">
        <v>37</v>
      </c>
      <c r="E22" s="73">
        <v>0.74</v>
      </c>
      <c r="F22" s="80">
        <f>F21*E22</f>
        <v>12.617000000000001</v>
      </c>
      <c r="G22" s="68"/>
      <c r="H22" s="84"/>
      <c r="I22" s="61"/>
      <c r="J22" s="84"/>
      <c r="K22" s="84"/>
      <c r="L22" s="84"/>
      <c r="M22" s="84"/>
    </row>
    <row r="23" spans="1:14" s="135" customFormat="1" ht="13.5">
      <c r="A23" s="697"/>
      <c r="B23" s="71"/>
      <c r="C23" s="146" t="s">
        <v>38</v>
      </c>
      <c r="D23" s="73" t="s">
        <v>4</v>
      </c>
      <c r="E23" s="697">
        <v>2.1000000000000001E-2</v>
      </c>
      <c r="F23" s="80">
        <f>F21*E23</f>
        <v>0.35805000000000003</v>
      </c>
      <c r="G23" s="148"/>
      <c r="H23" s="84"/>
      <c r="I23" s="61"/>
      <c r="J23" s="84"/>
      <c r="K23" s="151"/>
      <c r="L23" s="84"/>
      <c r="M23" s="84"/>
    </row>
    <row r="24" spans="1:14" s="135" customFormat="1" ht="13.5">
      <c r="A24" s="697"/>
      <c r="B24" s="71"/>
      <c r="C24" s="146" t="s">
        <v>58</v>
      </c>
      <c r="D24" s="73"/>
      <c r="E24" s="697"/>
      <c r="F24" s="141"/>
      <c r="G24" s="68"/>
      <c r="H24" s="84"/>
      <c r="I24" s="61"/>
      <c r="J24" s="84"/>
      <c r="K24" s="84"/>
      <c r="L24" s="84"/>
      <c r="M24" s="84"/>
    </row>
    <row r="25" spans="1:14" s="135" customFormat="1" ht="25.5">
      <c r="A25" s="697"/>
      <c r="B25" s="136" t="s">
        <v>66</v>
      </c>
      <c r="C25" s="146" t="s">
        <v>67</v>
      </c>
      <c r="D25" s="73" t="s">
        <v>39</v>
      </c>
      <c r="E25" s="697">
        <v>1.8700000000000001E-2</v>
      </c>
      <c r="F25" s="141">
        <f>F21*E25</f>
        <v>0.31883500000000004</v>
      </c>
      <c r="G25" s="149"/>
      <c r="H25" s="84"/>
      <c r="I25" s="61"/>
      <c r="J25" s="84"/>
      <c r="K25" s="84"/>
      <c r="L25" s="84"/>
      <c r="M25" s="84"/>
    </row>
    <row r="26" spans="1:14" s="135" customFormat="1" ht="13.5">
      <c r="A26" s="698"/>
      <c r="B26" s="75"/>
      <c r="C26" s="150" t="s">
        <v>62</v>
      </c>
      <c r="D26" s="77" t="s">
        <v>4</v>
      </c>
      <c r="E26" s="698">
        <v>3.0000000000000001E-3</v>
      </c>
      <c r="F26" s="142">
        <f>F21*E26</f>
        <v>5.1150000000000001E-2</v>
      </c>
      <c r="G26" s="151"/>
      <c r="H26" s="85"/>
      <c r="I26" s="64"/>
      <c r="J26" s="85"/>
      <c r="K26" s="85"/>
      <c r="L26" s="85"/>
      <c r="M26" s="85"/>
    </row>
    <row r="27" spans="1:14" s="59" customFormat="1" ht="28.5">
      <c r="A27" s="87">
        <v>3</v>
      </c>
      <c r="B27" s="139" t="s">
        <v>68</v>
      </c>
      <c r="C27" s="88" t="s">
        <v>69</v>
      </c>
      <c r="D27" s="87" t="s">
        <v>35</v>
      </c>
      <c r="E27" s="87"/>
      <c r="F27" s="99">
        <v>48.69</v>
      </c>
      <c r="G27" s="52"/>
      <c r="H27" s="84"/>
      <c r="I27" s="61"/>
      <c r="J27" s="84"/>
      <c r="K27" s="84"/>
      <c r="L27" s="84"/>
      <c r="M27" s="84"/>
    </row>
    <row r="28" spans="1:14" s="59" customFormat="1" ht="15">
      <c r="A28" s="89"/>
      <c r="B28" s="138"/>
      <c r="C28" s="54" t="s">
        <v>44</v>
      </c>
      <c r="D28" s="89" t="s">
        <v>37</v>
      </c>
      <c r="E28" s="73">
        <v>0.65800000000000003</v>
      </c>
      <c r="F28" s="80">
        <f>F27*E28</f>
        <v>32.038020000000003</v>
      </c>
      <c r="G28" s="56"/>
      <c r="H28" s="84"/>
      <c r="I28" s="61"/>
      <c r="J28" s="84"/>
      <c r="K28" s="84"/>
      <c r="L28" s="84"/>
      <c r="M28" s="84"/>
    </row>
    <row r="29" spans="1:14" s="59" customFormat="1" ht="15">
      <c r="A29" s="89"/>
      <c r="B29" s="138"/>
      <c r="C29" s="90" t="s">
        <v>38</v>
      </c>
      <c r="D29" s="697" t="s">
        <v>4</v>
      </c>
      <c r="E29" s="89">
        <v>0.01</v>
      </c>
      <c r="F29" s="80">
        <f>F27*E29</f>
        <v>0.4869</v>
      </c>
      <c r="G29" s="56"/>
      <c r="H29" s="84"/>
      <c r="I29" s="61"/>
      <c r="J29" s="84"/>
      <c r="K29" s="151"/>
      <c r="L29" s="84"/>
      <c r="M29" s="84"/>
    </row>
    <row r="30" spans="1:14" s="59" customFormat="1" ht="15">
      <c r="A30" s="89"/>
      <c r="B30" s="138"/>
      <c r="C30" s="90" t="s">
        <v>58</v>
      </c>
      <c r="D30" s="89"/>
      <c r="E30" s="89"/>
      <c r="F30" s="141"/>
      <c r="G30" s="56"/>
      <c r="H30" s="84"/>
      <c r="I30" s="61"/>
      <c r="J30" s="84"/>
      <c r="K30" s="84"/>
      <c r="L30" s="84"/>
      <c r="M30" s="84"/>
    </row>
    <row r="31" spans="1:14" s="59" customFormat="1" ht="15">
      <c r="A31" s="89"/>
      <c r="B31" s="138" t="s">
        <v>70</v>
      </c>
      <c r="C31" s="90" t="s">
        <v>71</v>
      </c>
      <c r="D31" s="89" t="s">
        <v>61</v>
      </c>
      <c r="E31" s="89">
        <v>0.63</v>
      </c>
      <c r="F31" s="141">
        <f>F27*E31</f>
        <v>30.674699999999998</v>
      </c>
      <c r="G31" s="56"/>
      <c r="H31" s="84"/>
      <c r="I31" s="61"/>
      <c r="J31" s="84"/>
      <c r="K31" s="84"/>
      <c r="L31" s="84"/>
      <c r="M31" s="84"/>
    </row>
    <row r="32" spans="1:14" s="59" customFormat="1" ht="15">
      <c r="A32" s="89"/>
      <c r="B32" s="138"/>
      <c r="C32" s="90" t="s">
        <v>72</v>
      </c>
      <c r="D32" s="89" t="s">
        <v>61</v>
      </c>
      <c r="E32" s="89">
        <v>0.79</v>
      </c>
      <c r="F32" s="141">
        <f>F27*E32</f>
        <v>38.4651</v>
      </c>
      <c r="G32" s="56"/>
      <c r="H32" s="84"/>
      <c r="I32" s="61"/>
      <c r="J32" s="84"/>
      <c r="K32" s="84"/>
      <c r="L32" s="84"/>
      <c r="M32" s="84"/>
    </row>
    <row r="33" spans="1:13" s="59" customFormat="1" ht="15">
      <c r="A33" s="89"/>
      <c r="B33" s="155"/>
      <c r="C33" s="90" t="s">
        <v>62</v>
      </c>
      <c r="D33" s="698" t="s">
        <v>4</v>
      </c>
      <c r="E33" s="89">
        <v>1.6E-2</v>
      </c>
      <c r="F33" s="81">
        <f>F27*E33</f>
        <v>0.77903999999999995</v>
      </c>
      <c r="G33" s="151"/>
      <c r="H33" s="85"/>
      <c r="I33" s="64"/>
      <c r="J33" s="85"/>
      <c r="K33" s="85"/>
      <c r="L33" s="85"/>
      <c r="M33" s="85"/>
    </row>
    <row r="34" spans="1:13" s="160" customFormat="1" ht="45">
      <c r="A34" s="89">
        <v>5</v>
      </c>
      <c r="B34" s="158" t="s">
        <v>75</v>
      </c>
      <c r="C34" s="159" t="s">
        <v>76</v>
      </c>
      <c r="D34" s="696" t="s">
        <v>35</v>
      </c>
      <c r="E34" s="696"/>
      <c r="F34" s="82">
        <v>10.73</v>
      </c>
      <c r="G34" s="56"/>
      <c r="H34" s="84"/>
      <c r="I34" s="61"/>
      <c r="J34" s="84"/>
      <c r="K34" s="84"/>
      <c r="L34" s="84"/>
      <c r="M34" s="84"/>
    </row>
    <row r="35" spans="1:13" s="160" customFormat="1" ht="13.5">
      <c r="A35" s="89"/>
      <c r="B35" s="161"/>
      <c r="C35" s="54" t="s">
        <v>44</v>
      </c>
      <c r="D35" s="89" t="s">
        <v>37</v>
      </c>
      <c r="E35" s="162">
        <v>2.52</v>
      </c>
      <c r="F35" s="80">
        <f>F34*E35</f>
        <v>27.0396</v>
      </c>
      <c r="G35" s="56"/>
      <c r="H35" s="84"/>
      <c r="I35" s="61"/>
      <c r="J35" s="84"/>
      <c r="K35" s="84"/>
      <c r="L35" s="84"/>
      <c r="M35" s="84"/>
    </row>
    <row r="36" spans="1:13" s="160" customFormat="1" ht="13.5">
      <c r="A36" s="89"/>
      <c r="B36" s="161"/>
      <c r="C36" s="90" t="s">
        <v>38</v>
      </c>
      <c r="D36" s="697" t="s">
        <v>4</v>
      </c>
      <c r="E36" s="156">
        <v>9.0999999999999998E-2</v>
      </c>
      <c r="F36" s="80">
        <f>F34*E36</f>
        <v>0.97643000000000002</v>
      </c>
      <c r="G36" s="56"/>
      <c r="H36" s="84"/>
      <c r="I36" s="61"/>
      <c r="J36" s="84"/>
      <c r="K36" s="151"/>
      <c r="L36" s="84"/>
      <c r="M36" s="84"/>
    </row>
    <row r="37" spans="1:13" s="160" customFormat="1" ht="13.5">
      <c r="A37" s="89"/>
      <c r="B37" s="161"/>
      <c r="C37" s="90" t="s">
        <v>58</v>
      </c>
      <c r="D37" s="89"/>
      <c r="E37" s="156"/>
      <c r="F37" s="141"/>
      <c r="G37" s="56"/>
      <c r="H37" s="84"/>
      <c r="I37" s="61"/>
      <c r="J37" s="84"/>
      <c r="K37" s="84"/>
      <c r="L37" s="84"/>
      <c r="M37" s="84"/>
    </row>
    <row r="38" spans="1:13" s="160" customFormat="1" ht="27">
      <c r="A38" s="89"/>
      <c r="B38" s="161"/>
      <c r="C38" s="90" t="s">
        <v>77</v>
      </c>
      <c r="D38" s="697" t="s">
        <v>35</v>
      </c>
      <c r="E38" s="163">
        <v>1</v>
      </c>
      <c r="F38" s="141">
        <f>F34*E38</f>
        <v>10.73</v>
      </c>
      <c r="G38" s="56"/>
      <c r="H38" s="84"/>
      <c r="I38" s="61"/>
      <c r="J38" s="84"/>
      <c r="K38" s="84"/>
      <c r="L38" s="84"/>
      <c r="M38" s="84"/>
    </row>
    <row r="39" spans="1:13" s="160" customFormat="1" ht="13.5">
      <c r="A39" s="89"/>
      <c r="B39" s="161"/>
      <c r="C39" s="93" t="s">
        <v>62</v>
      </c>
      <c r="D39" s="697" t="s">
        <v>4</v>
      </c>
      <c r="E39" s="156">
        <v>0.16400000000000001</v>
      </c>
      <c r="F39" s="141">
        <f>F34*E39</f>
        <v>1.7597200000000002</v>
      </c>
      <c r="G39" s="151"/>
      <c r="H39" s="85"/>
      <c r="I39" s="64"/>
      <c r="J39" s="85"/>
      <c r="K39" s="85"/>
      <c r="L39" s="85"/>
      <c r="M39" s="85"/>
    </row>
    <row r="40" spans="1:13" s="160" customFormat="1" ht="16.5">
      <c r="A40" s="89"/>
      <c r="B40" s="164"/>
      <c r="C40" s="165" t="s">
        <v>288</v>
      </c>
      <c r="D40" s="166"/>
      <c r="E40" s="166"/>
      <c r="F40" s="166"/>
      <c r="G40" s="167"/>
      <c r="H40" s="84"/>
      <c r="I40" s="61"/>
      <c r="J40" s="84"/>
      <c r="K40" s="84"/>
      <c r="L40" s="84"/>
      <c r="M40" s="84"/>
    </row>
    <row r="41" spans="1:13" s="160" customFormat="1" ht="14.25">
      <c r="A41" s="89"/>
      <c r="B41" s="164"/>
      <c r="C41" s="67" t="s">
        <v>79</v>
      </c>
      <c r="D41" s="166" t="s">
        <v>80</v>
      </c>
      <c r="E41" s="166"/>
      <c r="F41" s="168">
        <v>4</v>
      </c>
      <c r="G41" s="167"/>
      <c r="H41" s="91"/>
      <c r="I41" s="588"/>
      <c r="J41" s="91"/>
      <c r="K41" s="91"/>
      <c r="L41" s="91"/>
      <c r="M41" s="91"/>
    </row>
    <row r="42" spans="1:13" s="160" customFormat="1" ht="14.25">
      <c r="A42" s="89"/>
      <c r="B42" s="164"/>
      <c r="C42" s="67" t="s">
        <v>81</v>
      </c>
      <c r="D42" s="166" t="s">
        <v>80</v>
      </c>
      <c r="E42" s="166"/>
      <c r="F42" s="168">
        <v>8</v>
      </c>
      <c r="G42" s="167"/>
      <c r="H42" s="91"/>
      <c r="I42" s="588"/>
      <c r="J42" s="91"/>
      <c r="K42" s="91"/>
      <c r="L42" s="91"/>
      <c r="M42" s="91"/>
    </row>
    <row r="43" spans="1:13" s="160" customFormat="1" ht="14.25">
      <c r="A43" s="89"/>
      <c r="B43" s="164"/>
      <c r="C43" s="67" t="s">
        <v>82</v>
      </c>
      <c r="D43" s="166" t="s">
        <v>80</v>
      </c>
      <c r="E43" s="166"/>
      <c r="F43" s="168">
        <v>4</v>
      </c>
      <c r="G43" s="167"/>
      <c r="H43" s="91"/>
      <c r="I43" s="588"/>
      <c r="J43" s="91"/>
      <c r="K43" s="91"/>
      <c r="L43" s="91"/>
      <c r="M43" s="91"/>
    </row>
    <row r="44" spans="1:13" s="160" customFormat="1" ht="14.25">
      <c r="A44" s="89"/>
      <c r="B44" s="164"/>
      <c r="C44" s="67" t="s">
        <v>83</v>
      </c>
      <c r="D44" s="166" t="s">
        <v>80</v>
      </c>
      <c r="E44" s="166"/>
      <c r="F44" s="168">
        <v>12</v>
      </c>
      <c r="G44" s="167"/>
      <c r="H44" s="91"/>
      <c r="I44" s="588"/>
      <c r="J44" s="91"/>
      <c r="K44" s="91"/>
      <c r="L44" s="91"/>
      <c r="M44" s="91"/>
    </row>
    <row r="45" spans="1:13" s="160" customFormat="1" ht="14.25">
      <c r="A45" s="89"/>
      <c r="B45" s="164"/>
      <c r="C45" s="67" t="s">
        <v>84</v>
      </c>
      <c r="D45" s="166" t="s">
        <v>80</v>
      </c>
      <c r="E45" s="166"/>
      <c r="F45" s="168">
        <v>12</v>
      </c>
      <c r="G45" s="167"/>
      <c r="H45" s="91"/>
      <c r="I45" s="588"/>
      <c r="J45" s="91"/>
      <c r="K45" s="91"/>
      <c r="L45" s="91"/>
      <c r="M45" s="91"/>
    </row>
    <row r="46" spans="1:13" s="160" customFormat="1" ht="14.25">
      <c r="A46" s="89"/>
      <c r="B46" s="164"/>
      <c r="C46" s="169" t="s">
        <v>85</v>
      </c>
      <c r="D46" s="166" t="s">
        <v>80</v>
      </c>
      <c r="E46" s="166"/>
      <c r="F46" s="168">
        <v>8</v>
      </c>
      <c r="G46" s="167"/>
      <c r="H46" s="91"/>
      <c r="I46" s="588"/>
      <c r="J46" s="91"/>
      <c r="K46" s="91"/>
      <c r="L46" s="91"/>
      <c r="M46" s="91"/>
    </row>
    <row r="47" spans="1:13" s="59" customFormat="1" ht="15">
      <c r="A47" s="696">
        <v>6</v>
      </c>
      <c r="B47" s="708" t="s">
        <v>86</v>
      </c>
      <c r="C47" s="542" t="s">
        <v>87</v>
      </c>
      <c r="D47" s="697" t="s">
        <v>88</v>
      </c>
      <c r="E47" s="172"/>
      <c r="F47" s="173">
        <v>6</v>
      </c>
      <c r="G47" s="174"/>
      <c r="H47" s="84"/>
      <c r="I47" s="61"/>
      <c r="J47" s="84"/>
      <c r="K47" s="84"/>
      <c r="L47" s="84"/>
      <c r="M47" s="84"/>
    </row>
    <row r="48" spans="1:13" s="59" customFormat="1" ht="15">
      <c r="A48" s="697"/>
      <c r="B48" s="709"/>
      <c r="C48" s="268" t="s">
        <v>44</v>
      </c>
      <c r="D48" s="73" t="s">
        <v>37</v>
      </c>
      <c r="E48" s="60">
        <v>1</v>
      </c>
      <c r="F48" s="80">
        <f>F47*E48</f>
        <v>6</v>
      </c>
      <c r="G48" s="174"/>
      <c r="H48" s="84"/>
      <c r="I48" s="61"/>
      <c r="J48" s="84"/>
      <c r="K48" s="84"/>
      <c r="L48" s="84"/>
      <c r="M48" s="84"/>
    </row>
    <row r="49" spans="1:13" s="59" customFormat="1" ht="15">
      <c r="A49" s="698"/>
      <c r="B49" s="710"/>
      <c r="C49" s="543" t="s">
        <v>40</v>
      </c>
      <c r="D49" s="698" t="s">
        <v>4</v>
      </c>
      <c r="E49" s="176">
        <v>0.49299999999999999</v>
      </c>
      <c r="F49" s="81">
        <f>F47*E49</f>
        <v>2.9580000000000002</v>
      </c>
      <c r="G49" s="177"/>
      <c r="H49" s="85"/>
      <c r="I49" s="64"/>
      <c r="J49" s="85"/>
      <c r="K49" s="151"/>
      <c r="L49" s="85"/>
      <c r="M49" s="85"/>
    </row>
    <row r="50" spans="1:13" s="59" customFormat="1" ht="15">
      <c r="A50" s="697">
        <v>7</v>
      </c>
      <c r="B50" s="178" t="s">
        <v>89</v>
      </c>
      <c r="C50" s="544" t="s">
        <v>90</v>
      </c>
      <c r="D50" s="180" t="s">
        <v>88</v>
      </c>
      <c r="E50" s="60"/>
      <c r="F50" s="181">
        <v>6</v>
      </c>
      <c r="G50" s="182"/>
      <c r="H50" s="84"/>
      <c r="I50" s="61"/>
      <c r="J50" s="84"/>
      <c r="K50" s="84"/>
      <c r="L50" s="84"/>
      <c r="M50" s="84"/>
    </row>
    <row r="51" spans="1:13" s="59" customFormat="1" ht="15">
      <c r="A51" s="73"/>
      <c r="B51" s="184"/>
      <c r="C51" s="146" t="s">
        <v>91</v>
      </c>
      <c r="D51" s="185" t="s">
        <v>37</v>
      </c>
      <c r="E51" s="60">
        <v>1.34</v>
      </c>
      <c r="F51" s="80">
        <f>F50*E51</f>
        <v>8.0400000000000009</v>
      </c>
      <c r="G51" s="186"/>
      <c r="H51" s="84"/>
      <c r="I51" s="61"/>
      <c r="J51" s="84"/>
      <c r="K51" s="84"/>
      <c r="L51" s="84"/>
      <c r="M51" s="84"/>
    </row>
    <row r="52" spans="1:13" s="59" customFormat="1" ht="15">
      <c r="A52" s="73"/>
      <c r="B52" s="188"/>
      <c r="C52" s="146" t="s">
        <v>40</v>
      </c>
      <c r="D52" s="185" t="s">
        <v>92</v>
      </c>
      <c r="E52" s="172">
        <v>0.05</v>
      </c>
      <c r="F52" s="80">
        <f>F50*E52</f>
        <v>0.30000000000000004</v>
      </c>
      <c r="G52" s="70"/>
      <c r="H52" s="84"/>
      <c r="I52" s="61"/>
      <c r="J52" s="84"/>
      <c r="K52" s="151"/>
      <c r="L52" s="84"/>
      <c r="M52" s="84"/>
    </row>
    <row r="53" spans="1:13" s="59" customFormat="1" ht="15">
      <c r="A53" s="73"/>
      <c r="B53" s="188"/>
      <c r="C53" s="146" t="s">
        <v>58</v>
      </c>
      <c r="D53" s="185"/>
      <c r="E53" s="172"/>
      <c r="F53" s="74"/>
      <c r="G53" s="190"/>
      <c r="H53" s="84"/>
      <c r="I53" s="61"/>
      <c r="J53" s="84"/>
      <c r="K53" s="84"/>
      <c r="L53" s="84"/>
      <c r="M53" s="84"/>
    </row>
    <row r="54" spans="1:13" s="59" customFormat="1" ht="15">
      <c r="A54" s="73"/>
      <c r="B54" s="144" t="s">
        <v>93</v>
      </c>
      <c r="C54" s="191" t="s">
        <v>94</v>
      </c>
      <c r="D54" s="185" t="s">
        <v>88</v>
      </c>
      <c r="E54" s="172">
        <v>1</v>
      </c>
      <c r="F54" s="74">
        <f>F50*E54</f>
        <v>6</v>
      </c>
      <c r="G54" s="68"/>
      <c r="H54" s="84"/>
      <c r="I54" s="61"/>
      <c r="J54" s="84"/>
      <c r="K54" s="84"/>
      <c r="L54" s="84"/>
      <c r="M54" s="84"/>
    </row>
    <row r="55" spans="1:13" s="59" customFormat="1" ht="15">
      <c r="A55" s="77"/>
      <c r="B55" s="192"/>
      <c r="C55" s="150" t="s">
        <v>62</v>
      </c>
      <c r="D55" s="77" t="s">
        <v>4</v>
      </c>
      <c r="E55" s="176">
        <v>0.16</v>
      </c>
      <c r="F55" s="78">
        <f>F50*E55</f>
        <v>0.96</v>
      </c>
      <c r="G55" s="151"/>
      <c r="H55" s="85"/>
      <c r="I55" s="64"/>
      <c r="J55" s="85"/>
      <c r="K55" s="85"/>
      <c r="L55" s="85"/>
      <c r="M55" s="85"/>
    </row>
    <row r="56" spans="1:13" s="59" customFormat="1" ht="28.5">
      <c r="A56" s="698"/>
      <c r="B56" s="107" t="s">
        <v>97</v>
      </c>
      <c r="C56" s="195" t="s">
        <v>98</v>
      </c>
      <c r="D56" s="593" t="s">
        <v>35</v>
      </c>
      <c r="E56" s="197"/>
      <c r="F56" s="594">
        <v>2.8</v>
      </c>
      <c r="G56" s="590"/>
      <c r="H56" s="84"/>
      <c r="I56" s="61"/>
      <c r="J56" s="84"/>
      <c r="K56" s="84"/>
      <c r="L56" s="84"/>
      <c r="M56" s="84"/>
    </row>
    <row r="57" spans="1:13" s="59" customFormat="1" ht="15">
      <c r="A57" s="698"/>
      <c r="B57" s="107"/>
      <c r="C57" s="200" t="s">
        <v>91</v>
      </c>
      <c r="D57" s="199" t="s">
        <v>37</v>
      </c>
      <c r="E57" s="201">
        <v>1.54</v>
      </c>
      <c r="F57" s="307">
        <f>F56*E57</f>
        <v>4.3119999999999994</v>
      </c>
      <c r="G57" s="203"/>
      <c r="H57" s="91"/>
      <c r="I57" s="588"/>
      <c r="J57" s="91"/>
      <c r="K57" s="91"/>
      <c r="L57" s="91"/>
      <c r="M57" s="91"/>
    </row>
    <row r="58" spans="1:13" s="59" customFormat="1" ht="15">
      <c r="A58" s="698"/>
      <c r="B58" s="204"/>
      <c r="C58" s="200" t="s">
        <v>40</v>
      </c>
      <c r="D58" s="199" t="s">
        <v>4</v>
      </c>
      <c r="E58" s="201">
        <v>3.73E-2</v>
      </c>
      <c r="F58" s="307">
        <f>F56*E58</f>
        <v>0.10443999999999999</v>
      </c>
      <c r="G58" s="203"/>
      <c r="H58" s="91"/>
      <c r="I58" s="588"/>
      <c r="J58" s="91"/>
      <c r="K58" s="151"/>
      <c r="L58" s="91"/>
      <c r="M58" s="91"/>
    </row>
    <row r="59" spans="1:13" s="59" customFormat="1" ht="15">
      <c r="A59" s="698"/>
      <c r="B59" s="204"/>
      <c r="C59" s="200" t="s">
        <v>58</v>
      </c>
      <c r="D59" s="199"/>
      <c r="E59" s="201"/>
      <c r="F59" s="589"/>
      <c r="G59" s="203"/>
      <c r="H59" s="91"/>
      <c r="I59" s="588"/>
      <c r="J59" s="91"/>
      <c r="K59" s="91"/>
      <c r="L59" s="91"/>
      <c r="M59" s="91"/>
    </row>
    <row r="60" spans="1:13" s="59" customFormat="1" ht="15">
      <c r="A60" s="698"/>
      <c r="B60" s="204"/>
      <c r="C60" s="200" t="s">
        <v>99</v>
      </c>
      <c r="D60" s="199" t="s">
        <v>35</v>
      </c>
      <c r="E60" s="201">
        <v>1</v>
      </c>
      <c r="F60" s="589">
        <f>F56*E60</f>
        <v>2.8</v>
      </c>
      <c r="G60" s="203"/>
      <c r="H60" s="91"/>
      <c r="I60" s="588"/>
      <c r="J60" s="91"/>
      <c r="K60" s="91"/>
      <c r="L60" s="91"/>
      <c r="M60" s="91"/>
    </row>
    <row r="61" spans="1:13" s="59" customFormat="1" ht="15">
      <c r="A61" s="698"/>
      <c r="B61" s="204"/>
      <c r="C61" s="200" t="s">
        <v>100</v>
      </c>
      <c r="D61" s="199" t="s">
        <v>61</v>
      </c>
      <c r="E61" s="201">
        <v>0.65</v>
      </c>
      <c r="F61" s="589">
        <f>F56*E61</f>
        <v>1.8199999999999998</v>
      </c>
      <c r="G61" s="203"/>
      <c r="H61" s="91"/>
      <c r="I61" s="588"/>
      <c r="J61" s="91"/>
      <c r="K61" s="91"/>
      <c r="L61" s="91"/>
      <c r="M61" s="91"/>
    </row>
    <row r="62" spans="1:13" s="59" customFormat="1" ht="15">
      <c r="A62" s="698"/>
      <c r="B62" s="204"/>
      <c r="C62" s="200" t="s">
        <v>62</v>
      </c>
      <c r="D62" s="199" t="s">
        <v>4</v>
      </c>
      <c r="E62" s="201">
        <v>0.16900000000000001</v>
      </c>
      <c r="F62" s="202">
        <f>F56*E62</f>
        <v>0.47320000000000001</v>
      </c>
      <c r="G62" s="151"/>
      <c r="H62" s="91"/>
      <c r="I62" s="588"/>
      <c r="J62" s="91"/>
      <c r="K62" s="91"/>
      <c r="L62" s="91"/>
      <c r="M62" s="91"/>
    </row>
    <row r="63" spans="1:13" s="59" customFormat="1" ht="15">
      <c r="A63" s="92"/>
      <c r="B63" s="704"/>
      <c r="C63" s="207" t="s">
        <v>101</v>
      </c>
      <c r="D63" s="698"/>
      <c r="E63" s="92"/>
      <c r="F63" s="81"/>
      <c r="G63" s="65"/>
      <c r="H63" s="91"/>
      <c r="I63" s="588"/>
      <c r="J63" s="91"/>
      <c r="K63" s="91"/>
      <c r="L63" s="91"/>
      <c r="M63" s="91"/>
    </row>
    <row r="64" spans="1:13" s="59" customFormat="1" ht="28.5">
      <c r="A64" s="218">
        <v>5</v>
      </c>
      <c r="B64" s="219" t="s">
        <v>112</v>
      </c>
      <c r="C64" s="220" t="s">
        <v>113</v>
      </c>
      <c r="D64" s="201" t="s">
        <v>96</v>
      </c>
      <c r="E64" s="201"/>
      <c r="F64" s="79">
        <v>1.7</v>
      </c>
      <c r="G64" s="591"/>
      <c r="H64" s="85"/>
      <c r="I64" s="64"/>
      <c r="J64" s="85"/>
      <c r="K64" s="85"/>
      <c r="L64" s="85"/>
      <c r="M64" s="85"/>
    </row>
    <row r="65" spans="1:15" s="59" customFormat="1" ht="15">
      <c r="A65" s="92"/>
      <c r="B65" s="704"/>
      <c r="C65" s="207" t="s">
        <v>122</v>
      </c>
      <c r="D65" s="698"/>
      <c r="E65" s="92"/>
      <c r="F65" s="81"/>
      <c r="G65" s="65"/>
      <c r="H65" s="91"/>
      <c r="I65" s="588"/>
      <c r="J65" s="91"/>
      <c r="K65" s="91"/>
      <c r="L65" s="91"/>
      <c r="M65" s="91"/>
    </row>
    <row r="66" spans="1:15" s="103" customFormat="1" ht="42.75">
      <c r="A66" s="699">
        <v>1</v>
      </c>
      <c r="B66" s="711" t="s">
        <v>114</v>
      </c>
      <c r="C66" s="98" t="s">
        <v>123</v>
      </c>
      <c r="D66" s="699" t="s">
        <v>35</v>
      </c>
      <c r="E66" s="699"/>
      <c r="F66" s="102">
        <v>4.82</v>
      </c>
      <c r="G66" s="52"/>
      <c r="H66" s="84"/>
      <c r="I66" s="61"/>
      <c r="J66" s="84"/>
      <c r="K66" s="84"/>
      <c r="L66" s="84"/>
      <c r="M66" s="84"/>
    </row>
    <row r="67" spans="1:15" s="103" customFormat="1" ht="13.5">
      <c r="A67" s="700"/>
      <c r="B67" s="712"/>
      <c r="C67" s="101" t="s">
        <v>44</v>
      </c>
      <c r="D67" s="700" t="s">
        <v>35</v>
      </c>
      <c r="E67" s="700">
        <v>1</v>
      </c>
      <c r="F67" s="80">
        <f>F66*E67</f>
        <v>4.82</v>
      </c>
      <c r="G67" s="56"/>
      <c r="H67" s="84"/>
      <c r="I67" s="61"/>
      <c r="J67" s="84"/>
      <c r="K67" s="84"/>
      <c r="L67" s="84"/>
      <c r="M67" s="84"/>
    </row>
    <row r="68" spans="1:15" s="103" customFormat="1" ht="13.5">
      <c r="A68" s="700"/>
      <c r="B68" s="712"/>
      <c r="C68" s="101" t="s">
        <v>58</v>
      </c>
      <c r="D68" s="700"/>
      <c r="E68" s="700"/>
      <c r="F68" s="80"/>
      <c r="G68" s="56"/>
      <c r="H68" s="84"/>
      <c r="I68" s="61"/>
      <c r="J68" s="84"/>
      <c r="K68" s="84"/>
      <c r="L68" s="84"/>
      <c r="M68" s="84"/>
    </row>
    <row r="69" spans="1:15" s="103" customFormat="1" ht="13.5">
      <c r="A69" s="701"/>
      <c r="B69" s="713"/>
      <c r="C69" s="154" t="s">
        <v>124</v>
      </c>
      <c r="D69" s="701" t="s">
        <v>35</v>
      </c>
      <c r="E69" s="701">
        <v>1</v>
      </c>
      <c r="F69" s="81">
        <f>F66*E69</f>
        <v>4.82</v>
      </c>
      <c r="G69" s="65"/>
      <c r="H69" s="85"/>
      <c r="I69" s="64"/>
      <c r="J69" s="85"/>
      <c r="K69" s="85"/>
      <c r="L69" s="85"/>
      <c r="M69" s="85"/>
    </row>
    <row r="70" spans="1:15" s="59" customFormat="1" ht="15">
      <c r="A70" s="87">
        <v>2</v>
      </c>
      <c r="B70" s="705" t="s">
        <v>128</v>
      </c>
      <c r="C70" s="222" t="s">
        <v>129</v>
      </c>
      <c r="D70" s="223" t="s">
        <v>35</v>
      </c>
      <c r="E70" s="223"/>
      <c r="F70" s="102">
        <v>3</v>
      </c>
      <c r="G70" s="58"/>
      <c r="H70" s="84"/>
      <c r="I70" s="61"/>
      <c r="J70" s="84"/>
      <c r="K70" s="84"/>
      <c r="L70" s="84"/>
      <c r="M70" s="84"/>
    </row>
    <row r="71" spans="1:15" s="59" customFormat="1" ht="15">
      <c r="A71" s="89"/>
      <c r="B71" s="706"/>
      <c r="C71" s="226" t="s">
        <v>44</v>
      </c>
      <c r="D71" s="702" t="s">
        <v>35</v>
      </c>
      <c r="E71" s="702">
        <v>1</v>
      </c>
      <c r="F71" s="80">
        <f>F70*E71</f>
        <v>3</v>
      </c>
      <c r="G71" s="61"/>
      <c r="H71" s="84"/>
      <c r="I71" s="61"/>
      <c r="J71" s="84"/>
      <c r="K71" s="84"/>
      <c r="L71" s="84"/>
      <c r="M71" s="84"/>
      <c r="N71" s="568"/>
      <c r="O71" s="568"/>
    </row>
    <row r="72" spans="1:15" s="59" customFormat="1" ht="15">
      <c r="A72" s="89"/>
      <c r="B72" s="706"/>
      <c r="C72" s="226" t="s">
        <v>58</v>
      </c>
      <c r="D72" s="702"/>
      <c r="E72" s="702"/>
      <c r="F72" s="80"/>
      <c r="G72" s="61"/>
      <c r="H72" s="84"/>
      <c r="I72" s="61"/>
      <c r="J72" s="84"/>
      <c r="K72" s="84"/>
      <c r="L72" s="84"/>
      <c r="M72" s="84"/>
      <c r="N72" s="568"/>
      <c r="O72" s="568"/>
    </row>
    <row r="73" spans="1:15" s="59" customFormat="1" ht="15">
      <c r="A73" s="92"/>
      <c r="B73" s="707"/>
      <c r="C73" s="229" t="s">
        <v>130</v>
      </c>
      <c r="D73" s="703" t="s">
        <v>35</v>
      </c>
      <c r="E73" s="703">
        <v>1</v>
      </c>
      <c r="F73" s="81">
        <f>F70*E73</f>
        <v>3</v>
      </c>
      <c r="G73" s="61"/>
      <c r="H73" s="84"/>
      <c r="I73" s="61"/>
      <c r="J73" s="84"/>
      <c r="K73" s="84"/>
      <c r="L73" s="84"/>
      <c r="M73" s="84"/>
      <c r="N73" s="568"/>
      <c r="O73" s="568"/>
    </row>
    <row r="74" spans="1:15" s="103" customFormat="1" ht="14.25">
      <c r="A74" s="243"/>
      <c r="B74" s="244"/>
      <c r="C74" s="133" t="s">
        <v>294</v>
      </c>
      <c r="D74" s="216"/>
      <c r="E74" s="701"/>
      <c r="F74" s="217"/>
      <c r="G74" s="167"/>
      <c r="H74" s="91"/>
      <c r="I74" s="588"/>
      <c r="J74" s="91"/>
      <c r="K74" s="91"/>
      <c r="L74" s="91"/>
      <c r="M74" s="91"/>
      <c r="N74" s="569"/>
      <c r="O74" s="569"/>
    </row>
    <row r="75" spans="1:15" s="103" customFormat="1" ht="14.25">
      <c r="A75" s="245">
        <v>1</v>
      </c>
      <c r="B75" s="482" t="s">
        <v>131</v>
      </c>
      <c r="C75" s="545" t="s">
        <v>295</v>
      </c>
      <c r="D75" s="699" t="s">
        <v>39</v>
      </c>
      <c r="E75" s="699"/>
      <c r="F75" s="546">
        <v>2.8984999999999999</v>
      </c>
      <c r="G75" s="56"/>
      <c r="H75" s="84"/>
      <c r="I75" s="61"/>
      <c r="J75" s="84"/>
      <c r="K75" s="84"/>
      <c r="L75" s="84"/>
      <c r="M75" s="84"/>
      <c r="N75" s="569"/>
      <c r="O75" s="569"/>
    </row>
    <row r="76" spans="1:15" s="103" customFormat="1" ht="13.5">
      <c r="A76" s="73"/>
      <c r="B76" s="71"/>
      <c r="C76" s="72" t="s">
        <v>44</v>
      </c>
      <c r="D76" s="73" t="s">
        <v>37</v>
      </c>
      <c r="E76" s="73">
        <v>0.89</v>
      </c>
      <c r="F76" s="80">
        <f>F75*E76</f>
        <v>2.5796649999999999</v>
      </c>
      <c r="G76" s="68"/>
      <c r="H76" s="84"/>
      <c r="I76" s="61"/>
      <c r="J76" s="84"/>
      <c r="K76" s="84"/>
      <c r="L76" s="84"/>
      <c r="M76" s="84"/>
      <c r="N76" s="569"/>
      <c r="O76" s="569"/>
    </row>
    <row r="77" spans="1:15" s="103" customFormat="1" ht="13.5">
      <c r="A77" s="73"/>
      <c r="B77" s="71"/>
      <c r="C77" s="72" t="s">
        <v>38</v>
      </c>
      <c r="D77" s="73" t="s">
        <v>4</v>
      </c>
      <c r="E77" s="73">
        <v>0.37</v>
      </c>
      <c r="F77" s="80">
        <f>F75*E77</f>
        <v>1.0724449999999999</v>
      </c>
      <c r="G77" s="68"/>
      <c r="H77" s="84"/>
      <c r="I77" s="61"/>
      <c r="J77" s="84"/>
      <c r="K77" s="151"/>
      <c r="L77" s="84"/>
      <c r="M77" s="84"/>
      <c r="N77" s="569"/>
      <c r="O77" s="569"/>
    </row>
    <row r="78" spans="1:15" s="103" customFormat="1" ht="13.5">
      <c r="A78" s="73"/>
      <c r="B78" s="71"/>
      <c r="C78" s="72" t="s">
        <v>58</v>
      </c>
      <c r="D78" s="73"/>
      <c r="E78" s="73"/>
      <c r="F78" s="74"/>
      <c r="G78" s="68"/>
      <c r="H78" s="84"/>
      <c r="I78" s="61"/>
      <c r="J78" s="84"/>
      <c r="K78" s="84"/>
      <c r="L78" s="84"/>
      <c r="M78" s="84"/>
      <c r="N78" s="569"/>
      <c r="O78" s="569"/>
    </row>
    <row r="79" spans="1:15" s="103" customFormat="1" ht="13.5">
      <c r="A79" s="73"/>
      <c r="B79" s="71"/>
      <c r="C79" s="72" t="s">
        <v>132</v>
      </c>
      <c r="D79" s="73" t="s">
        <v>39</v>
      </c>
      <c r="E79" s="73">
        <v>1.1499999999999999</v>
      </c>
      <c r="F79" s="74">
        <f>F75*E79</f>
        <v>3.3332749999999995</v>
      </c>
      <c r="G79" s="547"/>
      <c r="H79" s="84"/>
      <c r="I79" s="61"/>
      <c r="J79" s="84"/>
      <c r="K79" s="84"/>
      <c r="L79" s="84"/>
      <c r="M79" s="84"/>
      <c r="N79" s="569"/>
      <c r="O79" s="569"/>
    </row>
    <row r="80" spans="1:15" s="103" customFormat="1" ht="13.5">
      <c r="A80" s="73"/>
      <c r="B80" s="75"/>
      <c r="C80" s="76" t="s">
        <v>62</v>
      </c>
      <c r="D80" s="77" t="s">
        <v>4</v>
      </c>
      <c r="E80" s="77">
        <v>0.02</v>
      </c>
      <c r="F80" s="74">
        <f>F75*E80</f>
        <v>5.7970000000000001E-2</v>
      </c>
      <c r="G80" s="151"/>
      <c r="H80" s="85"/>
      <c r="I80" s="64"/>
      <c r="J80" s="85"/>
      <c r="K80" s="85"/>
      <c r="L80" s="85"/>
      <c r="M80" s="85"/>
      <c r="N80" s="569"/>
      <c r="O80" s="569"/>
    </row>
    <row r="81" spans="1:16" s="103" customFormat="1" ht="14.25">
      <c r="A81" s="245">
        <v>2</v>
      </c>
      <c r="B81" s="71" t="s">
        <v>138</v>
      </c>
      <c r="C81" s="545" t="s">
        <v>296</v>
      </c>
      <c r="D81" s="699" t="s">
        <v>39</v>
      </c>
      <c r="E81" s="699"/>
      <c r="F81" s="546">
        <v>2</v>
      </c>
      <c r="G81" s="592"/>
      <c r="H81" s="84"/>
      <c r="I81" s="61"/>
      <c r="J81" s="84"/>
      <c r="K81" s="84"/>
      <c r="L81" s="84"/>
      <c r="M81" s="84"/>
      <c r="N81" s="569"/>
      <c r="O81" s="569"/>
    </row>
    <row r="82" spans="1:16" s="103" customFormat="1" ht="13.5">
      <c r="A82" s="697"/>
      <c r="B82" s="71"/>
      <c r="C82" s="72" t="s">
        <v>44</v>
      </c>
      <c r="D82" s="73" t="s">
        <v>37</v>
      </c>
      <c r="E82" s="73">
        <v>2.9</v>
      </c>
      <c r="F82" s="80">
        <f>F81*E82</f>
        <v>5.8</v>
      </c>
      <c r="G82" s="547"/>
      <c r="H82" s="84"/>
      <c r="I82" s="61"/>
      <c r="J82" s="84"/>
      <c r="K82" s="84"/>
      <c r="L82" s="84"/>
      <c r="M82" s="84"/>
      <c r="N82" s="569"/>
      <c r="O82" s="569"/>
    </row>
    <row r="83" spans="1:16" s="103" customFormat="1" ht="13.5">
      <c r="A83" s="697"/>
      <c r="B83" s="71"/>
      <c r="C83" s="72" t="s">
        <v>58</v>
      </c>
      <c r="D83" s="73"/>
      <c r="E83" s="73"/>
      <c r="F83" s="74"/>
      <c r="G83" s="547"/>
      <c r="H83" s="84"/>
      <c r="I83" s="61"/>
      <c r="J83" s="84"/>
      <c r="K83" s="84"/>
      <c r="L83" s="84"/>
      <c r="M83" s="84"/>
      <c r="N83" s="569"/>
      <c r="O83" s="569"/>
    </row>
    <row r="84" spans="1:16" s="103" customFormat="1" ht="13.5">
      <c r="A84" s="697"/>
      <c r="B84" s="71"/>
      <c r="C84" s="72" t="s">
        <v>139</v>
      </c>
      <c r="D84" s="73" t="s">
        <v>39</v>
      </c>
      <c r="E84" s="73">
        <v>1.02</v>
      </c>
      <c r="F84" s="74">
        <f>F81*E84</f>
        <v>2.04</v>
      </c>
      <c r="G84" s="547"/>
      <c r="H84" s="84"/>
      <c r="I84" s="61"/>
      <c r="J84" s="84"/>
      <c r="K84" s="84"/>
      <c r="L84" s="84"/>
      <c r="M84" s="84"/>
      <c r="N84" s="569"/>
      <c r="O84" s="569"/>
    </row>
    <row r="85" spans="1:16" s="103" customFormat="1" ht="13.5">
      <c r="A85" s="698"/>
      <c r="B85" s="75"/>
      <c r="C85" s="76" t="s">
        <v>62</v>
      </c>
      <c r="D85" s="77" t="s">
        <v>4</v>
      </c>
      <c r="E85" s="77">
        <v>0.88</v>
      </c>
      <c r="F85" s="78">
        <f>F81*E85</f>
        <v>1.76</v>
      </c>
      <c r="G85" s="151"/>
      <c r="H85" s="85"/>
      <c r="I85" s="64"/>
      <c r="J85" s="85"/>
      <c r="K85" s="85"/>
      <c r="L85" s="85"/>
      <c r="M85" s="85"/>
      <c r="N85" s="569"/>
      <c r="O85" s="569"/>
    </row>
    <row r="86" spans="1:16" s="103" customFormat="1" ht="14.25">
      <c r="A86" s="243"/>
      <c r="B86" s="244"/>
      <c r="C86" s="114" t="s">
        <v>13</v>
      </c>
      <c r="D86" s="115"/>
      <c r="E86" s="116"/>
      <c r="F86" s="246"/>
      <c r="G86" s="65"/>
      <c r="H86" s="117"/>
      <c r="I86" s="64"/>
      <c r="J86" s="117"/>
      <c r="K86" s="117"/>
      <c r="L86" s="117"/>
      <c r="M86" s="117"/>
      <c r="N86" s="574"/>
      <c r="O86" s="569"/>
    </row>
    <row r="87" spans="1:16" s="125" customFormat="1" ht="14.25">
      <c r="A87" s="243"/>
      <c r="B87" s="244"/>
      <c r="C87" s="119" t="s">
        <v>142</v>
      </c>
      <c r="D87" s="120" t="s">
        <v>331</v>
      </c>
      <c r="E87" s="121"/>
      <c r="F87" s="250"/>
      <c r="G87" s="122"/>
      <c r="H87" s="123"/>
      <c r="I87" s="49"/>
      <c r="J87" s="123"/>
      <c r="K87" s="123"/>
      <c r="L87" s="123"/>
      <c r="M87" s="123"/>
      <c r="N87" s="570"/>
      <c r="O87" s="570"/>
    </row>
    <row r="88" spans="1:16" s="125" customFormat="1" ht="14.25">
      <c r="A88" s="243"/>
      <c r="B88" s="244"/>
      <c r="C88" s="126" t="s">
        <v>13</v>
      </c>
      <c r="D88" s="120"/>
      <c r="E88" s="121"/>
      <c r="F88" s="250"/>
      <c r="G88" s="122"/>
      <c r="H88" s="123"/>
      <c r="I88" s="49"/>
      <c r="J88" s="123"/>
      <c r="K88" s="123"/>
      <c r="L88" s="123"/>
      <c r="M88" s="123"/>
      <c r="N88" s="570"/>
      <c r="O88" s="570"/>
      <c r="P88" s="570"/>
    </row>
    <row r="89" spans="1:16" s="125" customFormat="1" ht="14.25">
      <c r="A89" s="243"/>
      <c r="B89" s="244"/>
      <c r="C89" s="119" t="s">
        <v>54</v>
      </c>
      <c r="D89" s="120" t="s">
        <v>331</v>
      </c>
      <c r="E89" s="121"/>
      <c r="F89" s="250"/>
      <c r="G89" s="122"/>
      <c r="H89" s="123"/>
      <c r="I89" s="49"/>
      <c r="J89" s="123"/>
      <c r="K89" s="123"/>
      <c r="L89" s="123"/>
      <c r="M89" s="123"/>
      <c r="N89" s="570"/>
      <c r="O89" s="570"/>
      <c r="P89" s="570"/>
    </row>
    <row r="90" spans="1:16" s="125" customFormat="1" ht="14.25">
      <c r="A90" s="243"/>
      <c r="B90" s="244"/>
      <c r="C90" s="128" t="s">
        <v>144</v>
      </c>
      <c r="D90" s="782"/>
      <c r="E90" s="783"/>
      <c r="F90" s="250"/>
      <c r="G90" s="519"/>
      <c r="H90" s="129"/>
      <c r="I90" s="130"/>
      <c r="J90" s="129"/>
      <c r="K90" s="129"/>
      <c r="L90" s="129"/>
      <c r="M90" s="129"/>
      <c r="N90" s="574"/>
      <c r="O90" s="570"/>
      <c r="P90" s="570"/>
    </row>
    <row r="91" spans="1:16" s="59" customFormat="1" ht="15">
      <c r="A91" s="92"/>
      <c r="B91" s="704"/>
      <c r="C91" s="252" t="s">
        <v>145</v>
      </c>
      <c r="D91" s="698"/>
      <c r="E91" s="92"/>
      <c r="F91" s="81"/>
      <c r="G91" s="65"/>
      <c r="H91" s="65"/>
      <c r="I91" s="64"/>
      <c r="J91" s="65"/>
      <c r="K91" s="65"/>
      <c r="L91" s="65"/>
      <c r="M91" s="65"/>
      <c r="N91" s="568"/>
      <c r="O91" s="568"/>
      <c r="P91" s="568"/>
    </row>
    <row r="92" spans="1:16" s="205" customFormat="1" ht="14.25">
      <c r="A92" s="261">
        <v>1</v>
      </c>
      <c r="B92" s="708" t="s">
        <v>148</v>
      </c>
      <c r="C92" s="262" t="s">
        <v>149</v>
      </c>
      <c r="D92" s="696" t="s">
        <v>88</v>
      </c>
      <c r="E92" s="263"/>
      <c r="F92" s="548">
        <v>1</v>
      </c>
      <c r="G92" s="83"/>
      <c r="H92" s="84"/>
      <c r="I92" s="61"/>
      <c r="J92" s="84"/>
      <c r="K92" s="84"/>
      <c r="L92" s="84"/>
      <c r="M92" s="84"/>
      <c r="N92" s="521"/>
      <c r="O92" s="521"/>
      <c r="P92" s="521"/>
    </row>
    <row r="93" spans="1:16" s="265" customFormat="1" ht="13.5">
      <c r="A93" s="264"/>
      <c r="B93" s="709"/>
      <c r="C93" s="146" t="s">
        <v>91</v>
      </c>
      <c r="D93" s="73" t="s">
        <v>37</v>
      </c>
      <c r="E93" s="73">
        <v>2</v>
      </c>
      <c r="F93" s="141">
        <f>F92*E93</f>
        <v>2</v>
      </c>
      <c r="G93" s="84"/>
      <c r="H93" s="84"/>
      <c r="I93" s="61"/>
      <c r="J93" s="84"/>
      <c r="K93" s="84"/>
      <c r="L93" s="84"/>
      <c r="M93" s="84"/>
      <c r="N93" s="572"/>
      <c r="O93" s="572"/>
      <c r="P93" s="572"/>
    </row>
    <row r="94" spans="1:16" s="53" customFormat="1" ht="13.5">
      <c r="A94" s="264"/>
      <c r="B94" s="709"/>
      <c r="C94" s="146" t="s">
        <v>38</v>
      </c>
      <c r="D94" s="697" t="s">
        <v>4</v>
      </c>
      <c r="E94" s="697">
        <v>0.09</v>
      </c>
      <c r="F94" s="141">
        <f>F92*E94</f>
        <v>0.09</v>
      </c>
      <c r="G94" s="84"/>
      <c r="H94" s="84"/>
      <c r="I94" s="61"/>
      <c r="J94" s="84"/>
      <c r="K94" s="151"/>
      <c r="L94" s="84"/>
      <c r="M94" s="84"/>
      <c r="N94" s="571"/>
      <c r="O94" s="571"/>
      <c r="P94" s="571"/>
    </row>
    <row r="95" spans="1:16" s="134" customFormat="1" ht="13.5">
      <c r="A95" s="264"/>
      <c r="B95" s="709"/>
      <c r="C95" s="154" t="s">
        <v>58</v>
      </c>
      <c r="D95" s="77"/>
      <c r="E95" s="77"/>
      <c r="F95" s="142"/>
      <c r="G95" s="84"/>
      <c r="H95" s="84"/>
      <c r="I95" s="61"/>
      <c r="J95" s="84"/>
      <c r="K95" s="84"/>
      <c r="L95" s="84"/>
      <c r="M95" s="84"/>
      <c r="N95" s="573"/>
      <c r="O95" s="573"/>
      <c r="P95" s="573"/>
    </row>
    <row r="96" spans="1:16" s="134" customFormat="1" ht="14.25">
      <c r="A96" s="264"/>
      <c r="B96" s="709"/>
      <c r="C96" s="238" t="s">
        <v>150</v>
      </c>
      <c r="D96" s="216" t="s">
        <v>146</v>
      </c>
      <c r="E96" s="199">
        <v>1</v>
      </c>
      <c r="F96" s="549">
        <v>1</v>
      </c>
      <c r="G96" s="255"/>
      <c r="H96" s="91"/>
      <c r="I96" s="588"/>
      <c r="J96" s="91"/>
      <c r="K96" s="91"/>
      <c r="L96" s="91"/>
      <c r="M96" s="91"/>
      <c r="N96" s="573"/>
      <c r="O96" s="573"/>
      <c r="P96" s="573"/>
    </row>
    <row r="97" spans="1:16" s="134" customFormat="1" ht="14.25">
      <c r="A97" s="264"/>
      <c r="B97" s="709"/>
      <c r="C97" s="260" t="s">
        <v>151</v>
      </c>
      <c r="D97" s="216" t="s">
        <v>88</v>
      </c>
      <c r="E97" s="199"/>
      <c r="F97" s="549">
        <v>12</v>
      </c>
      <c r="G97" s="255"/>
      <c r="H97" s="91"/>
      <c r="I97" s="588"/>
      <c r="J97" s="91"/>
      <c r="K97" s="91"/>
      <c r="L97" s="91"/>
      <c r="M97" s="91"/>
      <c r="N97" s="573"/>
      <c r="O97" s="573"/>
      <c r="P97" s="573"/>
    </row>
    <row r="98" spans="1:16" s="134" customFormat="1" ht="14.25">
      <c r="A98" s="264"/>
      <c r="B98" s="709"/>
      <c r="C98" s="260" t="s">
        <v>152</v>
      </c>
      <c r="D98" s="216" t="s">
        <v>88</v>
      </c>
      <c r="E98" s="199"/>
      <c r="F98" s="549">
        <v>3</v>
      </c>
      <c r="G98" s="255"/>
      <c r="H98" s="91"/>
      <c r="I98" s="588"/>
      <c r="J98" s="91"/>
      <c r="K98" s="91"/>
      <c r="L98" s="91"/>
      <c r="M98" s="91"/>
      <c r="N98" s="573"/>
      <c r="O98" s="573"/>
      <c r="P98" s="573"/>
    </row>
    <row r="99" spans="1:16" s="134" customFormat="1" ht="13.5">
      <c r="A99" s="264"/>
      <c r="B99" s="710"/>
      <c r="C99" s="146" t="s">
        <v>62</v>
      </c>
      <c r="D99" s="698" t="s">
        <v>4</v>
      </c>
      <c r="E99" s="234">
        <v>1.36</v>
      </c>
      <c r="F99" s="141">
        <f>F92*E99</f>
        <v>1.36</v>
      </c>
      <c r="G99" s="151"/>
      <c r="H99" s="91"/>
      <c r="I99" s="588"/>
      <c r="J99" s="91"/>
      <c r="K99" s="91"/>
      <c r="L99" s="91"/>
      <c r="M99" s="91"/>
      <c r="N99" s="573"/>
      <c r="O99" s="573"/>
      <c r="P99" s="573"/>
    </row>
    <row r="100" spans="1:16" s="205" customFormat="1" ht="14.25">
      <c r="A100" s="696">
        <v>2</v>
      </c>
      <c r="B100" s="708" t="s">
        <v>153</v>
      </c>
      <c r="C100" s="269" t="s">
        <v>154</v>
      </c>
      <c r="D100" s="696" t="s">
        <v>88</v>
      </c>
      <c r="E100" s="267"/>
      <c r="F100" s="140">
        <v>5</v>
      </c>
      <c r="G100" s="83"/>
      <c r="H100" s="84"/>
      <c r="I100" s="61"/>
      <c r="J100" s="84"/>
      <c r="K100" s="84"/>
      <c r="L100" s="84"/>
      <c r="M100" s="84"/>
    </row>
    <row r="101" spans="1:16" s="205" customFormat="1" ht="13.5">
      <c r="A101" s="697"/>
      <c r="B101" s="709"/>
      <c r="C101" s="146" t="s">
        <v>44</v>
      </c>
      <c r="D101" s="73" t="s">
        <v>37</v>
      </c>
      <c r="E101" s="73">
        <v>1.54</v>
      </c>
      <c r="F101" s="141">
        <f>F100*E101</f>
        <v>7.7</v>
      </c>
      <c r="G101" s="84"/>
      <c r="H101" s="84"/>
      <c r="I101" s="61"/>
      <c r="J101" s="84"/>
      <c r="K101" s="84"/>
      <c r="L101" s="84"/>
      <c r="M101" s="84"/>
    </row>
    <row r="102" spans="1:16" s="205" customFormat="1" ht="13.5">
      <c r="A102" s="697"/>
      <c r="B102" s="709"/>
      <c r="C102" s="146" t="s">
        <v>40</v>
      </c>
      <c r="D102" s="697" t="s">
        <v>4</v>
      </c>
      <c r="E102" s="697">
        <v>0.28999999999999998</v>
      </c>
      <c r="F102" s="141">
        <f>F100*E102</f>
        <v>1.45</v>
      </c>
      <c r="G102" s="84"/>
      <c r="H102" s="84"/>
      <c r="I102" s="61"/>
      <c r="J102" s="84"/>
      <c r="K102" s="151"/>
      <c r="L102" s="84"/>
      <c r="M102" s="84"/>
    </row>
    <row r="103" spans="1:16" s="134" customFormat="1" ht="13.5">
      <c r="A103" s="697"/>
      <c r="B103" s="709"/>
      <c r="C103" s="101" t="s">
        <v>58</v>
      </c>
      <c r="D103" s="73"/>
      <c r="E103" s="73"/>
      <c r="F103" s="74"/>
      <c r="G103" s="84"/>
      <c r="H103" s="84"/>
      <c r="I103" s="61"/>
      <c r="J103" s="84"/>
      <c r="K103" s="84"/>
      <c r="L103" s="84"/>
      <c r="M103" s="84"/>
    </row>
    <row r="104" spans="1:16" s="205" customFormat="1" ht="13.5">
      <c r="A104" s="697"/>
      <c r="B104" s="709"/>
      <c r="C104" s="270" t="s">
        <v>154</v>
      </c>
      <c r="D104" s="697" t="s">
        <v>88</v>
      </c>
      <c r="E104" s="73">
        <v>1</v>
      </c>
      <c r="F104" s="74">
        <f>F100*E104</f>
        <v>5</v>
      </c>
      <c r="G104" s="84"/>
      <c r="H104" s="84"/>
      <c r="I104" s="61"/>
      <c r="J104" s="84"/>
      <c r="K104" s="84"/>
      <c r="L104" s="84"/>
      <c r="M104" s="84"/>
    </row>
    <row r="105" spans="1:16" s="205" customFormat="1" ht="13.5">
      <c r="A105" s="698"/>
      <c r="B105" s="710"/>
      <c r="C105" s="150" t="s">
        <v>62</v>
      </c>
      <c r="D105" s="698" t="s">
        <v>4</v>
      </c>
      <c r="E105" s="77">
        <v>0.57999999999999996</v>
      </c>
      <c r="F105" s="142">
        <f>F100*E105</f>
        <v>2.9</v>
      </c>
      <c r="G105" s="151"/>
      <c r="H105" s="85"/>
      <c r="I105" s="64"/>
      <c r="J105" s="85"/>
      <c r="K105" s="85"/>
      <c r="L105" s="85"/>
      <c r="M105" s="85"/>
    </row>
    <row r="106" spans="1:16" s="276" customFormat="1" ht="15">
      <c r="A106" s="697">
        <v>5</v>
      </c>
      <c r="B106" s="274" t="s">
        <v>158</v>
      </c>
      <c r="C106" s="238" t="s">
        <v>159</v>
      </c>
      <c r="D106" s="697" t="s">
        <v>41</v>
      </c>
      <c r="E106" s="697"/>
      <c r="F106" s="552">
        <v>140</v>
      </c>
      <c r="G106" s="68"/>
      <c r="H106" s="84"/>
      <c r="I106" s="61"/>
      <c r="J106" s="84"/>
      <c r="K106" s="84"/>
      <c r="L106" s="84"/>
      <c r="M106" s="84"/>
    </row>
    <row r="107" spans="1:16" s="276" customFormat="1" ht="15">
      <c r="A107" s="697"/>
      <c r="B107" s="277"/>
      <c r="C107" s="191" t="s">
        <v>44</v>
      </c>
      <c r="D107" s="697" t="s">
        <v>37</v>
      </c>
      <c r="E107" s="697">
        <v>0.26</v>
      </c>
      <c r="F107" s="141">
        <f>F106*E107</f>
        <v>36.4</v>
      </c>
      <c r="G107" s="68"/>
      <c r="H107" s="84"/>
      <c r="I107" s="61"/>
      <c r="J107" s="84"/>
      <c r="K107" s="84"/>
      <c r="L107" s="84"/>
      <c r="M107" s="84"/>
    </row>
    <row r="108" spans="1:16" s="278" customFormat="1" ht="13.5">
      <c r="A108" s="697"/>
      <c r="B108" s="274"/>
      <c r="C108" s="191" t="s">
        <v>40</v>
      </c>
      <c r="D108" s="697" t="s">
        <v>4</v>
      </c>
      <c r="E108" s="697">
        <v>0.122</v>
      </c>
      <c r="F108" s="141">
        <f>F106*E108</f>
        <v>17.079999999999998</v>
      </c>
      <c r="G108" s="68"/>
      <c r="H108" s="84"/>
      <c r="I108" s="61"/>
      <c r="J108" s="84"/>
      <c r="K108" s="151"/>
      <c r="L108" s="84"/>
      <c r="M108" s="84"/>
    </row>
    <row r="109" spans="1:16" s="279" customFormat="1" ht="13.5">
      <c r="A109" s="697"/>
      <c r="B109" s="277"/>
      <c r="C109" s="191" t="s">
        <v>58</v>
      </c>
      <c r="D109" s="697"/>
      <c r="E109" s="697"/>
      <c r="F109" s="74"/>
      <c r="G109" s="68"/>
      <c r="H109" s="84"/>
      <c r="I109" s="61"/>
      <c r="J109" s="84"/>
      <c r="K109" s="84"/>
      <c r="L109" s="84"/>
      <c r="M109" s="84"/>
    </row>
    <row r="110" spans="1:16" s="279" customFormat="1" ht="13.5">
      <c r="A110" s="697"/>
      <c r="B110" s="277"/>
      <c r="C110" s="54" t="s">
        <v>160</v>
      </c>
      <c r="D110" s="697" t="s">
        <v>41</v>
      </c>
      <c r="E110" s="697">
        <v>1</v>
      </c>
      <c r="F110" s="74">
        <f>F106*E110</f>
        <v>140</v>
      </c>
      <c r="G110" s="69"/>
      <c r="H110" s="84"/>
      <c r="I110" s="61"/>
      <c r="J110" s="84"/>
      <c r="K110" s="84"/>
      <c r="L110" s="84"/>
      <c r="M110" s="84"/>
    </row>
    <row r="111" spans="1:16" s="279" customFormat="1" ht="13.5">
      <c r="A111" s="698"/>
      <c r="B111" s="280"/>
      <c r="C111" s="239" t="s">
        <v>62</v>
      </c>
      <c r="D111" s="698" t="s">
        <v>4</v>
      </c>
      <c r="E111" s="698">
        <v>8.2000000000000003E-2</v>
      </c>
      <c r="F111" s="142">
        <f>F106*E111</f>
        <v>11.48</v>
      </c>
      <c r="G111" s="151"/>
      <c r="H111" s="85"/>
      <c r="I111" s="64"/>
      <c r="J111" s="85"/>
      <c r="K111" s="85"/>
      <c r="L111" s="85"/>
      <c r="M111" s="85"/>
    </row>
    <row r="112" spans="1:16" s="205" customFormat="1" ht="14.25">
      <c r="A112" s="697">
        <v>6</v>
      </c>
      <c r="B112" s="191" t="s">
        <v>161</v>
      </c>
      <c r="C112" s="238" t="s">
        <v>162</v>
      </c>
      <c r="D112" s="700" t="s">
        <v>96</v>
      </c>
      <c r="E112" s="697"/>
      <c r="F112" s="596">
        <f>F116</f>
        <v>170</v>
      </c>
      <c r="G112" s="84"/>
      <c r="H112" s="84"/>
      <c r="I112" s="61"/>
      <c r="J112" s="84"/>
      <c r="K112" s="84"/>
      <c r="L112" s="84"/>
      <c r="M112" s="84"/>
    </row>
    <row r="113" spans="1:14" s="205" customFormat="1" ht="13.5">
      <c r="A113" s="697"/>
      <c r="B113" s="191"/>
      <c r="C113" s="146" t="s">
        <v>44</v>
      </c>
      <c r="D113" s="73" t="s">
        <v>37</v>
      </c>
      <c r="E113" s="73">
        <v>0.13</v>
      </c>
      <c r="F113" s="141">
        <f>F112*E113</f>
        <v>22.1</v>
      </c>
      <c r="G113" s="84"/>
      <c r="H113" s="84"/>
      <c r="I113" s="61"/>
      <c r="J113" s="84"/>
      <c r="K113" s="84"/>
      <c r="L113" s="84"/>
      <c r="M113" s="84"/>
    </row>
    <row r="114" spans="1:14" s="205" customFormat="1" ht="13.5">
      <c r="A114" s="697"/>
      <c r="B114" s="191"/>
      <c r="C114" s="146" t="s">
        <v>40</v>
      </c>
      <c r="D114" s="697" t="s">
        <v>4</v>
      </c>
      <c r="E114" s="697">
        <v>3.7100000000000001E-2</v>
      </c>
      <c r="F114" s="645">
        <f>F112*E114</f>
        <v>6.3070000000000004</v>
      </c>
      <c r="G114" s="84"/>
      <c r="H114" s="84"/>
      <c r="I114" s="61"/>
      <c r="J114" s="84"/>
      <c r="K114" s="151"/>
      <c r="L114" s="84"/>
      <c r="M114" s="84"/>
    </row>
    <row r="115" spans="1:14" s="205" customFormat="1" ht="13.5">
      <c r="A115" s="697"/>
      <c r="B115" s="191"/>
      <c r="C115" s="101" t="s">
        <v>58</v>
      </c>
      <c r="D115" s="73"/>
      <c r="E115" s="73"/>
      <c r="F115" s="550"/>
      <c r="G115" s="84"/>
      <c r="H115" s="85"/>
      <c r="I115" s="64"/>
      <c r="J115" s="85"/>
      <c r="K115" s="85"/>
      <c r="L115" s="85"/>
      <c r="M115" s="85"/>
    </row>
    <row r="116" spans="1:14" s="205" customFormat="1" ht="27.75">
      <c r="A116" s="697"/>
      <c r="B116" s="191"/>
      <c r="C116" s="143" t="s">
        <v>163</v>
      </c>
      <c r="D116" s="216" t="s">
        <v>96</v>
      </c>
      <c r="E116" s="199"/>
      <c r="F116" s="553">
        <v>170</v>
      </c>
      <c r="G116" s="167"/>
      <c r="H116" s="91"/>
      <c r="I116" s="588"/>
      <c r="J116" s="91"/>
      <c r="K116" s="91"/>
      <c r="L116" s="91"/>
      <c r="M116" s="91"/>
    </row>
    <row r="117" spans="1:14" s="205" customFormat="1" ht="13.5">
      <c r="A117" s="698"/>
      <c r="B117" s="239"/>
      <c r="C117" s="150" t="s">
        <v>62</v>
      </c>
      <c r="D117" s="698" t="s">
        <v>4</v>
      </c>
      <c r="E117" s="77">
        <v>1.44E-2</v>
      </c>
      <c r="F117" s="551">
        <v>3.6</v>
      </c>
      <c r="G117" s="151"/>
      <c r="H117" s="84"/>
      <c r="I117" s="61"/>
      <c r="J117" s="84"/>
      <c r="K117" s="84"/>
      <c r="L117" s="84"/>
      <c r="M117" s="84"/>
    </row>
    <row r="118" spans="1:14" s="14" customFormat="1" ht="14.25">
      <c r="A118" s="283"/>
      <c r="B118" s="283"/>
      <c r="C118" s="284" t="s">
        <v>13</v>
      </c>
      <c r="D118" s="285"/>
      <c r="E118" s="286"/>
      <c r="F118" s="287"/>
      <c r="G118" s="123"/>
      <c r="H118" s="123"/>
      <c r="I118" s="288"/>
      <c r="J118" s="123"/>
      <c r="K118" s="123"/>
      <c r="L118" s="123"/>
      <c r="M118" s="123"/>
      <c r="N118" s="517"/>
    </row>
    <row r="119" spans="1:14" s="205" customFormat="1" ht="14.25">
      <c r="A119" s="283"/>
      <c r="B119" s="283"/>
      <c r="C119" s="289" t="s">
        <v>164</v>
      </c>
      <c r="D119" s="120" t="s">
        <v>331</v>
      </c>
      <c r="E119" s="290"/>
      <c r="F119" s="256"/>
      <c r="G119" s="291"/>
      <c r="H119" s="291"/>
      <c r="I119" s="292"/>
      <c r="J119" s="291"/>
      <c r="K119" s="291"/>
      <c r="L119" s="291"/>
      <c r="M119" s="291"/>
      <c r="N119" s="518"/>
    </row>
    <row r="120" spans="1:14" s="205" customFormat="1" ht="14.25">
      <c r="A120" s="283"/>
      <c r="B120" s="283"/>
      <c r="C120" s="293" t="s">
        <v>165</v>
      </c>
      <c r="D120" s="120"/>
      <c r="E120" s="290"/>
      <c r="F120" s="256"/>
      <c r="G120" s="291"/>
      <c r="H120" s="291"/>
      <c r="I120" s="292"/>
      <c r="J120" s="291"/>
      <c r="K120" s="291"/>
      <c r="L120" s="291"/>
      <c r="M120" s="291"/>
    </row>
    <row r="121" spans="1:14" s="205" customFormat="1" ht="14.25">
      <c r="A121" s="283"/>
      <c r="B121" s="283"/>
      <c r="C121" s="251" t="s">
        <v>54</v>
      </c>
      <c r="D121" s="120" t="s">
        <v>331</v>
      </c>
      <c r="E121" s="294"/>
      <c r="F121" s="256"/>
      <c r="G121" s="291"/>
      <c r="H121" s="291"/>
      <c r="I121" s="292"/>
      <c r="J121" s="291"/>
      <c r="K121" s="291"/>
      <c r="L121" s="291"/>
      <c r="M121" s="291"/>
    </row>
    <row r="122" spans="1:14" s="205" customFormat="1" ht="14.25">
      <c r="A122" s="283"/>
      <c r="B122" s="283"/>
      <c r="C122" s="295" t="s">
        <v>166</v>
      </c>
      <c r="D122" s="540"/>
      <c r="E122" s="780"/>
      <c r="F122" s="781"/>
      <c r="G122" s="296"/>
      <c r="H122" s="296"/>
      <c r="I122" s="297"/>
      <c r="J122" s="296"/>
      <c r="K122" s="296"/>
      <c r="L122" s="296"/>
      <c r="M122" s="296"/>
      <c r="N122" s="517"/>
    </row>
    <row r="123" spans="1:14" s="205" customFormat="1" ht="14.25">
      <c r="A123" s="579"/>
      <c r="B123" s="579"/>
      <c r="C123" s="305" t="s">
        <v>170</v>
      </c>
      <c r="D123" s="580"/>
      <c r="E123" s="581"/>
      <c r="F123" s="582"/>
      <c r="G123" s="583"/>
      <c r="H123" s="583"/>
      <c r="I123" s="584"/>
      <c r="J123" s="583"/>
      <c r="K123" s="583"/>
      <c r="L123" s="583"/>
      <c r="M123" s="583"/>
      <c r="N123" s="298"/>
    </row>
    <row r="124" spans="1:14" s="205" customFormat="1" ht="14.25">
      <c r="A124" s="579"/>
      <c r="B124" s="579"/>
      <c r="C124" s="309" t="s">
        <v>171</v>
      </c>
      <c r="D124" s="580"/>
      <c r="E124" s="581"/>
      <c r="F124" s="582"/>
      <c r="G124" s="583"/>
      <c r="H124" s="583"/>
      <c r="I124" s="584"/>
      <c r="J124" s="583"/>
      <c r="K124" s="583"/>
      <c r="L124" s="583"/>
      <c r="M124" s="583"/>
      <c r="N124" s="298"/>
    </row>
    <row r="125" spans="1:14" s="303" customFormat="1" ht="14.25">
      <c r="A125" s="194">
        <v>1</v>
      </c>
      <c r="B125" s="313" t="s">
        <v>172</v>
      </c>
      <c r="C125" s="314" t="s">
        <v>173</v>
      </c>
      <c r="D125" s="194" t="s">
        <v>96</v>
      </c>
      <c r="E125" s="315"/>
      <c r="F125" s="316">
        <v>30</v>
      </c>
      <c r="G125" s="317"/>
      <c r="H125" s="318"/>
      <c r="I125" s="319"/>
      <c r="J125" s="320"/>
      <c r="K125" s="321"/>
      <c r="L125" s="320"/>
      <c r="M125" s="320"/>
    </row>
    <row r="126" spans="1:14" s="303" customFormat="1" ht="13.5">
      <c r="A126" s="86"/>
      <c r="B126" s="322"/>
      <c r="C126" s="323" t="s">
        <v>44</v>
      </c>
      <c r="D126" s="86" t="s">
        <v>37</v>
      </c>
      <c r="E126" s="324">
        <v>1.43</v>
      </c>
      <c r="F126" s="141">
        <f>F125*E126</f>
        <v>42.9</v>
      </c>
      <c r="G126" s="325"/>
      <c r="H126" s="84"/>
      <c r="I126" s="61"/>
      <c r="J126" s="84"/>
      <c r="K126" s="84"/>
      <c r="L126" s="84"/>
      <c r="M126" s="84"/>
    </row>
    <row r="127" spans="1:14" s="303" customFormat="1" ht="14.25">
      <c r="A127" s="86"/>
      <c r="B127" s="326"/>
      <c r="C127" s="323" t="s">
        <v>174</v>
      </c>
      <c r="D127" s="86" t="s">
        <v>4</v>
      </c>
      <c r="E127" s="189">
        <v>2.5700000000000001E-2</v>
      </c>
      <c r="F127" s="141">
        <f>F125*E127</f>
        <v>0.77100000000000002</v>
      </c>
      <c r="G127" s="137"/>
      <c r="H127" s="84"/>
      <c r="I127" s="61"/>
      <c r="J127" s="84"/>
      <c r="K127" s="151"/>
      <c r="L127" s="84"/>
      <c r="M127" s="84"/>
    </row>
    <row r="128" spans="1:14" s="303" customFormat="1" ht="14.25">
      <c r="A128" s="86"/>
      <c r="B128" s="326"/>
      <c r="C128" s="323" t="s">
        <v>58</v>
      </c>
      <c r="D128" s="86"/>
      <c r="E128" s="189"/>
      <c r="F128" s="74"/>
      <c r="G128" s="137"/>
      <c r="H128" s="84"/>
      <c r="I128" s="61"/>
      <c r="J128" s="84"/>
      <c r="K128" s="84"/>
      <c r="L128" s="84"/>
      <c r="M128" s="84"/>
    </row>
    <row r="129" spans="1:13" s="303" customFormat="1" ht="14.25">
      <c r="A129" s="86"/>
      <c r="B129" s="326"/>
      <c r="C129" s="327" t="s">
        <v>175</v>
      </c>
      <c r="D129" s="86" t="s">
        <v>96</v>
      </c>
      <c r="E129" s="86">
        <v>0.92900000000000005</v>
      </c>
      <c r="F129" s="74">
        <f>F125*E129</f>
        <v>27.87</v>
      </c>
      <c r="G129" s="137"/>
      <c r="H129" s="84"/>
      <c r="I129" s="61"/>
      <c r="J129" s="84"/>
      <c r="K129" s="84"/>
      <c r="L129" s="84"/>
      <c r="M129" s="84"/>
    </row>
    <row r="130" spans="1:13" s="303" customFormat="1" ht="14.25">
      <c r="A130" s="157"/>
      <c r="B130" s="328"/>
      <c r="C130" s="329" t="s">
        <v>62</v>
      </c>
      <c r="D130" s="157" t="s">
        <v>4</v>
      </c>
      <c r="E130" s="330">
        <v>4.5699999999999998E-2</v>
      </c>
      <c r="F130" s="142">
        <f>F125*E130</f>
        <v>1.371</v>
      </c>
      <c r="G130" s="151"/>
      <c r="H130" s="85"/>
      <c r="I130" s="64"/>
      <c r="J130" s="85"/>
      <c r="K130" s="85"/>
      <c r="L130" s="85"/>
      <c r="M130" s="85"/>
    </row>
    <row r="131" spans="1:13" s="303" customFormat="1" ht="14.25">
      <c r="A131" s="194">
        <v>2</v>
      </c>
      <c r="B131" s="313" t="s">
        <v>172</v>
      </c>
      <c r="C131" s="314" t="s">
        <v>176</v>
      </c>
      <c r="D131" s="194" t="s">
        <v>96</v>
      </c>
      <c r="E131" s="315"/>
      <c r="F131" s="316">
        <v>20</v>
      </c>
      <c r="G131" s="317"/>
      <c r="H131" s="84"/>
      <c r="I131" s="61"/>
      <c r="J131" s="84"/>
      <c r="K131" s="84"/>
      <c r="L131" s="84"/>
      <c r="M131" s="84"/>
    </row>
    <row r="132" spans="1:13" s="303" customFormat="1" ht="13.5">
      <c r="A132" s="86"/>
      <c r="B132" s="322"/>
      <c r="C132" s="323" t="s">
        <v>44</v>
      </c>
      <c r="D132" s="86" t="s">
        <v>37</v>
      </c>
      <c r="E132" s="324">
        <v>1.43</v>
      </c>
      <c r="F132" s="141">
        <f>F131*E132</f>
        <v>28.599999999999998</v>
      </c>
      <c r="G132" s="325"/>
      <c r="H132" s="84"/>
      <c r="I132" s="61"/>
      <c r="J132" s="84"/>
      <c r="K132" s="84"/>
      <c r="L132" s="84"/>
      <c r="M132" s="84"/>
    </row>
    <row r="133" spans="1:13" s="303" customFormat="1" ht="14.25">
      <c r="A133" s="86"/>
      <c r="B133" s="326"/>
      <c r="C133" s="323" t="s">
        <v>174</v>
      </c>
      <c r="D133" s="86" t="s">
        <v>4</v>
      </c>
      <c r="E133" s="189">
        <v>2.5700000000000001E-2</v>
      </c>
      <c r="F133" s="141">
        <f>F131*E133</f>
        <v>0.51400000000000001</v>
      </c>
      <c r="G133" s="137"/>
      <c r="H133" s="84"/>
      <c r="I133" s="61"/>
      <c r="J133" s="84"/>
      <c r="K133" s="151"/>
      <c r="L133" s="84"/>
      <c r="M133" s="84"/>
    </row>
    <row r="134" spans="1:13" s="303" customFormat="1" ht="14.25">
      <c r="A134" s="86"/>
      <c r="B134" s="326"/>
      <c r="C134" s="323" t="s">
        <v>58</v>
      </c>
      <c r="D134" s="86"/>
      <c r="E134" s="189"/>
      <c r="F134" s="74"/>
      <c r="G134" s="137"/>
      <c r="H134" s="84"/>
      <c r="I134" s="61"/>
      <c r="J134" s="84"/>
      <c r="K134" s="84"/>
      <c r="L134" s="84"/>
      <c r="M134" s="84"/>
    </row>
    <row r="135" spans="1:13" s="303" customFormat="1" ht="14.25">
      <c r="A135" s="86"/>
      <c r="B135" s="326"/>
      <c r="C135" s="327" t="s">
        <v>175</v>
      </c>
      <c r="D135" s="86" t="s">
        <v>96</v>
      </c>
      <c r="E135" s="86">
        <v>0.92900000000000005</v>
      </c>
      <c r="F135" s="74">
        <f>F131*E135</f>
        <v>18.580000000000002</v>
      </c>
      <c r="G135" s="137"/>
      <c r="H135" s="84"/>
      <c r="I135" s="61"/>
      <c r="J135" s="84"/>
      <c r="K135" s="84"/>
      <c r="L135" s="84"/>
      <c r="M135" s="84"/>
    </row>
    <row r="136" spans="1:13" s="303" customFormat="1" ht="14.25">
      <c r="A136" s="157"/>
      <c r="B136" s="328"/>
      <c r="C136" s="329" t="s">
        <v>62</v>
      </c>
      <c r="D136" s="157" t="s">
        <v>4</v>
      </c>
      <c r="E136" s="330">
        <v>4.5699999999999998E-2</v>
      </c>
      <c r="F136" s="142">
        <f>F131*E136</f>
        <v>0.91399999999999992</v>
      </c>
      <c r="G136" s="151"/>
      <c r="H136" s="84"/>
      <c r="I136" s="61"/>
      <c r="J136" s="84"/>
      <c r="K136" s="84"/>
      <c r="L136" s="84"/>
      <c r="M136" s="84"/>
    </row>
    <row r="137" spans="1:13" s="175" customFormat="1" ht="14.25">
      <c r="A137" s="698">
        <v>3</v>
      </c>
      <c r="B137" s="332"/>
      <c r="C137" s="260" t="s">
        <v>297</v>
      </c>
      <c r="D137" s="201" t="s">
        <v>96</v>
      </c>
      <c r="E137" s="201"/>
      <c r="F137" s="79">
        <v>20</v>
      </c>
      <c r="G137" s="255"/>
      <c r="H137" s="91"/>
      <c r="I137" s="588"/>
      <c r="J137" s="91"/>
      <c r="K137" s="91"/>
      <c r="L137" s="91"/>
      <c r="M137" s="91"/>
    </row>
    <row r="138" spans="1:13" s="175" customFormat="1" ht="14.25">
      <c r="A138" s="696">
        <v>4</v>
      </c>
      <c r="B138" s="333" t="s">
        <v>178</v>
      </c>
      <c r="C138" s="334" t="s">
        <v>298</v>
      </c>
      <c r="D138" s="696" t="s">
        <v>88</v>
      </c>
      <c r="E138" s="57"/>
      <c r="F138" s="102">
        <v>1</v>
      </c>
      <c r="G138" s="335"/>
      <c r="H138" s="84"/>
      <c r="I138" s="61"/>
      <c r="J138" s="84"/>
      <c r="K138" s="84"/>
      <c r="L138" s="84"/>
      <c r="M138" s="84"/>
    </row>
    <row r="139" spans="1:13" s="175" customFormat="1" ht="13.5">
      <c r="A139" s="697"/>
      <c r="B139" s="336"/>
      <c r="C139" s="146" t="s">
        <v>44</v>
      </c>
      <c r="D139" s="697" t="s">
        <v>88</v>
      </c>
      <c r="E139" s="60">
        <v>1.51</v>
      </c>
      <c r="F139" s="141">
        <f>F138*E139</f>
        <v>1.51</v>
      </c>
      <c r="G139" s="174"/>
      <c r="H139" s="84"/>
      <c r="I139" s="61"/>
      <c r="J139" s="84"/>
      <c r="K139" s="84"/>
      <c r="L139" s="84"/>
      <c r="M139" s="84"/>
    </row>
    <row r="140" spans="1:13" s="175" customFormat="1" ht="13.5">
      <c r="A140" s="697"/>
      <c r="B140" s="336"/>
      <c r="C140" s="146" t="s">
        <v>40</v>
      </c>
      <c r="D140" s="697" t="s">
        <v>4</v>
      </c>
      <c r="E140" s="172">
        <v>0.13</v>
      </c>
      <c r="F140" s="141">
        <f>F138*E140</f>
        <v>0.13</v>
      </c>
      <c r="G140" s="174"/>
      <c r="H140" s="84"/>
      <c r="I140" s="61"/>
      <c r="J140" s="84"/>
      <c r="K140" s="151"/>
      <c r="L140" s="84"/>
      <c r="M140" s="84"/>
    </row>
    <row r="141" spans="1:13" s="175" customFormat="1" ht="13.5">
      <c r="A141" s="697"/>
      <c r="B141" s="336"/>
      <c r="C141" s="90" t="s">
        <v>58</v>
      </c>
      <c r="D141" s="73"/>
      <c r="E141" s="172"/>
      <c r="F141" s="55"/>
      <c r="G141" s="174"/>
      <c r="H141" s="84"/>
      <c r="I141" s="61"/>
      <c r="J141" s="84"/>
      <c r="K141" s="84"/>
      <c r="L141" s="84"/>
      <c r="M141" s="84"/>
    </row>
    <row r="142" spans="1:13" s="175" customFormat="1" ht="14.25">
      <c r="A142" s="697"/>
      <c r="B142" s="336"/>
      <c r="C142" s="337" t="s">
        <v>299</v>
      </c>
      <c r="D142" s="166" t="s">
        <v>88</v>
      </c>
      <c r="E142" s="172"/>
      <c r="F142" s="338">
        <v>1</v>
      </c>
      <c r="G142" s="177"/>
      <c r="H142" s="84"/>
      <c r="I142" s="61"/>
      <c r="J142" s="84"/>
      <c r="K142" s="84"/>
      <c r="L142" s="84"/>
      <c r="M142" s="84"/>
    </row>
    <row r="143" spans="1:13" s="175" customFormat="1" ht="14.25">
      <c r="A143" s="697"/>
      <c r="B143" s="336"/>
      <c r="C143" s="339" t="s">
        <v>180</v>
      </c>
      <c r="D143" s="110" t="s">
        <v>88</v>
      </c>
      <c r="E143" s="172"/>
      <c r="F143" s="338">
        <v>14</v>
      </c>
      <c r="G143" s="554"/>
      <c r="H143" s="84"/>
      <c r="I143" s="61"/>
      <c r="J143" s="84"/>
      <c r="K143" s="84"/>
      <c r="L143" s="84"/>
      <c r="M143" s="84"/>
    </row>
    <row r="144" spans="1:13" s="175" customFormat="1" ht="13.5">
      <c r="A144" s="698"/>
      <c r="B144" s="340"/>
      <c r="C144" s="150" t="s">
        <v>62</v>
      </c>
      <c r="D144" s="698" t="s">
        <v>4</v>
      </c>
      <c r="E144" s="176">
        <v>7.0000000000000007E-2</v>
      </c>
      <c r="F144" s="55">
        <v>7.0000000000000007E-2</v>
      </c>
      <c r="G144" s="151"/>
      <c r="H144" s="84"/>
      <c r="I144" s="61"/>
      <c r="J144" s="84"/>
      <c r="K144" s="84"/>
      <c r="L144" s="84"/>
      <c r="M144" s="84"/>
    </row>
    <row r="145" spans="1:14" s="303" customFormat="1" ht="14.25">
      <c r="A145" s="341">
        <v>9</v>
      </c>
      <c r="B145" s="342"/>
      <c r="C145" s="343" t="s">
        <v>181</v>
      </c>
      <c r="D145" s="341" t="s">
        <v>88</v>
      </c>
      <c r="E145" s="253"/>
      <c r="F145" s="344">
        <v>7</v>
      </c>
      <c r="G145" s="558"/>
      <c r="H145" s="91"/>
      <c r="I145" s="588"/>
      <c r="J145" s="91"/>
      <c r="K145" s="91"/>
      <c r="L145" s="91"/>
      <c r="M145" s="91"/>
    </row>
    <row r="146" spans="1:14" s="351" customFormat="1" ht="14.25">
      <c r="A146" s="345">
        <v>10</v>
      </c>
      <c r="B146" s="346" t="s">
        <v>182</v>
      </c>
      <c r="C146" s="347" t="s">
        <v>300</v>
      </c>
      <c r="D146" s="348" t="s">
        <v>147</v>
      </c>
      <c r="E146" s="162"/>
      <c r="F146" s="275">
        <v>1</v>
      </c>
      <c r="G146" s="526"/>
      <c r="H146" s="84"/>
      <c r="I146" s="61"/>
      <c r="J146" s="84"/>
      <c r="K146" s="84"/>
      <c r="L146" s="84"/>
      <c r="M146" s="84"/>
    </row>
    <row r="147" spans="1:14" s="355" customFormat="1" ht="14.25">
      <c r="A147" s="345"/>
      <c r="B147" s="352"/>
      <c r="C147" s="353" t="s">
        <v>184</v>
      </c>
      <c r="D147" s="348" t="s">
        <v>37</v>
      </c>
      <c r="E147" s="162">
        <v>1.06</v>
      </c>
      <c r="F147" s="141">
        <f>F146*E147</f>
        <v>1.06</v>
      </c>
      <c r="G147" s="527"/>
      <c r="H147" s="84"/>
      <c r="I147" s="61"/>
      <c r="J147" s="84"/>
      <c r="K147" s="84"/>
      <c r="L147" s="84"/>
      <c r="M147" s="84"/>
      <c r="N147" s="354"/>
    </row>
    <row r="148" spans="1:14" s="355" customFormat="1" ht="14.25">
      <c r="A148" s="345"/>
      <c r="B148" s="352"/>
      <c r="C148" s="353" t="s">
        <v>185</v>
      </c>
      <c r="D148" s="162" t="s">
        <v>4</v>
      </c>
      <c r="E148" s="162">
        <v>0.16</v>
      </c>
      <c r="F148" s="141">
        <f>F146*E148</f>
        <v>0.16</v>
      </c>
      <c r="G148" s="527"/>
      <c r="H148" s="84"/>
      <c r="I148" s="61"/>
      <c r="J148" s="84"/>
      <c r="K148" s="151"/>
      <c r="L148" s="84"/>
      <c r="M148" s="84"/>
      <c r="N148" s="354"/>
    </row>
    <row r="149" spans="1:14" s="355" customFormat="1" ht="14.25">
      <c r="A149" s="345"/>
      <c r="B149" s="352"/>
      <c r="C149" s="353" t="s">
        <v>10</v>
      </c>
      <c r="D149" s="162"/>
      <c r="E149" s="162"/>
      <c r="F149" s="213"/>
      <c r="G149" s="527"/>
      <c r="H149" s="84"/>
      <c r="I149" s="61"/>
      <c r="J149" s="84"/>
      <c r="K149" s="84"/>
      <c r="L149" s="84"/>
      <c r="M149" s="84"/>
      <c r="N149" s="354"/>
    </row>
    <row r="150" spans="1:14" s="355" customFormat="1" ht="14.25">
      <c r="A150" s="345"/>
      <c r="B150" s="356"/>
      <c r="C150" s="353" t="s">
        <v>301</v>
      </c>
      <c r="D150" s="162" t="s">
        <v>88</v>
      </c>
      <c r="E150" s="162">
        <v>1</v>
      </c>
      <c r="F150" s="213">
        <f>F146*E150</f>
        <v>1</v>
      </c>
      <c r="G150" s="555"/>
      <c r="H150" s="84"/>
      <c r="I150" s="61"/>
      <c r="J150" s="84"/>
      <c r="K150" s="84"/>
      <c r="L150" s="84"/>
      <c r="M150" s="84"/>
      <c r="N150" s="354"/>
    </row>
    <row r="151" spans="1:14" s="355" customFormat="1" ht="14.25">
      <c r="A151" s="357"/>
      <c r="B151" s="358"/>
      <c r="C151" s="359" t="s">
        <v>187</v>
      </c>
      <c r="D151" s="360" t="s">
        <v>4</v>
      </c>
      <c r="E151" s="360">
        <v>0.02</v>
      </c>
      <c r="F151" s="241">
        <f>F146*E151</f>
        <v>0.02</v>
      </c>
      <c r="G151" s="151"/>
      <c r="H151" s="84"/>
      <c r="I151" s="61"/>
      <c r="J151" s="84"/>
      <c r="K151" s="84"/>
      <c r="L151" s="84"/>
      <c r="M151" s="84"/>
      <c r="N151" s="354"/>
    </row>
    <row r="152" spans="1:14" s="175" customFormat="1" ht="14.25">
      <c r="A152" s="698">
        <v>11</v>
      </c>
      <c r="B152" s="361"/>
      <c r="C152" s="343" t="s">
        <v>314</v>
      </c>
      <c r="D152" s="201" t="s">
        <v>88</v>
      </c>
      <c r="E152" s="219"/>
      <c r="F152" s="344">
        <v>18</v>
      </c>
      <c r="G152" s="459"/>
      <c r="H152" s="91"/>
      <c r="I152" s="588"/>
      <c r="J152" s="91"/>
      <c r="K152" s="91"/>
      <c r="L152" s="91"/>
      <c r="M152" s="91"/>
    </row>
    <row r="153" spans="1:14" s="175" customFormat="1" ht="14.25">
      <c r="A153" s="698">
        <v>12</v>
      </c>
      <c r="B153" s="361"/>
      <c r="C153" s="260" t="s">
        <v>315</v>
      </c>
      <c r="D153" s="201" t="s">
        <v>88</v>
      </c>
      <c r="E153" s="219"/>
      <c r="F153" s="344">
        <v>12</v>
      </c>
      <c r="G153" s="459"/>
      <c r="H153" s="91"/>
      <c r="I153" s="588"/>
      <c r="J153" s="91"/>
      <c r="K153" s="91"/>
      <c r="L153" s="91"/>
      <c r="M153" s="91"/>
    </row>
    <row r="154" spans="1:14" s="175" customFormat="1" ht="14.25">
      <c r="A154" s="698">
        <v>15</v>
      </c>
      <c r="B154" s="361"/>
      <c r="C154" s="260" t="s">
        <v>188</v>
      </c>
      <c r="D154" s="201" t="s">
        <v>88</v>
      </c>
      <c r="E154" s="219"/>
      <c r="F154" s="344">
        <v>8</v>
      </c>
      <c r="G154" s="459"/>
      <c r="H154" s="91"/>
      <c r="I154" s="588"/>
      <c r="J154" s="91"/>
      <c r="K154" s="91"/>
      <c r="L154" s="91"/>
      <c r="M154" s="91"/>
    </row>
    <row r="155" spans="1:14" s="175" customFormat="1" ht="14.25">
      <c r="A155" s="698">
        <v>20</v>
      </c>
      <c r="B155" s="363"/>
      <c r="C155" s="343" t="s">
        <v>316</v>
      </c>
      <c r="D155" s="201" t="s">
        <v>88</v>
      </c>
      <c r="E155" s="219"/>
      <c r="F155" s="344">
        <v>16</v>
      </c>
      <c r="G155" s="459"/>
      <c r="H155" s="91"/>
      <c r="I155" s="588"/>
      <c r="J155" s="91"/>
      <c r="K155" s="91"/>
      <c r="L155" s="91"/>
      <c r="M155" s="91"/>
    </row>
    <row r="156" spans="1:14" s="303" customFormat="1" ht="14.25">
      <c r="A156" s="341"/>
      <c r="B156" s="364"/>
      <c r="C156" s="365" t="s">
        <v>189</v>
      </c>
      <c r="D156" s="366"/>
      <c r="E156" s="367"/>
      <c r="F156" s="189"/>
      <c r="G156" s="368"/>
      <c r="H156" s="91"/>
      <c r="I156" s="588"/>
      <c r="J156" s="91"/>
      <c r="K156" s="91"/>
      <c r="L156" s="91"/>
      <c r="M156" s="91"/>
    </row>
    <row r="157" spans="1:14" s="303" customFormat="1" ht="28.5">
      <c r="A157" s="194">
        <v>5</v>
      </c>
      <c r="B157" s="313" t="s">
        <v>190</v>
      </c>
      <c r="C157" s="556" t="s">
        <v>302</v>
      </c>
      <c r="D157" s="194" t="s">
        <v>96</v>
      </c>
      <c r="E157" s="315"/>
      <c r="F157" s="398">
        <v>6</v>
      </c>
      <c r="G157" s="317"/>
      <c r="H157" s="84"/>
      <c r="I157" s="61"/>
      <c r="J157" s="84"/>
      <c r="K157" s="84"/>
      <c r="L157" s="84"/>
      <c r="M157" s="84"/>
    </row>
    <row r="158" spans="1:14" s="303" customFormat="1" ht="13.5">
      <c r="A158" s="86"/>
      <c r="B158" s="322"/>
      <c r="C158" s="191" t="s">
        <v>44</v>
      </c>
      <c r="D158" s="86" t="s">
        <v>37</v>
      </c>
      <c r="E158" s="324">
        <v>1.35</v>
      </c>
      <c r="F158" s="141">
        <f>F157*E158</f>
        <v>8.1000000000000014</v>
      </c>
      <c r="G158" s="325"/>
      <c r="H158" s="84"/>
      <c r="I158" s="61"/>
      <c r="J158" s="84"/>
      <c r="K158" s="84"/>
      <c r="L158" s="84"/>
      <c r="M158" s="84"/>
    </row>
    <row r="159" spans="1:14" s="303" customFormat="1" ht="14.25">
      <c r="A159" s="86"/>
      <c r="B159" s="326"/>
      <c r="C159" s="191" t="s">
        <v>174</v>
      </c>
      <c r="D159" s="86" t="s">
        <v>4</v>
      </c>
      <c r="E159" s="189">
        <v>3.1399999999999997E-2</v>
      </c>
      <c r="F159" s="141">
        <f>F157*E159</f>
        <v>0.18839999999999998</v>
      </c>
      <c r="G159" s="137"/>
      <c r="H159" s="84"/>
      <c r="I159" s="61"/>
      <c r="J159" s="84"/>
      <c r="K159" s="151"/>
      <c r="L159" s="84"/>
      <c r="M159" s="84"/>
    </row>
    <row r="160" spans="1:14" s="303" customFormat="1" ht="14.25">
      <c r="A160" s="86"/>
      <c r="B160" s="326"/>
      <c r="C160" s="191" t="s">
        <v>58</v>
      </c>
      <c r="D160" s="86"/>
      <c r="E160" s="189"/>
      <c r="F160" s="189"/>
      <c r="G160" s="137"/>
      <c r="H160" s="84"/>
      <c r="I160" s="61"/>
      <c r="J160" s="84"/>
      <c r="K160" s="84"/>
      <c r="L160" s="84"/>
      <c r="M160" s="84"/>
    </row>
    <row r="161" spans="1:13" s="303" customFormat="1" ht="14.25">
      <c r="A161" s="86"/>
      <c r="B161" s="326"/>
      <c r="C161" s="54" t="s">
        <v>175</v>
      </c>
      <c r="D161" s="86" t="s">
        <v>96</v>
      </c>
      <c r="E161" s="86">
        <v>0.94599999999999995</v>
      </c>
      <c r="F161" s="370">
        <v>5.6760000000000002</v>
      </c>
      <c r="G161" s="137"/>
      <c r="H161" s="84"/>
      <c r="I161" s="61"/>
      <c r="J161" s="84"/>
      <c r="K161" s="84"/>
      <c r="L161" s="84"/>
      <c r="M161" s="84"/>
    </row>
    <row r="162" spans="1:13" s="303" customFormat="1" ht="14.25">
      <c r="A162" s="157"/>
      <c r="B162" s="328"/>
      <c r="C162" s="329" t="s">
        <v>62</v>
      </c>
      <c r="D162" s="157" t="s">
        <v>4</v>
      </c>
      <c r="E162" s="330">
        <v>6.5199999999999994E-2</v>
      </c>
      <c r="F162" s="330">
        <f>F157*E162</f>
        <v>0.39119999999999999</v>
      </c>
      <c r="G162" s="151"/>
      <c r="H162" s="85"/>
      <c r="I162" s="64"/>
      <c r="J162" s="85"/>
      <c r="K162" s="85"/>
      <c r="L162" s="85"/>
      <c r="M162" s="85"/>
    </row>
    <row r="163" spans="1:13" s="175" customFormat="1" ht="14.25">
      <c r="A163" s="696">
        <v>7</v>
      </c>
      <c r="B163" s="333" t="s">
        <v>178</v>
      </c>
      <c r="C163" s="371" t="s">
        <v>303</v>
      </c>
      <c r="D163" s="696" t="s">
        <v>88</v>
      </c>
      <c r="E163" s="57"/>
      <c r="F163" s="102">
        <v>6</v>
      </c>
      <c r="G163" s="335"/>
      <c r="H163" s="84"/>
      <c r="I163" s="61"/>
      <c r="J163" s="84"/>
      <c r="K163" s="84"/>
      <c r="L163" s="84"/>
      <c r="M163" s="84"/>
    </row>
    <row r="164" spans="1:13" s="175" customFormat="1" ht="13.5">
      <c r="A164" s="697"/>
      <c r="B164" s="336"/>
      <c r="C164" s="146" t="s">
        <v>44</v>
      </c>
      <c r="D164" s="697" t="s">
        <v>88</v>
      </c>
      <c r="E164" s="60">
        <v>1.51</v>
      </c>
      <c r="F164" s="141">
        <f>F163*E164</f>
        <v>9.06</v>
      </c>
      <c r="G164" s="174"/>
      <c r="H164" s="84"/>
      <c r="I164" s="61"/>
      <c r="J164" s="84"/>
      <c r="K164" s="84"/>
      <c r="L164" s="84"/>
      <c r="M164" s="84"/>
    </row>
    <row r="165" spans="1:13" s="175" customFormat="1" ht="13.5">
      <c r="A165" s="697"/>
      <c r="B165" s="336"/>
      <c r="C165" s="146" t="s">
        <v>40</v>
      </c>
      <c r="D165" s="697" t="s">
        <v>4</v>
      </c>
      <c r="E165" s="172">
        <v>0.13</v>
      </c>
      <c r="F165" s="141">
        <f>F163*E165</f>
        <v>0.78</v>
      </c>
      <c r="G165" s="174"/>
      <c r="H165" s="84"/>
      <c r="I165" s="61"/>
      <c r="J165" s="84"/>
      <c r="K165" s="151"/>
      <c r="L165" s="84"/>
      <c r="M165" s="84"/>
    </row>
    <row r="166" spans="1:13" s="175" customFormat="1" ht="13.5">
      <c r="A166" s="697"/>
      <c r="B166" s="336"/>
      <c r="C166" s="90" t="s">
        <v>58</v>
      </c>
      <c r="D166" s="73"/>
      <c r="E166" s="176"/>
      <c r="F166" s="63"/>
      <c r="G166" s="174"/>
      <c r="H166" s="84"/>
      <c r="I166" s="61"/>
      <c r="J166" s="84"/>
      <c r="K166" s="84"/>
      <c r="L166" s="84"/>
      <c r="M166" s="84"/>
    </row>
    <row r="167" spans="1:13" s="175" customFormat="1" ht="14.25">
      <c r="A167" s="697"/>
      <c r="B167" s="336"/>
      <c r="C167" s="528" t="s">
        <v>304</v>
      </c>
      <c r="D167" s="110" t="s">
        <v>88</v>
      </c>
      <c r="E167" s="219"/>
      <c r="F167" s="557">
        <v>2</v>
      </c>
      <c r="G167" s="177"/>
      <c r="H167" s="91"/>
      <c r="I167" s="588"/>
      <c r="J167" s="91"/>
      <c r="K167" s="91"/>
      <c r="L167" s="91"/>
      <c r="M167" s="91"/>
    </row>
    <row r="168" spans="1:13" s="175" customFormat="1" ht="14.25">
      <c r="A168" s="697"/>
      <c r="B168" s="336"/>
      <c r="C168" s="395" t="s">
        <v>305</v>
      </c>
      <c r="D168" s="375" t="s">
        <v>88</v>
      </c>
      <c r="E168" s="254"/>
      <c r="F168" s="557">
        <v>1</v>
      </c>
      <c r="G168" s="177"/>
      <c r="H168" s="91"/>
      <c r="I168" s="588"/>
      <c r="J168" s="91"/>
      <c r="K168" s="91"/>
      <c r="L168" s="91"/>
      <c r="M168" s="91"/>
    </row>
    <row r="169" spans="1:13" s="175" customFormat="1" ht="14.25">
      <c r="A169" s="697"/>
      <c r="B169" s="336"/>
      <c r="C169" s="528" t="s">
        <v>306</v>
      </c>
      <c r="D169" s="375" t="s">
        <v>88</v>
      </c>
      <c r="E169" s="254"/>
      <c r="F169" s="557">
        <v>1</v>
      </c>
      <c r="G169" s="177"/>
      <c r="H169" s="91"/>
      <c r="I169" s="588"/>
      <c r="J169" s="91"/>
      <c r="K169" s="91"/>
      <c r="L169" s="91"/>
      <c r="M169" s="91"/>
    </row>
    <row r="170" spans="1:13" s="175" customFormat="1" ht="14.25">
      <c r="A170" s="697"/>
      <c r="B170" s="336"/>
      <c r="C170" s="528" t="s">
        <v>307</v>
      </c>
      <c r="D170" s="375" t="s">
        <v>88</v>
      </c>
      <c r="E170" s="254"/>
      <c r="F170" s="557">
        <v>2</v>
      </c>
      <c r="G170" s="177"/>
      <c r="H170" s="91"/>
      <c r="I170" s="588"/>
      <c r="J170" s="91"/>
      <c r="K170" s="91"/>
      <c r="L170" s="91"/>
      <c r="M170" s="91"/>
    </row>
    <row r="171" spans="1:13" s="175" customFormat="1" ht="13.5">
      <c r="A171" s="698"/>
      <c r="B171" s="340"/>
      <c r="C171" s="200" t="s">
        <v>62</v>
      </c>
      <c r="D171" s="166" t="s">
        <v>4</v>
      </c>
      <c r="E171" s="219">
        <v>7.0000000000000007E-2</v>
      </c>
      <c r="F171" s="240">
        <f>F163*E171</f>
        <v>0.42000000000000004</v>
      </c>
      <c r="G171" s="151"/>
      <c r="H171" s="91"/>
      <c r="I171" s="588"/>
      <c r="J171" s="91"/>
      <c r="K171" s="91"/>
      <c r="L171" s="91"/>
      <c r="M171" s="91"/>
    </row>
    <row r="172" spans="1:13" s="175" customFormat="1" ht="14.25">
      <c r="A172" s="697"/>
      <c r="B172" s="336"/>
      <c r="C172" s="395" t="s">
        <v>308</v>
      </c>
      <c r="D172" s="696" t="s">
        <v>88</v>
      </c>
      <c r="E172" s="376"/>
      <c r="F172" s="102">
        <v>1</v>
      </c>
      <c r="G172" s="91"/>
      <c r="H172" s="91"/>
      <c r="I172" s="588"/>
      <c r="J172" s="91"/>
      <c r="K172" s="91"/>
      <c r="L172" s="91"/>
      <c r="M172" s="91"/>
    </row>
    <row r="173" spans="1:13" s="175" customFormat="1" ht="14.25">
      <c r="A173" s="697"/>
      <c r="B173" s="336"/>
      <c r="C173" s="395" t="s">
        <v>198</v>
      </c>
      <c r="D173" s="696" t="s">
        <v>88</v>
      </c>
      <c r="E173" s="376"/>
      <c r="F173" s="102">
        <v>1</v>
      </c>
      <c r="G173" s="91"/>
      <c r="H173" s="91"/>
      <c r="I173" s="588"/>
      <c r="J173" s="91"/>
      <c r="K173" s="91"/>
      <c r="L173" s="91"/>
      <c r="M173" s="91"/>
    </row>
    <row r="174" spans="1:13" s="175" customFormat="1" ht="14.25">
      <c r="A174" s="697"/>
      <c r="B174" s="336"/>
      <c r="C174" s="395" t="s">
        <v>309</v>
      </c>
      <c r="D174" s="377" t="s">
        <v>147</v>
      </c>
      <c r="E174" s="376"/>
      <c r="F174" s="102">
        <v>2</v>
      </c>
      <c r="G174" s="91"/>
      <c r="H174" s="91"/>
      <c r="I174" s="588"/>
      <c r="J174" s="91"/>
      <c r="K174" s="91"/>
      <c r="L174" s="91"/>
      <c r="M174" s="91"/>
    </row>
    <row r="175" spans="1:13" s="175" customFormat="1" ht="14.25">
      <c r="A175" s="697"/>
      <c r="B175" s="336"/>
      <c r="C175" s="395" t="s">
        <v>200</v>
      </c>
      <c r="D175" s="166" t="s">
        <v>88</v>
      </c>
      <c r="E175" s="219"/>
      <c r="F175" s="79">
        <v>2</v>
      </c>
      <c r="G175" s="91"/>
      <c r="H175" s="85"/>
      <c r="I175" s="64"/>
      <c r="J175" s="85"/>
      <c r="K175" s="85"/>
      <c r="L175" s="85"/>
      <c r="M175" s="85"/>
    </row>
    <row r="176" spans="1:13" s="205" customFormat="1" ht="28.5">
      <c r="A176" s="378">
        <v>9</v>
      </c>
      <c r="B176" s="379" t="s">
        <v>201</v>
      </c>
      <c r="C176" s="282" t="s">
        <v>202</v>
      </c>
      <c r="D176" s="73" t="s">
        <v>39</v>
      </c>
      <c r="E176" s="172"/>
      <c r="F176" s="338">
        <v>0.8</v>
      </c>
      <c r="G176" s="174"/>
      <c r="H176" s="84"/>
      <c r="I176" s="61"/>
      <c r="J176" s="84"/>
      <c r="K176" s="84"/>
      <c r="L176" s="84"/>
      <c r="M176" s="84"/>
    </row>
    <row r="177" spans="1:14" s="205" customFormat="1" ht="13.5">
      <c r="A177" s="264"/>
      <c r="B177" s="379"/>
      <c r="C177" s="146" t="s">
        <v>203</v>
      </c>
      <c r="D177" s="73" t="s">
        <v>37</v>
      </c>
      <c r="E177" s="60">
        <v>13.8</v>
      </c>
      <c r="F177" s="141">
        <f>F176*E177</f>
        <v>11.040000000000001</v>
      </c>
      <c r="G177" s="84"/>
      <c r="H177" s="84"/>
      <c r="I177" s="61"/>
      <c r="J177" s="84"/>
      <c r="K177" s="84"/>
      <c r="L177" s="84"/>
      <c r="M177" s="84"/>
    </row>
    <row r="178" spans="1:14" s="134" customFormat="1" ht="13.5">
      <c r="A178" s="264"/>
      <c r="B178" s="379"/>
      <c r="C178" s="146" t="s">
        <v>174</v>
      </c>
      <c r="D178" s="697" t="s">
        <v>4</v>
      </c>
      <c r="E178" s="172">
        <v>0.17</v>
      </c>
      <c r="F178" s="141">
        <f>F176*E178</f>
        <v>0.13600000000000001</v>
      </c>
      <c r="G178" s="84"/>
      <c r="H178" s="84"/>
      <c r="I178" s="61"/>
      <c r="J178" s="84"/>
      <c r="K178" s="151"/>
      <c r="L178" s="84"/>
      <c r="M178" s="84"/>
    </row>
    <row r="179" spans="1:14" s="205" customFormat="1" ht="13.5">
      <c r="A179" s="264"/>
      <c r="B179" s="379"/>
      <c r="C179" s="101" t="s">
        <v>58</v>
      </c>
      <c r="D179" s="73"/>
      <c r="E179" s="172"/>
      <c r="F179" s="55"/>
      <c r="G179" s="84"/>
      <c r="H179" s="84"/>
      <c r="I179" s="61"/>
      <c r="J179" s="84"/>
      <c r="K179" s="84"/>
      <c r="L179" s="84"/>
      <c r="M179" s="84"/>
    </row>
    <row r="180" spans="1:14" s="205" customFormat="1" ht="13.5">
      <c r="A180" s="264"/>
      <c r="B180" s="379"/>
      <c r="C180" s="146" t="s">
        <v>204</v>
      </c>
      <c r="D180" s="73" t="s">
        <v>35</v>
      </c>
      <c r="E180" s="172">
        <v>1.03</v>
      </c>
      <c r="F180" s="615">
        <f>F176*E180/0.05</f>
        <v>16.48</v>
      </c>
      <c r="G180" s="84"/>
      <c r="H180" s="84"/>
      <c r="I180" s="61"/>
      <c r="J180" s="84"/>
      <c r="K180" s="84"/>
      <c r="L180" s="84"/>
      <c r="M180" s="84"/>
    </row>
    <row r="181" spans="1:14" s="205" customFormat="1" ht="13.5">
      <c r="A181" s="264"/>
      <c r="B181" s="379"/>
      <c r="C181" s="146" t="s">
        <v>205</v>
      </c>
      <c r="D181" s="73" t="s">
        <v>61</v>
      </c>
      <c r="E181" s="172">
        <v>10.6</v>
      </c>
      <c r="F181" s="55">
        <f>F176*E181</f>
        <v>8.48</v>
      </c>
      <c r="G181" s="84"/>
      <c r="H181" s="84"/>
      <c r="I181" s="61"/>
      <c r="J181" s="84"/>
      <c r="K181" s="84"/>
      <c r="L181" s="84"/>
      <c r="M181" s="84"/>
    </row>
    <row r="182" spans="1:14" s="205" customFormat="1" ht="13.5">
      <c r="A182" s="264"/>
      <c r="B182" s="379"/>
      <c r="C182" s="146" t="s">
        <v>206</v>
      </c>
      <c r="D182" s="73" t="s">
        <v>61</v>
      </c>
      <c r="E182" s="60">
        <v>1</v>
      </c>
      <c r="F182" s="55">
        <f>F176*E182</f>
        <v>0.8</v>
      </c>
      <c r="G182" s="84"/>
      <c r="H182" s="84"/>
      <c r="I182" s="61"/>
      <c r="J182" s="84"/>
      <c r="K182" s="84"/>
      <c r="L182" s="84"/>
      <c r="M182" s="84"/>
    </row>
    <row r="183" spans="1:14" s="205" customFormat="1" ht="13.5">
      <c r="A183" s="380"/>
      <c r="B183" s="381"/>
      <c r="C183" s="150" t="s">
        <v>62</v>
      </c>
      <c r="D183" s="698" t="s">
        <v>4</v>
      </c>
      <c r="E183" s="176">
        <v>0.9</v>
      </c>
      <c r="F183" s="63">
        <f>F176*E183</f>
        <v>0.72000000000000008</v>
      </c>
      <c r="G183" s="151"/>
      <c r="H183" s="85"/>
      <c r="I183" s="64"/>
      <c r="J183" s="85"/>
      <c r="K183" s="85"/>
      <c r="L183" s="85"/>
      <c r="M183" s="85"/>
    </row>
    <row r="184" spans="1:14" s="265" customFormat="1" ht="71.25">
      <c r="A184" s="697">
        <v>8</v>
      </c>
      <c r="B184" s="382" t="s">
        <v>207</v>
      </c>
      <c r="C184" s="383" t="s">
        <v>208</v>
      </c>
      <c r="D184" s="223" t="s">
        <v>88</v>
      </c>
      <c r="E184" s="384"/>
      <c r="F184" s="102">
        <v>1</v>
      </c>
      <c r="G184" s="271"/>
      <c r="H184" s="84"/>
      <c r="I184" s="61"/>
      <c r="J184" s="84"/>
      <c r="K184" s="84"/>
      <c r="L184" s="84"/>
      <c r="M184" s="84"/>
    </row>
    <row r="185" spans="1:14" s="265" customFormat="1" ht="13.5">
      <c r="A185" s="697"/>
      <c r="B185" s="385"/>
      <c r="C185" s="386" t="s">
        <v>91</v>
      </c>
      <c r="D185" s="172" t="s">
        <v>37</v>
      </c>
      <c r="E185" s="60">
        <v>18.899999999999999</v>
      </c>
      <c r="F185" s="141">
        <f>F184*E185</f>
        <v>18.899999999999999</v>
      </c>
      <c r="G185" s="214"/>
      <c r="H185" s="84"/>
      <c r="I185" s="61"/>
      <c r="J185" s="84"/>
      <c r="K185" s="84"/>
      <c r="L185" s="84"/>
      <c r="M185" s="84"/>
    </row>
    <row r="186" spans="1:14" s="134" customFormat="1" ht="13.5">
      <c r="A186" s="697"/>
      <c r="B186" s="385"/>
      <c r="C186" s="272" t="s">
        <v>38</v>
      </c>
      <c r="D186" s="60" t="s">
        <v>4</v>
      </c>
      <c r="E186" s="172">
        <v>1.08</v>
      </c>
      <c r="F186" s="141">
        <f>F184*E186</f>
        <v>1.08</v>
      </c>
      <c r="G186" s="214"/>
      <c r="H186" s="84"/>
      <c r="I186" s="61"/>
      <c r="J186" s="84"/>
      <c r="K186" s="151"/>
      <c r="L186" s="84"/>
      <c r="M186" s="84"/>
    </row>
    <row r="187" spans="1:14" s="265" customFormat="1" ht="13.5">
      <c r="A187" s="697"/>
      <c r="B187" s="385"/>
      <c r="C187" s="233" t="s">
        <v>58</v>
      </c>
      <c r="D187" s="172"/>
      <c r="E187" s="172"/>
      <c r="F187" s="55"/>
      <c r="G187" s="214"/>
      <c r="H187" s="84"/>
      <c r="I187" s="61"/>
      <c r="J187" s="84"/>
      <c r="K187" s="84"/>
      <c r="L187" s="84"/>
      <c r="M187" s="84"/>
    </row>
    <row r="188" spans="1:14" s="265" customFormat="1" ht="67.5">
      <c r="A188" s="697"/>
      <c r="B188" s="385"/>
      <c r="C188" s="387" t="s">
        <v>310</v>
      </c>
      <c r="D188" s="702" t="s">
        <v>146</v>
      </c>
      <c r="E188" s="172">
        <v>1</v>
      </c>
      <c r="F188" s="55">
        <f>F184*E188</f>
        <v>1</v>
      </c>
      <c r="G188" s="529"/>
      <c r="H188" s="84"/>
      <c r="I188" s="61"/>
      <c r="J188" s="84"/>
      <c r="K188" s="84"/>
      <c r="L188" s="84"/>
      <c r="M188" s="84"/>
    </row>
    <row r="189" spans="1:14" s="134" customFormat="1" ht="13.5">
      <c r="A189" s="698"/>
      <c r="B189" s="388"/>
      <c r="C189" s="389" t="s">
        <v>62</v>
      </c>
      <c r="D189" s="62" t="s">
        <v>4</v>
      </c>
      <c r="E189" s="176">
        <v>2.21</v>
      </c>
      <c r="F189" s="63">
        <f>F184*E189</f>
        <v>2.21</v>
      </c>
      <c r="G189" s="151"/>
      <c r="H189" s="84"/>
      <c r="I189" s="61"/>
      <c r="J189" s="84"/>
      <c r="K189" s="84"/>
      <c r="L189" s="84"/>
      <c r="M189" s="84"/>
    </row>
    <row r="190" spans="1:14" s="303" customFormat="1" ht="28.5">
      <c r="A190" s="341">
        <v>9</v>
      </c>
      <c r="B190" s="390"/>
      <c r="C190" s="259" t="s">
        <v>311</v>
      </c>
      <c r="D190" s="341" t="s">
        <v>88</v>
      </c>
      <c r="E190" s="253"/>
      <c r="F190" s="391">
        <v>1</v>
      </c>
      <c r="G190" s="255"/>
      <c r="H190" s="167"/>
      <c r="I190" s="588"/>
      <c r="J190" s="167"/>
      <c r="K190" s="167"/>
      <c r="L190" s="167"/>
      <c r="M190" s="167"/>
    </row>
    <row r="191" spans="1:14" s="14" customFormat="1" ht="14.25">
      <c r="A191" s="400"/>
      <c r="B191" s="400"/>
      <c r="C191" s="401" t="s">
        <v>13</v>
      </c>
      <c r="D191" s="402"/>
      <c r="E191" s="403"/>
      <c r="F191" s="404"/>
      <c r="G191" s="405"/>
      <c r="H191" s="123"/>
      <c r="I191" s="123"/>
      <c r="J191" s="123"/>
      <c r="K191" s="123"/>
      <c r="L191" s="123"/>
      <c r="M191" s="123"/>
      <c r="N191" s="506"/>
    </row>
    <row r="192" spans="1:14" s="14" customFormat="1" ht="14.25">
      <c r="A192" s="400"/>
      <c r="B192" s="400"/>
      <c r="C192" s="401" t="s">
        <v>214</v>
      </c>
      <c r="D192" s="402"/>
      <c r="E192" s="406"/>
      <c r="F192" s="407"/>
      <c r="G192" s="408"/>
      <c r="H192" s="123"/>
      <c r="I192" s="123"/>
      <c r="J192" s="123"/>
      <c r="K192" s="123"/>
      <c r="L192" s="123"/>
      <c r="M192" s="123"/>
    </row>
    <row r="193" spans="1:246" s="14" customFormat="1" ht="14.25">
      <c r="A193" s="400"/>
      <c r="B193" s="400"/>
      <c r="C193" s="401" t="s">
        <v>215</v>
      </c>
      <c r="D193" s="402"/>
      <c r="E193" s="406"/>
      <c r="F193" s="409"/>
      <c r="G193" s="408"/>
      <c r="H193" s="123"/>
      <c r="I193" s="123"/>
      <c r="J193" s="123"/>
      <c r="K193" s="123"/>
      <c r="L193" s="123"/>
      <c r="M193" s="123"/>
    </row>
    <row r="194" spans="1:246" s="14" customFormat="1" ht="14.25">
      <c r="A194" s="400"/>
      <c r="B194" s="400"/>
      <c r="C194" s="401" t="s">
        <v>216</v>
      </c>
      <c r="D194" s="402"/>
      <c r="E194" s="406"/>
      <c r="F194" s="407"/>
      <c r="G194" s="408"/>
      <c r="H194" s="123"/>
      <c r="I194" s="123"/>
      <c r="J194" s="123"/>
      <c r="K194" s="123"/>
      <c r="L194" s="123"/>
      <c r="M194" s="123"/>
    </row>
    <row r="195" spans="1:246" s="14" customFormat="1" ht="14.25">
      <c r="A195" s="400"/>
      <c r="B195" s="400"/>
      <c r="C195" s="410" t="s">
        <v>217</v>
      </c>
      <c r="D195" s="120" t="s">
        <v>331</v>
      </c>
      <c r="E195" s="406"/>
      <c r="F195" s="407"/>
      <c r="G195" s="408"/>
      <c r="H195" s="123"/>
      <c r="I195" s="123"/>
      <c r="J195" s="123"/>
      <c r="K195" s="123"/>
      <c r="L195" s="123"/>
      <c r="M195" s="123"/>
    </row>
    <row r="196" spans="1:246" s="14" customFormat="1" ht="28.5">
      <c r="A196" s="400"/>
      <c r="B196" s="400"/>
      <c r="C196" s="410" t="s">
        <v>218</v>
      </c>
      <c r="D196" s="120" t="s">
        <v>331</v>
      </c>
      <c r="E196" s="406"/>
      <c r="F196" s="407"/>
      <c r="G196" s="408"/>
      <c r="H196" s="123"/>
      <c r="I196" s="123"/>
      <c r="J196" s="123"/>
      <c r="K196" s="123"/>
      <c r="L196" s="123"/>
      <c r="M196" s="123"/>
    </row>
    <row r="197" spans="1:246" s="14" customFormat="1" ht="14.25">
      <c r="A197" s="400"/>
      <c r="B197" s="400"/>
      <c r="C197" s="411" t="s">
        <v>13</v>
      </c>
      <c r="D197" s="120"/>
      <c r="E197" s="406"/>
      <c r="F197" s="407"/>
      <c r="G197" s="408"/>
      <c r="H197" s="123"/>
      <c r="I197" s="123"/>
      <c r="J197" s="123"/>
      <c r="K197" s="123"/>
      <c r="L197" s="123"/>
      <c r="M197" s="123"/>
    </row>
    <row r="198" spans="1:246" s="14" customFormat="1" ht="14.25">
      <c r="A198" s="400"/>
      <c r="B198" s="400"/>
      <c r="C198" s="412" t="s">
        <v>54</v>
      </c>
      <c r="D198" s="120" t="s">
        <v>331</v>
      </c>
      <c r="E198" s="406"/>
      <c r="F198" s="407"/>
      <c r="G198" s="408"/>
      <c r="H198" s="123"/>
      <c r="I198" s="123"/>
      <c r="J198" s="123"/>
      <c r="K198" s="123"/>
      <c r="L198" s="123"/>
      <c r="M198" s="123"/>
    </row>
    <row r="199" spans="1:246" s="14" customFormat="1" ht="14.25">
      <c r="A199" s="400"/>
      <c r="B199" s="400"/>
      <c r="C199" s="413" t="s">
        <v>219</v>
      </c>
      <c r="D199" s="777"/>
      <c r="E199" s="778"/>
      <c r="F199" s="779"/>
      <c r="G199" s="531"/>
      <c r="H199" s="129"/>
      <c r="I199" s="129"/>
      <c r="J199" s="129"/>
      <c r="K199" s="129"/>
      <c r="L199" s="129"/>
      <c r="M199" s="129"/>
      <c r="N199" s="506"/>
    </row>
    <row r="200" spans="1:246" s="205" customFormat="1" ht="14.25">
      <c r="A200" s="414"/>
      <c r="B200" s="166"/>
      <c r="C200" s="365" t="s">
        <v>220</v>
      </c>
      <c r="D200" s="166"/>
      <c r="E200" s="166"/>
      <c r="F200" s="415"/>
      <c r="G200" s="91"/>
      <c r="H200" s="291"/>
      <c r="I200" s="291"/>
      <c r="J200" s="291"/>
      <c r="K200" s="291"/>
      <c r="L200" s="291"/>
      <c r="M200" s="291"/>
    </row>
    <row r="201" spans="1:246" s="135" customFormat="1" ht="28.5">
      <c r="A201" s="697">
        <v>1</v>
      </c>
      <c r="B201" s="71" t="s">
        <v>221</v>
      </c>
      <c r="C201" s="238" t="s">
        <v>222</v>
      </c>
      <c r="D201" s="60" t="s">
        <v>39</v>
      </c>
      <c r="E201" s="416"/>
      <c r="F201" s="436">
        <v>4.4800000000000004</v>
      </c>
      <c r="G201" s="84"/>
      <c r="H201" s="84"/>
      <c r="I201" s="61"/>
      <c r="J201" s="84"/>
      <c r="K201" s="84"/>
      <c r="L201" s="84"/>
      <c r="M201" s="84"/>
      <c r="N201" s="418"/>
      <c r="O201" s="418"/>
      <c r="P201" s="418"/>
      <c r="Q201" s="418"/>
      <c r="R201" s="419"/>
      <c r="S201" s="419"/>
      <c r="T201" s="419"/>
      <c r="U201" s="419"/>
      <c r="V201" s="419"/>
      <c r="W201" s="419"/>
      <c r="X201" s="419"/>
      <c r="Y201" s="419"/>
      <c r="Z201" s="419"/>
      <c r="AA201" s="419"/>
      <c r="AB201" s="419"/>
      <c r="AC201" s="419"/>
      <c r="AD201" s="419"/>
      <c r="AE201" s="419"/>
      <c r="AF201" s="419"/>
      <c r="AG201" s="419"/>
      <c r="AH201" s="419"/>
      <c r="AI201" s="419"/>
      <c r="AJ201" s="419"/>
      <c r="AK201" s="419"/>
      <c r="AL201" s="419"/>
      <c r="AM201" s="419"/>
      <c r="AN201" s="419"/>
      <c r="AO201" s="419"/>
      <c r="AP201" s="419"/>
      <c r="AQ201" s="419"/>
      <c r="AR201" s="419"/>
      <c r="AS201" s="419"/>
      <c r="AT201" s="419"/>
      <c r="AU201" s="419"/>
      <c r="AV201" s="419"/>
      <c r="AW201" s="419"/>
      <c r="AX201" s="419"/>
      <c r="AY201" s="419"/>
      <c r="AZ201" s="419"/>
      <c r="BA201" s="419"/>
      <c r="BB201" s="419"/>
      <c r="BC201" s="419"/>
      <c r="BD201" s="419"/>
      <c r="BE201" s="419"/>
      <c r="BF201" s="419"/>
      <c r="BG201" s="419"/>
      <c r="BH201" s="419"/>
      <c r="BI201" s="419"/>
      <c r="BJ201" s="419"/>
      <c r="BK201" s="419"/>
      <c r="BL201" s="419"/>
      <c r="BM201" s="419"/>
      <c r="BN201" s="419"/>
      <c r="BO201" s="419"/>
      <c r="BP201" s="419"/>
      <c r="BQ201" s="419"/>
      <c r="BR201" s="419"/>
      <c r="BS201" s="419"/>
      <c r="BT201" s="419"/>
      <c r="BU201" s="419"/>
      <c r="BV201" s="419"/>
      <c r="BW201" s="419"/>
      <c r="BX201" s="419"/>
      <c r="BY201" s="419"/>
      <c r="BZ201" s="419"/>
      <c r="CA201" s="419"/>
      <c r="CB201" s="419"/>
      <c r="CC201" s="419"/>
      <c r="CD201" s="419"/>
      <c r="CE201" s="419"/>
      <c r="CF201" s="419"/>
      <c r="CG201" s="419"/>
      <c r="CH201" s="419"/>
      <c r="CI201" s="419"/>
      <c r="CJ201" s="419"/>
      <c r="CK201" s="419"/>
      <c r="CL201" s="419"/>
      <c r="CM201" s="419"/>
      <c r="CN201" s="419"/>
      <c r="CO201" s="419"/>
      <c r="CP201" s="419"/>
      <c r="CQ201" s="419"/>
      <c r="CR201" s="419"/>
      <c r="CS201" s="419"/>
      <c r="CT201" s="419"/>
      <c r="CU201" s="419"/>
      <c r="CV201" s="419"/>
      <c r="CW201" s="419"/>
      <c r="CX201" s="419"/>
      <c r="CY201" s="419"/>
      <c r="CZ201" s="419"/>
      <c r="DA201" s="419"/>
      <c r="DB201" s="419"/>
      <c r="DC201" s="419"/>
      <c r="DD201" s="419"/>
      <c r="DE201" s="419"/>
      <c r="DF201" s="419"/>
      <c r="DG201" s="419"/>
      <c r="DH201" s="419"/>
      <c r="DI201" s="419"/>
      <c r="DJ201" s="419"/>
      <c r="DK201" s="419"/>
      <c r="DL201" s="419"/>
      <c r="DM201" s="419"/>
      <c r="DN201" s="419"/>
      <c r="DO201" s="419"/>
      <c r="DP201" s="419"/>
      <c r="DQ201" s="419"/>
      <c r="DR201" s="419"/>
      <c r="DS201" s="419"/>
      <c r="DT201" s="419"/>
      <c r="DU201" s="419"/>
      <c r="DV201" s="419"/>
      <c r="DW201" s="419"/>
      <c r="DX201" s="419"/>
      <c r="DY201" s="419"/>
      <c r="DZ201" s="419"/>
      <c r="EA201" s="419"/>
      <c r="EB201" s="419"/>
      <c r="EC201" s="419"/>
      <c r="ED201" s="419"/>
      <c r="EE201" s="419"/>
      <c r="EF201" s="419"/>
      <c r="EG201" s="419"/>
      <c r="EH201" s="419"/>
      <c r="EI201" s="419"/>
      <c r="EJ201" s="419"/>
      <c r="EK201" s="419"/>
      <c r="EL201" s="419"/>
      <c r="EM201" s="419"/>
      <c r="EN201" s="419"/>
      <c r="EO201" s="419"/>
      <c r="EP201" s="419"/>
      <c r="EQ201" s="419"/>
      <c r="ER201" s="419"/>
      <c r="ES201" s="419"/>
      <c r="ET201" s="419"/>
      <c r="EU201" s="419"/>
      <c r="EV201" s="419"/>
      <c r="EW201" s="419"/>
      <c r="EX201" s="419"/>
      <c r="EY201" s="419"/>
      <c r="EZ201" s="419"/>
      <c r="FA201" s="419"/>
      <c r="FB201" s="419"/>
      <c r="FC201" s="419"/>
      <c r="FD201" s="419"/>
      <c r="FE201" s="419"/>
      <c r="FF201" s="419"/>
      <c r="FG201" s="419"/>
      <c r="FH201" s="419"/>
      <c r="FI201" s="419"/>
      <c r="FJ201" s="419"/>
      <c r="FK201" s="419"/>
      <c r="FL201" s="419"/>
      <c r="FM201" s="419"/>
      <c r="FN201" s="419"/>
      <c r="FO201" s="419"/>
      <c r="FP201" s="419"/>
      <c r="FQ201" s="419"/>
      <c r="FR201" s="419"/>
      <c r="FS201" s="419"/>
      <c r="FT201" s="419"/>
      <c r="FU201" s="419"/>
      <c r="FV201" s="419"/>
      <c r="FW201" s="419"/>
      <c r="FX201" s="419"/>
      <c r="FY201" s="419"/>
      <c r="FZ201" s="419"/>
      <c r="GA201" s="419"/>
      <c r="GB201" s="419"/>
      <c r="GC201" s="419"/>
      <c r="GD201" s="419"/>
      <c r="GE201" s="419"/>
      <c r="GF201" s="419"/>
      <c r="GG201" s="419"/>
      <c r="GH201" s="419"/>
      <c r="GI201" s="419"/>
      <c r="GJ201" s="419"/>
      <c r="GK201" s="419"/>
      <c r="GL201" s="419"/>
      <c r="GM201" s="419"/>
      <c r="GN201" s="419"/>
      <c r="GO201" s="419"/>
      <c r="GP201" s="419"/>
      <c r="GQ201" s="419"/>
      <c r="GR201" s="419"/>
      <c r="GS201" s="419"/>
      <c r="GT201" s="419"/>
      <c r="GU201" s="419"/>
      <c r="GV201" s="419"/>
      <c r="GW201" s="419"/>
      <c r="GX201" s="419"/>
      <c r="GY201" s="419"/>
      <c r="GZ201" s="419"/>
      <c r="HA201" s="419"/>
      <c r="HB201" s="419"/>
      <c r="HC201" s="419"/>
      <c r="HD201" s="419"/>
      <c r="HE201" s="419"/>
      <c r="HF201" s="419"/>
      <c r="HG201" s="419"/>
      <c r="HH201" s="419"/>
      <c r="HI201" s="419"/>
      <c r="HJ201" s="419"/>
      <c r="HK201" s="419"/>
      <c r="HL201" s="419"/>
      <c r="HM201" s="419"/>
      <c r="HN201" s="419"/>
      <c r="HO201" s="419"/>
      <c r="HP201" s="419"/>
      <c r="HQ201" s="419"/>
      <c r="HR201" s="419"/>
      <c r="HS201" s="419"/>
      <c r="HT201" s="419"/>
      <c r="HU201" s="419"/>
      <c r="HV201" s="419"/>
      <c r="HW201" s="419"/>
      <c r="HX201" s="419"/>
      <c r="HY201" s="419"/>
      <c r="HZ201" s="419"/>
      <c r="IA201" s="419"/>
      <c r="IB201" s="419"/>
      <c r="IC201" s="419"/>
      <c r="ID201" s="419"/>
      <c r="IE201" s="419"/>
      <c r="IF201" s="419"/>
      <c r="IG201" s="419"/>
      <c r="IH201" s="419"/>
      <c r="II201" s="419"/>
      <c r="IJ201" s="419"/>
      <c r="IK201" s="419"/>
      <c r="IL201" s="419"/>
    </row>
    <row r="202" spans="1:246" s="135" customFormat="1" ht="13.5">
      <c r="A202" s="697"/>
      <c r="B202" s="71"/>
      <c r="C202" s="146" t="s">
        <v>44</v>
      </c>
      <c r="D202" s="73" t="s">
        <v>37</v>
      </c>
      <c r="E202" s="420">
        <v>0.02</v>
      </c>
      <c r="F202" s="141">
        <f>F201*E202</f>
        <v>8.9600000000000013E-2</v>
      </c>
      <c r="G202" s="84"/>
      <c r="H202" s="84"/>
      <c r="I202" s="61"/>
      <c r="J202" s="84"/>
      <c r="K202" s="84"/>
      <c r="L202" s="84"/>
      <c r="M202" s="84"/>
      <c r="N202" s="418"/>
      <c r="O202" s="418"/>
      <c r="P202" s="418"/>
      <c r="Q202" s="418"/>
      <c r="R202" s="419"/>
      <c r="S202" s="419"/>
      <c r="T202" s="419"/>
      <c r="U202" s="419"/>
      <c r="V202" s="419"/>
      <c r="W202" s="419"/>
      <c r="X202" s="419"/>
      <c r="Y202" s="419"/>
      <c r="Z202" s="419"/>
      <c r="AA202" s="419"/>
      <c r="AB202" s="419"/>
      <c r="AC202" s="419"/>
      <c r="AD202" s="419"/>
      <c r="AE202" s="419"/>
      <c r="AF202" s="419"/>
      <c r="AG202" s="419"/>
      <c r="AH202" s="419"/>
      <c r="AI202" s="419"/>
      <c r="AJ202" s="419"/>
      <c r="AK202" s="419"/>
      <c r="AL202" s="419"/>
      <c r="AM202" s="419"/>
      <c r="AN202" s="419"/>
      <c r="AO202" s="419"/>
      <c r="AP202" s="419"/>
      <c r="AQ202" s="419"/>
      <c r="AR202" s="419"/>
      <c r="AS202" s="419"/>
      <c r="AT202" s="419"/>
      <c r="AU202" s="419"/>
      <c r="AV202" s="419"/>
      <c r="AW202" s="419"/>
      <c r="AX202" s="419"/>
      <c r="AY202" s="419"/>
      <c r="AZ202" s="419"/>
      <c r="BA202" s="419"/>
      <c r="BB202" s="419"/>
      <c r="BC202" s="419"/>
      <c r="BD202" s="419"/>
      <c r="BE202" s="419"/>
      <c r="BF202" s="419"/>
      <c r="BG202" s="419"/>
      <c r="BH202" s="419"/>
      <c r="BI202" s="419"/>
      <c r="BJ202" s="419"/>
      <c r="BK202" s="419"/>
      <c r="BL202" s="419"/>
      <c r="BM202" s="419"/>
      <c r="BN202" s="419"/>
      <c r="BO202" s="419"/>
      <c r="BP202" s="419"/>
      <c r="BQ202" s="419"/>
      <c r="BR202" s="419"/>
      <c r="BS202" s="419"/>
      <c r="BT202" s="419"/>
      <c r="BU202" s="419"/>
      <c r="BV202" s="419"/>
      <c r="BW202" s="419"/>
      <c r="BX202" s="419"/>
      <c r="BY202" s="419"/>
      <c r="BZ202" s="419"/>
      <c r="CA202" s="419"/>
      <c r="CB202" s="419"/>
      <c r="CC202" s="419"/>
      <c r="CD202" s="419"/>
      <c r="CE202" s="419"/>
      <c r="CF202" s="419"/>
      <c r="CG202" s="419"/>
      <c r="CH202" s="419"/>
      <c r="CI202" s="419"/>
      <c r="CJ202" s="419"/>
      <c r="CK202" s="419"/>
      <c r="CL202" s="419"/>
      <c r="CM202" s="419"/>
      <c r="CN202" s="419"/>
      <c r="CO202" s="419"/>
      <c r="CP202" s="419"/>
      <c r="CQ202" s="419"/>
      <c r="CR202" s="419"/>
      <c r="CS202" s="419"/>
      <c r="CT202" s="419"/>
      <c r="CU202" s="419"/>
      <c r="CV202" s="419"/>
      <c r="CW202" s="419"/>
      <c r="CX202" s="419"/>
      <c r="CY202" s="419"/>
      <c r="CZ202" s="419"/>
      <c r="DA202" s="419"/>
      <c r="DB202" s="419"/>
      <c r="DC202" s="419"/>
      <c r="DD202" s="419"/>
      <c r="DE202" s="419"/>
      <c r="DF202" s="419"/>
      <c r="DG202" s="419"/>
      <c r="DH202" s="419"/>
      <c r="DI202" s="419"/>
      <c r="DJ202" s="419"/>
      <c r="DK202" s="419"/>
      <c r="DL202" s="419"/>
      <c r="DM202" s="419"/>
      <c r="DN202" s="419"/>
      <c r="DO202" s="419"/>
      <c r="DP202" s="419"/>
      <c r="DQ202" s="419"/>
      <c r="DR202" s="419"/>
      <c r="DS202" s="419"/>
      <c r="DT202" s="419"/>
      <c r="DU202" s="419"/>
      <c r="DV202" s="419"/>
      <c r="DW202" s="419"/>
      <c r="DX202" s="419"/>
      <c r="DY202" s="419"/>
      <c r="DZ202" s="419"/>
      <c r="EA202" s="419"/>
      <c r="EB202" s="419"/>
      <c r="EC202" s="419"/>
      <c r="ED202" s="419"/>
      <c r="EE202" s="419"/>
      <c r="EF202" s="419"/>
      <c r="EG202" s="419"/>
      <c r="EH202" s="419"/>
      <c r="EI202" s="419"/>
      <c r="EJ202" s="419"/>
      <c r="EK202" s="419"/>
      <c r="EL202" s="419"/>
      <c r="EM202" s="419"/>
      <c r="EN202" s="419"/>
      <c r="EO202" s="419"/>
      <c r="EP202" s="419"/>
      <c r="EQ202" s="419"/>
      <c r="ER202" s="419"/>
      <c r="ES202" s="419"/>
      <c r="ET202" s="419"/>
      <c r="EU202" s="419"/>
      <c r="EV202" s="419"/>
      <c r="EW202" s="419"/>
      <c r="EX202" s="419"/>
      <c r="EY202" s="419"/>
      <c r="EZ202" s="419"/>
      <c r="FA202" s="419"/>
      <c r="FB202" s="419"/>
      <c r="FC202" s="419"/>
      <c r="FD202" s="419"/>
      <c r="FE202" s="419"/>
      <c r="FF202" s="419"/>
      <c r="FG202" s="419"/>
      <c r="FH202" s="419"/>
      <c r="FI202" s="419"/>
      <c r="FJ202" s="419"/>
      <c r="FK202" s="419"/>
      <c r="FL202" s="419"/>
      <c r="FM202" s="419"/>
      <c r="FN202" s="419"/>
      <c r="FO202" s="419"/>
      <c r="FP202" s="419"/>
      <c r="FQ202" s="419"/>
      <c r="FR202" s="419"/>
      <c r="FS202" s="419"/>
      <c r="FT202" s="419"/>
      <c r="FU202" s="419"/>
      <c r="FV202" s="419"/>
      <c r="FW202" s="419"/>
      <c r="FX202" s="419"/>
      <c r="FY202" s="419"/>
      <c r="FZ202" s="419"/>
      <c r="GA202" s="419"/>
      <c r="GB202" s="419"/>
      <c r="GC202" s="419"/>
      <c r="GD202" s="419"/>
      <c r="GE202" s="419"/>
      <c r="GF202" s="419"/>
      <c r="GG202" s="419"/>
      <c r="GH202" s="419"/>
      <c r="GI202" s="419"/>
      <c r="GJ202" s="419"/>
      <c r="GK202" s="419"/>
      <c r="GL202" s="419"/>
      <c r="GM202" s="419"/>
      <c r="GN202" s="419"/>
      <c r="GO202" s="419"/>
      <c r="GP202" s="419"/>
      <c r="GQ202" s="419"/>
      <c r="GR202" s="419"/>
      <c r="GS202" s="419"/>
      <c r="GT202" s="419"/>
      <c r="GU202" s="419"/>
      <c r="GV202" s="419"/>
      <c r="GW202" s="419"/>
      <c r="GX202" s="419"/>
      <c r="GY202" s="419"/>
      <c r="GZ202" s="419"/>
      <c r="HA202" s="419"/>
      <c r="HB202" s="419"/>
      <c r="HC202" s="419"/>
      <c r="HD202" s="419"/>
      <c r="HE202" s="419"/>
      <c r="HF202" s="419"/>
      <c r="HG202" s="419"/>
      <c r="HH202" s="419"/>
      <c r="HI202" s="419"/>
      <c r="HJ202" s="419"/>
      <c r="HK202" s="419"/>
      <c r="HL202" s="419"/>
      <c r="HM202" s="419"/>
      <c r="HN202" s="419"/>
      <c r="HO202" s="419"/>
      <c r="HP202" s="419"/>
      <c r="HQ202" s="419"/>
      <c r="HR202" s="419"/>
      <c r="HS202" s="419"/>
      <c r="HT202" s="419"/>
      <c r="HU202" s="419"/>
      <c r="HV202" s="419"/>
      <c r="HW202" s="419"/>
      <c r="HX202" s="419"/>
      <c r="HY202" s="419"/>
      <c r="HZ202" s="419"/>
      <c r="IA202" s="419"/>
      <c r="IB202" s="419"/>
      <c r="IC202" s="419"/>
      <c r="ID202" s="419"/>
      <c r="IE202" s="419"/>
      <c r="IF202" s="419"/>
      <c r="IG202" s="419"/>
      <c r="IH202" s="419"/>
      <c r="II202" s="419"/>
      <c r="IJ202" s="419"/>
      <c r="IK202" s="419"/>
      <c r="IL202" s="419"/>
    </row>
    <row r="203" spans="1:246" s="135" customFormat="1" ht="27">
      <c r="A203" s="697"/>
      <c r="B203" s="71"/>
      <c r="C203" s="146" t="s">
        <v>223</v>
      </c>
      <c r="D203" s="73" t="s">
        <v>95</v>
      </c>
      <c r="E203" s="420">
        <v>4.48E-2</v>
      </c>
      <c r="F203" s="597">
        <f>F201*E203</f>
        <v>0.20070400000000002</v>
      </c>
      <c r="G203" s="84"/>
      <c r="H203" s="84"/>
      <c r="I203" s="61"/>
      <c r="J203" s="84"/>
      <c r="K203" s="84"/>
      <c r="L203" s="84"/>
      <c r="M203" s="84"/>
      <c r="N203" s="418"/>
      <c r="O203" s="418"/>
      <c r="P203" s="418"/>
      <c r="Q203" s="418"/>
      <c r="R203" s="419"/>
      <c r="S203" s="419"/>
      <c r="T203" s="419"/>
      <c r="U203" s="419"/>
      <c r="V203" s="419"/>
      <c r="W203" s="419"/>
      <c r="X203" s="419"/>
      <c r="Y203" s="419"/>
      <c r="Z203" s="419"/>
      <c r="AA203" s="419"/>
      <c r="AB203" s="419"/>
      <c r="AC203" s="419"/>
      <c r="AD203" s="419"/>
      <c r="AE203" s="419"/>
      <c r="AF203" s="419"/>
      <c r="AG203" s="419"/>
      <c r="AH203" s="419"/>
      <c r="AI203" s="419"/>
      <c r="AJ203" s="419"/>
      <c r="AK203" s="419"/>
      <c r="AL203" s="419"/>
      <c r="AM203" s="419"/>
      <c r="AN203" s="419"/>
      <c r="AO203" s="419"/>
      <c r="AP203" s="419"/>
      <c r="AQ203" s="419"/>
      <c r="AR203" s="419"/>
      <c r="AS203" s="419"/>
      <c r="AT203" s="419"/>
      <c r="AU203" s="419"/>
      <c r="AV203" s="419"/>
      <c r="AW203" s="419"/>
      <c r="AX203" s="419"/>
      <c r="AY203" s="419"/>
      <c r="AZ203" s="419"/>
      <c r="BA203" s="419"/>
      <c r="BB203" s="419"/>
      <c r="BC203" s="419"/>
      <c r="BD203" s="419"/>
      <c r="BE203" s="419"/>
      <c r="BF203" s="419"/>
      <c r="BG203" s="419"/>
      <c r="BH203" s="419"/>
      <c r="BI203" s="419"/>
      <c r="BJ203" s="419"/>
      <c r="BK203" s="419"/>
      <c r="BL203" s="419"/>
      <c r="BM203" s="419"/>
      <c r="BN203" s="419"/>
      <c r="BO203" s="419"/>
      <c r="BP203" s="419"/>
      <c r="BQ203" s="419"/>
      <c r="BR203" s="419"/>
      <c r="BS203" s="419"/>
      <c r="BT203" s="419"/>
      <c r="BU203" s="419"/>
      <c r="BV203" s="419"/>
      <c r="BW203" s="419"/>
      <c r="BX203" s="419"/>
      <c r="BY203" s="419"/>
      <c r="BZ203" s="419"/>
      <c r="CA203" s="419"/>
      <c r="CB203" s="419"/>
      <c r="CC203" s="419"/>
      <c r="CD203" s="419"/>
      <c r="CE203" s="419"/>
      <c r="CF203" s="419"/>
      <c r="CG203" s="419"/>
      <c r="CH203" s="419"/>
      <c r="CI203" s="419"/>
      <c r="CJ203" s="419"/>
      <c r="CK203" s="419"/>
      <c r="CL203" s="419"/>
      <c r="CM203" s="419"/>
      <c r="CN203" s="419"/>
      <c r="CO203" s="419"/>
      <c r="CP203" s="419"/>
      <c r="CQ203" s="419"/>
      <c r="CR203" s="419"/>
      <c r="CS203" s="419"/>
      <c r="CT203" s="419"/>
      <c r="CU203" s="419"/>
      <c r="CV203" s="419"/>
      <c r="CW203" s="419"/>
      <c r="CX203" s="419"/>
      <c r="CY203" s="419"/>
      <c r="CZ203" s="419"/>
      <c r="DA203" s="419"/>
      <c r="DB203" s="419"/>
      <c r="DC203" s="419"/>
      <c r="DD203" s="419"/>
      <c r="DE203" s="419"/>
      <c r="DF203" s="419"/>
      <c r="DG203" s="419"/>
      <c r="DH203" s="419"/>
      <c r="DI203" s="419"/>
      <c r="DJ203" s="419"/>
      <c r="DK203" s="419"/>
      <c r="DL203" s="419"/>
      <c r="DM203" s="419"/>
      <c r="DN203" s="419"/>
      <c r="DO203" s="419"/>
      <c r="DP203" s="419"/>
      <c r="DQ203" s="419"/>
      <c r="DR203" s="419"/>
      <c r="DS203" s="419"/>
      <c r="DT203" s="419"/>
      <c r="DU203" s="419"/>
      <c r="DV203" s="419"/>
      <c r="DW203" s="419"/>
      <c r="DX203" s="419"/>
      <c r="DY203" s="419"/>
      <c r="DZ203" s="419"/>
      <c r="EA203" s="419"/>
      <c r="EB203" s="419"/>
      <c r="EC203" s="419"/>
      <c r="ED203" s="419"/>
      <c r="EE203" s="419"/>
      <c r="EF203" s="419"/>
      <c r="EG203" s="419"/>
      <c r="EH203" s="419"/>
      <c r="EI203" s="419"/>
      <c r="EJ203" s="419"/>
      <c r="EK203" s="419"/>
      <c r="EL203" s="419"/>
      <c r="EM203" s="419"/>
      <c r="EN203" s="419"/>
      <c r="EO203" s="419"/>
      <c r="EP203" s="419"/>
      <c r="EQ203" s="419"/>
      <c r="ER203" s="419"/>
      <c r="ES203" s="419"/>
      <c r="ET203" s="419"/>
      <c r="EU203" s="419"/>
      <c r="EV203" s="419"/>
      <c r="EW203" s="419"/>
      <c r="EX203" s="419"/>
      <c r="EY203" s="419"/>
      <c r="EZ203" s="419"/>
      <c r="FA203" s="419"/>
      <c r="FB203" s="419"/>
      <c r="FC203" s="419"/>
      <c r="FD203" s="419"/>
      <c r="FE203" s="419"/>
      <c r="FF203" s="419"/>
      <c r="FG203" s="419"/>
      <c r="FH203" s="419"/>
      <c r="FI203" s="419"/>
      <c r="FJ203" s="419"/>
      <c r="FK203" s="419"/>
      <c r="FL203" s="419"/>
      <c r="FM203" s="419"/>
      <c r="FN203" s="419"/>
      <c r="FO203" s="419"/>
      <c r="FP203" s="419"/>
      <c r="FQ203" s="419"/>
      <c r="FR203" s="419"/>
      <c r="FS203" s="419"/>
      <c r="FT203" s="419"/>
      <c r="FU203" s="419"/>
      <c r="FV203" s="419"/>
      <c r="FW203" s="419"/>
      <c r="FX203" s="419"/>
      <c r="FY203" s="419"/>
      <c r="FZ203" s="419"/>
      <c r="GA203" s="419"/>
      <c r="GB203" s="419"/>
      <c r="GC203" s="419"/>
      <c r="GD203" s="419"/>
      <c r="GE203" s="419"/>
      <c r="GF203" s="419"/>
      <c r="GG203" s="419"/>
      <c r="GH203" s="419"/>
      <c r="GI203" s="419"/>
      <c r="GJ203" s="419"/>
      <c r="GK203" s="419"/>
      <c r="GL203" s="419"/>
      <c r="GM203" s="419"/>
      <c r="GN203" s="419"/>
      <c r="GO203" s="419"/>
      <c r="GP203" s="419"/>
      <c r="GQ203" s="419"/>
      <c r="GR203" s="419"/>
      <c r="GS203" s="419"/>
      <c r="GT203" s="419"/>
      <c r="GU203" s="419"/>
      <c r="GV203" s="419"/>
      <c r="GW203" s="419"/>
      <c r="GX203" s="419"/>
      <c r="GY203" s="419"/>
      <c r="GZ203" s="419"/>
      <c r="HA203" s="419"/>
      <c r="HB203" s="419"/>
      <c r="HC203" s="419"/>
      <c r="HD203" s="419"/>
      <c r="HE203" s="419"/>
      <c r="HF203" s="419"/>
      <c r="HG203" s="419"/>
      <c r="HH203" s="419"/>
      <c r="HI203" s="419"/>
      <c r="HJ203" s="419"/>
      <c r="HK203" s="419"/>
      <c r="HL203" s="419"/>
      <c r="HM203" s="419"/>
      <c r="HN203" s="419"/>
      <c r="HO203" s="419"/>
      <c r="HP203" s="419"/>
      <c r="HQ203" s="419"/>
      <c r="HR203" s="419"/>
      <c r="HS203" s="419"/>
      <c r="HT203" s="419"/>
      <c r="HU203" s="419"/>
      <c r="HV203" s="419"/>
      <c r="HW203" s="419"/>
      <c r="HX203" s="419"/>
      <c r="HY203" s="419"/>
      <c r="HZ203" s="419"/>
      <c r="IA203" s="419"/>
      <c r="IB203" s="419"/>
      <c r="IC203" s="419"/>
      <c r="ID203" s="419"/>
      <c r="IE203" s="419"/>
      <c r="IF203" s="419"/>
      <c r="IG203" s="419"/>
      <c r="IH203" s="419"/>
      <c r="II203" s="419"/>
      <c r="IJ203" s="419"/>
      <c r="IK203" s="419"/>
      <c r="IL203" s="419"/>
    </row>
    <row r="204" spans="1:246" s="135" customFormat="1" ht="13.5">
      <c r="A204" s="698"/>
      <c r="B204" s="75"/>
      <c r="C204" s="150" t="s">
        <v>38</v>
      </c>
      <c r="D204" s="77" t="s">
        <v>4</v>
      </c>
      <c r="E204" s="421">
        <v>2.0999999999999999E-3</v>
      </c>
      <c r="F204" s="422">
        <f>F201*E204</f>
        <v>9.4079999999999997E-3</v>
      </c>
      <c r="G204" s="85"/>
      <c r="H204" s="84"/>
      <c r="I204" s="61"/>
      <c r="J204" s="84"/>
      <c r="K204" s="151"/>
      <c r="L204" s="84"/>
      <c r="M204" s="84"/>
      <c r="N204" s="418"/>
      <c r="O204" s="418"/>
      <c r="P204" s="418"/>
      <c r="Q204" s="418"/>
      <c r="R204" s="419"/>
      <c r="S204" s="419"/>
      <c r="T204" s="419"/>
      <c r="U204" s="419"/>
      <c r="V204" s="419"/>
      <c r="W204" s="419"/>
      <c r="X204" s="419"/>
      <c r="Y204" s="419"/>
      <c r="Z204" s="419"/>
      <c r="AA204" s="419"/>
      <c r="AB204" s="419"/>
      <c r="AC204" s="419"/>
      <c r="AD204" s="419"/>
      <c r="AE204" s="419"/>
      <c r="AF204" s="419"/>
      <c r="AG204" s="419"/>
      <c r="AH204" s="419"/>
      <c r="AI204" s="419"/>
      <c r="AJ204" s="419"/>
      <c r="AK204" s="419"/>
      <c r="AL204" s="419"/>
      <c r="AM204" s="419"/>
      <c r="AN204" s="419"/>
      <c r="AO204" s="419"/>
      <c r="AP204" s="419"/>
      <c r="AQ204" s="419"/>
      <c r="AR204" s="419"/>
      <c r="AS204" s="419"/>
      <c r="AT204" s="419"/>
      <c r="AU204" s="419"/>
      <c r="AV204" s="419"/>
      <c r="AW204" s="419"/>
      <c r="AX204" s="419"/>
      <c r="AY204" s="419"/>
      <c r="AZ204" s="419"/>
      <c r="BA204" s="419"/>
      <c r="BB204" s="419"/>
      <c r="BC204" s="419"/>
      <c r="BD204" s="419"/>
      <c r="BE204" s="419"/>
      <c r="BF204" s="419"/>
      <c r="BG204" s="419"/>
      <c r="BH204" s="419"/>
      <c r="BI204" s="419"/>
      <c r="BJ204" s="419"/>
      <c r="BK204" s="419"/>
      <c r="BL204" s="419"/>
      <c r="BM204" s="419"/>
      <c r="BN204" s="419"/>
      <c r="BO204" s="419"/>
      <c r="BP204" s="419"/>
      <c r="BQ204" s="419"/>
      <c r="BR204" s="419"/>
      <c r="BS204" s="419"/>
      <c r="BT204" s="419"/>
      <c r="BU204" s="419"/>
      <c r="BV204" s="419"/>
      <c r="BW204" s="419"/>
      <c r="BX204" s="419"/>
      <c r="BY204" s="419"/>
      <c r="BZ204" s="419"/>
      <c r="CA204" s="419"/>
      <c r="CB204" s="419"/>
      <c r="CC204" s="419"/>
      <c r="CD204" s="419"/>
      <c r="CE204" s="419"/>
      <c r="CF204" s="419"/>
      <c r="CG204" s="419"/>
      <c r="CH204" s="419"/>
      <c r="CI204" s="419"/>
      <c r="CJ204" s="419"/>
      <c r="CK204" s="419"/>
      <c r="CL204" s="419"/>
      <c r="CM204" s="419"/>
      <c r="CN204" s="419"/>
      <c r="CO204" s="419"/>
      <c r="CP204" s="419"/>
      <c r="CQ204" s="419"/>
      <c r="CR204" s="419"/>
      <c r="CS204" s="419"/>
      <c r="CT204" s="419"/>
      <c r="CU204" s="419"/>
      <c r="CV204" s="419"/>
      <c r="CW204" s="419"/>
      <c r="CX204" s="419"/>
      <c r="CY204" s="419"/>
      <c r="CZ204" s="419"/>
      <c r="DA204" s="419"/>
      <c r="DB204" s="419"/>
      <c r="DC204" s="419"/>
      <c r="DD204" s="419"/>
      <c r="DE204" s="419"/>
      <c r="DF204" s="419"/>
      <c r="DG204" s="419"/>
      <c r="DH204" s="419"/>
      <c r="DI204" s="419"/>
      <c r="DJ204" s="419"/>
      <c r="DK204" s="419"/>
      <c r="DL204" s="419"/>
      <c r="DM204" s="419"/>
      <c r="DN204" s="419"/>
      <c r="DO204" s="419"/>
      <c r="DP204" s="419"/>
      <c r="DQ204" s="419"/>
      <c r="DR204" s="419"/>
      <c r="DS204" s="419"/>
      <c r="DT204" s="419"/>
      <c r="DU204" s="419"/>
      <c r="DV204" s="419"/>
      <c r="DW204" s="419"/>
      <c r="DX204" s="419"/>
      <c r="DY204" s="419"/>
      <c r="DZ204" s="419"/>
      <c r="EA204" s="419"/>
      <c r="EB204" s="419"/>
      <c r="EC204" s="419"/>
      <c r="ED204" s="419"/>
      <c r="EE204" s="419"/>
      <c r="EF204" s="419"/>
      <c r="EG204" s="419"/>
      <c r="EH204" s="419"/>
      <c r="EI204" s="419"/>
      <c r="EJ204" s="419"/>
      <c r="EK204" s="419"/>
      <c r="EL204" s="419"/>
      <c r="EM204" s="419"/>
      <c r="EN204" s="419"/>
      <c r="EO204" s="419"/>
      <c r="EP204" s="419"/>
      <c r="EQ204" s="419"/>
      <c r="ER204" s="419"/>
      <c r="ES204" s="419"/>
      <c r="ET204" s="419"/>
      <c r="EU204" s="419"/>
      <c r="EV204" s="419"/>
      <c r="EW204" s="419"/>
      <c r="EX204" s="419"/>
      <c r="EY204" s="419"/>
      <c r="EZ204" s="419"/>
      <c r="FA204" s="419"/>
      <c r="FB204" s="419"/>
      <c r="FC204" s="419"/>
      <c r="FD204" s="419"/>
      <c r="FE204" s="419"/>
      <c r="FF204" s="419"/>
      <c r="FG204" s="419"/>
      <c r="FH204" s="419"/>
      <c r="FI204" s="419"/>
      <c r="FJ204" s="419"/>
      <c r="FK204" s="419"/>
      <c r="FL204" s="419"/>
      <c r="FM204" s="419"/>
      <c r="FN204" s="419"/>
      <c r="FO204" s="419"/>
      <c r="FP204" s="419"/>
      <c r="FQ204" s="419"/>
      <c r="FR204" s="419"/>
      <c r="FS204" s="419"/>
      <c r="FT204" s="419"/>
      <c r="FU204" s="419"/>
      <c r="FV204" s="419"/>
      <c r="FW204" s="419"/>
      <c r="FX204" s="419"/>
      <c r="FY204" s="419"/>
      <c r="FZ204" s="419"/>
      <c r="GA204" s="419"/>
      <c r="GB204" s="419"/>
      <c r="GC204" s="419"/>
      <c r="GD204" s="419"/>
      <c r="GE204" s="419"/>
      <c r="GF204" s="419"/>
      <c r="GG204" s="419"/>
      <c r="GH204" s="419"/>
      <c r="GI204" s="419"/>
      <c r="GJ204" s="419"/>
      <c r="GK204" s="419"/>
      <c r="GL204" s="419"/>
      <c r="GM204" s="419"/>
      <c r="GN204" s="419"/>
      <c r="GO204" s="419"/>
      <c r="GP204" s="419"/>
      <c r="GQ204" s="419"/>
      <c r="GR204" s="419"/>
      <c r="GS204" s="419"/>
      <c r="GT204" s="419"/>
      <c r="GU204" s="419"/>
      <c r="GV204" s="419"/>
      <c r="GW204" s="419"/>
      <c r="GX204" s="419"/>
      <c r="GY204" s="419"/>
      <c r="GZ204" s="419"/>
      <c r="HA204" s="419"/>
      <c r="HB204" s="419"/>
      <c r="HC204" s="419"/>
      <c r="HD204" s="419"/>
      <c r="HE204" s="419"/>
      <c r="HF204" s="419"/>
      <c r="HG204" s="419"/>
      <c r="HH204" s="419"/>
      <c r="HI204" s="419"/>
      <c r="HJ204" s="419"/>
      <c r="HK204" s="419"/>
      <c r="HL204" s="419"/>
      <c r="HM204" s="419"/>
      <c r="HN204" s="419"/>
      <c r="HO204" s="419"/>
      <c r="HP204" s="419"/>
      <c r="HQ204" s="419"/>
      <c r="HR204" s="419"/>
      <c r="HS204" s="419"/>
      <c r="HT204" s="419"/>
      <c r="HU204" s="419"/>
      <c r="HV204" s="419"/>
      <c r="HW204" s="419"/>
      <c r="HX204" s="419"/>
      <c r="HY204" s="419"/>
      <c r="HZ204" s="419"/>
      <c r="IA204" s="419"/>
      <c r="IB204" s="419"/>
      <c r="IC204" s="419"/>
      <c r="ID204" s="419"/>
      <c r="IE204" s="419"/>
      <c r="IF204" s="419"/>
      <c r="IG204" s="419"/>
      <c r="IH204" s="419"/>
      <c r="II204" s="419"/>
      <c r="IJ204" s="419"/>
      <c r="IK204" s="419"/>
      <c r="IL204" s="419"/>
    </row>
    <row r="205" spans="1:246" s="135" customFormat="1" ht="14.25">
      <c r="A205" s="697">
        <v>2</v>
      </c>
      <c r="B205" s="71"/>
      <c r="C205" s="423" t="s">
        <v>224</v>
      </c>
      <c r="D205" s="73" t="s">
        <v>50</v>
      </c>
      <c r="E205" s="420"/>
      <c r="F205" s="559">
        <v>3.024</v>
      </c>
      <c r="G205" s="84"/>
      <c r="H205" s="91"/>
      <c r="I205" s="588"/>
      <c r="J205" s="91"/>
      <c r="K205" s="91"/>
      <c r="L205" s="91"/>
      <c r="M205" s="91"/>
      <c r="N205" s="418"/>
      <c r="O205" s="418"/>
      <c r="P205" s="418"/>
      <c r="Q205" s="418"/>
      <c r="R205" s="419"/>
      <c r="S205" s="419"/>
      <c r="T205" s="419"/>
      <c r="U205" s="419"/>
      <c r="V205" s="419"/>
      <c r="W205" s="419"/>
      <c r="X205" s="419"/>
      <c r="Y205" s="419"/>
      <c r="Z205" s="419"/>
      <c r="AA205" s="419"/>
      <c r="AB205" s="419"/>
      <c r="AC205" s="419"/>
      <c r="AD205" s="419"/>
      <c r="AE205" s="419"/>
      <c r="AF205" s="419"/>
      <c r="AG205" s="419"/>
      <c r="AH205" s="419"/>
      <c r="AI205" s="419"/>
      <c r="AJ205" s="419"/>
      <c r="AK205" s="419"/>
      <c r="AL205" s="419"/>
      <c r="AM205" s="419"/>
      <c r="AN205" s="419"/>
      <c r="AO205" s="419"/>
      <c r="AP205" s="419"/>
      <c r="AQ205" s="419"/>
      <c r="AR205" s="419"/>
      <c r="AS205" s="419"/>
      <c r="AT205" s="419"/>
      <c r="AU205" s="419"/>
      <c r="AV205" s="419"/>
      <c r="AW205" s="419"/>
      <c r="AX205" s="419"/>
      <c r="AY205" s="419"/>
      <c r="AZ205" s="419"/>
      <c r="BA205" s="419"/>
      <c r="BB205" s="419"/>
      <c r="BC205" s="419"/>
      <c r="BD205" s="419"/>
      <c r="BE205" s="419"/>
      <c r="BF205" s="419"/>
      <c r="BG205" s="419"/>
      <c r="BH205" s="419"/>
      <c r="BI205" s="419"/>
      <c r="BJ205" s="419"/>
      <c r="BK205" s="419"/>
      <c r="BL205" s="419"/>
      <c r="BM205" s="419"/>
      <c r="BN205" s="419"/>
      <c r="BO205" s="419"/>
      <c r="BP205" s="419"/>
      <c r="BQ205" s="419"/>
      <c r="BR205" s="419"/>
      <c r="BS205" s="419"/>
      <c r="BT205" s="419"/>
      <c r="BU205" s="419"/>
      <c r="BV205" s="419"/>
      <c r="BW205" s="419"/>
      <c r="BX205" s="419"/>
      <c r="BY205" s="419"/>
      <c r="BZ205" s="419"/>
      <c r="CA205" s="419"/>
      <c r="CB205" s="419"/>
      <c r="CC205" s="419"/>
      <c r="CD205" s="419"/>
      <c r="CE205" s="419"/>
      <c r="CF205" s="419"/>
      <c r="CG205" s="419"/>
      <c r="CH205" s="419"/>
      <c r="CI205" s="419"/>
      <c r="CJ205" s="419"/>
      <c r="CK205" s="419"/>
      <c r="CL205" s="419"/>
      <c r="CM205" s="419"/>
      <c r="CN205" s="419"/>
      <c r="CO205" s="419"/>
      <c r="CP205" s="419"/>
      <c r="CQ205" s="419"/>
      <c r="CR205" s="419"/>
      <c r="CS205" s="419"/>
      <c r="CT205" s="419"/>
      <c r="CU205" s="419"/>
      <c r="CV205" s="419"/>
      <c r="CW205" s="419"/>
      <c r="CX205" s="419"/>
      <c r="CY205" s="419"/>
      <c r="CZ205" s="419"/>
      <c r="DA205" s="419"/>
      <c r="DB205" s="419"/>
      <c r="DC205" s="419"/>
      <c r="DD205" s="419"/>
      <c r="DE205" s="419"/>
      <c r="DF205" s="419"/>
      <c r="DG205" s="419"/>
      <c r="DH205" s="419"/>
      <c r="DI205" s="419"/>
      <c r="DJ205" s="419"/>
      <c r="DK205" s="419"/>
      <c r="DL205" s="419"/>
      <c r="DM205" s="419"/>
      <c r="DN205" s="419"/>
      <c r="DO205" s="419"/>
      <c r="DP205" s="419"/>
      <c r="DQ205" s="419"/>
      <c r="DR205" s="419"/>
      <c r="DS205" s="419"/>
      <c r="DT205" s="419"/>
      <c r="DU205" s="419"/>
      <c r="DV205" s="419"/>
      <c r="DW205" s="419"/>
      <c r="DX205" s="419"/>
      <c r="DY205" s="419"/>
      <c r="DZ205" s="419"/>
      <c r="EA205" s="419"/>
      <c r="EB205" s="419"/>
      <c r="EC205" s="419"/>
      <c r="ED205" s="419"/>
      <c r="EE205" s="419"/>
      <c r="EF205" s="419"/>
      <c r="EG205" s="419"/>
      <c r="EH205" s="419"/>
      <c r="EI205" s="419"/>
      <c r="EJ205" s="419"/>
      <c r="EK205" s="419"/>
      <c r="EL205" s="419"/>
      <c r="EM205" s="419"/>
      <c r="EN205" s="419"/>
      <c r="EO205" s="419"/>
      <c r="EP205" s="419"/>
      <c r="EQ205" s="419"/>
      <c r="ER205" s="419"/>
      <c r="ES205" s="419"/>
      <c r="ET205" s="419"/>
      <c r="EU205" s="419"/>
      <c r="EV205" s="419"/>
      <c r="EW205" s="419"/>
      <c r="EX205" s="419"/>
      <c r="EY205" s="419"/>
      <c r="EZ205" s="419"/>
      <c r="FA205" s="419"/>
      <c r="FB205" s="419"/>
      <c r="FC205" s="419"/>
      <c r="FD205" s="419"/>
      <c r="FE205" s="419"/>
      <c r="FF205" s="419"/>
      <c r="FG205" s="419"/>
      <c r="FH205" s="419"/>
      <c r="FI205" s="419"/>
      <c r="FJ205" s="419"/>
      <c r="FK205" s="419"/>
      <c r="FL205" s="419"/>
      <c r="FM205" s="419"/>
      <c r="FN205" s="419"/>
      <c r="FO205" s="419"/>
      <c r="FP205" s="419"/>
      <c r="FQ205" s="419"/>
      <c r="FR205" s="419"/>
      <c r="FS205" s="419"/>
      <c r="FT205" s="419"/>
      <c r="FU205" s="419"/>
      <c r="FV205" s="419"/>
      <c r="FW205" s="419"/>
      <c r="FX205" s="419"/>
      <c r="FY205" s="419"/>
      <c r="FZ205" s="419"/>
      <c r="GA205" s="419"/>
      <c r="GB205" s="419"/>
      <c r="GC205" s="419"/>
      <c r="GD205" s="419"/>
      <c r="GE205" s="419"/>
      <c r="GF205" s="419"/>
      <c r="GG205" s="419"/>
      <c r="GH205" s="419"/>
      <c r="GI205" s="419"/>
      <c r="GJ205" s="419"/>
      <c r="GK205" s="419"/>
      <c r="GL205" s="419"/>
      <c r="GM205" s="419"/>
      <c r="GN205" s="419"/>
      <c r="GO205" s="419"/>
      <c r="GP205" s="419"/>
      <c r="GQ205" s="419"/>
      <c r="GR205" s="419"/>
      <c r="GS205" s="419"/>
      <c r="GT205" s="419"/>
      <c r="GU205" s="419"/>
      <c r="GV205" s="419"/>
      <c r="GW205" s="419"/>
      <c r="GX205" s="419"/>
      <c r="GY205" s="419"/>
      <c r="GZ205" s="419"/>
      <c r="HA205" s="419"/>
      <c r="HB205" s="419"/>
      <c r="HC205" s="419"/>
      <c r="HD205" s="419"/>
      <c r="HE205" s="419"/>
      <c r="HF205" s="419"/>
      <c r="HG205" s="419"/>
      <c r="HH205" s="419"/>
      <c r="HI205" s="419"/>
      <c r="HJ205" s="419"/>
      <c r="HK205" s="419"/>
      <c r="HL205" s="419"/>
      <c r="HM205" s="419"/>
      <c r="HN205" s="419"/>
      <c r="HO205" s="419"/>
      <c r="HP205" s="419"/>
      <c r="HQ205" s="419"/>
      <c r="HR205" s="419"/>
      <c r="HS205" s="419"/>
      <c r="HT205" s="419"/>
      <c r="HU205" s="419"/>
      <c r="HV205" s="419"/>
      <c r="HW205" s="419"/>
      <c r="HX205" s="419"/>
      <c r="HY205" s="419"/>
      <c r="HZ205" s="419"/>
      <c r="IA205" s="419"/>
      <c r="IB205" s="419"/>
      <c r="IC205" s="419"/>
      <c r="ID205" s="419"/>
      <c r="IE205" s="419"/>
      <c r="IF205" s="419"/>
      <c r="IG205" s="419"/>
      <c r="IH205" s="419"/>
      <c r="II205" s="419"/>
      <c r="IJ205" s="419"/>
      <c r="IK205" s="419"/>
      <c r="IL205" s="419"/>
    </row>
    <row r="206" spans="1:246" s="135" customFormat="1" ht="28.5">
      <c r="A206" s="696">
        <v>3</v>
      </c>
      <c r="B206" s="235" t="s">
        <v>225</v>
      </c>
      <c r="C206" s="50" t="s">
        <v>226</v>
      </c>
      <c r="D206" s="696" t="s">
        <v>39</v>
      </c>
      <c r="E206" s="696"/>
      <c r="F206" s="436">
        <v>1.68</v>
      </c>
      <c r="G206" s="83"/>
      <c r="H206" s="84"/>
      <c r="I206" s="61"/>
      <c r="J206" s="84"/>
      <c r="K206" s="84"/>
      <c r="L206" s="84"/>
      <c r="M206" s="84"/>
    </row>
    <row r="207" spans="1:246" s="135" customFormat="1" ht="13.5">
      <c r="A207" s="697"/>
      <c r="B207" s="71"/>
      <c r="C207" s="146" t="s">
        <v>44</v>
      </c>
      <c r="D207" s="73" t="s">
        <v>37</v>
      </c>
      <c r="E207" s="73">
        <v>1.6500000000000001E-2</v>
      </c>
      <c r="F207" s="141">
        <f>F206*E207</f>
        <v>2.7720000000000002E-2</v>
      </c>
      <c r="G207" s="84"/>
      <c r="H207" s="84"/>
      <c r="I207" s="61"/>
      <c r="J207" s="84"/>
      <c r="K207" s="84"/>
      <c r="L207" s="84"/>
      <c r="M207" s="84"/>
    </row>
    <row r="208" spans="1:246" s="135" customFormat="1" ht="27">
      <c r="A208" s="698"/>
      <c r="B208" s="75"/>
      <c r="C208" s="150" t="s">
        <v>227</v>
      </c>
      <c r="D208" s="77" t="s">
        <v>95</v>
      </c>
      <c r="E208" s="77">
        <v>3.6999999999999998E-2</v>
      </c>
      <c r="F208" s="597">
        <f>F206*E208</f>
        <v>6.2159999999999993E-2</v>
      </c>
      <c r="G208" s="85"/>
      <c r="H208" s="85"/>
      <c r="I208" s="64"/>
      <c r="J208" s="85"/>
      <c r="K208" s="85"/>
      <c r="L208" s="85"/>
      <c r="M208" s="85"/>
    </row>
    <row r="209" spans="1:13" s="303" customFormat="1" ht="28.5">
      <c r="A209" s="194">
        <v>4</v>
      </c>
      <c r="B209" s="426" t="s">
        <v>231</v>
      </c>
      <c r="C209" s="427" t="s">
        <v>232</v>
      </c>
      <c r="D209" s="315" t="s">
        <v>39</v>
      </c>
      <c r="E209" s="315"/>
      <c r="F209" s="140">
        <v>1.68</v>
      </c>
      <c r="G209" s="271"/>
      <c r="H209" s="84"/>
      <c r="I209" s="61"/>
      <c r="J209" s="84"/>
      <c r="K209" s="84"/>
      <c r="L209" s="84"/>
      <c r="M209" s="84"/>
    </row>
    <row r="210" spans="1:13" s="303" customFormat="1" ht="13.5">
      <c r="A210" s="86"/>
      <c r="B210" s="428"/>
      <c r="C210" s="301" t="s">
        <v>44</v>
      </c>
      <c r="D210" s="189" t="s">
        <v>37</v>
      </c>
      <c r="E210" s="189">
        <v>1.78</v>
      </c>
      <c r="F210" s="141">
        <f>F209*E210</f>
        <v>2.9903999999999997</v>
      </c>
      <c r="G210" s="214"/>
      <c r="H210" s="84"/>
      <c r="I210" s="61"/>
      <c r="J210" s="84"/>
      <c r="K210" s="84"/>
      <c r="L210" s="84"/>
      <c r="M210" s="84"/>
    </row>
    <row r="211" spans="1:13" s="303" customFormat="1" ht="14.25">
      <c r="A211" s="157"/>
      <c r="B211" s="429"/>
      <c r="C211" s="302" t="s">
        <v>169</v>
      </c>
      <c r="D211" s="330" t="s">
        <v>39</v>
      </c>
      <c r="E211" s="330">
        <v>1.1000000000000001</v>
      </c>
      <c r="F211" s="597">
        <f>F209*E211</f>
        <v>1.8480000000000001</v>
      </c>
      <c r="G211" s="266"/>
      <c r="H211" s="85"/>
      <c r="I211" s="64"/>
      <c r="J211" s="85"/>
      <c r="K211" s="85"/>
      <c r="L211" s="85"/>
      <c r="M211" s="85"/>
    </row>
    <row r="212" spans="1:13" s="430" customFormat="1" ht="30">
      <c r="A212" s="194">
        <v>5</v>
      </c>
      <c r="B212" s="313" t="s">
        <v>233</v>
      </c>
      <c r="C212" s="314" t="s">
        <v>234</v>
      </c>
      <c r="D212" s="194" t="s">
        <v>96</v>
      </c>
      <c r="E212" s="315"/>
      <c r="F212" s="546">
        <v>7</v>
      </c>
      <c r="G212" s="433"/>
      <c r="H212" s="84"/>
      <c r="I212" s="61"/>
      <c r="J212" s="84"/>
      <c r="K212" s="84"/>
      <c r="L212" s="84"/>
      <c r="M212" s="84"/>
    </row>
    <row r="213" spans="1:13" s="430" customFormat="1" ht="13.5">
      <c r="A213" s="86"/>
      <c r="B213" s="322"/>
      <c r="C213" s="323" t="s">
        <v>44</v>
      </c>
      <c r="D213" s="86" t="s">
        <v>37</v>
      </c>
      <c r="E213" s="189">
        <v>0.18099999999999999</v>
      </c>
      <c r="F213" s="141">
        <f>F212*E213</f>
        <v>1.2669999999999999</v>
      </c>
      <c r="G213" s="433"/>
      <c r="H213" s="84"/>
      <c r="I213" s="61"/>
      <c r="J213" s="84"/>
      <c r="K213" s="84"/>
      <c r="L213" s="84"/>
      <c r="M213" s="84"/>
    </row>
    <row r="214" spans="1:13" s="430" customFormat="1" ht="14.25">
      <c r="A214" s="86"/>
      <c r="B214" s="326"/>
      <c r="C214" s="323" t="s">
        <v>174</v>
      </c>
      <c r="D214" s="86" t="s">
        <v>4</v>
      </c>
      <c r="E214" s="189">
        <v>9.2100000000000001E-2</v>
      </c>
      <c r="F214" s="597">
        <f>F212*E214</f>
        <v>0.64470000000000005</v>
      </c>
      <c r="G214" s="433"/>
      <c r="H214" s="84"/>
      <c r="I214" s="61"/>
      <c r="J214" s="84"/>
      <c r="K214" s="151"/>
      <c r="L214" s="84"/>
      <c r="M214" s="84"/>
    </row>
    <row r="215" spans="1:13" s="430" customFormat="1" ht="14.25">
      <c r="A215" s="86"/>
      <c r="B215" s="326"/>
      <c r="C215" s="323" t="s">
        <v>58</v>
      </c>
      <c r="D215" s="86"/>
      <c r="E215" s="189"/>
      <c r="F215" s="189"/>
      <c r="G215" s="433"/>
      <c r="H215" s="84"/>
      <c r="I215" s="61"/>
      <c r="J215" s="84"/>
      <c r="K215" s="84"/>
      <c r="L215" s="84"/>
      <c r="M215" s="84"/>
    </row>
    <row r="216" spans="1:13" s="430" customFormat="1" ht="27">
      <c r="A216" s="86"/>
      <c r="B216" s="326"/>
      <c r="C216" s="387" t="s">
        <v>235</v>
      </c>
      <c r="D216" s="86" t="s">
        <v>96</v>
      </c>
      <c r="E216" s="189">
        <v>1.01</v>
      </c>
      <c r="F216" s="598">
        <f>F212*E216</f>
        <v>7.07</v>
      </c>
      <c r="G216" s="632"/>
      <c r="H216" s="84"/>
      <c r="I216" s="61"/>
      <c r="J216" s="84"/>
      <c r="K216" s="84"/>
      <c r="L216" s="84"/>
      <c r="M216" s="84"/>
    </row>
    <row r="217" spans="1:13" s="430" customFormat="1" ht="14.25">
      <c r="A217" s="157"/>
      <c r="B217" s="328"/>
      <c r="C217" s="329" t="s">
        <v>62</v>
      </c>
      <c r="D217" s="157" t="s">
        <v>4</v>
      </c>
      <c r="E217" s="330">
        <v>5.1999999999999998E-3</v>
      </c>
      <c r="F217" s="599">
        <f>F212*E217</f>
        <v>3.6400000000000002E-2</v>
      </c>
      <c r="G217" s="151"/>
      <c r="H217" s="85"/>
      <c r="I217" s="64"/>
      <c r="J217" s="85"/>
      <c r="K217" s="85"/>
      <c r="L217" s="85"/>
      <c r="M217" s="85"/>
    </row>
    <row r="218" spans="1:13" s="300" customFormat="1" ht="14.25">
      <c r="A218" s="86">
        <v>6</v>
      </c>
      <c r="B218" s="435" t="s">
        <v>167</v>
      </c>
      <c r="C218" s="282" t="s">
        <v>238</v>
      </c>
      <c r="D218" s="86" t="s">
        <v>39</v>
      </c>
      <c r="E218" s="86"/>
      <c r="F218" s="436">
        <v>2.8</v>
      </c>
      <c r="G218" s="137"/>
      <c r="H218" s="84"/>
      <c r="I218" s="61"/>
      <c r="J218" s="84"/>
      <c r="K218" s="84"/>
      <c r="L218" s="84"/>
      <c r="M218" s="84"/>
    </row>
    <row r="219" spans="1:13" s="300" customFormat="1" ht="13.5">
      <c r="A219" s="157"/>
      <c r="B219" s="437"/>
      <c r="C219" s="329" t="s">
        <v>44</v>
      </c>
      <c r="D219" s="157" t="s">
        <v>37</v>
      </c>
      <c r="E219" s="157">
        <v>1.21</v>
      </c>
      <c r="F219" s="78">
        <f>F218*E219</f>
        <v>3.3879999999999999</v>
      </c>
      <c r="G219" s="438"/>
      <c r="H219" s="85"/>
      <c r="I219" s="64"/>
      <c r="J219" s="85"/>
      <c r="K219" s="85"/>
      <c r="L219" s="85"/>
      <c r="M219" s="85"/>
    </row>
    <row r="220" spans="1:13" s="431" customFormat="1" ht="42.75">
      <c r="A220" s="341">
        <v>7</v>
      </c>
      <c r="B220" s="439" t="s">
        <v>239</v>
      </c>
      <c r="C220" s="532" t="s">
        <v>312</v>
      </c>
      <c r="D220" s="253" t="s">
        <v>39</v>
      </c>
      <c r="E220" s="253"/>
      <c r="F220" s="549">
        <v>0.95</v>
      </c>
      <c r="G220" s="214"/>
      <c r="H220" s="84"/>
      <c r="I220" s="61"/>
      <c r="J220" s="84"/>
      <c r="K220" s="84"/>
      <c r="L220" s="84"/>
      <c r="M220" s="84"/>
    </row>
    <row r="221" spans="1:13" s="431" customFormat="1" ht="13.5">
      <c r="A221" s="341"/>
      <c r="B221" s="439"/>
      <c r="C221" s="441" t="s">
        <v>44</v>
      </c>
      <c r="D221" s="253" t="s">
        <v>37</v>
      </c>
      <c r="E221" s="253">
        <v>12.6</v>
      </c>
      <c r="F221" s="601">
        <f>F220*E221</f>
        <v>11.969999999999999</v>
      </c>
      <c r="G221" s="255"/>
      <c r="H221" s="91"/>
      <c r="I221" s="588"/>
      <c r="J221" s="91"/>
      <c r="K221" s="91"/>
      <c r="L221" s="91"/>
      <c r="M221" s="91"/>
    </row>
    <row r="222" spans="1:13" s="431" customFormat="1" ht="14.25">
      <c r="A222" s="341"/>
      <c r="B222" s="442"/>
      <c r="C222" s="441" t="s">
        <v>40</v>
      </c>
      <c r="D222" s="253" t="s">
        <v>4</v>
      </c>
      <c r="E222" s="253">
        <v>5.08</v>
      </c>
      <c r="F222" s="602">
        <f>F220*E222</f>
        <v>4.8259999999999996</v>
      </c>
      <c r="G222" s="255"/>
      <c r="H222" s="91"/>
      <c r="I222" s="588"/>
      <c r="J222" s="91"/>
      <c r="K222" s="151"/>
      <c r="L222" s="91"/>
      <c r="M222" s="91"/>
    </row>
    <row r="223" spans="1:13" s="431" customFormat="1" ht="14.25">
      <c r="A223" s="341"/>
      <c r="B223" s="442"/>
      <c r="C223" s="441" t="s">
        <v>58</v>
      </c>
      <c r="D223" s="253"/>
      <c r="E223" s="253"/>
      <c r="F223" s="257"/>
      <c r="G223" s="255"/>
      <c r="H223" s="91"/>
      <c r="I223" s="588"/>
      <c r="J223" s="91"/>
      <c r="K223" s="91"/>
      <c r="L223" s="91"/>
      <c r="M223" s="91"/>
    </row>
    <row r="224" spans="1:13" s="431" customFormat="1" ht="14.25">
      <c r="A224" s="341"/>
      <c r="B224" s="442"/>
      <c r="C224" s="441" t="s">
        <v>241</v>
      </c>
      <c r="D224" s="253" t="s">
        <v>88</v>
      </c>
      <c r="E224" s="253"/>
      <c r="F224" s="549">
        <v>1</v>
      </c>
      <c r="G224" s="255"/>
      <c r="H224" s="91"/>
      <c r="I224" s="588"/>
      <c r="J224" s="91"/>
      <c r="K224" s="91"/>
      <c r="L224" s="91"/>
      <c r="M224" s="91"/>
    </row>
    <row r="225" spans="1:13" s="431" customFormat="1" ht="14.25">
      <c r="A225" s="341"/>
      <c r="B225" s="442"/>
      <c r="C225" s="441" t="s">
        <v>242</v>
      </c>
      <c r="D225" s="253" t="s">
        <v>88</v>
      </c>
      <c r="E225" s="253"/>
      <c r="F225" s="549">
        <v>1</v>
      </c>
      <c r="G225" s="560"/>
      <c r="H225" s="91"/>
      <c r="I225" s="588"/>
      <c r="J225" s="91"/>
      <c r="K225" s="91"/>
      <c r="L225" s="91"/>
      <c r="M225" s="91"/>
    </row>
    <row r="226" spans="1:13" s="431" customFormat="1" ht="27">
      <c r="A226" s="341"/>
      <c r="B226" s="442"/>
      <c r="C226" s="441" t="s">
        <v>243</v>
      </c>
      <c r="D226" s="253" t="s">
        <v>88</v>
      </c>
      <c r="E226" s="253"/>
      <c r="F226" s="549">
        <v>1</v>
      </c>
      <c r="G226" s="255"/>
      <c r="H226" s="91"/>
      <c r="I226" s="588"/>
      <c r="J226" s="91"/>
      <c r="K226" s="91"/>
      <c r="L226" s="91"/>
      <c r="M226" s="91"/>
    </row>
    <row r="227" spans="1:13" s="431" customFormat="1" ht="14.25">
      <c r="A227" s="341"/>
      <c r="B227" s="442"/>
      <c r="C227" s="441" t="s">
        <v>244</v>
      </c>
      <c r="D227" s="253" t="s">
        <v>88</v>
      </c>
      <c r="E227" s="253"/>
      <c r="F227" s="549">
        <v>1</v>
      </c>
      <c r="G227" s="255"/>
      <c r="H227" s="91"/>
      <c r="I227" s="588"/>
      <c r="J227" s="91"/>
      <c r="K227" s="91"/>
      <c r="L227" s="91"/>
      <c r="M227" s="91"/>
    </row>
    <row r="228" spans="1:13" s="431" customFormat="1" ht="14.25">
      <c r="A228" s="341"/>
      <c r="B228" s="442"/>
      <c r="C228" s="441" t="s">
        <v>236</v>
      </c>
      <c r="D228" s="253" t="s">
        <v>61</v>
      </c>
      <c r="E228" s="253">
        <v>8</v>
      </c>
      <c r="F228" s="257">
        <f>F220*E228</f>
        <v>7.6</v>
      </c>
      <c r="G228" s="255"/>
      <c r="H228" s="91"/>
      <c r="I228" s="588"/>
      <c r="J228" s="91"/>
      <c r="K228" s="91"/>
      <c r="L228" s="91"/>
      <c r="M228" s="91"/>
    </row>
    <row r="229" spans="1:13" s="431" customFormat="1" ht="14.25">
      <c r="A229" s="341"/>
      <c r="B229" s="442"/>
      <c r="C229" s="441" t="s">
        <v>133</v>
      </c>
      <c r="D229" s="253" t="s">
        <v>39</v>
      </c>
      <c r="E229" s="253">
        <v>0.41299999999999998</v>
      </c>
      <c r="F229" s="257">
        <f>F220*E229</f>
        <v>0.39234999999999998</v>
      </c>
      <c r="G229" s="255"/>
      <c r="H229" s="91"/>
      <c r="I229" s="588"/>
      <c r="J229" s="91"/>
      <c r="K229" s="91"/>
      <c r="L229" s="91"/>
      <c r="M229" s="91"/>
    </row>
    <row r="230" spans="1:13" s="431" customFormat="1" ht="27">
      <c r="A230" s="341"/>
      <c r="B230" s="442"/>
      <c r="C230" s="441" t="s">
        <v>237</v>
      </c>
      <c r="D230" s="253" t="s">
        <v>4</v>
      </c>
      <c r="E230" s="253">
        <v>7.01</v>
      </c>
      <c r="F230" s="257">
        <f>F220*E230</f>
        <v>6.6594999999999995</v>
      </c>
      <c r="G230" s="151"/>
      <c r="H230" s="167"/>
      <c r="I230" s="588"/>
      <c r="J230" s="167"/>
      <c r="K230" s="167"/>
      <c r="L230" s="167"/>
      <c r="M230" s="167"/>
    </row>
    <row r="231" spans="1:13" s="135" customFormat="1" ht="28.5">
      <c r="A231" s="697">
        <v>8</v>
      </c>
      <c r="B231" s="136" t="s">
        <v>245</v>
      </c>
      <c r="C231" s="66" t="s">
        <v>246</v>
      </c>
      <c r="D231" s="57" t="s">
        <v>35</v>
      </c>
      <c r="E231" s="57"/>
      <c r="F231" s="140">
        <v>5</v>
      </c>
      <c r="G231" s="271"/>
      <c r="H231" s="84"/>
      <c r="I231" s="61"/>
      <c r="J231" s="84"/>
      <c r="K231" s="84"/>
      <c r="L231" s="84"/>
      <c r="M231" s="84"/>
    </row>
    <row r="232" spans="1:13" s="135" customFormat="1" ht="13.5">
      <c r="A232" s="697"/>
      <c r="B232" s="136"/>
      <c r="C232" s="272" t="s">
        <v>44</v>
      </c>
      <c r="D232" s="172" t="s">
        <v>37</v>
      </c>
      <c r="E232" s="172">
        <v>0.33600000000000002</v>
      </c>
      <c r="F232" s="141">
        <f>F231*E232</f>
        <v>1.6800000000000002</v>
      </c>
      <c r="G232" s="214"/>
      <c r="H232" s="84"/>
      <c r="I232" s="61"/>
      <c r="J232" s="84"/>
      <c r="K232" s="84"/>
      <c r="L232" s="84"/>
      <c r="M232" s="84"/>
    </row>
    <row r="233" spans="1:13" s="135" customFormat="1" ht="13.5">
      <c r="A233" s="697"/>
      <c r="B233" s="136"/>
      <c r="C233" s="272" t="s">
        <v>38</v>
      </c>
      <c r="D233" s="172" t="s">
        <v>4</v>
      </c>
      <c r="E233" s="172">
        <v>1.4999999999999999E-2</v>
      </c>
      <c r="F233" s="597">
        <f>F231*E233</f>
        <v>7.4999999999999997E-2</v>
      </c>
      <c r="G233" s="214"/>
      <c r="H233" s="84"/>
      <c r="I233" s="61"/>
      <c r="J233" s="84"/>
      <c r="K233" s="151"/>
      <c r="L233" s="84"/>
      <c r="M233" s="84"/>
    </row>
    <row r="234" spans="1:13" s="135" customFormat="1" ht="13.5">
      <c r="A234" s="697"/>
      <c r="B234" s="136"/>
      <c r="C234" s="272" t="s">
        <v>58</v>
      </c>
      <c r="D234" s="172"/>
      <c r="E234" s="172"/>
      <c r="F234" s="55">
        <v>0</v>
      </c>
      <c r="G234" s="214"/>
      <c r="H234" s="84"/>
      <c r="I234" s="61"/>
      <c r="J234" s="84"/>
      <c r="K234" s="84"/>
      <c r="L234" s="84"/>
      <c r="M234" s="84"/>
    </row>
    <row r="235" spans="1:13" s="135" customFormat="1" ht="13.5">
      <c r="A235" s="697"/>
      <c r="B235" s="136"/>
      <c r="C235" s="272" t="s">
        <v>247</v>
      </c>
      <c r="D235" s="172" t="s">
        <v>61</v>
      </c>
      <c r="E235" s="172">
        <v>2.4</v>
      </c>
      <c r="F235" s="55">
        <f>F231*E235</f>
        <v>12</v>
      </c>
      <c r="G235" s="214"/>
      <c r="H235" s="84"/>
      <c r="I235" s="61"/>
      <c r="J235" s="84"/>
      <c r="K235" s="84"/>
      <c r="L235" s="84"/>
      <c r="M235" s="84"/>
    </row>
    <row r="236" spans="1:13" s="135" customFormat="1" ht="13.5">
      <c r="A236" s="698"/>
      <c r="B236" s="443"/>
      <c r="C236" s="273" t="s">
        <v>62</v>
      </c>
      <c r="D236" s="176" t="s">
        <v>4</v>
      </c>
      <c r="E236" s="176">
        <v>2.2800000000000001E-2</v>
      </c>
      <c r="F236" s="63">
        <f>F231*E236</f>
        <v>0.114</v>
      </c>
      <c r="G236" s="151"/>
      <c r="H236" s="85"/>
      <c r="I236" s="64"/>
      <c r="J236" s="85"/>
      <c r="K236" s="85"/>
      <c r="L236" s="85"/>
      <c r="M236" s="85"/>
    </row>
    <row r="237" spans="1:13" s="134" customFormat="1" ht="14.25">
      <c r="A237" s="697">
        <v>9</v>
      </c>
      <c r="B237" s="333" t="s">
        <v>248</v>
      </c>
      <c r="C237" s="423" t="s">
        <v>292</v>
      </c>
      <c r="D237" s="444" t="s">
        <v>249</v>
      </c>
      <c r="E237" s="172"/>
      <c r="F237" s="140">
        <v>1</v>
      </c>
      <c r="G237" s="174"/>
      <c r="H237" s="84"/>
      <c r="I237" s="61"/>
      <c r="J237" s="84"/>
      <c r="K237" s="84"/>
      <c r="L237" s="84"/>
      <c r="M237" s="84"/>
    </row>
    <row r="238" spans="1:13" s="205" customFormat="1" ht="14.25">
      <c r="A238" s="196"/>
      <c r="B238" s="336"/>
      <c r="C238" s="146" t="s">
        <v>44</v>
      </c>
      <c r="D238" s="73" t="s">
        <v>37</v>
      </c>
      <c r="E238" s="60">
        <v>1.24</v>
      </c>
      <c r="F238" s="141">
        <f>F237*E238</f>
        <v>1.24</v>
      </c>
      <c r="G238" s="174"/>
      <c r="H238" s="84"/>
      <c r="I238" s="61"/>
      <c r="J238" s="84"/>
      <c r="K238" s="84"/>
      <c r="L238" s="84"/>
      <c r="M238" s="84"/>
    </row>
    <row r="239" spans="1:13" s="205" customFormat="1" ht="14.25">
      <c r="A239" s="196"/>
      <c r="B239" s="336"/>
      <c r="C239" s="146" t="s">
        <v>40</v>
      </c>
      <c r="D239" s="697" t="s">
        <v>4</v>
      </c>
      <c r="E239" s="172">
        <v>0.26</v>
      </c>
      <c r="F239" s="597">
        <f>F237*E239</f>
        <v>0.26</v>
      </c>
      <c r="G239" s="174"/>
      <c r="H239" s="84"/>
      <c r="I239" s="61"/>
      <c r="J239" s="84"/>
      <c r="K239" s="151"/>
      <c r="L239" s="84"/>
      <c r="M239" s="84"/>
    </row>
    <row r="240" spans="1:13" s="205" customFormat="1" ht="14.25">
      <c r="A240" s="196"/>
      <c r="B240" s="336"/>
      <c r="C240" s="101" t="s">
        <v>58</v>
      </c>
      <c r="D240" s="73"/>
      <c r="E240" s="172"/>
      <c r="F240" s="55">
        <v>0</v>
      </c>
      <c r="G240" s="174"/>
      <c r="H240" s="84"/>
      <c r="I240" s="61"/>
      <c r="J240" s="84"/>
      <c r="K240" s="84"/>
      <c r="L240" s="84"/>
      <c r="M240" s="84"/>
    </row>
    <row r="241" spans="1:14" s="205" customFormat="1" ht="14.25">
      <c r="A241" s="196"/>
      <c r="B241" s="336"/>
      <c r="C241" s="146" t="s">
        <v>250</v>
      </c>
      <c r="D241" s="700" t="s">
        <v>96</v>
      </c>
      <c r="E241" s="172">
        <v>0.4</v>
      </c>
      <c r="F241" s="55">
        <f>F237*E241</f>
        <v>0.4</v>
      </c>
      <c r="G241" s="84"/>
      <c r="H241" s="84"/>
      <c r="I241" s="61"/>
      <c r="J241" s="84"/>
      <c r="K241" s="84"/>
      <c r="L241" s="84"/>
      <c r="M241" s="84"/>
    </row>
    <row r="242" spans="1:14" s="205" customFormat="1" ht="14.25">
      <c r="A242" s="445"/>
      <c r="B242" s="340"/>
      <c r="C242" s="150" t="s">
        <v>62</v>
      </c>
      <c r="D242" s="698" t="s">
        <v>4</v>
      </c>
      <c r="E242" s="176">
        <v>0.14000000000000001</v>
      </c>
      <c r="F242" s="63">
        <f>F237*E242</f>
        <v>0.14000000000000001</v>
      </c>
      <c r="G242" s="151"/>
      <c r="H242" s="85"/>
      <c r="I242" s="64"/>
      <c r="J242" s="85"/>
      <c r="K242" s="85"/>
      <c r="L242" s="85"/>
      <c r="M242" s="85"/>
    </row>
    <row r="243" spans="1:14" s="304" customFormat="1" ht="14.25">
      <c r="A243" s="447"/>
      <c r="B243" s="448"/>
      <c r="C243" s="449" t="s">
        <v>13</v>
      </c>
      <c r="D243" s="450"/>
      <c r="E243" s="451"/>
      <c r="F243" s="452"/>
      <c r="G243" s="453"/>
      <c r="H243" s="291"/>
      <c r="I243" s="454"/>
      <c r="J243" s="291"/>
      <c r="K243" s="124"/>
      <c r="L243" s="291"/>
      <c r="M243" s="291"/>
      <c r="N243" s="605"/>
    </row>
    <row r="244" spans="1:14" s="430" customFormat="1" ht="14.25">
      <c r="A244" s="455"/>
      <c r="B244" s="456"/>
      <c r="C244" s="456" t="s">
        <v>251</v>
      </c>
      <c r="D244" s="457" t="s">
        <v>331</v>
      </c>
      <c r="E244" s="458"/>
      <c r="F244" s="459"/>
      <c r="G244" s="460"/>
      <c r="H244" s="124"/>
      <c r="I244" s="49"/>
      <c r="J244" s="124"/>
      <c r="K244" s="123"/>
      <c r="L244" s="124"/>
      <c r="M244" s="124"/>
    </row>
    <row r="245" spans="1:14" s="430" customFormat="1" ht="14.25">
      <c r="A245" s="455"/>
      <c r="B245" s="461"/>
      <c r="C245" s="449" t="s">
        <v>13</v>
      </c>
      <c r="D245" s="462"/>
      <c r="E245" s="462"/>
      <c r="F245" s="463"/>
      <c r="G245" s="462"/>
      <c r="H245" s="124"/>
      <c r="I245" s="49"/>
      <c r="J245" s="124"/>
      <c r="K245" s="123"/>
      <c r="L245" s="124"/>
      <c r="M245" s="124"/>
    </row>
    <row r="246" spans="1:14" s="430" customFormat="1" ht="14.25">
      <c r="A246" s="455"/>
      <c r="B246" s="456"/>
      <c r="C246" s="456" t="s">
        <v>168</v>
      </c>
      <c r="D246" s="457" t="s">
        <v>331</v>
      </c>
      <c r="E246" s="458"/>
      <c r="F246" s="459"/>
      <c r="G246" s="460"/>
      <c r="H246" s="124"/>
      <c r="I246" s="49"/>
      <c r="J246" s="124"/>
      <c r="K246" s="123"/>
      <c r="L246" s="124"/>
      <c r="M246" s="124"/>
    </row>
    <row r="247" spans="1:14" s="430" customFormat="1" ht="14.25">
      <c r="A247" s="455"/>
      <c r="B247" s="455"/>
      <c r="C247" s="466" t="s">
        <v>252</v>
      </c>
      <c r="D247" s="498"/>
      <c r="E247" s="498"/>
      <c r="F247" s="499"/>
      <c r="G247" s="498"/>
      <c r="H247" s="131"/>
      <c r="I247" s="130"/>
      <c r="J247" s="131"/>
      <c r="K247" s="129"/>
      <c r="L247" s="131"/>
      <c r="M247" s="131"/>
      <c r="N247" s="605"/>
    </row>
    <row r="248" spans="1:14" s="475" customFormat="1" ht="16.5">
      <c r="A248" s="469"/>
      <c r="B248" s="470"/>
      <c r="C248" s="471" t="s">
        <v>253</v>
      </c>
      <c r="D248" s="470"/>
      <c r="E248" s="470"/>
      <c r="F248" s="472"/>
      <c r="G248" s="539"/>
      <c r="H248" s="474"/>
      <c r="I248" s="474"/>
      <c r="J248" s="474"/>
      <c r="K248" s="474"/>
      <c r="L248" s="474"/>
      <c r="M248" s="474"/>
    </row>
    <row r="249" spans="1:14" s="475" customFormat="1" ht="28.5">
      <c r="A249" s="696">
        <v>1</v>
      </c>
      <c r="B249" s="235" t="s">
        <v>221</v>
      </c>
      <c r="C249" s="159" t="s">
        <v>222</v>
      </c>
      <c r="D249" s="194" t="s">
        <v>39</v>
      </c>
      <c r="E249" s="194"/>
      <c r="F249" s="436">
        <v>55</v>
      </c>
      <c r="G249" s="476"/>
      <c r="H249" s="476"/>
      <c r="I249" s="476"/>
      <c r="J249" s="476"/>
      <c r="K249" s="476"/>
      <c r="L249" s="476"/>
      <c r="M249" s="476"/>
    </row>
    <row r="250" spans="1:14" s="475" customFormat="1" ht="13.5">
      <c r="A250" s="697"/>
      <c r="B250" s="71"/>
      <c r="C250" s="477" t="s">
        <v>44</v>
      </c>
      <c r="D250" s="162" t="s">
        <v>37</v>
      </c>
      <c r="E250" s="162">
        <v>0.02</v>
      </c>
      <c r="F250" s="141">
        <f>F249*E250</f>
        <v>1.1000000000000001</v>
      </c>
      <c r="G250" s="237"/>
      <c r="H250" s="84"/>
      <c r="I250" s="61"/>
      <c r="J250" s="84"/>
      <c r="K250" s="84"/>
      <c r="L250" s="84"/>
      <c r="M250" s="84"/>
    </row>
    <row r="251" spans="1:14" s="475" customFormat="1" ht="27">
      <c r="A251" s="697"/>
      <c r="B251" s="71"/>
      <c r="C251" s="477" t="s">
        <v>227</v>
      </c>
      <c r="D251" s="162" t="s">
        <v>95</v>
      </c>
      <c r="E251" s="162">
        <v>4.48E-2</v>
      </c>
      <c r="F251" s="597">
        <f>F249*E251</f>
        <v>2.464</v>
      </c>
      <c r="G251" s="237"/>
      <c r="H251" s="84"/>
      <c r="I251" s="61"/>
      <c r="J251" s="84"/>
      <c r="K251" s="84"/>
      <c r="L251" s="84"/>
      <c r="M251" s="84"/>
    </row>
    <row r="252" spans="1:14" s="475" customFormat="1" ht="13.5">
      <c r="A252" s="697"/>
      <c r="B252" s="71"/>
      <c r="C252" s="477" t="s">
        <v>38</v>
      </c>
      <c r="D252" s="162" t="s">
        <v>4</v>
      </c>
      <c r="E252" s="162">
        <v>2.0999999999999999E-3</v>
      </c>
      <c r="F252" s="561">
        <f>F249*E252</f>
        <v>0.11549999999999999</v>
      </c>
      <c r="G252" s="237"/>
      <c r="H252" s="84"/>
      <c r="I252" s="61"/>
      <c r="J252" s="84"/>
      <c r="K252" s="151"/>
      <c r="L252" s="84"/>
      <c r="M252" s="84"/>
    </row>
    <row r="253" spans="1:14" s="475" customFormat="1" ht="14.25">
      <c r="A253" s="166">
        <v>2</v>
      </c>
      <c r="B253" s="242"/>
      <c r="C253" s="456" t="s">
        <v>254</v>
      </c>
      <c r="D253" s="341" t="s">
        <v>50</v>
      </c>
      <c r="E253" s="341"/>
      <c r="F253" s="562">
        <v>107.25</v>
      </c>
      <c r="G253" s="479"/>
      <c r="H253" s="91"/>
      <c r="I253" s="588"/>
      <c r="J253" s="91"/>
      <c r="K253" s="91"/>
      <c r="L253" s="91"/>
      <c r="M253" s="91"/>
    </row>
    <row r="254" spans="1:14" s="475" customFormat="1" ht="14.25">
      <c r="A254" s="697">
        <v>3</v>
      </c>
      <c r="B254" s="480" t="s">
        <v>255</v>
      </c>
      <c r="C254" s="282" t="s">
        <v>256</v>
      </c>
      <c r="D254" s="86" t="s">
        <v>39</v>
      </c>
      <c r="E254" s="86"/>
      <c r="F254" s="436">
        <v>55</v>
      </c>
      <c r="G254" s="237"/>
      <c r="H254" s="84"/>
      <c r="I254" s="61"/>
      <c r="J254" s="84"/>
      <c r="K254" s="84"/>
      <c r="L254" s="84"/>
      <c r="M254" s="84"/>
    </row>
    <row r="255" spans="1:14" s="475" customFormat="1" ht="13.5">
      <c r="A255" s="697"/>
      <c r="B255" s="480"/>
      <c r="C255" s="477" t="s">
        <v>44</v>
      </c>
      <c r="D255" s="162" t="s">
        <v>37</v>
      </c>
      <c r="E255" s="162">
        <v>3.2299999999999998E-3</v>
      </c>
      <c r="F255" s="141">
        <f>F254*E255</f>
        <v>0.17765</v>
      </c>
      <c r="G255" s="237"/>
      <c r="H255" s="84"/>
      <c r="I255" s="61"/>
      <c r="J255" s="84"/>
      <c r="K255" s="84"/>
      <c r="L255" s="84"/>
      <c r="M255" s="84"/>
    </row>
    <row r="256" spans="1:14" s="475" customFormat="1" ht="13.5">
      <c r="A256" s="697"/>
      <c r="B256" s="480"/>
      <c r="C256" s="477" t="s">
        <v>257</v>
      </c>
      <c r="D256" s="162" t="s">
        <v>95</v>
      </c>
      <c r="E256" s="162">
        <v>3.62E-3</v>
      </c>
      <c r="F256" s="597">
        <f>F254*E256</f>
        <v>0.1991</v>
      </c>
      <c r="G256" s="237"/>
      <c r="H256" s="84"/>
      <c r="I256" s="61"/>
      <c r="J256" s="84"/>
      <c r="K256" s="84"/>
      <c r="L256" s="84"/>
      <c r="M256" s="84"/>
    </row>
    <row r="257" spans="1:13" s="475" customFormat="1" ht="13.5">
      <c r="A257" s="697"/>
      <c r="B257" s="480"/>
      <c r="C257" s="477" t="s">
        <v>38</v>
      </c>
      <c r="D257" s="162" t="s">
        <v>4</v>
      </c>
      <c r="E257" s="162">
        <v>1.8000000000000001E-4</v>
      </c>
      <c r="F257" s="561">
        <f>F254*E257</f>
        <v>9.9000000000000008E-3</v>
      </c>
      <c r="G257" s="237"/>
      <c r="H257" s="85"/>
      <c r="I257" s="64"/>
      <c r="J257" s="85"/>
      <c r="K257" s="151"/>
      <c r="L257" s="85"/>
      <c r="M257" s="85"/>
    </row>
    <row r="258" spans="1:13" s="475" customFormat="1" ht="28.5">
      <c r="A258" s="696">
        <v>4</v>
      </c>
      <c r="B258" s="482" t="s">
        <v>225</v>
      </c>
      <c r="C258" s="159" t="s">
        <v>258</v>
      </c>
      <c r="D258" s="194" t="s">
        <v>39</v>
      </c>
      <c r="E258" s="194"/>
      <c r="F258" s="436">
        <v>28</v>
      </c>
      <c r="G258" s="476"/>
      <c r="H258" s="84"/>
      <c r="I258" s="61"/>
      <c r="J258" s="84"/>
      <c r="K258" s="84"/>
      <c r="L258" s="84"/>
      <c r="M258" s="84"/>
    </row>
    <row r="259" spans="1:13" s="475" customFormat="1" ht="13.5">
      <c r="A259" s="697"/>
      <c r="B259" s="480"/>
      <c r="C259" s="477" t="s">
        <v>44</v>
      </c>
      <c r="D259" s="162" t="s">
        <v>37</v>
      </c>
      <c r="E259" s="162">
        <v>1.6500000000000001E-2</v>
      </c>
      <c r="F259" s="141">
        <f>F258*E259</f>
        <v>0.46200000000000002</v>
      </c>
      <c r="G259" s="237"/>
      <c r="H259" s="84"/>
      <c r="I259" s="61"/>
      <c r="J259" s="84"/>
      <c r="K259" s="84"/>
      <c r="L259" s="84"/>
      <c r="M259" s="84"/>
    </row>
    <row r="260" spans="1:13" s="475" customFormat="1" ht="27">
      <c r="A260" s="697"/>
      <c r="B260" s="480"/>
      <c r="C260" s="477" t="s">
        <v>227</v>
      </c>
      <c r="D260" s="162" t="s">
        <v>95</v>
      </c>
      <c r="E260" s="162">
        <v>3.6999999999999998E-2</v>
      </c>
      <c r="F260" s="597">
        <f>F258*E260</f>
        <v>1.036</v>
      </c>
      <c r="G260" s="237"/>
      <c r="H260" s="85"/>
      <c r="I260" s="64"/>
      <c r="J260" s="85"/>
      <c r="K260" s="85"/>
      <c r="L260" s="85"/>
      <c r="M260" s="85"/>
    </row>
    <row r="261" spans="1:13" s="475" customFormat="1" ht="14.25">
      <c r="A261" s="696">
        <v>5</v>
      </c>
      <c r="B261" s="482" t="s">
        <v>228</v>
      </c>
      <c r="C261" s="159" t="s">
        <v>229</v>
      </c>
      <c r="D261" s="194" t="s">
        <v>39</v>
      </c>
      <c r="E261" s="194"/>
      <c r="F261" s="436">
        <v>2</v>
      </c>
      <c r="G261" s="476"/>
      <c r="H261" s="84"/>
      <c r="I261" s="61"/>
      <c r="J261" s="84"/>
      <c r="K261" s="84"/>
      <c r="L261" s="84"/>
      <c r="M261" s="84"/>
    </row>
    <row r="262" spans="1:13" s="475" customFormat="1" ht="13.5">
      <c r="A262" s="697"/>
      <c r="B262" s="480"/>
      <c r="C262" s="477" t="s">
        <v>230</v>
      </c>
      <c r="D262" s="162" t="s">
        <v>37</v>
      </c>
      <c r="E262" s="162">
        <v>3.2349999999999999</v>
      </c>
      <c r="F262" s="141">
        <f>F261*E262</f>
        <v>6.47</v>
      </c>
      <c r="G262" s="237"/>
      <c r="H262" s="85"/>
      <c r="I262" s="64"/>
      <c r="J262" s="85"/>
      <c r="K262" s="85"/>
      <c r="L262" s="85"/>
      <c r="M262" s="85"/>
    </row>
    <row r="263" spans="1:13" s="475" customFormat="1" ht="28.5">
      <c r="A263" s="696">
        <v>6</v>
      </c>
      <c r="B263" s="482" t="s">
        <v>259</v>
      </c>
      <c r="C263" s="159" t="s">
        <v>260</v>
      </c>
      <c r="D263" s="194" t="s">
        <v>39</v>
      </c>
      <c r="E263" s="194"/>
      <c r="F263" s="436">
        <v>30</v>
      </c>
      <c r="G263" s="476"/>
      <c r="H263" s="84"/>
      <c r="I263" s="61"/>
      <c r="J263" s="84"/>
      <c r="K263" s="84"/>
      <c r="L263" s="84"/>
      <c r="M263" s="84"/>
    </row>
    <row r="264" spans="1:13" s="475" customFormat="1" ht="13.5">
      <c r="A264" s="697"/>
      <c r="B264" s="71"/>
      <c r="C264" s="477" t="s">
        <v>261</v>
      </c>
      <c r="D264" s="162" t="s">
        <v>95</v>
      </c>
      <c r="E264" s="162">
        <v>7.4900000000000001E-3</v>
      </c>
      <c r="F264" s="141">
        <f>F263*E264</f>
        <v>0.22470000000000001</v>
      </c>
      <c r="G264" s="237"/>
      <c r="H264" s="85"/>
      <c r="I264" s="64"/>
      <c r="J264" s="85"/>
      <c r="K264" s="85"/>
      <c r="L264" s="85"/>
      <c r="M264" s="85"/>
    </row>
    <row r="265" spans="1:13" s="475" customFormat="1" ht="14.25">
      <c r="A265" s="696">
        <v>7</v>
      </c>
      <c r="B265" s="235" t="s">
        <v>262</v>
      </c>
      <c r="C265" s="159" t="s">
        <v>263</v>
      </c>
      <c r="D265" s="194" t="s">
        <v>39</v>
      </c>
      <c r="E265" s="194"/>
      <c r="F265" s="436">
        <v>30</v>
      </c>
      <c r="G265" s="476"/>
      <c r="H265" s="84"/>
      <c r="I265" s="61"/>
      <c r="J265" s="84"/>
      <c r="K265" s="84"/>
      <c r="L265" s="84"/>
      <c r="M265" s="84"/>
    </row>
    <row r="266" spans="1:13" s="475" customFormat="1" ht="13.5">
      <c r="A266" s="697"/>
      <c r="B266" s="71"/>
      <c r="C266" s="477" t="s">
        <v>44</v>
      </c>
      <c r="D266" s="162" t="s">
        <v>37</v>
      </c>
      <c r="E266" s="162">
        <v>0.13400000000000001</v>
      </c>
      <c r="F266" s="141">
        <f>F265*E266</f>
        <v>4.0200000000000005</v>
      </c>
      <c r="G266" s="237"/>
      <c r="H266" s="84"/>
      <c r="I266" s="61"/>
      <c r="J266" s="84"/>
      <c r="K266" s="84"/>
      <c r="L266" s="84"/>
      <c r="M266" s="84"/>
    </row>
    <row r="267" spans="1:13" s="475" customFormat="1" ht="13.5">
      <c r="A267" s="697"/>
      <c r="B267" s="71"/>
      <c r="C267" s="477" t="s">
        <v>264</v>
      </c>
      <c r="D267" s="162" t="s">
        <v>95</v>
      </c>
      <c r="E267" s="162">
        <v>0.13</v>
      </c>
      <c r="F267" s="597">
        <f>F265*E267</f>
        <v>3.9000000000000004</v>
      </c>
      <c r="G267" s="237"/>
      <c r="H267" s="84"/>
      <c r="I267" s="61"/>
      <c r="J267" s="84"/>
      <c r="K267" s="84"/>
      <c r="L267" s="84"/>
      <c r="M267" s="84"/>
    </row>
    <row r="268" spans="1:13" s="475" customFormat="1" ht="13.5">
      <c r="A268" s="697"/>
      <c r="B268" s="71"/>
      <c r="C268" s="477" t="s">
        <v>265</v>
      </c>
      <c r="D268" s="162" t="s">
        <v>95</v>
      </c>
      <c r="E268" s="162">
        <v>0.13</v>
      </c>
      <c r="F268" s="561">
        <f>F265*E268</f>
        <v>3.9000000000000004</v>
      </c>
      <c r="G268" s="237"/>
      <c r="H268" s="85"/>
      <c r="I268" s="64"/>
      <c r="J268" s="85"/>
      <c r="K268" s="85"/>
      <c r="L268" s="85"/>
      <c r="M268" s="85"/>
    </row>
    <row r="269" spans="1:13" s="475" customFormat="1" ht="14.25">
      <c r="A269" s="696">
        <v>8</v>
      </c>
      <c r="B269" s="482" t="s">
        <v>131</v>
      </c>
      <c r="C269" s="630" t="s">
        <v>266</v>
      </c>
      <c r="D269" s="194" t="s">
        <v>39</v>
      </c>
      <c r="E269" s="194"/>
      <c r="F269" s="436">
        <v>2</v>
      </c>
      <c r="G269" s="476"/>
      <c r="H269" s="84"/>
      <c r="I269" s="61"/>
      <c r="J269" s="84"/>
      <c r="K269" s="84"/>
      <c r="L269" s="84"/>
      <c r="M269" s="84"/>
    </row>
    <row r="270" spans="1:13" s="475" customFormat="1" ht="13.5">
      <c r="A270" s="697"/>
      <c r="B270" s="71"/>
      <c r="C270" s="353" t="s">
        <v>44</v>
      </c>
      <c r="D270" s="162" t="s">
        <v>37</v>
      </c>
      <c r="E270" s="162">
        <v>0.89</v>
      </c>
      <c r="F270" s="141">
        <f>F269*E270</f>
        <v>1.78</v>
      </c>
      <c r="G270" s="237"/>
      <c r="H270" s="84"/>
      <c r="I270" s="61"/>
      <c r="J270" s="84"/>
      <c r="K270" s="84"/>
      <c r="L270" s="84"/>
      <c r="M270" s="84"/>
    </row>
    <row r="271" spans="1:13" s="475" customFormat="1" ht="13.5">
      <c r="A271" s="697"/>
      <c r="B271" s="71"/>
      <c r="C271" s="353" t="s">
        <v>38</v>
      </c>
      <c r="D271" s="162" t="s">
        <v>4</v>
      </c>
      <c r="E271" s="162">
        <v>0.37</v>
      </c>
      <c r="F271" s="597">
        <f>F269*E271</f>
        <v>0.74</v>
      </c>
      <c r="G271" s="237"/>
      <c r="H271" s="84"/>
      <c r="I271" s="61"/>
      <c r="J271" s="84"/>
      <c r="K271" s="151"/>
      <c r="L271" s="84"/>
      <c r="M271" s="84"/>
    </row>
    <row r="272" spans="1:13" s="475" customFormat="1" ht="13.5">
      <c r="A272" s="697"/>
      <c r="B272" s="71"/>
      <c r="C272" s="353" t="s">
        <v>58</v>
      </c>
      <c r="D272" s="162"/>
      <c r="E272" s="162"/>
      <c r="F272" s="561">
        <v>0</v>
      </c>
      <c r="G272" s="237"/>
      <c r="H272" s="84"/>
      <c r="I272" s="61"/>
      <c r="J272" s="84"/>
      <c r="K272" s="84"/>
      <c r="L272" s="84"/>
      <c r="M272" s="84"/>
    </row>
    <row r="273" spans="1:13" s="475" customFormat="1" ht="13.5">
      <c r="A273" s="697"/>
      <c r="B273" s="71"/>
      <c r="C273" s="353" t="s">
        <v>132</v>
      </c>
      <c r="D273" s="162" t="s">
        <v>39</v>
      </c>
      <c r="E273" s="162">
        <v>1.1499999999999999</v>
      </c>
      <c r="F273" s="561">
        <f>F269*E273</f>
        <v>2.2999999999999998</v>
      </c>
      <c r="G273" s="237"/>
      <c r="H273" s="84"/>
      <c r="I273" s="61"/>
      <c r="J273" s="84"/>
      <c r="K273" s="84"/>
      <c r="L273" s="84"/>
      <c r="M273" s="84"/>
    </row>
    <row r="274" spans="1:13" s="475" customFormat="1" ht="13.5">
      <c r="A274" s="697"/>
      <c r="B274" s="71"/>
      <c r="C274" s="353" t="s">
        <v>62</v>
      </c>
      <c r="D274" s="162" t="s">
        <v>4</v>
      </c>
      <c r="E274" s="162">
        <v>0.01</v>
      </c>
      <c r="F274" s="561">
        <f>F269*E274</f>
        <v>0.02</v>
      </c>
      <c r="G274" s="151"/>
      <c r="H274" s="85"/>
      <c r="I274" s="64"/>
      <c r="J274" s="85"/>
      <c r="K274" s="85"/>
      <c r="L274" s="85"/>
      <c r="M274" s="85"/>
    </row>
    <row r="275" spans="1:13" s="475" customFormat="1" ht="42.75">
      <c r="A275" s="696">
        <v>9</v>
      </c>
      <c r="B275" s="235" t="s">
        <v>134</v>
      </c>
      <c r="C275" s="159" t="s">
        <v>318</v>
      </c>
      <c r="D275" s="315" t="s">
        <v>39</v>
      </c>
      <c r="E275" s="315"/>
      <c r="F275" s="546">
        <v>13.5</v>
      </c>
      <c r="G275" s="476"/>
      <c r="H275" s="84"/>
      <c r="I275" s="61"/>
      <c r="J275" s="84"/>
      <c r="K275" s="84"/>
      <c r="L275" s="84"/>
      <c r="M275" s="84"/>
    </row>
    <row r="276" spans="1:13" s="475" customFormat="1" ht="13.5">
      <c r="A276" s="697"/>
      <c r="B276" s="71"/>
      <c r="C276" s="353" t="s">
        <v>44</v>
      </c>
      <c r="D276" s="162" t="s">
        <v>37</v>
      </c>
      <c r="E276" s="162">
        <v>8.44</v>
      </c>
      <c r="F276" s="141">
        <f>F275*E276</f>
        <v>113.94</v>
      </c>
      <c r="G276" s="237"/>
      <c r="H276" s="84"/>
      <c r="I276" s="61"/>
      <c r="J276" s="84"/>
      <c r="K276" s="84"/>
      <c r="L276" s="84"/>
      <c r="M276" s="84"/>
    </row>
    <row r="277" spans="1:13" s="475" customFormat="1" ht="13.5">
      <c r="A277" s="697"/>
      <c r="B277" s="71"/>
      <c r="C277" s="353" t="s">
        <v>38</v>
      </c>
      <c r="D277" s="162" t="s">
        <v>4</v>
      </c>
      <c r="E277" s="162">
        <v>1.1000000000000001</v>
      </c>
      <c r="F277" s="597">
        <f>F275*E277</f>
        <v>14.850000000000001</v>
      </c>
      <c r="G277" s="237"/>
      <c r="H277" s="84"/>
      <c r="I277" s="61"/>
      <c r="J277" s="84"/>
      <c r="K277" s="151"/>
      <c r="L277" s="84"/>
      <c r="M277" s="84"/>
    </row>
    <row r="278" spans="1:13" s="475" customFormat="1" ht="13.5">
      <c r="A278" s="697"/>
      <c r="B278" s="71"/>
      <c r="C278" s="353" t="s">
        <v>58</v>
      </c>
      <c r="D278" s="162"/>
      <c r="E278" s="162"/>
      <c r="F278" s="561">
        <v>0</v>
      </c>
      <c r="G278" s="237"/>
      <c r="H278" s="84"/>
      <c r="I278" s="61"/>
      <c r="J278" s="84"/>
      <c r="K278" s="84"/>
      <c r="L278" s="84"/>
      <c r="M278" s="84"/>
    </row>
    <row r="279" spans="1:13" s="475" customFormat="1" ht="13.5">
      <c r="A279" s="697"/>
      <c r="B279" s="71"/>
      <c r="C279" s="327" t="s">
        <v>267</v>
      </c>
      <c r="D279" s="162" t="s">
        <v>39</v>
      </c>
      <c r="E279" s="162">
        <v>1.0149999999999999</v>
      </c>
      <c r="F279" s="561">
        <f>F275*E279</f>
        <v>13.702499999999999</v>
      </c>
      <c r="G279" s="237"/>
      <c r="H279" s="84"/>
      <c r="I279" s="61"/>
      <c r="J279" s="84"/>
      <c r="K279" s="84"/>
      <c r="L279" s="84"/>
      <c r="M279" s="84"/>
    </row>
    <row r="280" spans="1:13" s="475" customFormat="1" ht="13.5">
      <c r="A280" s="697"/>
      <c r="B280" s="71"/>
      <c r="C280" s="353" t="s">
        <v>135</v>
      </c>
      <c r="D280" s="162" t="s">
        <v>35</v>
      </c>
      <c r="E280" s="162">
        <v>1.84</v>
      </c>
      <c r="F280" s="561">
        <f>F275*E280</f>
        <v>24.84</v>
      </c>
      <c r="G280" s="237"/>
      <c r="H280" s="84"/>
      <c r="I280" s="61"/>
      <c r="J280" s="84"/>
      <c r="K280" s="84"/>
      <c r="L280" s="84"/>
      <c r="M280" s="84"/>
    </row>
    <row r="281" spans="1:13" s="475" customFormat="1" ht="13.5">
      <c r="A281" s="697"/>
      <c r="B281" s="71"/>
      <c r="C281" s="353" t="s">
        <v>60</v>
      </c>
      <c r="D281" s="162" t="s">
        <v>39</v>
      </c>
      <c r="E281" s="162">
        <v>3.3999999999999998E-3</v>
      </c>
      <c r="F281" s="561">
        <f>F275*E281</f>
        <v>4.5899999999999996E-2</v>
      </c>
      <c r="G281" s="237"/>
      <c r="H281" s="84"/>
      <c r="I281" s="61"/>
      <c r="J281" s="84"/>
      <c r="K281" s="84"/>
      <c r="L281" s="84"/>
      <c r="M281" s="84"/>
    </row>
    <row r="282" spans="1:13" s="475" customFormat="1" ht="13.5">
      <c r="A282" s="697"/>
      <c r="B282" s="71"/>
      <c r="C282" s="353" t="s">
        <v>136</v>
      </c>
      <c r="D282" s="162" t="s">
        <v>39</v>
      </c>
      <c r="E282" s="162">
        <v>3.9100000000000003E-2</v>
      </c>
      <c r="F282" s="561">
        <f>F275*E282</f>
        <v>0.52785000000000004</v>
      </c>
      <c r="G282" s="237"/>
      <c r="H282" s="84"/>
      <c r="I282" s="61"/>
      <c r="J282" s="84"/>
      <c r="K282" s="84"/>
      <c r="L282" s="84"/>
      <c r="M282" s="84"/>
    </row>
    <row r="283" spans="1:13" s="475" customFormat="1" ht="13.5">
      <c r="A283" s="697"/>
      <c r="B283" s="71"/>
      <c r="C283" s="353" t="s">
        <v>137</v>
      </c>
      <c r="D283" s="162" t="s">
        <v>61</v>
      </c>
      <c r="E283" s="162">
        <v>2.2000000000000002</v>
      </c>
      <c r="F283" s="561">
        <f>F275*E283</f>
        <v>29.700000000000003</v>
      </c>
      <c r="G283" s="237"/>
      <c r="H283" s="84"/>
      <c r="I283" s="61"/>
      <c r="J283" s="84"/>
      <c r="K283" s="84"/>
      <c r="L283" s="84"/>
      <c r="M283" s="84"/>
    </row>
    <row r="284" spans="1:13" s="475" customFormat="1" ht="13.5">
      <c r="A284" s="697"/>
      <c r="B284" s="71"/>
      <c r="C284" s="353" t="s">
        <v>63</v>
      </c>
      <c r="D284" s="162" t="s">
        <v>61</v>
      </c>
      <c r="E284" s="162">
        <v>1</v>
      </c>
      <c r="F284" s="561">
        <f>F275*E284</f>
        <v>13.5</v>
      </c>
      <c r="G284" s="237"/>
      <c r="H284" s="84"/>
      <c r="I284" s="61"/>
      <c r="J284" s="84"/>
      <c r="K284" s="84"/>
      <c r="L284" s="84"/>
      <c r="M284" s="84"/>
    </row>
    <row r="285" spans="1:13" s="475" customFormat="1" ht="13.5">
      <c r="A285" s="697"/>
      <c r="B285" s="71"/>
      <c r="C285" s="353" t="s">
        <v>62</v>
      </c>
      <c r="D285" s="162" t="s">
        <v>4</v>
      </c>
      <c r="E285" s="162">
        <v>0.46</v>
      </c>
      <c r="F285" s="561">
        <f>F275*E285</f>
        <v>6.21</v>
      </c>
      <c r="G285" s="151"/>
      <c r="H285" s="84"/>
      <c r="I285" s="61"/>
      <c r="J285" s="84"/>
      <c r="K285" s="84"/>
      <c r="L285" s="84"/>
      <c r="M285" s="84"/>
    </row>
    <row r="286" spans="1:13" s="475" customFormat="1" ht="14.25">
      <c r="A286" s="166">
        <v>10</v>
      </c>
      <c r="B286" s="242"/>
      <c r="C286" s="484" t="s">
        <v>268</v>
      </c>
      <c r="D286" s="397" t="s">
        <v>50</v>
      </c>
      <c r="E286" s="397"/>
      <c r="F286" s="603">
        <v>7.9000000000000001E-2</v>
      </c>
      <c r="G286" s="479"/>
      <c r="H286" s="91"/>
      <c r="I286" s="588"/>
      <c r="J286" s="91"/>
      <c r="K286" s="91"/>
      <c r="L286" s="91"/>
      <c r="M286" s="91"/>
    </row>
    <row r="287" spans="1:13" s="475" customFormat="1" ht="14.25">
      <c r="A287" s="166">
        <v>11</v>
      </c>
      <c r="B287" s="242"/>
      <c r="C287" s="484" t="s">
        <v>269</v>
      </c>
      <c r="D287" s="397" t="s">
        <v>50</v>
      </c>
      <c r="E287" s="397"/>
      <c r="F287" s="603">
        <v>1.24</v>
      </c>
      <c r="G287" s="479"/>
      <c r="H287" s="91"/>
      <c r="I287" s="588"/>
      <c r="J287" s="91"/>
      <c r="K287" s="91"/>
      <c r="L287" s="91"/>
      <c r="M287" s="91"/>
    </row>
    <row r="288" spans="1:13" s="475" customFormat="1" ht="27">
      <c r="A288" s="696">
        <v>12</v>
      </c>
      <c r="B288" s="235" t="s">
        <v>245</v>
      </c>
      <c r="C288" s="327" t="s">
        <v>246</v>
      </c>
      <c r="D288" s="86" t="s">
        <v>35</v>
      </c>
      <c r="E288" s="86"/>
      <c r="F288" s="559">
        <v>6</v>
      </c>
      <c r="G288" s="237"/>
      <c r="H288" s="84"/>
      <c r="I288" s="61"/>
      <c r="J288" s="84"/>
      <c r="K288" s="84"/>
      <c r="L288" s="84"/>
      <c r="M288" s="84"/>
    </row>
    <row r="289" spans="1:13" s="475" customFormat="1" ht="13.5">
      <c r="A289" s="697"/>
      <c r="B289" s="71"/>
      <c r="C289" s="353" t="s">
        <v>44</v>
      </c>
      <c r="D289" s="162" t="s">
        <v>37</v>
      </c>
      <c r="E289" s="162">
        <v>0.33600000000000002</v>
      </c>
      <c r="F289" s="141">
        <f>F288*E289</f>
        <v>2.016</v>
      </c>
      <c r="G289" s="237"/>
      <c r="H289" s="84"/>
      <c r="I289" s="61"/>
      <c r="J289" s="84"/>
      <c r="K289" s="84"/>
      <c r="L289" s="84"/>
      <c r="M289" s="84"/>
    </row>
    <row r="290" spans="1:13" s="475" customFormat="1" ht="13.5">
      <c r="A290" s="697"/>
      <c r="B290" s="71"/>
      <c r="C290" s="353" t="s">
        <v>38</v>
      </c>
      <c r="D290" s="162" t="s">
        <v>4</v>
      </c>
      <c r="E290" s="162">
        <v>1.4999999999999999E-2</v>
      </c>
      <c r="F290" s="597">
        <f>F288*E290</f>
        <v>0.09</v>
      </c>
      <c r="G290" s="237"/>
      <c r="H290" s="84"/>
      <c r="I290" s="61"/>
      <c r="J290" s="84"/>
      <c r="K290" s="151"/>
      <c r="L290" s="84"/>
      <c r="M290" s="84"/>
    </row>
    <row r="291" spans="1:13" s="475" customFormat="1" ht="13.5">
      <c r="A291" s="697"/>
      <c r="B291" s="71"/>
      <c r="C291" s="353" t="s">
        <v>58</v>
      </c>
      <c r="D291" s="162"/>
      <c r="E291" s="162"/>
      <c r="F291" s="561">
        <v>0</v>
      </c>
      <c r="G291" s="237"/>
      <c r="H291" s="84"/>
      <c r="I291" s="61"/>
      <c r="J291" s="84"/>
      <c r="K291" s="84"/>
      <c r="L291" s="84"/>
      <c r="M291" s="84"/>
    </row>
    <row r="292" spans="1:13" s="475" customFormat="1" ht="13.5">
      <c r="A292" s="697"/>
      <c r="B292" s="71"/>
      <c r="C292" s="353" t="s">
        <v>247</v>
      </c>
      <c r="D292" s="162" t="s">
        <v>61</v>
      </c>
      <c r="E292" s="162">
        <v>2.4</v>
      </c>
      <c r="F292" s="561">
        <f>F288*E292</f>
        <v>14.399999999999999</v>
      </c>
      <c r="G292" s="434"/>
      <c r="H292" s="84"/>
      <c r="I292" s="61"/>
      <c r="J292" s="84"/>
      <c r="K292" s="84"/>
      <c r="L292" s="84"/>
      <c r="M292" s="84"/>
    </row>
    <row r="293" spans="1:13" s="475" customFormat="1" ht="13.5">
      <c r="A293" s="698"/>
      <c r="B293" s="75"/>
      <c r="C293" s="359" t="s">
        <v>62</v>
      </c>
      <c r="D293" s="360" t="s">
        <v>4</v>
      </c>
      <c r="E293" s="360">
        <v>2.2800000000000001E-2</v>
      </c>
      <c r="F293" s="563">
        <f>F288*E293</f>
        <v>0.1368</v>
      </c>
      <c r="G293" s="151"/>
      <c r="H293" s="85"/>
      <c r="I293" s="64"/>
      <c r="J293" s="85"/>
      <c r="K293" s="85"/>
      <c r="L293" s="85"/>
      <c r="M293" s="85"/>
    </row>
    <row r="294" spans="1:13" s="475" customFormat="1" ht="27">
      <c r="A294" s="73">
        <v>13</v>
      </c>
      <c r="B294" s="71" t="s">
        <v>270</v>
      </c>
      <c r="C294" s="327" t="s">
        <v>271</v>
      </c>
      <c r="D294" s="86" t="s">
        <v>39</v>
      </c>
      <c r="E294" s="86"/>
      <c r="F294" s="559">
        <v>6</v>
      </c>
      <c r="G294" s="137"/>
      <c r="H294" s="84"/>
      <c r="I294" s="61"/>
      <c r="J294" s="84"/>
      <c r="K294" s="84"/>
      <c r="L294" s="84"/>
      <c r="M294" s="84"/>
    </row>
    <row r="295" spans="1:13" s="475" customFormat="1" ht="13.5">
      <c r="A295" s="73"/>
      <c r="B295" s="71"/>
      <c r="C295" s="353" t="s">
        <v>44</v>
      </c>
      <c r="D295" s="162" t="s">
        <v>37</v>
      </c>
      <c r="E295" s="162">
        <v>8.4</v>
      </c>
      <c r="F295" s="141">
        <f>F294*E295</f>
        <v>50.400000000000006</v>
      </c>
      <c r="G295" s="137"/>
      <c r="H295" s="84"/>
      <c r="I295" s="61"/>
      <c r="J295" s="84"/>
      <c r="K295" s="84"/>
      <c r="L295" s="84"/>
      <c r="M295" s="84"/>
    </row>
    <row r="296" spans="1:13" s="475" customFormat="1" ht="13.5">
      <c r="A296" s="73"/>
      <c r="B296" s="71"/>
      <c r="C296" s="353" t="s">
        <v>38</v>
      </c>
      <c r="D296" s="162" t="s">
        <v>4</v>
      </c>
      <c r="E296" s="162">
        <v>0.81</v>
      </c>
      <c r="F296" s="597">
        <f>F294*E296</f>
        <v>4.8600000000000003</v>
      </c>
      <c r="G296" s="137"/>
      <c r="H296" s="84"/>
      <c r="I296" s="61"/>
      <c r="J296" s="84"/>
      <c r="K296" s="151"/>
      <c r="L296" s="84"/>
      <c r="M296" s="84"/>
    </row>
    <row r="297" spans="1:13" s="475" customFormat="1" ht="13.5">
      <c r="A297" s="73"/>
      <c r="B297" s="71"/>
      <c r="C297" s="353" t="s">
        <v>58</v>
      </c>
      <c r="D297" s="162"/>
      <c r="E297" s="162"/>
      <c r="F297" s="561">
        <v>0</v>
      </c>
      <c r="G297" s="137"/>
      <c r="H297" s="84"/>
      <c r="I297" s="61"/>
      <c r="J297" s="84"/>
      <c r="K297" s="84"/>
      <c r="L297" s="84"/>
      <c r="M297" s="84"/>
    </row>
    <row r="298" spans="1:13" s="475" customFormat="1" ht="13.5">
      <c r="A298" s="73"/>
      <c r="B298" s="71"/>
      <c r="C298" s="327" t="s">
        <v>267</v>
      </c>
      <c r="D298" s="162" t="s">
        <v>39</v>
      </c>
      <c r="E298" s="162">
        <v>1.0149999999999999</v>
      </c>
      <c r="F298" s="561">
        <f>F294*E298</f>
        <v>6.09</v>
      </c>
      <c r="G298" s="237"/>
      <c r="H298" s="84"/>
      <c r="I298" s="61"/>
      <c r="J298" s="84"/>
      <c r="K298" s="84"/>
      <c r="L298" s="84"/>
      <c r="M298" s="84"/>
    </row>
    <row r="299" spans="1:13" s="475" customFormat="1" ht="13.5">
      <c r="A299" s="73"/>
      <c r="B299" s="71"/>
      <c r="C299" s="353" t="s">
        <v>135</v>
      </c>
      <c r="D299" s="162" t="s">
        <v>35</v>
      </c>
      <c r="E299" s="162">
        <v>1.37</v>
      </c>
      <c r="F299" s="561">
        <f>F294*E299</f>
        <v>8.2200000000000006</v>
      </c>
      <c r="G299" s="237"/>
      <c r="H299" s="84"/>
      <c r="I299" s="61"/>
      <c r="J299" s="84"/>
      <c r="K299" s="84"/>
      <c r="L299" s="84"/>
      <c r="M299" s="84"/>
    </row>
    <row r="300" spans="1:13" s="475" customFormat="1" ht="13.5">
      <c r="A300" s="73"/>
      <c r="B300" s="71"/>
      <c r="C300" s="353" t="s">
        <v>272</v>
      </c>
      <c r="D300" s="162" t="s">
        <v>39</v>
      </c>
      <c r="E300" s="162">
        <v>8.3999999999999995E-3</v>
      </c>
      <c r="F300" s="564">
        <f>F294*E300</f>
        <v>5.04E-2</v>
      </c>
      <c r="G300" s="237"/>
      <c r="H300" s="84"/>
      <c r="I300" s="61"/>
      <c r="J300" s="84"/>
      <c r="K300" s="84"/>
      <c r="L300" s="84"/>
      <c r="M300" s="84"/>
    </row>
    <row r="301" spans="1:13" s="475" customFormat="1" ht="13.5">
      <c r="A301" s="73"/>
      <c r="B301" s="71"/>
      <c r="C301" s="353" t="s">
        <v>273</v>
      </c>
      <c r="D301" s="162" t="s">
        <v>39</v>
      </c>
      <c r="E301" s="162">
        <v>2.5600000000000001E-2</v>
      </c>
      <c r="F301" s="564">
        <f>F294*E301</f>
        <v>0.15360000000000001</v>
      </c>
      <c r="G301" s="237"/>
      <c r="H301" s="84"/>
      <c r="I301" s="61"/>
      <c r="J301" s="84"/>
      <c r="K301" s="84"/>
      <c r="L301" s="84"/>
      <c r="M301" s="84"/>
    </row>
    <row r="302" spans="1:13" s="475" customFormat="1" ht="13.5">
      <c r="A302" s="73"/>
      <c r="B302" s="71"/>
      <c r="C302" s="353" t="s">
        <v>136</v>
      </c>
      <c r="D302" s="162" t="s">
        <v>39</v>
      </c>
      <c r="E302" s="162">
        <v>2.5999999999999999E-3</v>
      </c>
      <c r="F302" s="564">
        <f>F294*E302</f>
        <v>1.5599999999999999E-2</v>
      </c>
      <c r="G302" s="237"/>
      <c r="H302" s="84"/>
      <c r="I302" s="61"/>
      <c r="J302" s="84"/>
      <c r="K302" s="84"/>
      <c r="L302" s="84"/>
      <c r="M302" s="84"/>
    </row>
    <row r="303" spans="1:13" s="475" customFormat="1" ht="14.25">
      <c r="A303" s="73"/>
      <c r="B303" s="71"/>
      <c r="C303" s="347" t="s">
        <v>274</v>
      </c>
      <c r="D303" s="162" t="s">
        <v>275</v>
      </c>
      <c r="E303" s="162"/>
      <c r="F303" s="565">
        <v>8.2869999999999999E-2</v>
      </c>
      <c r="G303" s="479"/>
      <c r="H303" s="84"/>
      <c r="I303" s="61"/>
      <c r="J303" s="84"/>
      <c r="K303" s="84"/>
      <c r="L303" s="84"/>
      <c r="M303" s="84"/>
    </row>
    <row r="304" spans="1:13" s="475" customFormat="1" ht="14.25">
      <c r="A304" s="73"/>
      <c r="B304" s="71"/>
      <c r="C304" s="347" t="s">
        <v>276</v>
      </c>
      <c r="D304" s="162" t="s">
        <v>275</v>
      </c>
      <c r="E304" s="162"/>
      <c r="F304" s="565">
        <v>0.90376000000000001</v>
      </c>
      <c r="G304" s="479"/>
      <c r="H304" s="84"/>
      <c r="I304" s="61"/>
      <c r="J304" s="84"/>
      <c r="K304" s="84"/>
      <c r="L304" s="84"/>
      <c r="M304" s="84"/>
    </row>
    <row r="305" spans="1:14" s="475" customFormat="1" ht="13.5">
      <c r="A305" s="77"/>
      <c r="B305" s="75"/>
      <c r="C305" s="359" t="s">
        <v>62</v>
      </c>
      <c r="D305" s="360" t="s">
        <v>4</v>
      </c>
      <c r="E305" s="360">
        <v>0.39</v>
      </c>
      <c r="F305" s="566">
        <f>F294*E305</f>
        <v>2.34</v>
      </c>
      <c r="G305" s="151"/>
      <c r="H305" s="85"/>
      <c r="I305" s="64"/>
      <c r="J305" s="85"/>
      <c r="K305" s="85"/>
      <c r="L305" s="85"/>
      <c r="M305" s="85"/>
    </row>
    <row r="306" spans="1:14" s="475" customFormat="1" ht="14.25">
      <c r="A306" s="73">
        <v>14</v>
      </c>
      <c r="B306" s="184" t="s">
        <v>277</v>
      </c>
      <c r="C306" s="327" t="s">
        <v>278</v>
      </c>
      <c r="D306" s="162" t="s">
        <v>59</v>
      </c>
      <c r="E306" s="86"/>
      <c r="F306" s="604">
        <v>1</v>
      </c>
      <c r="G306" s="350"/>
      <c r="H306" s="84"/>
      <c r="I306" s="61"/>
      <c r="J306" s="84"/>
      <c r="K306" s="84"/>
      <c r="L306" s="84"/>
      <c r="M306" s="84"/>
    </row>
    <row r="307" spans="1:14" s="475" customFormat="1" ht="13.5">
      <c r="A307" s="73"/>
      <c r="B307" s="184"/>
      <c r="C307" s="477" t="s">
        <v>44</v>
      </c>
      <c r="D307" s="348" t="s">
        <v>37</v>
      </c>
      <c r="E307" s="189">
        <v>1.54</v>
      </c>
      <c r="F307" s="141">
        <f>F306*E307</f>
        <v>1.54</v>
      </c>
      <c r="G307" s="487"/>
      <c r="H307" s="84"/>
      <c r="I307" s="61"/>
      <c r="J307" s="84"/>
      <c r="K307" s="84"/>
      <c r="L307" s="84"/>
      <c r="M307" s="84"/>
    </row>
    <row r="308" spans="1:14" s="475" customFormat="1" ht="14.25">
      <c r="A308" s="73"/>
      <c r="B308" s="188"/>
      <c r="C308" s="477" t="s">
        <v>40</v>
      </c>
      <c r="D308" s="348" t="s">
        <v>4</v>
      </c>
      <c r="E308" s="488">
        <v>0.09</v>
      </c>
      <c r="F308" s="597">
        <f>F306*E308</f>
        <v>0.09</v>
      </c>
      <c r="G308" s="350"/>
      <c r="H308" s="84"/>
      <c r="I308" s="61"/>
      <c r="J308" s="84"/>
      <c r="K308" s="151"/>
      <c r="L308" s="84"/>
      <c r="M308" s="84"/>
    </row>
    <row r="309" spans="1:14" s="475" customFormat="1" ht="14.25">
      <c r="A309" s="73"/>
      <c r="B309" s="188"/>
      <c r="C309" s="477" t="s">
        <v>58</v>
      </c>
      <c r="D309" s="348"/>
      <c r="E309" s="488"/>
      <c r="F309" s="561"/>
      <c r="G309" s="350"/>
      <c r="H309" s="84"/>
      <c r="I309" s="61"/>
      <c r="J309" s="84"/>
      <c r="K309" s="84"/>
      <c r="L309" s="84"/>
      <c r="M309" s="84"/>
    </row>
    <row r="310" spans="1:14" s="475" customFormat="1" ht="14.25">
      <c r="A310" s="73"/>
      <c r="B310" s="188"/>
      <c r="C310" s="477" t="s">
        <v>279</v>
      </c>
      <c r="D310" s="162" t="s">
        <v>59</v>
      </c>
      <c r="E310" s="488">
        <v>1</v>
      </c>
      <c r="F310" s="561">
        <f>F306*E310</f>
        <v>1</v>
      </c>
      <c r="G310" s="137"/>
      <c r="H310" s="84"/>
      <c r="I310" s="61"/>
      <c r="J310" s="84"/>
      <c r="K310" s="84"/>
      <c r="L310" s="84"/>
      <c r="M310" s="84"/>
    </row>
    <row r="311" spans="1:14" s="475" customFormat="1" ht="14.25">
      <c r="A311" s="77"/>
      <c r="B311" s="192"/>
      <c r="C311" s="490" t="s">
        <v>280</v>
      </c>
      <c r="D311" s="491" t="s">
        <v>39</v>
      </c>
      <c r="E311" s="492">
        <v>1.4E-2</v>
      </c>
      <c r="F311" s="561">
        <f>F306*E311</f>
        <v>1.4E-2</v>
      </c>
      <c r="G311" s="137"/>
      <c r="H311" s="84"/>
      <c r="I311" s="61"/>
      <c r="J311" s="84"/>
      <c r="K311" s="84"/>
      <c r="L311" s="84"/>
      <c r="M311" s="84"/>
    </row>
    <row r="312" spans="1:14" s="475" customFormat="1" ht="14.25">
      <c r="A312" s="493"/>
      <c r="B312" s="494"/>
      <c r="C312" s="449" t="s">
        <v>165</v>
      </c>
      <c r="D312" s="459"/>
      <c r="E312" s="459"/>
      <c r="F312" s="495"/>
      <c r="G312" s="479"/>
      <c r="H312" s="496"/>
      <c r="I312" s="496"/>
      <c r="J312" s="496"/>
      <c r="K312" s="496"/>
      <c r="L312" s="496"/>
      <c r="M312" s="496"/>
      <c r="N312" s="606"/>
    </row>
    <row r="313" spans="1:14" s="475" customFormat="1" ht="14.25">
      <c r="A313" s="497"/>
      <c r="B313" s="497"/>
      <c r="C313" s="456" t="s">
        <v>251</v>
      </c>
      <c r="D313" s="457" t="s">
        <v>331</v>
      </c>
      <c r="E313" s="458"/>
      <c r="F313" s="459"/>
      <c r="G313" s="460"/>
      <c r="H313" s="124"/>
      <c r="I313" s="49"/>
      <c r="J313" s="124"/>
      <c r="K313" s="123"/>
      <c r="L313" s="124"/>
      <c r="M313" s="124"/>
    </row>
    <row r="314" spans="1:14" s="475" customFormat="1" ht="14.25">
      <c r="A314" s="497"/>
      <c r="B314" s="497"/>
      <c r="C314" s="449" t="s">
        <v>13</v>
      </c>
      <c r="D314" s="457"/>
      <c r="E314" s="462"/>
      <c r="F314" s="463"/>
      <c r="G314" s="462"/>
      <c r="H314" s="124"/>
      <c r="I314" s="49"/>
      <c r="J314" s="124"/>
      <c r="K314" s="123"/>
      <c r="L314" s="124"/>
      <c r="M314" s="124"/>
    </row>
    <row r="315" spans="1:14" s="475" customFormat="1" ht="14.25">
      <c r="A315" s="497"/>
      <c r="B315" s="497"/>
      <c r="C315" s="456" t="s">
        <v>168</v>
      </c>
      <c r="D315" s="457" t="s">
        <v>331</v>
      </c>
      <c r="E315" s="458"/>
      <c r="F315" s="459"/>
      <c r="G315" s="460"/>
      <c r="H315" s="124"/>
      <c r="I315" s="49"/>
      <c r="J315" s="124"/>
      <c r="K315" s="123"/>
      <c r="L315" s="124"/>
      <c r="M315" s="124"/>
    </row>
    <row r="316" spans="1:14" s="475" customFormat="1" ht="14.25">
      <c r="A316" s="497"/>
      <c r="B316" s="497"/>
      <c r="C316" s="466" t="s">
        <v>281</v>
      </c>
      <c r="D316" s="498"/>
      <c r="E316" s="498"/>
      <c r="F316" s="499"/>
      <c r="G316" s="498"/>
      <c r="H316" s="131"/>
      <c r="I316" s="130"/>
      <c r="J316" s="131"/>
      <c r="K316" s="129"/>
      <c r="L316" s="131"/>
      <c r="M316" s="131"/>
    </row>
    <row r="317" spans="1:14">
      <c r="A317" s="166"/>
      <c r="B317" s="500"/>
      <c r="C317" s="466" t="s">
        <v>282</v>
      </c>
      <c r="D317" s="540"/>
      <c r="E317" s="501"/>
      <c r="F317" s="502"/>
      <c r="G317" s="502"/>
      <c r="H317" s="503"/>
      <c r="I317" s="503"/>
      <c r="J317" s="503"/>
      <c r="K317" s="503"/>
      <c r="L317" s="503"/>
      <c r="M317" s="503"/>
      <c r="N317" s="606"/>
    </row>
    <row r="318" spans="1:14" s="14" customFormat="1" ht="14.25">
      <c r="A318" s="283"/>
      <c r="B318" s="283"/>
      <c r="C318" s="504" t="s">
        <v>283</v>
      </c>
      <c r="D318" s="120" t="s">
        <v>331</v>
      </c>
      <c r="E318" s="505"/>
      <c r="F318" s="404"/>
      <c r="G318" s="404"/>
      <c r="H318" s="123"/>
      <c r="I318" s="123"/>
      <c r="J318" s="123"/>
      <c r="K318" s="123"/>
      <c r="L318" s="123"/>
      <c r="M318" s="123"/>
    </row>
    <row r="319" spans="1:14" s="14" customFormat="1" ht="14.25">
      <c r="A319" s="283"/>
      <c r="B319" s="283"/>
      <c r="C319" s="507" t="s">
        <v>13</v>
      </c>
      <c r="D319" s="508"/>
      <c r="E319" s="505"/>
      <c r="F319" s="404"/>
      <c r="G319" s="404"/>
      <c r="H319" s="123"/>
      <c r="I319" s="123"/>
      <c r="J319" s="123"/>
      <c r="K319" s="123"/>
      <c r="L319" s="123"/>
      <c r="M319" s="123"/>
    </row>
    <row r="320" spans="1:14" s="14" customFormat="1" ht="14.25">
      <c r="A320" s="283"/>
      <c r="B320" s="283"/>
      <c r="C320" s="504" t="s">
        <v>284</v>
      </c>
      <c r="D320" s="120">
        <v>0.05</v>
      </c>
      <c r="E320" s="505"/>
      <c r="F320" s="404"/>
      <c r="G320" s="404"/>
      <c r="H320" s="123"/>
      <c r="I320" s="123"/>
      <c r="J320" s="123"/>
      <c r="K320" s="123"/>
      <c r="L320" s="123"/>
      <c r="M320" s="123"/>
    </row>
    <row r="321" spans="1:13" s="14" customFormat="1" ht="14.25">
      <c r="A321" s="283"/>
      <c r="B321" s="283"/>
      <c r="C321" s="507" t="s">
        <v>13</v>
      </c>
      <c r="D321" s="510"/>
      <c r="E321" s="505"/>
      <c r="F321" s="404"/>
      <c r="G321" s="404"/>
      <c r="H321" s="123"/>
      <c r="I321" s="123"/>
      <c r="J321" s="123"/>
      <c r="K321" s="123"/>
      <c r="L321" s="123"/>
      <c r="M321" s="123"/>
    </row>
    <row r="322" spans="1:13" s="14" customFormat="1" ht="14.25">
      <c r="A322" s="283"/>
      <c r="B322" s="283"/>
      <c r="C322" s="504" t="s">
        <v>285</v>
      </c>
      <c r="D322" s="120">
        <v>0.18</v>
      </c>
      <c r="E322" s="505"/>
      <c r="F322" s="404"/>
      <c r="G322" s="404"/>
      <c r="H322" s="123"/>
      <c r="I322" s="123"/>
      <c r="J322" s="123"/>
      <c r="K322" s="123"/>
      <c r="L322" s="123"/>
      <c r="M322" s="123"/>
    </row>
    <row r="323" spans="1:13" s="14" customFormat="1" ht="14.25">
      <c r="A323" s="283"/>
      <c r="B323" s="283"/>
      <c r="C323" s="511" t="s">
        <v>13</v>
      </c>
      <c r="D323" s="510"/>
      <c r="E323" s="505"/>
      <c r="F323" s="404"/>
      <c r="G323" s="404"/>
      <c r="H323" s="123"/>
      <c r="I323" s="123"/>
      <c r="J323" s="123"/>
      <c r="K323" s="123"/>
      <c r="L323" s="123"/>
      <c r="M323" s="123"/>
    </row>
    <row r="324" spans="1:13">
      <c r="H324" s="514"/>
    </row>
    <row r="325" spans="1:13">
      <c r="C325" s="585"/>
      <c r="D325" s="586"/>
      <c r="E325" s="586"/>
      <c r="F325" s="587"/>
      <c r="G325" s="585"/>
      <c r="H325" s="586"/>
    </row>
    <row r="326" spans="1:13">
      <c r="M326" s="514"/>
    </row>
    <row r="328" spans="1:13">
      <c r="C328" s="513"/>
      <c r="D328" s="749" t="s">
        <v>313</v>
      </c>
      <c r="E328" s="749"/>
      <c r="F328" s="749"/>
      <c r="G328" s="749"/>
    </row>
  </sheetData>
  <sheetProtection algorithmName="SHA-512" hashValue="oWsp6E9VhDasVekksqn2N1oitu+RVYDV2qwNaSh6DeyYq+ANY/6OYkQ7r3Wmh42JYaK77KOhmLsN1bvsr0NFMw==" saltValue="Dn5i9fM2qhlUknSMt87gcw==" spinCount="100000" sheet="1" objects="1" scenarios="1"/>
  <autoFilter ref="A9:XEX323"/>
  <mergeCells count="27">
    <mergeCell ref="D328:G328"/>
    <mergeCell ref="D1:J1"/>
    <mergeCell ref="H3:K3"/>
    <mergeCell ref="I4:K4"/>
    <mergeCell ref="A5:A8"/>
    <mergeCell ref="B5:B8"/>
    <mergeCell ref="D5:D8"/>
    <mergeCell ref="E5:F5"/>
    <mergeCell ref="G5:H6"/>
    <mergeCell ref="I5:J6"/>
    <mergeCell ref="K5:L5"/>
    <mergeCell ref="B11:B12"/>
    <mergeCell ref="A14:A18"/>
    <mergeCell ref="B14:B18"/>
    <mergeCell ref="B92:B99"/>
    <mergeCell ref="B100:B105"/>
    <mergeCell ref="B70:B73"/>
    <mergeCell ref="B47:B49"/>
    <mergeCell ref="B66:B69"/>
    <mergeCell ref="M5:M8"/>
    <mergeCell ref="E6:F6"/>
    <mergeCell ref="K6:L6"/>
    <mergeCell ref="E7:E8"/>
    <mergeCell ref="F7:F8"/>
    <mergeCell ref="H7:H8"/>
    <mergeCell ref="J7:J8"/>
    <mergeCell ref="L7:L8"/>
  </mergeCells>
  <pageMargins left="0.11916666666666667" right="0.17" top="0.75" bottom="0.75" header="0.3" footer="0.3"/>
  <pageSetup paperSize="9" scale="52" orientation="landscape" r:id="rId1"/>
  <rowBreaks count="1" manualBreakCount="1">
    <brk id="298" max="16383" man="1"/>
  </rowBreaks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Sheet1</vt:lpstr>
      <vt:lpstr>დედოფლისწყარო #2</vt:lpstr>
      <vt:lpstr>სამრეკლო</vt:lpstr>
      <vt:lpstr>არბოშიკი</vt:lpstr>
      <vt:lpstr>Sheet1!Print_Area</vt:lpstr>
      <vt:lpstr>'დედოფლისწყარო #2'!Print_Area</vt:lpstr>
      <vt:lpstr>სამრეკლო!Print_Area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usseer</dc:creator>
  <cp:lastModifiedBy>Ilia Zurikashvili</cp:lastModifiedBy>
  <cp:lastPrinted>2021-05-29T13:41:29Z</cp:lastPrinted>
  <dcterms:created xsi:type="dcterms:W3CDTF">2021-04-13T07:34:14Z</dcterms:created>
  <dcterms:modified xsi:type="dcterms:W3CDTF">2021-07-13T12:37:14Z</dcterms:modified>
</cp:coreProperties>
</file>