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48" activeTab="5"/>
  </bookViews>
  <sheets>
    <sheet name="კრებსითი" sheetId="13" r:id="rId1"/>
    <sheet name="მოედანი,ტერიტორია" sheetId="11" r:id="rId2"/>
    <sheet name="მანქანების სადგომი" sheetId="10" r:id="rId3"/>
    <sheet name="მოსაცდელი" sheetId="9" r:id="rId4"/>
    <sheet name="ბალისტიკის ოთახი" sheetId="14" r:id="rId5"/>
    <sheet name="სან.კვანძი-დამ.შენობა" sheetId="8" r:id="rId6"/>
    <sheet name="შიდა.კანალიზ" sheetId="3" r:id="rId7"/>
    <sheet name="წყალსადენი" sheetId="4" r:id="rId8"/>
    <sheet name="შიდა ელექტრ." sheetId="1" r:id="rId9"/>
    <sheet name="ვენტილაცია" sheetId="5" r:id="rId10"/>
    <sheet name="გარე,კანალიზ" sheetId="6" r:id="rId11"/>
    <sheet name="გარე წყალსადენი" sheetId="7" r:id="rId12"/>
    <sheet name="გარე ელექტრ." sheetId="2" r:id="rId13"/>
  </sheets>
  <definedNames>
    <definedName name="_xlnm.Print_Area" localSheetId="4">'ბალისტიკის ოთახი'!$A$1:$L$263</definedName>
    <definedName name="_xlnm.Print_Area" localSheetId="12">'გარე ელექტრ.'!$A$1:$L$36</definedName>
    <definedName name="_xlnm.Print_Area" localSheetId="10">'გარე,კანალიზ'!$A$1:$L$39</definedName>
    <definedName name="_xlnm.Print_Area" localSheetId="2">'მანქანების სადგომი'!$A$2:$L$37</definedName>
    <definedName name="_xlnm.Print_Area" localSheetId="1">'მოედანი,ტერიტორია'!$A$1:$L$46</definedName>
    <definedName name="_xlnm.Print_Area" localSheetId="3">მოსაცდელი!$A$2:$L$40</definedName>
    <definedName name="_xlnm.Print_Area" localSheetId="5">'სან.კვანძი-დამ.შენობა'!$A$1:$L$65</definedName>
    <definedName name="_xlnm.Print_Area" localSheetId="8">'შიდა ელექტრ.'!$A$1:$L$42</definedName>
    <definedName name="_xlnm.Print_Area" localSheetId="6">შიდა.კანალიზ!$A$1:$L$42</definedName>
    <definedName name="_xlnm.Print_Area" localSheetId="7">წყალსადენი!$A$1:$L$54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8" l="1"/>
  <c r="B52" i="8" s="1"/>
  <c r="B53" i="8" s="1"/>
  <c r="B54" i="8" s="1"/>
  <c r="B55" i="8" s="1"/>
  <c r="B56" i="8" s="1"/>
  <c r="B57" i="8" s="1"/>
  <c r="B58" i="8" s="1"/>
  <c r="B59" i="8" s="1"/>
  <c r="B60" i="8" s="1"/>
  <c r="B50" i="8"/>
  <c r="B24" i="9" l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23" i="9"/>
  <c r="E8" i="9" l="1"/>
  <c r="E12" i="9"/>
  <c r="E13" i="9"/>
  <c r="E15" i="9"/>
  <c r="E23" i="9"/>
  <c r="E32" i="9"/>
  <c r="E32" i="11" l="1"/>
  <c r="E247" i="14" l="1"/>
  <c r="E253" i="14"/>
  <c r="E178" i="14"/>
  <c r="E146" i="14"/>
  <c r="E139" i="14"/>
  <c r="E88" i="14"/>
  <c r="E93" i="14" l="1"/>
  <c r="E12" i="14" l="1"/>
  <c r="E10" i="14"/>
  <c r="E9" i="14"/>
  <c r="E48" i="14"/>
  <c r="E51" i="14"/>
  <c r="E45" i="14"/>
  <c r="E44" i="14"/>
  <c r="E32" i="14"/>
  <c r="E49" i="14" l="1"/>
  <c r="E52" i="14"/>
  <c r="E46" i="14"/>
  <c r="E25" i="10" l="1"/>
  <c r="E24" i="8" l="1"/>
  <c r="E19" i="8"/>
  <c r="E18" i="8"/>
  <c r="E16" i="8"/>
  <c r="E15" i="8"/>
  <c r="E13" i="8"/>
  <c r="E12" i="8"/>
  <c r="E10" i="8"/>
  <c r="E9" i="8"/>
  <c r="E26" i="10"/>
  <c r="E20" i="10"/>
  <c r="E13" i="10"/>
  <c r="E11" i="11"/>
  <c r="E10" i="11"/>
  <c r="E40" i="11" l="1"/>
  <c r="E27" i="11"/>
  <c r="E51" i="8" l="1"/>
  <c r="E48" i="8" l="1"/>
  <c r="E49" i="8" l="1"/>
  <c r="E52" i="8" l="1"/>
  <c r="E14" i="11" l="1"/>
  <c r="E36" i="8" l="1"/>
  <c r="E35" i="8"/>
  <c r="E28" i="8"/>
  <c r="E37" i="8" l="1"/>
  <c r="E9" i="7" l="1"/>
  <c r="E18" i="7"/>
  <c r="E14" i="7"/>
  <c r="E10" i="7" l="1"/>
  <c r="E18" i="6"/>
  <c r="E14" i="6"/>
  <c r="E17" i="6" l="1"/>
  <c r="L9" i="6"/>
  <c r="E9" i="6"/>
  <c r="E10" i="5"/>
  <c r="E8" i="5"/>
  <c r="E10" i="6" l="1"/>
  <c r="E15" i="3" l="1"/>
  <c r="E14" i="3"/>
  <c r="E13" i="3"/>
  <c r="E12" i="3"/>
  <c r="E10" i="3"/>
  <c r="E9" i="3"/>
  <c r="E26" i="2"/>
</calcChain>
</file>

<file path=xl/sharedStrings.xml><?xml version="1.0" encoding="utf-8"?>
<sst xmlns="http://schemas.openxmlformats.org/spreadsheetml/2006/main" count="1350" uniqueCount="443">
  <si>
    <t>#</t>
  </si>
  <si>
    <t>samuSaoebis dasaxeleba</t>
  </si>
  <si>
    <t>ganz</t>
  </si>
  <si>
    <t>moc.</t>
  </si>
  <si>
    <t>masala</t>
  </si>
  <si>
    <t>xelfasi</t>
  </si>
  <si>
    <t>masalebis transportireba da meqanizmebi</t>
  </si>
  <si>
    <t>jami</t>
  </si>
  <si>
    <t>erT. fasi</t>
  </si>
  <si>
    <t>1</t>
  </si>
  <si>
    <t>9</t>
  </si>
  <si>
    <t>kabelebi</t>
  </si>
  <si>
    <t>m</t>
  </si>
  <si>
    <t>kompl</t>
  </si>
  <si>
    <t>c</t>
  </si>
  <si>
    <t>dasaparalelebeli salte  3/63a</t>
  </si>
  <si>
    <t>kb</t>
  </si>
  <si>
    <t>cali</t>
  </si>
  <si>
    <t>fotorele</t>
  </si>
  <si>
    <t>saindikacio naTura 220v (mwvane)</t>
  </si>
  <si>
    <t>furnitura</t>
  </si>
  <si>
    <t>erTklaviSiani CamrTvelis mowyoba</t>
  </si>
  <si>
    <t>orklaviSiani CamrTvelis mowyoba</t>
  </si>
  <si>
    <t>rozetis mowyoba damiwebis kontaqtiT</t>
  </si>
  <si>
    <t>orklaviSiani gadamrTvelis  mowyoba</t>
  </si>
  <si>
    <t>sanaTebi</t>
  </si>
  <si>
    <t>samontaJo masala</t>
  </si>
  <si>
    <t>grZ.m</t>
  </si>
  <si>
    <t>sainst. gofr. Mმili (aqsesuarebiT kompleqtSi)</t>
  </si>
  <si>
    <t>samontaJo masalebi (izolaciis lenti, kabelis samagrebi, kabelis Sesakravi) (Sekvra 100 cali)</t>
  </si>
  <si>
    <t>komp</t>
  </si>
  <si>
    <t>jami:</t>
  </si>
  <si>
    <t>zednadebi xarji montaJze</t>
  </si>
  <si>
    <t>gegmiuri mogeba</t>
  </si>
  <si>
    <t>liTonis karada Gg/m 3X12 modulze (rkinis karebiT da saketiT)</t>
  </si>
  <si>
    <t>ganStoebis yuTis montaJi g/m</t>
  </si>
  <si>
    <t>ganStoebis yuTis montaJi S/m</t>
  </si>
  <si>
    <t>sasignalo lenta</t>
  </si>
  <si>
    <t>samSeneblo samuSaoebi</t>
  </si>
  <si>
    <t>tranSeis gaTxra xeliT qselis mosawyobad</t>
  </si>
  <si>
    <t>m3</t>
  </si>
  <si>
    <t>ormos amoReba boZebisTvis</t>
  </si>
  <si>
    <t>zedmeti gruntis datvirTva avtoTviTmclelze</t>
  </si>
  <si>
    <t>zedmeti gruntis transportireba</t>
  </si>
  <si>
    <t>t</t>
  </si>
  <si>
    <t>sayrdeni boZis dabetoneba m200 betoniT</t>
  </si>
  <si>
    <t>wvrili fraqciis qviSis fenilis mowyoba</t>
  </si>
  <si>
    <t>gruntis ukuCayra</t>
  </si>
  <si>
    <t>foladis naglini mavTuli</t>
  </si>
  <si>
    <t>damiwebis Rero</t>
  </si>
  <si>
    <t>kompl.</t>
  </si>
  <si>
    <t xml:space="preserve">jami </t>
  </si>
  <si>
    <t xml:space="preserve">zednadebi xarjebi </t>
  </si>
  <si>
    <t>sul jami</t>
  </si>
  <si>
    <t>შიდა ელექტროსამონტაჟო სამუშაოები</t>
  </si>
  <si>
    <t>Sida kanalizacia</t>
  </si>
  <si>
    <t>N</t>
  </si>
  <si>
    <t>ganz.</t>
  </si>
  <si>
    <t>manqana-meqanizmebi da transporti</t>
  </si>
  <si>
    <t>sul</t>
  </si>
  <si>
    <t>fasonuri nawilebi:</t>
  </si>
  <si>
    <r>
      <t>samkapi 100*100 45</t>
    </r>
    <r>
      <rPr>
        <sz val="10"/>
        <rFont val="Arial"/>
        <family val="2"/>
        <charset val="204"/>
      </rPr>
      <t>˚</t>
    </r>
  </si>
  <si>
    <r>
      <t>samkapi 100*50 45</t>
    </r>
    <r>
      <rPr>
        <sz val="10"/>
        <rFont val="Arial"/>
        <family val="2"/>
        <charset val="204"/>
      </rPr>
      <t>˚</t>
    </r>
  </si>
  <si>
    <r>
      <t>samkapi 50*50 45</t>
    </r>
    <r>
      <rPr>
        <sz val="10"/>
        <rFont val="Arial"/>
        <family val="2"/>
        <charset val="204"/>
      </rPr>
      <t>˚</t>
    </r>
  </si>
  <si>
    <r>
      <t>muxli gaSlili 100*45</t>
    </r>
    <r>
      <rPr>
        <sz val="10"/>
        <rFont val="Arial"/>
        <family val="2"/>
        <charset val="204"/>
      </rPr>
      <t>˚</t>
    </r>
  </si>
  <si>
    <r>
      <t>muxli  d=50*90</t>
    </r>
    <r>
      <rPr>
        <sz val="10"/>
        <rFont val="Arial"/>
        <family val="2"/>
        <charset val="204"/>
      </rPr>
      <t>˚</t>
    </r>
  </si>
  <si>
    <r>
      <t>muxli gaSlili d=50*45</t>
    </r>
    <r>
      <rPr>
        <sz val="10"/>
        <rFont val="Arial"/>
        <family val="2"/>
        <charset val="204"/>
      </rPr>
      <t>˚</t>
    </r>
  </si>
  <si>
    <t>revizia 100mm</t>
  </si>
  <si>
    <t>100mm milis samagri</t>
  </si>
  <si>
    <t>maRali xarisxis  xelsabani sifoniT</t>
  </si>
  <si>
    <t>maRali xarisxis trapi  d=50mm gverdiTa SeerTebiT</t>
  </si>
  <si>
    <t>m2</t>
  </si>
  <si>
    <t>Txevadi sapnis dispenseri montaJiT</t>
  </si>
  <si>
    <t>tualetisQqaRaldis danadgari montaJiT</t>
  </si>
  <si>
    <t xml:space="preserve">sarke montaJiT </t>
  </si>
  <si>
    <t xml:space="preserve">urna montaJiT  </t>
  </si>
  <si>
    <t xml:space="preserve"> jami</t>
  </si>
  <si>
    <t>sakanalizacio milis mowyoba d=100*3000mm 2c</t>
  </si>
  <si>
    <t>sakanalizacio milis mowyoba d=100*2000mm 2c</t>
  </si>
  <si>
    <t>sakanalizacio milis mowyoba  d=100*1000mm 2c</t>
  </si>
  <si>
    <t>sakanalizacio milis mowyoba  d=100*500mm 6c</t>
  </si>
  <si>
    <t>sakanalizacio milis mowyoba  d=50*2000mm 4c</t>
  </si>
  <si>
    <t>sakanalizacio milis mowyoba  d=50*500mm 2c</t>
  </si>
  <si>
    <t>sakanalizacio milis mowyoba  d=50*250mm 2c</t>
  </si>
  <si>
    <r>
      <t>samkapi100*100 90</t>
    </r>
    <r>
      <rPr>
        <sz val="10"/>
        <rFont val="Arial"/>
        <family val="2"/>
        <charset val="204"/>
      </rPr>
      <t>˚</t>
    </r>
  </si>
  <si>
    <t>xufi d=100mm</t>
  </si>
  <si>
    <t>xufi d=50mm</t>
  </si>
  <si>
    <t>50mm milis samagri</t>
  </si>
  <si>
    <t xml:space="preserve">maRali xarisxis Turquli CaSa </t>
  </si>
  <si>
    <t>Sida civi da cxeli wyalsadeni</t>
  </si>
  <si>
    <t>civi wyalsadeni</t>
  </si>
  <si>
    <t>minaboWkovani milebis Tboizolaciis mowyoba d=25mm 28/13mm kauCukis</t>
  </si>
  <si>
    <t>minaboWkovani milebis Tboizolaciis mowyoba d=20mm 22/13mm kauCukis</t>
  </si>
  <si>
    <t>samagrebi d=20mm metalis StiriT</t>
  </si>
  <si>
    <t>samkapi d=25mm</t>
  </si>
  <si>
    <t>samkapi 25*20*25mm</t>
  </si>
  <si>
    <t>samkapi d=20mm</t>
  </si>
  <si>
    <t>gadamyvani 25-20mm</t>
  </si>
  <si>
    <t>quro 25mm</t>
  </si>
  <si>
    <t>quro 20mm</t>
  </si>
  <si>
    <t>20mm xufi xraxniani</t>
  </si>
  <si>
    <t>muxli S/x d=20mm 1/2"</t>
  </si>
  <si>
    <r>
      <t>muxli  d=20mm 90</t>
    </r>
    <r>
      <rPr>
        <sz val="10"/>
        <rFont val="Arial"/>
        <family val="2"/>
        <charset val="204"/>
      </rPr>
      <t>˚</t>
    </r>
  </si>
  <si>
    <r>
      <t>muxli  d=25mm 90</t>
    </r>
    <r>
      <rPr>
        <sz val="10"/>
        <rFont val="Arial"/>
        <family val="2"/>
        <charset val="204"/>
      </rPr>
      <t>˚</t>
    </r>
  </si>
  <si>
    <t>arkos ventili ventilis mowyoba 1/2"-1/2" (unitazi, pisuari)</t>
  </si>
  <si>
    <t xml:space="preserve">maRali xarisxis civi da cxeli wylis Semrevi xelsabanis  </t>
  </si>
  <si>
    <t xml:space="preserve">cxeli wyalsadeni </t>
  </si>
  <si>
    <t>samagrebi d=20 metalis StiriT</t>
  </si>
  <si>
    <t xml:space="preserve">mogeba  </t>
  </si>
  <si>
    <t>qromirebuli grZeli ventilis mowyoba d=25mm(გრძელი)</t>
  </si>
  <si>
    <t xml:space="preserve">arkos ventili ventilis mowyoba 1/2"-1/2" </t>
  </si>
  <si>
    <t>mowyobiloba</t>
  </si>
  <si>
    <t>eleqtro Camketi ventiliatori</t>
  </si>
  <si>
    <t>kom</t>
  </si>
  <si>
    <t>zednadebi xarjebi samontaJo samuSaoebze -  xelfasidan</t>
  </si>
  <si>
    <t>gegmiuri mogeba (mowyobilobis gamoklebiT)</t>
  </si>
  <si>
    <t>wylis eleqtro gamacxelebeli 50l</t>
  </si>
  <si>
    <t>ventilacia</t>
  </si>
  <si>
    <t>ventilaciis mowyoba</t>
  </si>
  <si>
    <r>
      <t>muxli  d=100mm 90</t>
    </r>
    <r>
      <rPr>
        <sz val="10"/>
        <rFont val="Arial"/>
        <family val="2"/>
        <charset val="204"/>
      </rPr>
      <t>˚</t>
    </r>
  </si>
  <si>
    <r>
      <t>samkapi 100*100 90</t>
    </r>
    <r>
      <rPr>
        <sz val="10"/>
        <rFont val="Arial"/>
        <family val="2"/>
        <charset val="204"/>
      </rPr>
      <t>˚</t>
    </r>
  </si>
  <si>
    <t>milis samagri  d=100mm metalis StiriT</t>
  </si>
  <si>
    <t>sakanalizacio milis mowyoba  d=100*500mm 2c</t>
  </si>
  <si>
    <t>gare kanalizacia</t>
  </si>
  <si>
    <t>gruntis damuSaveba xeliT</t>
  </si>
  <si>
    <t>qviSis fenilis mowyoba milebis qveS sisq.10sm</t>
  </si>
  <si>
    <t>milebis Tavze QqviSa-xreSovani  fenilis    mowyoba xeliT, fenobrivi datkepvniT</t>
  </si>
  <si>
    <t>wvrilmarclovani QqviSa-xreSovani  fenilis    mowyoba 10sm sisqis</t>
  </si>
  <si>
    <t xml:space="preserve">Wis Ziri d=1000mm </t>
  </si>
  <si>
    <t>Tujis Tavsaxuri betonis CarCoTi</t>
  </si>
  <si>
    <t xml:space="preserve">zednadebi xarjebi  </t>
  </si>
  <si>
    <t xml:space="preserve">SeWra arsebul qselSi  </t>
  </si>
  <si>
    <t xml:space="preserve">gruntis datkepna pnevmosatkepnebiT </t>
  </si>
  <si>
    <t>gruntis ukuCayra buldozeriT</t>
  </si>
  <si>
    <t>gare wyalsadeni</t>
  </si>
  <si>
    <t>NN</t>
  </si>
  <si>
    <t>milis Tboizolacia</t>
  </si>
  <si>
    <t>polieTilenis milebis gayvana tranSeaSi d=25mm</t>
  </si>
  <si>
    <t xml:space="preserve">ventilis mowyoba d=25mm </t>
  </si>
  <si>
    <t xml:space="preserve">sul jami </t>
  </si>
  <si>
    <t>gruntis datvirTva xeliT a/m datvirTviT droebiT sayarSi gataniT</t>
  </si>
  <si>
    <t xml:space="preserve">gruntis damuSaveba eqskavatoriT avtomanqanebze datvirTviT </t>
  </si>
  <si>
    <t xml:space="preserve">gruntis datvirTva xeliT a/m datvirTviT </t>
  </si>
  <si>
    <t>kedlebis mowyoba mcire zomis betonis blokebiT, sisqiT 20sm</t>
  </si>
  <si>
    <t>tixrebis mowyoba betonis satixre blokiT sisqiT 10 sm</t>
  </si>
  <si>
    <t>kedlebis SefiTvna, da SeRebva wyalemulsiuri saRebaviT</t>
  </si>
  <si>
    <t xml:space="preserve">Sida kedlebis Selesva cementis xsnariT </t>
  </si>
  <si>
    <t xml:space="preserve">kedlebis Selesva cementis xsnariT </t>
  </si>
  <si>
    <t xml:space="preserve">kedlebis mopirkeTeba maRali xarisxis keramikuli filebiT </t>
  </si>
  <si>
    <t>maRali xarisxis  granitis  filebiT iatakis mowyobawebo-cementze</t>
  </si>
  <si>
    <t xml:space="preserve">maRali xarisxis keramikuli  filebis mowyoba </t>
  </si>
  <si>
    <t>cementis moWimvis mowyoba sisqiT 40mm</t>
  </si>
  <si>
    <t xml:space="preserve"> 4. iatakebi</t>
  </si>
  <si>
    <t>mopirkeTeba</t>
  </si>
  <si>
    <t>Weris Selesva cementis xsnariT</t>
  </si>
  <si>
    <t>Weris SefiTxvna da  SeRebva  maRalxarisxovani wyalmedegi silikoniani saRebaviT</t>
  </si>
  <si>
    <t>maRali xarisxis plastikatis Sekiduli EWeris mowyoba liTonis karkasze</t>
  </si>
  <si>
    <t>wyalmimRebi Zabrebis mowyoba feradi TunuqiT</t>
  </si>
  <si>
    <t>wyalmimRebi muxlebis mowyoba feradi TunuqiT</t>
  </si>
  <si>
    <t>wyalmimRebi milebis mowyoba feradi TunuqiT</t>
  </si>
  <si>
    <t>wyalSemkrebi milebis mowyoba feradi TunuqiT</t>
  </si>
  <si>
    <t xml:space="preserve"> liTonis karis SeRebva zeTovani saRebaviT orjer</t>
  </si>
  <si>
    <t xml:space="preserve"> liTonis karebi  montaJi da Rirebuleba furnituriT2.2X0.9</t>
  </si>
  <si>
    <t>metaloplastmasis ფანჯრის  montaJi 0.6X0.5-7c</t>
  </si>
  <si>
    <t xml:space="preserve"> Riobebi</t>
  </si>
  <si>
    <t>4. saxuravi</t>
  </si>
  <si>
    <t>konstruqciuli nawili</t>
  </si>
  <si>
    <t>samuSaos CamonaTvali</t>
  </si>
  <si>
    <t xml:space="preserve">buldozeris muSaoba nayarSi </t>
  </si>
  <si>
    <t xml:space="preserve">balastis Cayra buldozeriT </t>
  </si>
  <si>
    <t>hidroizolaciis mowyoba filis qveS rulonuri masaliT.</t>
  </si>
  <si>
    <t>zednadebi xarjebi</t>
  </si>
  <si>
    <t>mogeba</t>
  </si>
  <si>
    <t>balastis datkepna pnevmosatkepnebiT daitkepnos yovel 20-25sm-Si</t>
  </si>
  <si>
    <t>saxuravis gadaxurvis mowyoba</t>
  </si>
  <si>
    <t>xis ficrebiT molartyva sisqiT 40mm</t>
  </si>
  <si>
    <t>xis molartyvis cecxldacva</t>
  </si>
  <si>
    <t>xis molartyvis antiseptireba</t>
  </si>
  <si>
    <t>xis nivnivebis cecxldacva</t>
  </si>
  <si>
    <t xml:space="preserve">metalokramitis kexis mowyoba </t>
  </si>
  <si>
    <t>metalokramitis saxuravis mowyoba</t>
  </si>
  <si>
    <t>moajiris SeRebva zeTovani saRebaviT orjer</t>
  </si>
  <si>
    <t>liTonis moajiris mowyoba  (simaRle 100sm)</t>
  </si>
  <si>
    <t>mosacdelis skami</t>
  </si>
  <si>
    <t>wiTeli aguriT amoSeneba ormagi</t>
  </si>
  <si>
    <t>iatakis moxexva(xorkliani zedapiris miReba)</t>
  </si>
  <si>
    <t>manqanebis sadgomis mowyoba</t>
  </si>
  <si>
    <t>mosacdeli Senobis mowyoba</t>
  </si>
  <si>
    <t>san.kvanZi damoukidebeli Senobis mowyoba</t>
  </si>
  <si>
    <t>ბეტონის საფარის გასუფთავება მტვერისგან</t>
  </si>
  <si>
    <t>გ.მ</t>
  </si>
  <si>
    <t>ტ</t>
  </si>
  <si>
    <t>rkinis  alayafis gorgolaWebiani WiSkris mowyoba elwqtromeqanizmiT 12.8mX2.6m (meqanizmi da furnitura unda iyos evropuli warmoebis)</t>
  </si>
  <si>
    <t>dgarebi milkvadrati 40X40X3 mm</t>
  </si>
  <si>
    <t xml:space="preserve">zeda zoli milkvadrati 30X60X3 mm </t>
  </si>
  <si>
    <t>Sua zoli zolovana 40X10 mm</t>
  </si>
  <si>
    <t xml:space="preserve">liTonis moajiris mowyoba </t>
  </si>
  <si>
    <t>grZ,m</t>
  </si>
  <si>
    <t xml:space="preserve">liTonis konstruqciebis SeRebva zeTovani saRebaviT orjer </t>
  </si>
  <si>
    <t>monoliTuri rkinabetonis sayrdeni kedlis mowyoba bB25 betoniT</t>
  </si>
  <si>
    <t>gruntis damuSaveba eqskavatoriT da datvirTva avtoTviTmclelze</t>
  </si>
  <si>
    <t>zedmeti gruntis transportireba 5km km-ze</t>
  </si>
  <si>
    <t>1.teritoriis miwis samuSaoebi</t>
  </si>
  <si>
    <t>2. rk/betonis konstruqciebi</t>
  </si>
  <si>
    <t>3.asfaltis safari</t>
  </si>
  <si>
    <t>4.sxvadasxva</t>
  </si>
  <si>
    <t>sagamocdo moednis da teritoriis mowyoba</t>
  </si>
  <si>
    <t xml:space="preserve">RorRis baliSis mowyoba saZirkvlis qveS, </t>
  </si>
  <si>
    <r>
      <t xml:space="preserve">monoliTuri rk/betonis saZirkvlis filis mowyoba b25  (+0.60 niSnulze) </t>
    </r>
    <r>
      <rPr>
        <b/>
        <sz val="10"/>
        <rFont val="Calibri"/>
        <family val="2"/>
        <scheme val="minor"/>
      </rPr>
      <t/>
    </r>
  </si>
  <si>
    <t>monoliTuri rkinabetonis wertilovani saZirkvlis mowyoba Bb-25 betoniT</t>
  </si>
  <si>
    <t>hidroizolaciis mowyoba</t>
  </si>
  <si>
    <t>liTonis konstruqciebis antikoroziuli SeRebva</t>
  </si>
  <si>
    <t>armatura a-1</t>
  </si>
  <si>
    <t>armatura a-3</t>
  </si>
  <si>
    <t xml:space="preserve">monoliTuri rkinabetonis svetebis mowyoba  Bb25 betoniT </t>
  </si>
  <si>
    <t>monoliTuri rkinabetonis rigelebis mowyoba b 25 betoniT</t>
  </si>
  <si>
    <t xml:space="preserve">RorRis baliSis mowyoba filis qveS, </t>
  </si>
  <si>
    <t>krebsiTi xarjTaRricxva</t>
  </si>
  <si>
    <t xml:space="preserve"> #</t>
  </si>
  <si>
    <t>obieqtebis samuSaos dasaxeleba</t>
  </si>
  <si>
    <t>saxarjTaRricxvo Rirebuleba</t>
  </si>
  <si>
    <t>gare wyalsadenis sistemis mowyoba</t>
  </si>
  <si>
    <t>gare kanalizaciis sistemis mowyoba</t>
  </si>
  <si>
    <t>satransporto xarjebi მასალებზე</t>
  </si>
  <si>
    <t>droebiTi Senoba nageboba</t>
  </si>
  <si>
    <t xml:space="preserve">   jami</t>
  </si>
  <si>
    <t>gauTvaliswinebeli xarji</t>
  </si>
  <si>
    <t xml:space="preserve">dagrovebiTi sapensio gadasaxadi (xelfasis jamidan danaricxebis gareSe) </t>
  </si>
  <si>
    <t>teritoriis da teritoriaze arsebuli Senobebis kapitaluri dasufTaveba</t>
  </si>
  <si>
    <t xml:space="preserve">   d.R.g</t>
  </si>
  <si>
    <t xml:space="preserve">  jami</t>
  </si>
  <si>
    <t xml:space="preserve">manqanebis sadgomi </t>
  </si>
  <si>
    <t>san.kvanZis Senoba</t>
  </si>
  <si>
    <t>mosacdeli</t>
  </si>
  <si>
    <t>wyalsadenis sistemis mowyoba</t>
  </si>
  <si>
    <t>kanalizaciis sistemis mowyoba</t>
  </si>
  <si>
    <t>eleqtrosamontaJo samuSaoebis mowyoba</t>
  </si>
  <si>
    <t>ventilacia svel wertilSi</t>
  </si>
  <si>
    <t>gare eleqtrosamontaJo samuSaoebis mowyoba</t>
  </si>
  <si>
    <t>sagzao niSnebis Rebva</t>
  </si>
  <si>
    <t xml:space="preserve">saxuravze izolaciis poliureTaniT mowyoba </t>
  </si>
  <si>
    <t xml:space="preserve">gare kedlebis Selesva cementis xsnariT </t>
  </si>
  <si>
    <t>plintusis mowyoba maRali xarisxis xelovnuri granitis filebiT webocementze simaRliT 10sm</t>
  </si>
  <si>
    <t>maRali xarisxis xelovnuri granitis iatakis mowyoba webocementze</t>
  </si>
  <si>
    <t xml:space="preserve">iatakis qveS  pemzis feniliT izolaciis mowyoba sisqiT </t>
  </si>
  <si>
    <t>cementis moWimvis mowyoba sisqiT 50mm</t>
  </si>
  <si>
    <t>SekiduliEWeris mowyoba maRali xarisxis aluminis "amstrongis"  filebiT (liTonis karkasze)</t>
  </si>
  <si>
    <t>metaloplastmasis ფანჯრის  montaJi 1.6X0.9-3c (gaReba, gadmokidebiT)</t>
  </si>
  <si>
    <t xml:space="preserve"> liTonis karebi  montaJi da Rirebuleba furnituriT2.4X1,0-2c, 1,3X2,4-1c</t>
  </si>
  <si>
    <t>wyalmimRebi milebis mowyoba(vertikaluri)</t>
  </si>
  <si>
    <t>monoliTuri rk/betonis gadaxurvis filis mowyoba b25 betoniT +3,90 niSnulze</t>
  </si>
  <si>
    <t>balistikis Senobis mowyoba</t>
  </si>
  <si>
    <t>balistikis Senoba</t>
  </si>
  <si>
    <t>komp.</t>
  </si>
  <si>
    <r>
      <t>kompiuteruli qselis kabeli</t>
    </r>
    <r>
      <rPr>
        <sz val="10"/>
        <rFont val="Arial"/>
        <family val="2"/>
        <charset val="204"/>
      </rPr>
      <t xml:space="preserve"> FTP LSZH Cat 5e</t>
    </r>
  </si>
  <si>
    <r>
      <t xml:space="preserve">sakomunikacio karada </t>
    </r>
    <r>
      <rPr>
        <sz val="10"/>
        <rFont val="Arial"/>
        <family val="2"/>
        <charset val="204"/>
      </rPr>
      <t>RACK 9U</t>
    </r>
    <r>
      <rPr>
        <sz val="10"/>
        <rFont val="AcadNusx"/>
      </rPr>
      <t xml:space="preserve"> (TermostatiT da ventilatorebis blokiT)</t>
    </r>
  </si>
  <si>
    <r>
      <rPr>
        <sz val="10"/>
        <rFont val="AcadNusx"/>
      </rPr>
      <t>uwyveti kvebis bloki</t>
    </r>
    <r>
      <rPr>
        <sz val="10"/>
        <rFont val="Arial"/>
        <family val="2"/>
        <charset val="204"/>
      </rPr>
      <t>, Smart UPS 1000 VA</t>
    </r>
  </si>
  <si>
    <r>
      <t xml:space="preserve">kompiuteris rozeti </t>
    </r>
    <r>
      <rPr>
        <sz val="10"/>
        <rFont val="Arial"/>
        <family val="2"/>
        <charset val="204"/>
      </rPr>
      <t>RJ45</t>
    </r>
    <r>
      <rPr>
        <sz val="10"/>
        <rFont val="AcadNusx"/>
      </rPr>
      <t xml:space="preserve"> (me-5 kategoria)</t>
    </r>
  </si>
  <si>
    <r>
      <t>samontaJo masala</t>
    </r>
    <r>
      <rPr>
        <sz val="10"/>
        <rFont val="AcadNusx"/>
      </rPr>
      <t xml:space="preserve"> </t>
    </r>
  </si>
  <si>
    <t>sainst. gofr. Mmili  (aqsesuarebiT kompleqtSi)</t>
  </si>
  <si>
    <t>maT Soris: mowyobiloba</t>
  </si>
  <si>
    <t>zednadebi xarjebi  - xelfasidan</t>
  </si>
  <si>
    <t xml:space="preserve">mogeba (mowyobilobebis da danadgarebis Rirebulebis garda)- </t>
  </si>
  <si>
    <t>kub.m</t>
  </si>
  <si>
    <t>tona</t>
  </si>
  <si>
    <t>plastmasis gofrirebuli milis (wiTeli) Cawyoba TxrilSi (milis sigrZe dazustdes adgilze)</t>
  </si>
  <si>
    <t>arsebuli asfaltis gaWra freziT</t>
  </si>
  <si>
    <t>asfaltobetonis demontaJi</t>
  </si>
  <si>
    <t>qvaRorRis ukuCayra datkepvniT</t>
  </si>
  <si>
    <t>qveda fenis mowyoba msxvilmarcvlovani asfaltbetoniT, sisqiT 5sm</t>
  </si>
  <si>
    <t>zeda fenis mowyoba wvrilmarcvlovani asfaltbetoniT, sisqiT 3sm</t>
  </si>
  <si>
    <t>1. rk/betonis samuSoebi</t>
  </si>
  <si>
    <t>2.iataki</t>
  </si>
  <si>
    <t>3.Weri</t>
  </si>
  <si>
    <t>4.mopirkeTeba</t>
  </si>
  <si>
    <t>5. Riobebi</t>
  </si>
  <si>
    <t>6.saxuravis gadaxurvis mowyoba</t>
  </si>
  <si>
    <t>liTonis karada Gg/m 2X12 modulze (rkinis karebiT da saketiT)</t>
  </si>
  <si>
    <t>saindikacio naTura 220v (wiTeli)</t>
  </si>
  <si>
    <t>arsebuli gruntis ukuCayra buldozeriT</t>
  </si>
  <si>
    <t>2.samSeneblo samuSaoebi</t>
  </si>
  <si>
    <t>1.kabelebi</t>
  </si>
  <si>
    <t>2samSeneblo samuSaoebi</t>
  </si>
  <si>
    <t>1.'kompiteruli qseli</t>
  </si>
  <si>
    <t>sul jami:</t>
  </si>
  <si>
    <t xml:space="preserve">milebis garSemo qviSis sagebis mowyoba 20 sm-sisqiT </t>
  </si>
  <si>
    <t xml:space="preserve">sakanalizacio milis mowyoba d=100mm </t>
  </si>
  <si>
    <t xml:space="preserve">sakanalizacio milis mowyoba  d=50mm </t>
  </si>
  <si>
    <t xml:space="preserve">maRali xarisxis trapi  d=100mm </t>
  </si>
  <si>
    <t>kanalizaciis fasonuri nawilebi d=100</t>
  </si>
  <si>
    <t>kanalizaciis fasonuri nawilebi d=50</t>
  </si>
  <si>
    <t>maRali xarisxis  xelsabani sifoniT, SemreviT da arkos ventilebiT</t>
  </si>
  <si>
    <t xml:space="preserve">tranSeis amoReba xeliT </t>
  </si>
  <si>
    <t xml:space="preserve">gruntis damuSaveba eqskavatoriT </t>
  </si>
  <si>
    <t>RorRis ukuCayra datkepvniT</t>
  </si>
  <si>
    <t>arsebul qselTan mierTeba</t>
  </si>
  <si>
    <t>burT. plast. ventili d=25mm mowyoba</t>
  </si>
  <si>
    <t>burT. plast. ventili d=20mm mowyoba</t>
  </si>
  <si>
    <t>kanalizaciis fasonuri nawilebi d=20;25mm</t>
  </si>
  <si>
    <t xml:space="preserve">arsebul saqvabeSi civi da cxeli wylis qselze mierTeba </t>
  </si>
  <si>
    <t>mowyobilobebi:</t>
  </si>
  <si>
    <t>samontaJo masalebi</t>
  </si>
  <si>
    <t>split sistemis kondicioneris sakidi</t>
  </si>
  <si>
    <t>gegmiuri mogeba (danadgaris Rirebulebis gamoklebiT)</t>
  </si>
  <si>
    <t>paneluri radiatoris  uku magistralis maregulirebeli ventilis mowyoba</t>
  </si>
  <si>
    <t>paneluri radiatoris mimwodebeli  maregulirebeli ventilis mowyoba</t>
  </si>
  <si>
    <t xml:space="preserve">burTuliani plastmasis maregulirebeli ventilis montaJi d=32mm </t>
  </si>
  <si>
    <t>polipropilenis fasonuri nawilebi d=20;25mm</t>
  </si>
  <si>
    <r>
      <t xml:space="preserve">kanalizaciis gofrirebuli muxli </t>
    </r>
    <r>
      <rPr>
        <sz val="10"/>
        <rFont val="Arial"/>
        <family val="2"/>
      </rPr>
      <t>d</t>
    </r>
    <r>
      <rPr>
        <sz val="10"/>
        <rFont val="AcadMtavr"/>
      </rPr>
      <t>=200 90</t>
    </r>
    <r>
      <rPr>
        <vertAlign val="superscript"/>
        <sz val="10"/>
        <rFont val="AcadMtavr"/>
      </rPr>
      <t>0</t>
    </r>
  </si>
  <si>
    <r>
      <t xml:space="preserve">kanalizaciis gofrirebuli quro </t>
    </r>
    <r>
      <rPr>
        <sz val="10"/>
        <rFont val="Arial"/>
        <family val="2"/>
      </rPr>
      <t>d</t>
    </r>
    <r>
      <rPr>
        <sz val="10"/>
        <rFont val="AcadMtavr"/>
      </rPr>
      <t>=200</t>
    </r>
  </si>
  <si>
    <t xml:space="preserve">milebis d=32mm SefuTva 9mm kauCukis TboizolaciiT </t>
  </si>
  <si>
    <t xml:space="preserve">milebis d=25mm SefuTva 9mm kauCukis TboizolaciiT  </t>
  </si>
  <si>
    <t xml:space="preserve">milebis d=20mm SefuTva  9mm kauCukis TboizolaciiT  </t>
  </si>
  <si>
    <t>arsebul saqvabis qselTan mierTeba</t>
  </si>
  <si>
    <t>jami:10</t>
  </si>
  <si>
    <t>sul jami 7</t>
  </si>
  <si>
    <t>Sida samontaJo cxauri foladis  (ventilaciis agregatis Sesabamisi zomis) meqanikuri Camketi da gamRebi mowyobulobiT</t>
  </si>
  <si>
    <t>gare samontaJo cxauri foladis (ventilaciis agregatis Sesabamisi zomis)</t>
  </si>
  <si>
    <t>არსებული დეფორმაციული ნაკერების მოწყობა, ამოსუფთავება და შევსება ბიტუმის ემულსიითა და მასტიკით</t>
  </si>
  <si>
    <t>aguris imitaciis panelebis gakvra</t>
  </si>
  <si>
    <t>Juniper SRX340-SYS-JB</t>
  </si>
  <si>
    <t>EX2300-24T</t>
  </si>
  <si>
    <r>
      <t xml:space="preserve">paCpaneli 24 portiani </t>
    </r>
    <r>
      <rPr>
        <sz val="10"/>
        <rFont val="Arial"/>
        <family val="2"/>
        <charset val="204"/>
      </rPr>
      <t xml:space="preserve">Cat 5e </t>
    </r>
  </si>
  <si>
    <r>
      <t>gare ganaTebis lampioni</t>
    </r>
    <r>
      <rPr>
        <sz val="10"/>
        <rFont val="Arial"/>
        <family val="2"/>
        <charset val="204"/>
      </rPr>
      <t xml:space="preserve"> 110 W  </t>
    </r>
    <r>
      <rPr>
        <sz val="10"/>
        <rFont val="AcadNusx"/>
      </rPr>
      <t xml:space="preserve">boZiT </t>
    </r>
    <r>
      <rPr>
        <sz val="10"/>
        <rFont val="Arial"/>
        <family val="2"/>
        <charset val="204"/>
      </rPr>
      <t xml:space="preserve">7.5 </t>
    </r>
    <r>
      <rPr>
        <sz val="10"/>
        <rFont val="AcadNusx"/>
      </rPr>
      <t xml:space="preserve">m, samontaJo yuTiT,  </t>
    </r>
    <r>
      <rPr>
        <sz val="10"/>
        <rFont val="Arial"/>
        <family val="2"/>
        <charset val="204"/>
      </rPr>
      <t xml:space="preserve">IP67 </t>
    </r>
  </si>
  <si>
    <t>sainst. gofr. mili (wiTeli) (milis sigrZe dazustdes adgilze)</t>
  </si>
  <si>
    <t>kanalizaciis polieTilenis mili  d=100-3000mm-4cali</t>
  </si>
  <si>
    <t>kanalizaciis polieTilenis mili d=200-3000mm-7cali</t>
  </si>
  <si>
    <r>
      <rPr>
        <b/>
        <sz val="10"/>
        <rFont val="AcadNusx"/>
      </rPr>
      <t xml:space="preserve">mTavari gamanawilebeli fari </t>
    </r>
    <r>
      <rPr>
        <b/>
        <sz val="10"/>
        <rFont val="Calibri"/>
        <family val="2"/>
        <scheme val="minor"/>
      </rPr>
      <t>M</t>
    </r>
    <r>
      <rPr>
        <b/>
        <sz val="10"/>
        <rFont val="Times New Roman"/>
        <family val="1"/>
      </rPr>
      <t xml:space="preserve">DB </t>
    </r>
  </si>
  <si>
    <r>
      <t>avtomaturi amomrTveli</t>
    </r>
    <r>
      <rPr>
        <sz val="10"/>
        <rFont val="Arial"/>
        <family val="2"/>
        <charset val="204"/>
      </rPr>
      <t xml:space="preserve">  MCB 50A/D/15kA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</si>
  <si>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25A/D/15kA  3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</si>
  <si>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25A/C/6kA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</si>
  <si>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2A/</t>
    </r>
    <r>
      <rPr>
        <sz val="11"/>
        <rFont val="Calibri"/>
        <family val="2"/>
        <scheme val="minor"/>
      </rPr>
      <t>B</t>
    </r>
    <r>
      <rPr>
        <sz val="10"/>
        <rFont val="Arial"/>
        <family val="2"/>
        <charset val="204"/>
      </rPr>
      <t xml:space="preserve">/6kA 1 </t>
    </r>
    <r>
      <rPr>
        <sz val="10"/>
        <rFont val="AcadNusx"/>
      </rPr>
      <t>polusa</t>
    </r>
  </si>
  <si>
    <r>
      <t>100*90</t>
    </r>
    <r>
      <rPr>
        <vertAlign val="superscript"/>
        <sz val="10"/>
        <rFont val="AcadNusx"/>
      </rPr>
      <t>0</t>
    </r>
    <r>
      <rPr>
        <sz val="10"/>
        <rFont val="AcadNusx"/>
      </rPr>
      <t xml:space="preserve"> muxli </t>
    </r>
  </si>
  <si>
    <t>monoliTuri rk/betonis randkoWebis rk-1 mowyoba b25 betonisagan,</t>
  </si>
  <si>
    <t>monoliTuri armirebuli betonis iatakis filis mowyoba  b25 betoniT (+0.6 niSnulze)</t>
  </si>
  <si>
    <r>
      <t>optikur boWkovani kabeli</t>
    </r>
    <r>
      <rPr>
        <sz val="10"/>
        <rFont val="Arial"/>
        <family val="2"/>
        <charset val="204"/>
      </rPr>
      <t xml:space="preserve"> Single mode  8 core    </t>
    </r>
    <r>
      <rPr>
        <sz val="10"/>
        <rFont val="AcadNusx"/>
      </rPr>
      <t>(kabelis sigrZe dazustdes adgilze)</t>
    </r>
  </si>
  <si>
    <r>
      <t>rekSi Casayenebeli denis gamanawilebeli</t>
    </r>
    <r>
      <rPr>
        <sz val="10"/>
        <rFont val="Arial"/>
        <family val="2"/>
        <charset val="204"/>
      </rPr>
      <t xml:space="preserve"> PDU-8</t>
    </r>
  </si>
  <si>
    <r>
      <t xml:space="preserve">optikuri paCpaneli </t>
    </r>
    <r>
      <rPr>
        <sz val="10"/>
        <rFont val="Arial"/>
        <family val="2"/>
        <charset val="204"/>
      </rPr>
      <t>8</t>
    </r>
    <r>
      <rPr>
        <sz val="10"/>
        <rFont val="AcadNusx"/>
      </rPr>
      <t xml:space="preserve"> portiani</t>
    </r>
    <r>
      <rPr>
        <sz val="10"/>
        <rFont val="Arial"/>
        <family val="2"/>
        <charset val="204"/>
      </rPr>
      <t xml:space="preserve">  (ODF) (</t>
    </r>
    <r>
      <rPr>
        <sz val="10"/>
        <rFont val="AcadNusx"/>
      </rPr>
      <t>figteilebiT, adaftorebiTa da optikuri patCkordebiT kopleqtSi)</t>
    </r>
  </si>
  <si>
    <r>
      <rPr>
        <b/>
        <sz val="10"/>
        <rFont val="AcadNusx"/>
      </rPr>
      <t xml:space="preserve">mTavari gamanawilebeli fari </t>
    </r>
    <r>
      <rPr>
        <b/>
        <sz val="10"/>
        <color indexed="8"/>
        <rFont val="Calibri"/>
        <family val="2"/>
        <scheme val="minor"/>
      </rPr>
      <t/>
    </r>
  </si>
  <si>
    <r>
      <t>avtomaturi amomrTveli</t>
    </r>
    <r>
      <rPr>
        <sz val="10"/>
        <rFont val="Arial"/>
        <family val="2"/>
        <charset val="204"/>
      </rPr>
      <t xml:space="preserve">  MCB 32A/D/6kA  3 </t>
    </r>
    <r>
      <rPr>
        <sz val="10"/>
        <rFont val="AcadNusx"/>
      </rPr>
      <t>polusa</t>
    </r>
  </si>
  <si>
    <r>
      <t>მ</t>
    </r>
    <r>
      <rPr>
        <vertAlign val="superscript"/>
        <sz val="11"/>
        <rFont val="Calibri"/>
        <family val="2"/>
        <charset val="204"/>
        <scheme val="minor"/>
      </rPr>
      <t>2</t>
    </r>
  </si>
  <si>
    <t>rkinis  WiSkris mowyoba (მოქალაქეთათვის) 1.2X2.6</t>
  </si>
  <si>
    <t>sqelkedliani foladis mili, miwiT Sevseba da zevidan dabetoneba (diametri 1m)</t>
  </si>
  <si>
    <t>არსებულ ბეტონის საფარზე  ბაზალტის გეოგრიდის ბადის მოწყობა წონით  300 გრ/მ2.</t>
  </si>
  <si>
    <t>liTonis Robis mowyoba liTonis dgarebze:</t>
  </si>
  <si>
    <t>%</t>
  </si>
  <si>
    <r>
      <t>ბიტუმის ემულსიის მოხსმა 0.35 ლ/მ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</si>
  <si>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2"/>
        <scheme val="minor"/>
      </rPr>
      <t>2</t>
    </r>
  </si>
  <si>
    <r>
      <t xml:space="preserve">დეკორატიული ღობის მოწყობა </t>
    </r>
    <r>
      <rPr>
        <sz val="10"/>
        <rFont val="AcadNusx"/>
      </rPr>
      <t>(mwvane balaxis msgavsi)</t>
    </r>
    <r>
      <rPr>
        <sz val="10"/>
        <rFont val="Calibri Light"/>
        <family val="2"/>
        <scheme val="major"/>
      </rPr>
      <t xml:space="preserve">  H</t>
    </r>
    <r>
      <rPr>
        <sz val="10"/>
        <rFont val="AcadNusx"/>
      </rPr>
      <t>-2 მ</t>
    </r>
  </si>
  <si>
    <r>
      <t xml:space="preserve">betonis momzadeba </t>
    </r>
    <r>
      <rPr>
        <sz val="10"/>
        <rFont val="Times New Roman"/>
        <family val="1"/>
        <charset val="204"/>
      </rPr>
      <t>B12,5</t>
    </r>
    <r>
      <rPr>
        <sz val="10"/>
        <rFont val="AcadNusx"/>
      </rPr>
      <t xml:space="preserve"> betoniT, sisqiT 10sm (saZirkvlis rkinabetonis filis   qveS)</t>
    </r>
  </si>
  <si>
    <r>
      <t xml:space="preserve">monoliTuri rk/betonis saZirkvlis filis mowyoba b25  (+1.70niSnulze) </t>
    </r>
    <r>
      <rPr>
        <sz val="10"/>
        <rFont val="Calibri"/>
        <family val="2"/>
        <scheme val="minor"/>
      </rPr>
      <t>W</t>
    </r>
    <r>
      <rPr>
        <sz val="10"/>
        <rFont val="AcadNusx"/>
      </rPr>
      <t>8 sax. standarti 10178-76</t>
    </r>
  </si>
  <si>
    <r>
      <rPr>
        <sz val="10"/>
        <rFont val="AcadNusx"/>
      </rPr>
      <t>armatura</t>
    </r>
    <r>
      <rPr>
        <sz val="11"/>
        <rFont val="Calibri"/>
        <family val="2"/>
        <charset val="1"/>
        <scheme val="minor"/>
      </rPr>
      <t xml:space="preserve"> </t>
    </r>
    <r>
      <rPr>
        <sz val="10"/>
        <rFont val="Corbel"/>
        <family val="2"/>
      </rPr>
      <t>A</t>
    </r>
    <r>
      <rPr>
        <sz val="10"/>
        <rFont val="AcadNusx"/>
      </rPr>
      <t>500</t>
    </r>
    <r>
      <rPr>
        <sz val="10"/>
        <rFont val="Corbel"/>
        <family val="2"/>
      </rPr>
      <t>C</t>
    </r>
  </si>
  <si>
    <r>
      <t xml:space="preserve">betonis momzadeba </t>
    </r>
    <r>
      <rPr>
        <sz val="10"/>
        <rFont val="Times New Roman"/>
        <family val="1"/>
        <charset val="204"/>
      </rPr>
      <t>B12,5</t>
    </r>
    <r>
      <rPr>
        <sz val="10"/>
        <rFont val="AcadNusx"/>
      </rPr>
      <t xml:space="preserve"> betoniT, sisqiT 10sm (sayrdeni kedlis qveS)</t>
    </r>
  </si>
  <si>
    <r>
      <t xml:space="preserve">armatura </t>
    </r>
    <r>
      <rPr>
        <sz val="10"/>
        <rFont val="Calibri"/>
        <family val="2"/>
        <scheme val="minor"/>
      </rPr>
      <t>A240C</t>
    </r>
  </si>
  <si>
    <r>
      <t xml:space="preserve">armatura  </t>
    </r>
    <r>
      <rPr>
        <sz val="10"/>
        <rFont val="Calibri"/>
        <family val="2"/>
        <scheme val="minor"/>
      </rPr>
      <t>A500C</t>
    </r>
  </si>
  <si>
    <t>ლითონის კონსტრუქციის ღირებულება და მოწყობა</t>
  </si>
  <si>
    <r>
      <t xml:space="preserve">betonis momzadeba </t>
    </r>
    <r>
      <rPr>
        <sz val="10"/>
        <rFont val="Times New Roman"/>
        <family val="1"/>
        <charset val="204"/>
      </rPr>
      <t>B12,5</t>
    </r>
    <r>
      <rPr>
        <sz val="10"/>
        <rFont val="AcadNusx"/>
      </rPr>
      <t xml:space="preserve"> betoniT</t>
    </r>
  </si>
  <si>
    <r>
      <t xml:space="preserve">betonis momzadeba </t>
    </r>
    <r>
      <rPr>
        <sz val="10"/>
        <rFont val="Times New Roman"/>
        <family val="1"/>
        <charset val="204"/>
      </rPr>
      <t>B12,5</t>
    </r>
    <r>
      <rPr>
        <sz val="10"/>
        <rFont val="AcadNusx"/>
      </rPr>
      <t xml:space="preserve"> betoniT, (wertilovani saZ,qveS)</t>
    </r>
  </si>
  <si>
    <r>
      <rPr>
        <sz val="10"/>
        <rFont val="AcadNusx"/>
      </rPr>
      <t>armatura</t>
    </r>
    <r>
      <rPr>
        <sz val="11"/>
        <rFont val="Calibri"/>
        <family val="2"/>
        <scheme val="minor"/>
      </rPr>
      <t xml:space="preserve"> </t>
    </r>
    <r>
      <rPr>
        <sz val="10"/>
        <rFont val="Corbel"/>
        <family val="2"/>
      </rPr>
      <t>A</t>
    </r>
    <r>
      <rPr>
        <sz val="10"/>
        <rFont val="AcadNusx"/>
      </rPr>
      <t>240</t>
    </r>
    <r>
      <rPr>
        <sz val="10"/>
        <rFont val="Corbel"/>
        <family val="2"/>
      </rPr>
      <t>C</t>
    </r>
  </si>
  <si>
    <r>
      <rPr>
        <sz val="10"/>
        <rFont val="AcadNusx"/>
      </rPr>
      <t>armatura</t>
    </r>
    <r>
      <rPr>
        <sz val="11"/>
        <rFont val="Calibri"/>
        <family val="2"/>
        <scheme val="minor"/>
      </rPr>
      <t xml:space="preserve"> </t>
    </r>
    <r>
      <rPr>
        <sz val="10"/>
        <rFont val="Corbel"/>
        <family val="2"/>
      </rPr>
      <t>A</t>
    </r>
    <r>
      <rPr>
        <sz val="10"/>
        <rFont val="AcadNusx"/>
      </rPr>
      <t>500</t>
    </r>
    <r>
      <rPr>
        <sz val="10"/>
        <rFont val="Corbel"/>
        <family val="2"/>
      </rPr>
      <t>C</t>
    </r>
  </si>
  <si>
    <r>
      <t xml:space="preserve">betonis momzadeba </t>
    </r>
    <r>
      <rPr>
        <sz val="10"/>
        <rFont val="Times New Roman"/>
        <family val="1"/>
        <charset val="204"/>
      </rPr>
      <t>B12,5</t>
    </r>
    <r>
      <rPr>
        <sz val="10"/>
        <rFont val="AcadNusx"/>
      </rPr>
      <t xml:space="preserve"> betoniT, (rand.koWis,qveS)</t>
    </r>
  </si>
  <si>
    <t>ლითონის კონსტრუქციის ღირებულება და  მოწყობა</t>
  </si>
  <si>
    <t xml:space="preserve">iatakis moWimvis mowyoba სისქით 50მმ </t>
  </si>
  <si>
    <r>
      <t xml:space="preserve">armatura </t>
    </r>
    <r>
      <rPr>
        <sz val="10"/>
        <rFont val="Calibri"/>
        <family val="2"/>
      </rPr>
      <t>A500C</t>
    </r>
  </si>
  <si>
    <t>sarinelis mowyoba b25 betoniT sisqiT 12sm</t>
  </si>
  <si>
    <r>
      <t xml:space="preserve">monoliTuri rkinabetonis kedlebis mowyoba </t>
    </r>
    <r>
      <rPr>
        <sz val="10"/>
        <rFont val="Times New Roman"/>
        <family val="1"/>
        <charset val="204"/>
      </rPr>
      <t>B25</t>
    </r>
    <r>
      <rPr>
        <sz val="10"/>
        <rFont val="AcadNusx"/>
      </rPr>
      <t xml:space="preserve"> betoniT </t>
    </r>
  </si>
  <si>
    <r>
      <t xml:space="preserve">armatura </t>
    </r>
    <r>
      <rPr>
        <sz val="10"/>
        <rFont val="Corbel"/>
        <family val="2"/>
      </rPr>
      <t>A</t>
    </r>
    <r>
      <rPr>
        <sz val="10"/>
        <rFont val="AcadNusx"/>
      </rPr>
      <t>240</t>
    </r>
    <r>
      <rPr>
        <sz val="10"/>
        <rFont val="Corbel"/>
        <family val="2"/>
      </rPr>
      <t>C</t>
    </r>
  </si>
  <si>
    <r>
      <t xml:space="preserve">armatura </t>
    </r>
    <r>
      <rPr>
        <sz val="10"/>
        <rFont val="Corbel"/>
        <family val="2"/>
      </rPr>
      <t>A</t>
    </r>
    <r>
      <rPr>
        <sz val="10"/>
        <rFont val="AcadNusx"/>
      </rPr>
      <t>500</t>
    </r>
    <r>
      <rPr>
        <sz val="10"/>
        <rFont val="Corbel"/>
        <family val="2"/>
      </rPr>
      <t>C</t>
    </r>
  </si>
  <si>
    <r>
      <rPr>
        <sz val="9"/>
        <rFont val="AcadNusx"/>
      </rPr>
      <t>ანტისეპტირებული</t>
    </r>
    <r>
      <rPr>
        <sz val="10"/>
        <rFont val="AcadNusx"/>
      </rPr>
      <t xml:space="preserve"> xis nivnivebis mowyoba</t>
    </r>
  </si>
  <si>
    <t>7.sarineli</t>
  </si>
  <si>
    <t xml:space="preserve"> jami 1+2+3+4+5+6+7</t>
  </si>
  <si>
    <r>
      <t xml:space="preserve">kabeli (mrgvali)  </t>
    </r>
    <r>
      <rPr>
        <sz val="10"/>
        <rFont val="Times New Roman"/>
        <family val="1"/>
        <charset val="204"/>
      </rPr>
      <t xml:space="preserve">N2XH-J </t>
    </r>
    <r>
      <rPr>
        <sz val="10"/>
        <rFont val="AcadNusx"/>
      </rPr>
      <t>kveTiT 5X6mm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</si>
  <si>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Calibri"/>
        <family val="2"/>
        <scheme val="minor"/>
      </rPr>
      <t xml:space="preserve">N2XH-J </t>
    </r>
    <r>
      <rPr>
        <sz val="10"/>
        <rFont val="AcadNusx"/>
      </rPr>
      <t xml:space="preserve">kveTiT </t>
    </r>
    <r>
      <rPr>
        <sz val="10"/>
        <rFont val="Calibri"/>
        <family val="2"/>
        <scheme val="minor"/>
      </rPr>
      <t>3</t>
    </r>
    <r>
      <rPr>
        <sz val="10"/>
        <rFont val="AcadNusx"/>
      </rPr>
      <t>X2,5mm2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</si>
  <si>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 xml:space="preserve">kabeli (mrgvali) </t>
    </r>
    <r>
      <rPr>
        <sz val="10"/>
        <rFont val="Calibri"/>
        <family val="2"/>
        <scheme val="minor"/>
      </rPr>
      <t xml:space="preserve">N2XH-J </t>
    </r>
    <r>
      <rPr>
        <sz val="10"/>
        <rFont val="AcadNusx"/>
      </rPr>
      <t xml:space="preserve">kveTiT </t>
    </r>
    <r>
      <rPr>
        <sz val="10"/>
        <rFont val="Calibri"/>
        <family val="2"/>
        <scheme val="minor"/>
      </rPr>
      <t>3</t>
    </r>
    <r>
      <rPr>
        <sz val="10"/>
        <rFont val="AcadNusx"/>
      </rPr>
      <t>X1,5mm2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</si>
  <si>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>erTwvera kabelis (შავი) gayvana kveTiT 4mm</t>
    </r>
    <r>
      <rPr>
        <vertAlign val="superscript"/>
        <sz val="10"/>
        <rFont val="AcadNusx"/>
      </rPr>
      <t>2</t>
    </r>
  </si>
  <si>
    <r>
      <t>Zravis dacvis avtomati 2</t>
    </r>
    <r>
      <rPr>
        <sz val="10"/>
        <rFont val="Arial"/>
        <family val="2"/>
        <charset val="204"/>
      </rPr>
      <t xml:space="preserve">.5-4.0 A  1 </t>
    </r>
    <r>
      <rPr>
        <sz val="10"/>
        <rFont val="AcadNusx"/>
      </rPr>
      <t>polusa</t>
    </r>
  </si>
  <si>
    <r>
      <t xml:space="preserve">kontaqtori </t>
    </r>
    <r>
      <rPr>
        <sz val="10"/>
        <rFont val="Times New Roman"/>
        <family val="1"/>
      </rPr>
      <t xml:space="preserve"> 1NO/5kW/AC220,INO+INC</t>
    </r>
    <r>
      <rPr>
        <sz val="10"/>
        <rFont val="AcadNusx"/>
      </rPr>
      <t xml:space="preserve"> damxmare kontaqtiT</t>
    </r>
  </si>
  <si>
    <r>
      <t>CamrTveli Rilaki fiqsaciiTAU</t>
    </r>
    <r>
      <rPr>
        <sz val="10"/>
        <rFont val="Corbel"/>
        <family val="2"/>
      </rPr>
      <t>A</t>
    </r>
    <r>
      <rPr>
        <sz val="10"/>
        <rFont val="Calibri"/>
        <family val="2"/>
      </rPr>
      <t>ut</t>
    </r>
    <r>
      <rPr>
        <sz val="10"/>
        <rFont val="AcadNusx"/>
      </rPr>
      <t>-</t>
    </r>
    <r>
      <rPr>
        <sz val="10"/>
        <rFont val="Calibri"/>
        <family val="2"/>
      </rPr>
      <t>O</t>
    </r>
    <r>
      <rPr>
        <sz val="10"/>
        <rFont val="AcadNusx"/>
      </rPr>
      <t>-</t>
    </r>
    <r>
      <rPr>
        <sz val="10"/>
        <rFont val="Sylfaen"/>
        <family val="1"/>
      </rPr>
      <t>M</t>
    </r>
    <r>
      <rPr>
        <sz val="10"/>
        <rFont val="Calibri"/>
        <family val="2"/>
      </rPr>
      <t>an</t>
    </r>
  </si>
  <si>
    <r>
      <t>amstrongis tipis Sekiduli Weris sanaTi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naTebiT</t>
    </r>
    <r>
      <rPr>
        <sz val="10"/>
        <rFont val="Arial"/>
        <family val="2"/>
        <charset val="204"/>
      </rPr>
      <t xml:space="preserve"> 36 W </t>
    </r>
  </si>
  <si>
    <r>
      <t>zedapiruli montaJis Weris sanaTi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naTebiT 18</t>
    </r>
    <r>
      <rPr>
        <sz val="10"/>
        <rFont val="Arial"/>
        <family val="2"/>
        <charset val="204"/>
      </rPr>
      <t xml:space="preserve"> W  </t>
    </r>
    <r>
      <rPr>
        <b/>
        <sz val="10"/>
        <color indexed="8"/>
        <rFont val="AcadNusx"/>
      </rPr>
      <t/>
    </r>
  </si>
  <si>
    <r>
      <t>kedlis sanaTi</t>
    </r>
    <r>
      <rPr>
        <sz val="10"/>
        <rFont val="Arial"/>
        <family val="2"/>
        <charset val="204"/>
      </rPr>
      <t xml:space="preserve">  LED </t>
    </r>
    <r>
      <rPr>
        <sz val="10"/>
        <rFont val="AcadNusx"/>
      </rPr>
      <t>naTebiT 9</t>
    </r>
    <r>
      <rPr>
        <sz val="10"/>
        <rFont val="Arial"/>
        <family val="2"/>
        <charset val="204"/>
      </rPr>
      <t>W</t>
    </r>
  </si>
  <si>
    <r>
      <t xml:space="preserve">civi wyalsadenis mili d=25*3.5mm </t>
    </r>
    <r>
      <rPr>
        <sz val="12"/>
        <rFont val="Calibri"/>
        <family val="2"/>
      </rPr>
      <t>PP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PN20</t>
    </r>
  </si>
  <si>
    <r>
      <t xml:space="preserve">civi wyalsadenis mili d=20*2.9mm </t>
    </r>
    <r>
      <rPr>
        <sz val="12"/>
        <rFont val="Calibri"/>
        <family val="2"/>
      </rPr>
      <t xml:space="preserve">PP </t>
    </r>
    <r>
      <rPr>
        <sz val="10"/>
        <rFont val="Arial"/>
        <family val="2"/>
        <charset val="204"/>
      </rPr>
      <t>PN20</t>
    </r>
  </si>
  <si>
    <r>
      <t xml:space="preserve">cxeli wylis milis mowyoba d=20*2.9mm </t>
    </r>
    <r>
      <rPr>
        <sz val="12"/>
        <rFont val="Calibri"/>
        <family val="2"/>
      </rPr>
      <t xml:space="preserve">PP </t>
    </r>
    <r>
      <rPr>
        <sz val="10"/>
        <rFont val="Arial"/>
        <family val="2"/>
        <charset val="204"/>
      </rPr>
      <t>PN20</t>
    </r>
  </si>
  <si>
    <r>
      <t>inventoruli kondicioneri (zamTris periodSi unda muSaobdes -6</t>
    </r>
    <r>
      <rPr>
        <vertAlign val="superscript"/>
        <sz val="10"/>
        <rFont val="AcadMtavr"/>
      </rPr>
      <t>0</t>
    </r>
    <r>
      <rPr>
        <sz val="10"/>
        <rFont val="Arial"/>
        <family val="2"/>
      </rPr>
      <t>C</t>
    </r>
    <r>
      <rPr>
        <sz val="10"/>
        <rFont val="AcadMtavr"/>
      </rPr>
      <t xml:space="preserve">) 18000 </t>
    </r>
    <r>
      <rPr>
        <sz val="10"/>
        <rFont val="Arial"/>
        <family val="2"/>
      </rPr>
      <t>BTU</t>
    </r>
  </si>
  <si>
    <t>cvalebad brunTa ricxvze  momuSave kedelSi CasamontaJebeli modinebiTi ventilatori L=300 m3/sT warmadobis da DP=150 pa statikuri wnevis. marTvis yuTi. CarTva gamorTvis drois meqanizmiT. (Camketi cxauriT)</t>
  </si>
  <si>
    <t>cvalebad brunTa ricxvze  momuSave kedelSi CasamontaJebeli gamwovi ventilatori L=300 m3/sT warmadobis da DP=150 pa statikuri wnevis. marTvis yuTi. CarTva gamorTvis drois meqanizmiT. (Camketi cxauriT)</t>
  </si>
  <si>
    <t>paneluri radiatorebis mowyoba  600X1200</t>
  </si>
  <si>
    <r>
      <t xml:space="preserve">minaboWkovani polipropilenis milebis d=20mm mowyoba </t>
    </r>
    <r>
      <rPr>
        <sz val="10"/>
        <rFont val="Calibri"/>
        <family val="2"/>
        <scheme val="minor"/>
      </rPr>
      <t>PN20</t>
    </r>
  </si>
  <si>
    <r>
      <t xml:space="preserve">minaboWkovani polipropilenis milebis d=25mm mowyoba </t>
    </r>
    <r>
      <rPr>
        <sz val="10"/>
        <rFont val="Calibri"/>
        <family val="2"/>
        <scheme val="minor"/>
      </rPr>
      <t>PN20</t>
    </r>
    <r>
      <rPr>
        <sz val="10"/>
        <rFont val="AcadNusx"/>
      </rPr>
      <t xml:space="preserve"> </t>
    </r>
  </si>
  <si>
    <r>
      <t>minaboWkovani polipropilenis milebis d=32mm mowyoba</t>
    </r>
    <r>
      <rPr>
        <sz val="10"/>
        <rFont val="Calibri"/>
        <family val="2"/>
        <scheme val="minor"/>
      </rPr>
      <t xml:space="preserve"> PN20 </t>
    </r>
  </si>
  <si>
    <r>
      <t xml:space="preserve">gofrirebuli mili </t>
    </r>
    <r>
      <rPr>
        <sz val="10"/>
        <rFont val="Arial"/>
        <family val="2"/>
        <charset val="204"/>
      </rPr>
      <t xml:space="preserve">SN4 DN 200 </t>
    </r>
    <r>
      <rPr>
        <sz val="10"/>
        <rFont val="AcadNusx"/>
      </rPr>
      <t>mowyoba</t>
    </r>
  </si>
  <si>
    <r>
      <t>polieTilenis quro gare xraxniT d=20mm 90</t>
    </r>
    <r>
      <rPr>
        <vertAlign val="superscript"/>
        <sz val="10"/>
        <rFont val="AcadNusx"/>
      </rPr>
      <t>0</t>
    </r>
  </si>
  <si>
    <t>8.susti denebi</t>
  </si>
  <si>
    <t>9. eleqtrosamontaJo samuSaoebi</t>
  </si>
  <si>
    <t>sul jami:9</t>
  </si>
  <si>
    <t xml:space="preserve"> 10. kanalizacia</t>
  </si>
  <si>
    <t>11.civi da cxeli wyalsadeni</t>
  </si>
  <si>
    <t>jami:11</t>
  </si>
  <si>
    <t>12..split sistemis mowyoba</t>
  </si>
  <si>
    <t xml:space="preserve"> jami:12</t>
  </si>
  <si>
    <t>13..ventilaciis sistemis mowyoba</t>
  </si>
  <si>
    <t>jami:13</t>
  </si>
  <si>
    <t>14.gabobis sistemis mowyoba</t>
  </si>
  <si>
    <t>sul jami:14</t>
  </si>
  <si>
    <t xml:space="preserve">monoliTuri rkinabetonis gadaxurvebis mowyoba Bb 25 betoniT </t>
  </si>
  <si>
    <r>
      <t xml:space="preserve">betonis momzadeba </t>
    </r>
    <r>
      <rPr>
        <sz val="10"/>
        <color theme="1"/>
        <rFont val="Times New Roman"/>
        <family val="1"/>
        <charset val="204"/>
      </rPr>
      <t>B12,5</t>
    </r>
    <r>
      <rPr>
        <sz val="10"/>
        <color theme="1"/>
        <rFont val="AcadNusx"/>
      </rPr>
      <t xml:space="preserve"> betoniT, (wertilovani saZ,qveS)</t>
    </r>
  </si>
  <si>
    <r>
      <rPr>
        <sz val="10"/>
        <color theme="1"/>
        <rFont val="AcadNusx"/>
      </rPr>
      <t>armatura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orbel"/>
        <family val="2"/>
      </rPr>
      <t>A</t>
    </r>
    <r>
      <rPr>
        <sz val="10"/>
        <color theme="1"/>
        <rFont val="AcadNusx"/>
      </rPr>
      <t>240</t>
    </r>
    <r>
      <rPr>
        <sz val="10"/>
        <color theme="1"/>
        <rFont val="Corbel"/>
        <family val="2"/>
      </rPr>
      <t>C</t>
    </r>
  </si>
  <si>
    <r>
      <rPr>
        <sz val="10"/>
        <color theme="1"/>
        <rFont val="AcadNusx"/>
      </rPr>
      <t>armatura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orbel"/>
        <family val="2"/>
      </rPr>
      <t>A</t>
    </r>
    <r>
      <rPr>
        <sz val="10"/>
        <color theme="1"/>
        <rFont val="AcadNusx"/>
      </rPr>
      <t>500</t>
    </r>
    <r>
      <rPr>
        <sz val="10"/>
        <color theme="1"/>
        <rFont val="Corbel"/>
        <family val="2"/>
      </rPr>
      <t>C</t>
    </r>
  </si>
  <si>
    <r>
      <t xml:space="preserve">betonis momzadeba </t>
    </r>
    <r>
      <rPr>
        <sz val="10"/>
        <color theme="1"/>
        <rFont val="Times New Roman"/>
        <family val="1"/>
        <charset val="204"/>
      </rPr>
      <t>B12,5</t>
    </r>
    <r>
      <rPr>
        <sz val="10"/>
        <color theme="1"/>
        <rFont val="AcadNusx"/>
      </rPr>
      <t xml:space="preserve"> betoniT</t>
    </r>
  </si>
  <si>
    <r>
      <t xml:space="preserve">armatura </t>
    </r>
    <r>
      <rPr>
        <sz val="10"/>
        <color theme="1"/>
        <rFont val="Calibri"/>
        <family val="2"/>
      </rPr>
      <t>A500C</t>
    </r>
  </si>
  <si>
    <t>xis antiseptirebuli nivnivebis mowyoba</t>
  </si>
  <si>
    <t>wyalSemkrebi Raerbis mowyoba feradi TunuqiT</t>
  </si>
  <si>
    <t>aguris filebiT  mopirkeTeba</t>
  </si>
  <si>
    <t>sankvanZis aqsesuarebis mowyoba montaJiT:</t>
  </si>
  <si>
    <r>
      <rPr>
        <b/>
        <sz val="9"/>
        <rFont val="AcadNusx"/>
      </rPr>
      <t xml:space="preserve">შიდა </t>
    </r>
    <r>
      <rPr>
        <b/>
        <sz val="10"/>
        <rFont val="AcadNusx"/>
      </rPr>
      <t>kanalizacia</t>
    </r>
  </si>
  <si>
    <r>
      <t xml:space="preserve">wyalsadenis mili d=20*2.9mm </t>
    </r>
    <r>
      <rPr>
        <sz val="12"/>
        <rFont val="Calibri"/>
        <family val="2"/>
      </rPr>
      <t xml:space="preserve">PP </t>
    </r>
    <r>
      <rPr>
        <sz val="10"/>
        <rFont val="Arial"/>
        <family val="2"/>
        <charset val="204"/>
      </rPr>
      <t>PN20</t>
    </r>
  </si>
  <si>
    <r>
      <t xml:space="preserve">wyalsadenis mili d=25*3.5mm </t>
    </r>
    <r>
      <rPr>
        <sz val="12"/>
        <rFont val="Calibri"/>
        <family val="2"/>
      </rPr>
      <t>PP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PN20</t>
    </r>
  </si>
  <si>
    <t>minaboWkovani milebis Tboizolaciis mowyoba d=20mm  kauCukis TboizolaciiT</t>
  </si>
  <si>
    <t>sferuli ventilis mowyoba d=20mm</t>
  </si>
  <si>
    <r>
      <rPr>
        <sz val="9"/>
        <rFont val="AcadNusx"/>
      </rPr>
      <t>სფერული</t>
    </r>
    <r>
      <rPr>
        <sz val="10"/>
        <rFont val="AcadNusx"/>
      </rPr>
      <t xml:space="preserve"> ventilis mowyoba d=20mm</t>
    </r>
  </si>
  <si>
    <r>
      <t>rezinis Slangi Turquli CaSsTvisLLL</t>
    </r>
    <r>
      <rPr>
        <sz val="10"/>
        <rFont val="Corbel"/>
        <family val="2"/>
      </rPr>
      <t>L</t>
    </r>
    <r>
      <rPr>
        <sz val="10"/>
        <rFont val="AcadNusx"/>
      </rPr>
      <t>=50sm</t>
    </r>
  </si>
  <si>
    <r>
      <t xml:space="preserve">minaboWkovani milis mowyoba d=20*2.9mm </t>
    </r>
    <r>
      <rPr>
        <sz val="12"/>
        <rFont val="Calibri"/>
        <family val="2"/>
      </rPr>
      <t xml:space="preserve">PP </t>
    </r>
    <r>
      <rPr>
        <sz val="10"/>
        <rFont val="Arial"/>
        <family val="2"/>
        <charset val="204"/>
      </rPr>
      <t>PN20</t>
    </r>
  </si>
  <si>
    <r>
      <t xml:space="preserve">kabeli (mrgvali) </t>
    </r>
    <r>
      <rPr>
        <sz val="10"/>
        <rFont val="Calibri"/>
        <family val="2"/>
        <scheme val="minor"/>
      </rPr>
      <t xml:space="preserve">N2XH-J </t>
    </r>
    <r>
      <rPr>
        <sz val="10"/>
        <rFont val="AcadNusx"/>
      </rPr>
      <t xml:space="preserve">kveTiT </t>
    </r>
    <r>
      <rPr>
        <sz val="10"/>
        <rFont val="Calibri"/>
        <family val="2"/>
        <scheme val="minor"/>
      </rPr>
      <t>2</t>
    </r>
    <r>
      <rPr>
        <sz val="10"/>
        <rFont val="AcadNusx"/>
      </rPr>
      <t>X1,5mm2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</si>
  <si>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>erTwvera kabelis (შავი) gayvana kveTiT 6mm</t>
    </r>
    <r>
      <rPr>
        <vertAlign val="superscript"/>
        <sz val="10"/>
        <rFont val="AcadNusx"/>
      </rPr>
      <t>2</t>
    </r>
  </si>
  <si>
    <r>
      <t xml:space="preserve">kontaqtori </t>
    </r>
    <r>
      <rPr>
        <sz val="10"/>
        <rFont val="Arial"/>
        <family val="2"/>
        <charset val="204"/>
      </rPr>
      <t>3P/ 3.0 kW/230VAC</t>
    </r>
  </si>
  <si>
    <r>
      <t>zedapiruli montaJis Weris sanaTi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 xml:space="preserve">naTebiT </t>
    </r>
    <r>
      <rPr>
        <sz val="10"/>
        <rFont val="Arial"/>
        <family val="2"/>
        <charset val="204"/>
      </rPr>
      <t xml:space="preserve">45 W  </t>
    </r>
    <r>
      <rPr>
        <b/>
        <sz val="10"/>
        <color indexed="8"/>
        <rFont val="AcadNusx"/>
      </rPr>
      <t/>
    </r>
  </si>
  <si>
    <r>
      <t xml:space="preserve">Weris wertilovani sanaTi </t>
    </r>
    <r>
      <rPr>
        <sz val="10"/>
        <rFont val="Calibri"/>
        <family val="2"/>
        <scheme val="minor"/>
      </rPr>
      <t xml:space="preserve">LED </t>
    </r>
    <r>
      <rPr>
        <sz val="10"/>
        <rFont val="AcadNusx"/>
      </rPr>
      <t xml:space="preserve">naTebiT 18 </t>
    </r>
    <r>
      <rPr>
        <sz val="10"/>
        <rFont val="Calibri"/>
        <family val="2"/>
        <scheme val="minor"/>
      </rPr>
      <t xml:space="preserve">W </t>
    </r>
  </si>
  <si>
    <r>
      <t>kedlis sanaTi</t>
    </r>
    <r>
      <rPr>
        <sz val="10"/>
        <rFont val="Arial"/>
        <family val="2"/>
        <charset val="204"/>
      </rPr>
      <t xml:space="preserve">  LED </t>
    </r>
    <r>
      <rPr>
        <sz val="10"/>
        <rFont val="AcadNusx"/>
      </rPr>
      <t xml:space="preserve">naTebiT </t>
    </r>
    <r>
      <rPr>
        <sz val="10"/>
        <rFont val="Arial"/>
        <family val="2"/>
        <charset val="204"/>
      </rPr>
      <t>11 W</t>
    </r>
  </si>
  <si>
    <r>
      <t>sainst. Mmyari mili (aqsesuarebiT kompleqtSi</t>
    </r>
    <r>
      <rPr>
        <sz val="10"/>
        <rFont val="Arial"/>
        <family val="2"/>
        <charset val="204"/>
      </rPr>
      <t>)</t>
    </r>
  </si>
  <si>
    <t xml:space="preserve">gruntis gatana </t>
  </si>
  <si>
    <t xml:space="preserve">anakrebi rk/betonis kanalizaciis Wa d=1000 mm siRrmiT  siRrmiT-1.0m-2c WebSi Casasvleli kauWebiT, gare kedlebis bitumis mastikiT izolaciiT, Tujis TavsaxuriT CarCoTi: </t>
  </si>
  <si>
    <t xml:space="preserve"> teritoriaze arsebuli kanalizaciis Webis Secvla</t>
  </si>
  <si>
    <t xml:space="preserve">anakrebi rk/betonis kanalizaciis Wa d=1000 mm siRrmiT  siRrmiT-1.0m-7c. WebSi Casasvleli kauWebiT, gare kedlebis bitumis mastikiT izolaciiT, Tujis TavsaxuriT CarCoTi </t>
  </si>
  <si>
    <r>
      <t xml:space="preserve">gofrirebuli mili </t>
    </r>
    <r>
      <rPr>
        <sz val="10"/>
        <rFont val="Arial"/>
        <family val="2"/>
        <charset val="204"/>
      </rPr>
      <t xml:space="preserve">SN4 DN 150 </t>
    </r>
    <r>
      <rPr>
        <sz val="10"/>
        <rFont val="AcadNusx"/>
      </rPr>
      <t>mowyoba</t>
    </r>
  </si>
  <si>
    <r>
      <t xml:space="preserve">anakrebi rk/betonis rgoli d=1 m </t>
    </r>
    <r>
      <rPr>
        <sz val="10"/>
        <rFont val="Calibri"/>
        <family val="2"/>
        <scheme val="minor"/>
      </rPr>
      <t>h=</t>
    </r>
    <r>
      <rPr>
        <sz val="10"/>
        <rFont val="AcadNusx"/>
      </rPr>
      <t>1000mm</t>
    </r>
  </si>
  <si>
    <t>minaboWkovani milebis Tboizolaciis mowyoba d=25mm kauCukis TboizolaciiT</t>
  </si>
  <si>
    <r>
      <t>muxli  d=25mm 90</t>
    </r>
    <r>
      <rPr>
        <sz val="10"/>
        <color theme="1"/>
        <rFont val="Arial"/>
        <family val="2"/>
        <charset val="204"/>
      </rPr>
      <t>˚</t>
    </r>
  </si>
  <si>
    <t>samuSaoebis dasaxeleb</t>
  </si>
  <si>
    <r>
      <t xml:space="preserve">kabeli (mrgvali)  </t>
    </r>
    <r>
      <rPr>
        <sz val="10"/>
        <rFont val="Times New Roman"/>
        <family val="1"/>
        <charset val="204"/>
      </rPr>
      <t>N</t>
    </r>
    <r>
      <rPr>
        <sz val="11"/>
        <rFont val="Calibri"/>
        <family val="2"/>
      </rPr>
      <t>A</t>
    </r>
    <r>
      <rPr>
        <sz val="10"/>
        <rFont val="Times New Roman"/>
        <family val="1"/>
        <charset val="204"/>
      </rPr>
      <t xml:space="preserve">YY-J </t>
    </r>
    <r>
      <rPr>
        <sz val="10"/>
        <rFont val="AcadNusx"/>
      </rPr>
      <t>kveTiT 3X16+1X10mm</t>
    </r>
    <r>
      <rPr>
        <vertAlign val="superscript"/>
        <sz val="10"/>
        <rFont val="AcadNusx"/>
      </rPr>
      <t xml:space="preserve">2 </t>
    </r>
    <r>
      <rPr>
        <sz val="10"/>
        <rFont val="AcadNusx"/>
      </rPr>
      <t>(kabelis sigrZe dazustdes adgilze)</t>
    </r>
  </si>
  <si>
    <r>
      <t xml:space="preserve">kabeli (mrgvali)  </t>
    </r>
    <r>
      <rPr>
        <sz val="10"/>
        <rFont val="Times New Roman"/>
        <family val="1"/>
        <charset val="204"/>
      </rPr>
      <t xml:space="preserve">N2XH-J </t>
    </r>
    <r>
      <rPr>
        <sz val="10"/>
        <rFont val="AcadNusx"/>
      </rPr>
      <t>kveTiT 5X10mm</t>
    </r>
    <r>
      <rPr>
        <vertAlign val="superscript"/>
        <sz val="10"/>
        <rFont val="AcadNusx"/>
      </rPr>
      <t>2</t>
    </r>
    <r>
      <rPr>
        <sz val="10"/>
        <rFont val="AcadNusx"/>
      </rPr>
      <t>(kabelis sigrZe dazustdes adgilze)</t>
    </r>
  </si>
  <si>
    <t>gare ელექტროსამონტაჟო სამუშაოები</t>
  </si>
  <si>
    <t>წვრილმარცვლოვანი ა/ბეტონის მოწყობა ადჰეზიური დანამატით, ტიპი А მოდიფიცირებული ბითუმის გამოყენებით SBS. (ადგენზიური დანამატით) სისქით 5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</si>
</sst>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0.000"/>
    <numFmt numFmtId="167" formatCode="_-* #,##0.00\ _L_a_r_i_-;\-* #,##0.00\ _L_a_r_i_-;_-* &quot;-&quot;??\ _L_a_r_i_-;_-@_-"/>
    <numFmt numFmtId="168" formatCode="0.0000"/>
    <numFmt numFmtId="169" formatCode="0.0"/>
    <numFmt numFmtId="170" formatCode="_-* #,##0.0_р_._-;\-* #,##0.0_р_._-;_-* &quot;-&quot;??_р_._-;_-@_-"/>
    <numFmt numFmtId="171" formatCode="0.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AcadNusx"/>
    </font>
    <font>
      <sz val="10"/>
      <name val="Arial Cyr"/>
      <family val="2"/>
      <charset val="204"/>
    </font>
    <font>
      <sz val="10"/>
      <name val="AcadNusx"/>
    </font>
    <font>
      <sz val="11"/>
      <name val="Times New Roman"/>
      <family val="1"/>
      <charset val="204"/>
    </font>
    <font>
      <b/>
      <sz val="10"/>
      <name val="AcadNusx"/>
    </font>
    <font>
      <sz val="10"/>
      <color theme="1"/>
      <name val="AcadNusx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sz val="10.5"/>
      <name val="AcadNusx"/>
    </font>
    <font>
      <b/>
      <sz val="10"/>
      <color theme="1"/>
      <name val="AcadNusx"/>
    </font>
    <font>
      <b/>
      <sz val="10"/>
      <color indexed="8"/>
      <name val="AcadNusx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vertAlign val="superscript"/>
      <sz val="10"/>
      <name val="AcadNusx"/>
    </font>
    <font>
      <b/>
      <sz val="10.5"/>
      <name val="AcadNusx"/>
    </font>
    <font>
      <b/>
      <sz val="10"/>
      <name val="Times New Roman"/>
      <family val="1"/>
    </font>
    <font>
      <sz val="10"/>
      <name val="Helv"/>
    </font>
    <font>
      <sz val="11"/>
      <color indexed="8"/>
      <name val="Calibri"/>
      <family val="2"/>
      <charset val="204"/>
    </font>
    <font>
      <b/>
      <sz val="11"/>
      <name val="AcadNusx"/>
    </font>
    <font>
      <b/>
      <sz val="14"/>
      <name val="AcadNusx"/>
    </font>
    <font>
      <sz val="11"/>
      <name val="Calibri"/>
      <family val="2"/>
      <scheme val="minor"/>
    </font>
    <font>
      <b/>
      <sz val="10"/>
      <name val="Helv"/>
    </font>
    <font>
      <b/>
      <sz val="10"/>
      <name val="Arial"/>
      <family val="2"/>
      <charset val="204"/>
    </font>
    <font>
      <sz val="11"/>
      <name val="AcadNusx"/>
    </font>
    <font>
      <i/>
      <sz val="10"/>
      <name val="AcadNusx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Calibri Light"/>
      <family val="1"/>
      <charset val="204"/>
      <scheme val="major"/>
    </font>
    <font>
      <b/>
      <sz val="14"/>
      <color theme="1"/>
      <name val="AcadNusx"/>
    </font>
    <font>
      <sz val="10"/>
      <color theme="1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sz val="10"/>
      <name val="AcadMtavr"/>
    </font>
    <font>
      <vertAlign val="superscript"/>
      <sz val="10"/>
      <name val="AcadMtavr"/>
    </font>
    <font>
      <b/>
      <sz val="13"/>
      <name val="AcadNusx"/>
    </font>
    <font>
      <vertAlign val="superscript"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name val="Corbel"/>
      <family val="2"/>
    </font>
    <font>
      <sz val="10"/>
      <name val="Calibri"/>
      <family val="2"/>
    </font>
    <font>
      <b/>
      <sz val="9"/>
      <name val="AcadNusx"/>
    </font>
    <font>
      <sz val="9"/>
      <name val="AcadNusx"/>
    </font>
    <font>
      <sz val="10"/>
      <name val="Sylfaen"/>
      <family val="1"/>
    </font>
    <font>
      <sz val="12"/>
      <name val="Calibri"/>
      <family val="2"/>
    </font>
    <font>
      <sz val="10"/>
      <color theme="1"/>
      <name val="Times New Roman"/>
      <family val="1"/>
      <charset val="204"/>
    </font>
    <font>
      <sz val="10"/>
      <color theme="1"/>
      <name val="Corbel"/>
      <family val="2"/>
    </font>
    <font>
      <sz val="10"/>
      <color theme="1"/>
      <name val="Calibri"/>
      <family val="2"/>
    </font>
    <font>
      <b/>
      <sz val="11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11" fillId="0" borderId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0" fontId="4" fillId="0" borderId="0"/>
    <xf numFmtId="0" fontId="4" fillId="0" borderId="0"/>
    <xf numFmtId="0" fontId="25" fillId="0" borderId="0"/>
    <xf numFmtId="0" fontId="26" fillId="6" borderId="0" applyNumberFormat="0" applyBorder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11" fillId="0" borderId="0"/>
    <xf numFmtId="0" fontId="21" fillId="0" borderId="0"/>
    <xf numFmtId="0" fontId="21" fillId="0" borderId="0"/>
    <xf numFmtId="165" fontId="35" fillId="0" borderId="0" applyFont="0" applyFill="0" applyBorder="0" applyAlignment="0" applyProtection="0"/>
    <xf numFmtId="0" fontId="21" fillId="0" borderId="0"/>
    <xf numFmtId="0" fontId="21" fillId="0" borderId="0"/>
    <xf numFmtId="165" fontId="6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" fillId="0" borderId="0"/>
    <xf numFmtId="0" fontId="4" fillId="0" borderId="0"/>
    <xf numFmtId="165" fontId="6" fillId="0" borderId="0" applyFont="0" applyFill="0" applyBorder="0" applyAlignment="0" applyProtection="0"/>
  </cellStyleXfs>
  <cellXfs count="803">
    <xf numFmtId="0" fontId="0" fillId="0" borderId="0" xfId="0"/>
    <xf numFmtId="0" fontId="0" fillId="0" borderId="0" xfId="0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1" xfId="4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49" fontId="9" fillId="2" borderId="2" xfId="5" applyNumberFormat="1" applyFont="1" applyFill="1" applyBorder="1" applyAlignment="1">
      <alignment horizontal="center" vertical="center" wrapText="1"/>
    </xf>
    <xf numFmtId="0" fontId="9" fillId="3" borderId="2" xfId="5" quotePrefix="1" applyNumberFormat="1" applyFont="1" applyFill="1" applyBorder="1" applyAlignment="1">
      <alignment horizontal="center" vertical="center" wrapText="1"/>
    </xf>
    <xf numFmtId="0" fontId="9" fillId="3" borderId="2" xfId="5" quotePrefix="1" applyFont="1" applyFill="1" applyBorder="1" applyAlignment="1">
      <alignment horizontal="center" vertical="center" wrapText="1"/>
    </xf>
    <xf numFmtId="1" fontId="9" fillId="3" borderId="2" xfId="5" quotePrefix="1" applyNumberFormat="1" applyFont="1" applyFill="1" applyBorder="1" applyAlignment="1">
      <alignment horizontal="center" vertical="center" wrapText="1"/>
    </xf>
    <xf numFmtId="49" fontId="9" fillId="3" borderId="2" xfId="5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9" fillId="0" borderId="6" xfId="6" applyNumberFormat="1" applyFont="1" applyBorder="1" applyAlignment="1">
      <alignment horizontal="center" vertical="center" wrapText="1"/>
    </xf>
    <xf numFmtId="2" fontId="9" fillId="0" borderId="3" xfId="6" applyNumberFormat="1" applyFont="1" applyBorder="1" applyAlignment="1">
      <alignment horizontal="center" vertical="center" wrapText="1"/>
    </xf>
    <xf numFmtId="2" fontId="9" fillId="2" borderId="3" xfId="6" applyNumberFormat="1" applyFont="1" applyFill="1" applyBorder="1" applyAlignment="1">
      <alignment horizontal="center" vertical="center" wrapText="1"/>
    </xf>
    <xf numFmtId="2" fontId="7" fillId="0" borderId="7" xfId="6" applyNumberFormat="1" applyFont="1" applyFill="1" applyBorder="1" applyAlignment="1">
      <alignment horizontal="center" vertical="center" wrapText="1"/>
    </xf>
    <xf numFmtId="2" fontId="7" fillId="0" borderId="3" xfId="9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7" xfId="9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/>
    </xf>
    <xf numFmtId="2" fontId="7" fillId="0" borderId="2" xfId="11" applyNumberFormat="1" applyFont="1" applyFill="1" applyBorder="1" applyAlignment="1">
      <alignment horizontal="center" vertical="center"/>
    </xf>
    <xf numFmtId="2" fontId="9" fillId="2" borderId="2" xfId="11" applyNumberFormat="1" applyFont="1" applyFill="1" applyBorder="1" applyAlignment="1">
      <alignment horizontal="center" vertical="center"/>
    </xf>
    <xf numFmtId="2" fontId="23" fillId="0" borderId="3" xfId="11" applyNumberFormat="1" applyFont="1" applyBorder="1" applyAlignment="1">
      <alignment horizontal="center" vertical="center"/>
    </xf>
    <xf numFmtId="2" fontId="23" fillId="0" borderId="5" xfId="11" applyNumberFormat="1" applyFont="1" applyBorder="1" applyAlignment="1">
      <alignment horizontal="center" vertical="center"/>
    </xf>
    <xf numFmtId="2" fontId="23" fillId="2" borderId="3" xfId="11" applyNumberFormat="1" applyFont="1" applyFill="1" applyBorder="1" applyAlignment="1">
      <alignment horizontal="center" vertical="center"/>
    </xf>
    <xf numFmtId="2" fontId="17" fillId="2" borderId="3" xfId="11" applyNumberFormat="1" applyFont="1" applyFill="1" applyBorder="1" applyAlignment="1">
      <alignment horizontal="center" vertical="center"/>
    </xf>
    <xf numFmtId="0" fontId="17" fillId="0" borderId="7" xfId="11" applyFont="1" applyBorder="1" applyAlignment="1">
      <alignment horizontal="center" vertical="center" wrapText="1"/>
    </xf>
    <xf numFmtId="2" fontId="17" fillId="0" borderId="7" xfId="11" applyNumberFormat="1" applyFont="1" applyBorder="1" applyAlignment="1">
      <alignment horizontal="center" vertical="center"/>
    </xf>
    <xf numFmtId="2" fontId="17" fillId="2" borderId="7" xfId="11" applyNumberFormat="1" applyFont="1" applyFill="1" applyBorder="1" applyAlignment="1">
      <alignment horizontal="center" vertical="center"/>
    </xf>
    <xf numFmtId="0" fontId="17" fillId="5" borderId="3" xfId="11" applyFont="1" applyFill="1" applyBorder="1" applyAlignment="1">
      <alignment horizontal="center" vertical="center"/>
    </xf>
    <xf numFmtId="2" fontId="7" fillId="5" borderId="3" xfId="11" applyNumberFormat="1" applyFont="1" applyFill="1" applyBorder="1" applyAlignment="1">
      <alignment horizontal="center" vertical="center"/>
    </xf>
    <xf numFmtId="2" fontId="7" fillId="5" borderId="2" xfId="11" applyNumberFormat="1" applyFont="1" applyFill="1" applyBorder="1" applyAlignment="1">
      <alignment horizontal="center" vertical="center"/>
    </xf>
    <xf numFmtId="0" fontId="17" fillId="5" borderId="2" xfId="11" applyFont="1" applyFill="1" applyBorder="1" applyAlignment="1">
      <alignment horizontal="center" vertical="center"/>
    </xf>
    <xf numFmtId="0" fontId="17" fillId="2" borderId="2" xfId="11" applyFont="1" applyFill="1" applyBorder="1" applyAlignment="1">
      <alignment horizontal="center" vertical="center"/>
    </xf>
    <xf numFmtId="2" fontId="23" fillId="0" borderId="7" xfId="11" applyNumberFormat="1" applyFont="1" applyBorder="1" applyAlignment="1">
      <alignment horizontal="center" vertical="center"/>
    </xf>
    <xf numFmtId="2" fontId="23" fillId="0" borderId="0" xfId="11" applyNumberFormat="1" applyFont="1" applyBorder="1" applyAlignment="1">
      <alignment horizontal="center" vertical="center"/>
    </xf>
    <xf numFmtId="2" fontId="23" fillId="2" borderId="7" xfId="1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9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12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6" xfId="6" applyNumberFormat="1" applyFont="1" applyFill="1" applyBorder="1" applyAlignment="1">
      <alignment horizontal="center" vertical="center" wrapText="1"/>
    </xf>
    <xf numFmtId="2" fontId="9" fillId="0" borderId="3" xfId="6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2" xfId="9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2" fontId="7" fillId="0" borderId="4" xfId="12" applyNumberFormat="1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9" fillId="4" borderId="2" xfId="1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9" fontId="9" fillId="4" borderId="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" fontId="9" fillId="0" borderId="6" xfId="18" applyNumberFormat="1" applyFont="1" applyFill="1" applyBorder="1" applyAlignment="1">
      <alignment horizontal="center" vertical="center" wrapText="1"/>
    </xf>
    <xf numFmtId="2" fontId="9" fillId="0" borderId="3" xfId="18" applyNumberFormat="1" applyFont="1" applyFill="1" applyBorder="1" applyAlignment="1">
      <alignment horizontal="center" vertical="center" wrapText="1"/>
    </xf>
    <xf numFmtId="2" fontId="7" fillId="0" borderId="3" xfId="18" applyNumberFormat="1" applyFont="1" applyFill="1" applyBorder="1" applyAlignment="1">
      <alignment horizontal="center" vertical="center" wrapText="1"/>
    </xf>
    <xf numFmtId="2" fontId="23" fillId="0" borderId="6" xfId="18" applyNumberFormat="1" applyFont="1" applyFill="1" applyBorder="1" applyAlignment="1">
      <alignment horizontal="center" vertical="center" wrapText="1"/>
    </xf>
    <xf numFmtId="2" fontId="23" fillId="0" borderId="3" xfId="18" applyNumberFormat="1" applyFont="1" applyFill="1" applyBorder="1" applyAlignment="1">
      <alignment horizontal="center" vertical="center" wrapText="1"/>
    </xf>
    <xf numFmtId="2" fontId="17" fillId="0" borderId="3" xfId="18" applyNumberFormat="1" applyFont="1" applyFill="1" applyBorder="1" applyAlignment="1">
      <alignment horizontal="center" vertical="center" wrapText="1"/>
    </xf>
    <xf numFmtId="0" fontId="9" fillId="4" borderId="2" xfId="10" applyFont="1" applyFill="1" applyBorder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3" borderId="2" xfId="0" quotePrefix="1" applyFont="1" applyFill="1" applyBorder="1" applyAlignment="1">
      <alignment horizontal="center" vertical="center" wrapText="1"/>
    </xf>
    <xf numFmtId="1" fontId="9" fillId="3" borderId="2" xfId="0" quotePrefix="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7" fillId="0" borderId="6" xfId="0" quotePrefix="1" applyNumberFormat="1" applyFont="1" applyFill="1" applyBorder="1" applyAlignment="1">
      <alignment horizontal="center" vertical="center" wrapText="1"/>
    </xf>
    <xf numFmtId="2" fontId="7" fillId="0" borderId="3" xfId="0" quotePrefix="1" applyNumberFormat="1" applyFont="1" applyFill="1" applyBorder="1" applyAlignment="1">
      <alignment horizontal="center" vertical="center" wrapText="1"/>
    </xf>
    <xf numFmtId="1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43" fontId="7" fillId="0" borderId="3" xfId="1" applyFont="1" applyFill="1" applyBorder="1" applyAlignment="1" applyProtection="1">
      <alignment vertical="center" wrapText="1"/>
    </xf>
    <xf numFmtId="0" fontId="7" fillId="0" borderId="0" xfId="19" applyFont="1" applyFill="1" applyAlignment="1" applyProtection="1">
      <alignment vertical="center"/>
    </xf>
    <xf numFmtId="2" fontId="9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33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2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4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7" xfId="0" applyFont="1" applyFill="1" applyBorder="1" applyAlignment="1">
      <alignment vertical="top" wrapText="1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14" xfId="0" quotePrefix="1" applyNumberFormat="1" applyFont="1" applyFill="1" applyBorder="1" applyAlignment="1">
      <alignment horizontal="center" vertical="center" wrapText="1"/>
    </xf>
    <xf numFmtId="1" fontId="32" fillId="0" borderId="2" xfId="0" quotePrefix="1" applyNumberFormat="1" applyFont="1" applyFill="1" applyBorder="1" applyAlignment="1">
      <alignment horizontal="center" vertical="center" wrapText="1"/>
    </xf>
    <xf numFmtId="0" fontId="32" fillId="0" borderId="15" xfId="0" quotePrefix="1" applyNumberFormat="1" applyFont="1" applyFill="1" applyBorder="1" applyAlignment="1">
      <alignment horizontal="center" vertical="center" wrapText="1"/>
    </xf>
    <xf numFmtId="0" fontId="32" fillId="0" borderId="2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 vertical="center"/>
    </xf>
    <xf numFmtId="43" fontId="7" fillId="0" borderId="3" xfId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2" fontId="7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0" fontId="7" fillId="0" borderId="2" xfId="1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2" fontId="9" fillId="4" borderId="2" xfId="1" applyNumberFormat="1" applyFont="1" applyFill="1" applyBorder="1" applyAlignment="1">
      <alignment horizontal="center" vertical="center" wrapText="1"/>
    </xf>
    <xf numFmtId="2" fontId="9" fillId="4" borderId="15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4" borderId="2" xfId="0" quotePrefix="1" applyFont="1" applyFill="1" applyBorder="1" applyAlignment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3" fontId="9" fillId="0" borderId="3" xfId="1" applyFont="1" applyFill="1" applyBorder="1" applyAlignment="1" applyProtection="1">
      <alignment vertical="center" wrapText="1"/>
    </xf>
    <xf numFmtId="2" fontId="7" fillId="0" borderId="3" xfId="1" applyNumberFormat="1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43" fontId="7" fillId="0" borderId="3" xfId="1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vertical="center"/>
    </xf>
    <xf numFmtId="0" fontId="21" fillId="0" borderId="7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/>
    </xf>
    <xf numFmtId="43" fontId="9" fillId="4" borderId="2" xfId="1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/>
    </xf>
    <xf numFmtId="0" fontId="12" fillId="0" borderId="0" xfId="0" applyFont="1" applyFill="1"/>
    <xf numFmtId="0" fontId="7" fillId="0" borderId="0" xfId="22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Fill="1" applyAlignment="1" applyProtection="1">
      <alignment horizontal="right" vertical="center"/>
    </xf>
    <xf numFmtId="0" fontId="7" fillId="0" borderId="0" xfId="22" applyFont="1" applyFill="1" applyAlignment="1" applyProtection="1">
      <alignment horizontal="center" vertical="center"/>
    </xf>
    <xf numFmtId="0" fontId="24" fillId="3" borderId="2" xfId="0" quotePrefix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43" fontId="7" fillId="0" borderId="2" xfId="1" applyFont="1" applyFill="1" applyBorder="1" applyAlignment="1">
      <alignment vertical="center" wrapText="1"/>
    </xf>
    <xf numFmtId="2" fontId="7" fillId="0" borderId="2" xfId="1" applyNumberFormat="1" applyFont="1" applyFill="1" applyBorder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43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3" fontId="7" fillId="0" borderId="10" xfId="1" applyFont="1" applyFill="1" applyBorder="1" applyAlignment="1" applyProtection="1">
      <alignment vertical="top" wrapText="1"/>
    </xf>
    <xf numFmtId="43" fontId="33" fillId="0" borderId="7" xfId="1" applyFont="1" applyFill="1" applyBorder="1" applyAlignment="1" applyProtection="1">
      <alignment vertical="top" wrapText="1"/>
    </xf>
    <xf numFmtId="43" fontId="7" fillId="0" borderId="7" xfId="1" applyFont="1" applyFill="1" applyBorder="1" applyAlignment="1" applyProtection="1">
      <alignment vertical="top" wrapText="1"/>
    </xf>
    <xf numFmtId="0" fontId="25" fillId="0" borderId="0" xfId="0" applyFont="1" applyFill="1" applyProtection="1"/>
    <xf numFmtId="0" fontId="9" fillId="0" borderId="2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top" wrapText="1"/>
    </xf>
    <xf numFmtId="2" fontId="9" fillId="0" borderId="3" xfId="1" applyNumberFormat="1" applyFont="1" applyFill="1" applyBorder="1" applyAlignment="1" applyProtection="1">
      <alignment horizontal="center" vertical="center" wrapText="1"/>
    </xf>
    <xf numFmtId="2" fontId="7" fillId="0" borderId="3" xfId="24" applyNumberFormat="1" applyFont="1" applyFill="1" applyBorder="1" applyAlignment="1" applyProtection="1">
      <alignment horizontal="center" vertical="center" wrapText="1"/>
    </xf>
    <xf numFmtId="165" fontId="7" fillId="0" borderId="3" xfId="24" applyFont="1" applyFill="1" applyBorder="1" applyAlignment="1" applyProtection="1">
      <alignment vertical="center" wrapText="1"/>
    </xf>
    <xf numFmtId="2" fontId="7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2" fontId="12" fillId="0" borderId="0" xfId="0" applyNumberFormat="1" applyFont="1" applyAlignment="1" applyProtection="1">
      <alignment vertical="center"/>
    </xf>
    <xf numFmtId="2" fontId="7" fillId="0" borderId="3" xfId="21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vertical="center"/>
    </xf>
    <xf numFmtId="2" fontId="12" fillId="0" borderId="0" xfId="0" applyNumberFormat="1" applyFont="1" applyFill="1" applyAlignment="1" applyProtection="1">
      <alignment vertical="center"/>
    </xf>
    <xf numFmtId="2" fontId="9" fillId="0" borderId="3" xfId="23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7" fillId="0" borderId="0" xfId="25" applyFont="1" applyAlignment="1">
      <alignment horizontal="center" vertical="center"/>
    </xf>
    <xf numFmtId="2" fontId="7" fillId="0" borderId="0" xfId="26" applyNumberFormat="1" applyFont="1" applyFill="1" applyBorder="1" applyAlignment="1" applyProtection="1">
      <alignment horizontal="center" vertical="center"/>
    </xf>
    <xf numFmtId="2" fontId="7" fillId="0" borderId="0" xfId="26" applyNumberFormat="1" applyFont="1" applyFill="1" applyAlignment="1" applyProtection="1">
      <alignment horizontal="center" vertical="center"/>
    </xf>
    <xf numFmtId="2" fontId="7" fillId="0" borderId="1" xfId="26" applyNumberFormat="1" applyFont="1" applyFill="1" applyBorder="1" applyAlignment="1" applyProtection="1">
      <alignment horizontal="center" vertical="center"/>
    </xf>
    <xf numFmtId="2" fontId="7" fillId="0" borderId="0" xfId="25" applyNumberFormat="1" applyFont="1" applyAlignment="1">
      <alignment horizontal="center" vertical="center"/>
    </xf>
    <xf numFmtId="2" fontId="9" fillId="0" borderId="1" xfId="26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37" fillId="0" borderId="0" xfId="0" applyNumberFormat="1" applyFont="1" applyAlignment="1">
      <alignment vertical="center"/>
    </xf>
    <xf numFmtId="2" fontId="7" fillId="2" borderId="0" xfId="0" applyNumberFormat="1" applyFont="1" applyFill="1"/>
    <xf numFmtId="0" fontId="7" fillId="0" borderId="0" xfId="0" applyFont="1" applyFill="1" applyAlignment="1">
      <alignment horizontal="center" vertical="center" wrapText="1"/>
    </xf>
    <xf numFmtId="1" fontId="9" fillId="0" borderId="2" xfId="0" quotePrefix="1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" xfId="0" quotePrefix="1" applyFont="1" applyFill="1" applyBorder="1" applyAlignment="1">
      <alignment horizontal="center" vertical="center" wrapText="1"/>
    </xf>
    <xf numFmtId="43" fontId="7" fillId="2" borderId="3" xfId="1" applyFont="1" applyFill="1" applyBorder="1" applyAlignment="1" applyProtection="1">
      <alignment vertical="center" wrapText="1"/>
    </xf>
    <xf numFmtId="2" fontId="7" fillId="2" borderId="3" xfId="1" applyNumberFormat="1" applyFont="1" applyFill="1" applyBorder="1" applyAlignment="1" applyProtection="1">
      <alignment vertical="center" wrapText="1"/>
    </xf>
    <xf numFmtId="0" fontId="16" fillId="0" borderId="0" xfId="0" applyFont="1" applyFill="1"/>
    <xf numFmtId="2" fontId="12" fillId="2" borderId="0" xfId="0" applyNumberFormat="1" applyFont="1" applyFill="1" applyProtection="1"/>
    <xf numFmtId="1" fontId="7" fillId="2" borderId="3" xfId="0" applyNumberFormat="1" applyFont="1" applyFill="1" applyBorder="1" applyAlignment="1" applyProtection="1">
      <alignment horizontal="center" vertical="top" wrapText="1"/>
    </xf>
    <xf numFmtId="2" fontId="7" fillId="2" borderId="3" xfId="21" applyNumberFormat="1" applyFont="1" applyFill="1" applyBorder="1" applyAlignment="1" applyProtection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2" fontId="7" fillId="5" borderId="2" xfId="8" applyNumberFormat="1" applyFont="1" applyFill="1" applyBorder="1" applyAlignment="1">
      <alignment horizontal="center" vertical="center"/>
    </xf>
    <xf numFmtId="0" fontId="29" fillId="0" borderId="0" xfId="0" applyFont="1"/>
    <xf numFmtId="2" fontId="7" fillId="0" borderId="7" xfId="0" applyNumberFormat="1" applyFont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39" fillId="4" borderId="2" xfId="0" applyNumberFormat="1" applyFont="1" applyFill="1" applyBorder="1" applyAlignment="1">
      <alignment horizontal="center" vertical="center" wrapText="1"/>
    </xf>
    <xf numFmtId="169" fontId="39" fillId="4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8" fontId="7" fillId="5" borderId="3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0" fontId="25" fillId="0" borderId="0" xfId="0" applyFont="1" applyFill="1"/>
    <xf numFmtId="2" fontId="4" fillId="0" borderId="0" xfId="0" applyNumberFormat="1" applyFont="1" applyAlignment="1">
      <alignment horizontal="center" vertical="center"/>
    </xf>
    <xf numFmtId="2" fontId="7" fillId="0" borderId="3" xfId="26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3" borderId="3" xfId="0" quotePrefix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/>
    </xf>
    <xf numFmtId="9" fontId="10" fillId="4" borderId="2" xfId="0" applyNumberFormat="1" applyFont="1" applyFill="1" applyBorder="1" applyAlignment="1">
      <alignment vertical="center"/>
    </xf>
    <xf numFmtId="9" fontId="18" fillId="4" borderId="2" xfId="0" applyNumberFormat="1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171" fontId="18" fillId="4" borderId="2" xfId="0" applyNumberFormat="1" applyFont="1" applyFill="1" applyBorder="1" applyAlignment="1">
      <alignment horizontal="center" vertical="center"/>
    </xf>
    <xf numFmtId="166" fontId="18" fillId="4" borderId="2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vertical="center"/>
    </xf>
    <xf numFmtId="43" fontId="7" fillId="0" borderId="3" xfId="26" applyFont="1" applyFill="1" applyBorder="1" applyAlignment="1" applyProtection="1">
      <alignment horizontal="center" vertical="center" wrapText="1"/>
    </xf>
    <xf numFmtId="2" fontId="7" fillId="0" borderId="3" xfId="26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2" fillId="0" borderId="0" xfId="20" applyFont="1" applyAlignment="1">
      <alignment vertical="center"/>
    </xf>
    <xf numFmtId="2" fontId="7" fillId="0" borderId="3" xfId="27" applyNumberFormat="1" applyFont="1" applyFill="1" applyBorder="1" applyAlignment="1" applyProtection="1">
      <alignment horizontal="center" vertical="center" wrapText="1"/>
    </xf>
    <xf numFmtId="0" fontId="7" fillId="0" borderId="0" xfId="23" applyFont="1" applyAlignment="1">
      <alignment vertical="center"/>
    </xf>
    <xf numFmtId="0" fontId="29" fillId="0" borderId="2" xfId="0" applyFont="1" applyFill="1" applyBorder="1" applyAlignment="1">
      <alignment vertical="center"/>
    </xf>
    <xf numFmtId="0" fontId="34" fillId="2" borderId="0" xfId="0" applyFont="1" applyFill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13" fillId="2" borderId="2" xfId="0" quotePrefix="1" applyFont="1" applyFill="1" applyBorder="1" applyAlignment="1">
      <alignment horizontal="center" vertical="center" wrapText="1"/>
    </xf>
    <xf numFmtId="2" fontId="13" fillId="2" borderId="2" xfId="0" quotePrefix="1" applyNumberFormat="1" applyFont="1" applyFill="1" applyBorder="1" applyAlignment="1">
      <alignment horizontal="center" vertical="center" wrapText="1"/>
    </xf>
    <xf numFmtId="2" fontId="34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2" fontId="13" fillId="0" borderId="2" xfId="0" quotePrefix="1" applyNumberFormat="1" applyFont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7" fillId="0" borderId="2" xfId="28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0" fontId="7" fillId="0" borderId="2" xfId="29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1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31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7" fillId="0" borderId="3" xfId="27" applyNumberFormat="1" applyFont="1" applyBorder="1" applyAlignment="1">
      <alignment horizontal="center" vertical="center"/>
    </xf>
    <xf numFmtId="2" fontId="7" fillId="0" borderId="3" xfId="27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2" fontId="7" fillId="0" borderId="2" xfId="27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3" xfId="11" applyFont="1" applyFill="1" applyBorder="1" applyAlignment="1">
      <alignment horizontal="center" vertical="center" wrapText="1"/>
    </xf>
    <xf numFmtId="165" fontId="7" fillId="0" borderId="7" xfId="27" applyFont="1" applyFill="1" applyBorder="1" applyAlignment="1">
      <alignment vertical="center" wrapText="1"/>
    </xf>
    <xf numFmtId="165" fontId="7" fillId="0" borderId="11" xfId="30" applyFont="1" applyFill="1" applyBorder="1" applyAlignment="1" applyProtection="1">
      <alignment vertical="center" wrapText="1"/>
    </xf>
    <xf numFmtId="165" fontId="33" fillId="0" borderId="3" xfId="30" applyFont="1" applyFill="1" applyBorder="1" applyAlignment="1" applyProtection="1">
      <alignment vertical="center" wrapText="1"/>
    </xf>
    <xf numFmtId="165" fontId="7" fillId="0" borderId="3" xfId="30" applyFont="1" applyFill="1" applyBorder="1" applyAlignment="1" applyProtection="1">
      <alignment vertical="center" wrapText="1"/>
    </xf>
    <xf numFmtId="0" fontId="34" fillId="0" borderId="0" xfId="0" applyFont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2" fontId="9" fillId="0" borderId="7" xfId="9" applyNumberFormat="1" applyFont="1" applyFill="1" applyBorder="1" applyAlignment="1">
      <alignment horizontal="center" vertical="center"/>
    </xf>
    <xf numFmtId="2" fontId="9" fillId="5" borderId="7" xfId="9" applyNumberFormat="1" applyFont="1" applyFill="1" applyBorder="1" applyAlignment="1">
      <alignment horizontal="center" vertical="center"/>
    </xf>
    <xf numFmtId="2" fontId="7" fillId="0" borderId="7" xfId="9" applyNumberFormat="1" applyFont="1" applyFill="1" applyBorder="1" applyAlignment="1">
      <alignment horizontal="left" vertical="center"/>
    </xf>
    <xf numFmtId="2" fontId="7" fillId="5" borderId="3" xfId="9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9" fillId="5" borderId="2" xfId="15" applyFont="1" applyFill="1" applyBorder="1" applyAlignment="1">
      <alignment horizontal="center" vertical="center" wrapText="1"/>
    </xf>
    <xf numFmtId="2" fontId="7" fillId="5" borderId="2" xfId="20" applyNumberFormat="1" applyFont="1" applyFill="1" applyBorder="1" applyAlignment="1">
      <alignment horizontal="center" vertical="center"/>
    </xf>
    <xf numFmtId="2" fontId="7" fillId="5" borderId="2" xfId="9" applyNumberFormat="1" applyFont="1" applyFill="1" applyBorder="1" applyAlignment="1">
      <alignment horizontal="center" vertical="center"/>
    </xf>
    <xf numFmtId="0" fontId="9" fillId="4" borderId="2" xfId="20" applyFont="1" applyFill="1" applyBorder="1" applyAlignment="1">
      <alignment horizontal="center" vertical="center" wrapText="1"/>
    </xf>
    <xf numFmtId="2" fontId="9" fillId="5" borderId="2" xfId="16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165" fontId="7" fillId="0" borderId="10" xfId="27" applyFont="1" applyFill="1" applyBorder="1" applyAlignment="1">
      <alignment vertical="center" wrapText="1"/>
    </xf>
    <xf numFmtId="165" fontId="33" fillId="0" borderId="7" xfId="27" applyFont="1" applyFill="1" applyBorder="1" applyAlignment="1">
      <alignment vertical="center" wrapText="1"/>
    </xf>
    <xf numFmtId="0" fontId="9" fillId="4" borderId="3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left" vertical="center" wrapText="1"/>
    </xf>
    <xf numFmtId="2" fontId="9" fillId="4" borderId="5" xfId="0" applyNumberFormat="1" applyFont="1" applyFill="1" applyBorder="1" applyAlignment="1">
      <alignment horizontal="center" vertical="center"/>
    </xf>
    <xf numFmtId="2" fontId="7" fillId="2" borderId="2" xfId="11" applyNumberFormat="1" applyFont="1" applyFill="1" applyBorder="1" applyAlignment="1">
      <alignment horizontal="center" vertical="center"/>
    </xf>
    <xf numFmtId="0" fontId="9" fillId="4" borderId="2" xfId="5" quotePrefix="1" applyNumberFormat="1" applyFont="1" applyFill="1" applyBorder="1" applyAlignment="1">
      <alignment horizontal="center" vertical="center" wrapText="1"/>
    </xf>
    <xf numFmtId="0" fontId="9" fillId="4" borderId="2" xfId="5" applyNumberFormat="1" applyFont="1" applyFill="1" applyBorder="1" applyAlignment="1">
      <alignment horizontal="center" vertical="center" wrapText="1"/>
    </xf>
    <xf numFmtId="0" fontId="9" fillId="4" borderId="2" xfId="5" quotePrefix="1" applyFont="1" applyFill="1" applyBorder="1" applyAlignment="1">
      <alignment horizontal="center" vertical="center" wrapText="1"/>
    </xf>
    <xf numFmtId="1" fontId="9" fillId="4" borderId="2" xfId="5" quotePrefix="1" applyNumberFormat="1" applyFont="1" applyFill="1" applyBorder="1" applyAlignment="1">
      <alignment horizontal="center" vertical="center" wrapText="1"/>
    </xf>
    <xf numFmtId="49" fontId="9" fillId="4" borderId="2" xfId="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3" xfId="19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3" xfId="21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23" applyFont="1" applyFill="1" applyBorder="1" applyAlignment="1">
      <alignment horizontal="center" vertical="center"/>
    </xf>
    <xf numFmtId="0" fontId="7" fillId="0" borderId="3" xfId="20" applyFont="1" applyFill="1" applyBorder="1" applyAlignment="1">
      <alignment horizontal="center" vertical="center" wrapText="1"/>
    </xf>
    <xf numFmtId="2" fontId="9" fillId="0" borderId="2" xfId="0" quotePrefix="1" applyNumberFormat="1" applyFont="1" applyFill="1" applyBorder="1" applyAlignment="1">
      <alignment horizontal="center" vertical="center" wrapText="1"/>
    </xf>
    <xf numFmtId="2" fontId="23" fillId="0" borderId="3" xfId="11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7" fillId="2" borderId="4" xfId="13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2" xfId="0" applyFont="1" applyBorder="1"/>
    <xf numFmtId="2" fontId="29" fillId="0" borderId="0" xfId="0" applyNumberFormat="1" applyFont="1" applyAlignment="1">
      <alignment horizontal="center" vertical="center"/>
    </xf>
    <xf numFmtId="0" fontId="24" fillId="4" borderId="2" xfId="6" applyFont="1" applyFill="1" applyBorder="1" applyAlignment="1">
      <alignment horizontal="center" vertical="center" wrapText="1"/>
    </xf>
    <xf numFmtId="167" fontId="7" fillId="2" borderId="2" xfId="7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/>
    </xf>
    <xf numFmtId="0" fontId="7" fillId="2" borderId="2" xfId="8" applyFont="1" applyFill="1" applyBorder="1" applyAlignment="1">
      <alignment vertical="center"/>
    </xf>
    <xf numFmtId="0" fontId="29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2" fontId="7" fillId="5" borderId="2" xfId="1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4" fillId="0" borderId="2" xfId="29" applyFont="1" applyBorder="1" applyAlignment="1">
      <alignment horizontal="left" vertical="center" wrapText="1"/>
    </xf>
    <xf numFmtId="0" fontId="21" fillId="0" borderId="2" xfId="28" applyFont="1" applyBorder="1" applyAlignment="1">
      <alignment vertical="center" wrapText="1"/>
    </xf>
    <xf numFmtId="0" fontId="21" fillId="0" borderId="2" xfId="29" applyFont="1" applyBorder="1" applyAlignment="1">
      <alignment horizontal="left" vertical="center" wrapText="1"/>
    </xf>
    <xf numFmtId="0" fontId="29" fillId="2" borderId="0" xfId="0" applyFont="1" applyFill="1" applyAlignment="1">
      <alignment vertical="center"/>
    </xf>
    <xf numFmtId="2" fontId="7" fillId="0" borderId="8" xfId="0" applyNumberFormat="1" applyFont="1" applyFill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2" fillId="5" borderId="7" xfId="13" applyFont="1" applyFill="1" applyBorder="1" applyAlignment="1">
      <alignment vertical="center"/>
    </xf>
    <xf numFmtId="2" fontId="3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23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8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2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2" borderId="3" xfId="11" applyFont="1" applyFill="1" applyBorder="1" applyAlignment="1">
      <alignment horizontal="center" vertical="center"/>
    </xf>
    <xf numFmtId="0" fontId="17" fillId="2" borderId="7" xfId="11" applyFont="1" applyFill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5" borderId="3" xfId="2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7" fillId="2" borderId="3" xfId="18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7" fillId="2" borderId="3" xfId="18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left" vertical="top" wrapText="1"/>
    </xf>
    <xf numFmtId="2" fontId="7" fillId="0" borderId="3" xfId="0" applyNumberFormat="1" applyFont="1" applyFill="1" applyBorder="1" applyAlignment="1" applyProtection="1">
      <alignment horizontal="left" vertical="center" wrapText="1"/>
    </xf>
    <xf numFmtId="2" fontId="7" fillId="0" borderId="3" xfId="23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horizontal="center" vertical="center"/>
    </xf>
    <xf numFmtId="0" fontId="7" fillId="0" borderId="3" xfId="23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21" applyNumberFormat="1" applyFont="1" applyFill="1" applyBorder="1" applyAlignment="1" applyProtection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0" borderId="3" xfId="23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 applyProtection="1">
      <alignment horizontal="left" vertical="center" wrapText="1"/>
    </xf>
    <xf numFmtId="2" fontId="16" fillId="0" borderId="2" xfId="0" quotePrefix="1" applyNumberFormat="1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/>
    </xf>
    <xf numFmtId="2" fontId="7" fillId="0" borderId="2" xfId="14" applyNumberFormat="1" applyFont="1" applyFill="1" applyBorder="1" applyAlignment="1">
      <alignment horizontal="center" vertical="center"/>
    </xf>
    <xf numFmtId="2" fontId="7" fillId="0" borderId="2" xfId="16" applyNumberFormat="1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/>
    </xf>
    <xf numFmtId="2" fontId="7" fillId="0" borderId="2" xfId="9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left" vertical="center" wrapText="1"/>
    </xf>
    <xf numFmtId="2" fontId="7" fillId="0" borderId="3" xfId="6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9" fontId="7" fillId="2" borderId="3" xfId="0" applyNumberFormat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2" xfId="11" applyFont="1" applyFill="1" applyBorder="1" applyAlignment="1">
      <alignment horizontal="center" vertical="center" wrapText="1"/>
    </xf>
    <xf numFmtId="0" fontId="17" fillId="0" borderId="3" xfId="11" applyFont="1" applyBorder="1" applyAlignment="1">
      <alignment horizontal="center" vertical="center" wrapText="1"/>
    </xf>
    <xf numFmtId="0" fontId="7" fillId="0" borderId="3" xfId="11" applyFont="1" applyBorder="1" applyAlignment="1">
      <alignment horizontal="left" vertical="center"/>
    </xf>
    <xf numFmtId="0" fontId="7" fillId="0" borderId="2" xfId="11" applyFont="1" applyFill="1" applyBorder="1" applyAlignment="1">
      <alignment horizontal="left" vertical="center" wrapText="1"/>
    </xf>
    <xf numFmtId="2" fontId="17" fillId="0" borderId="2" xfId="11" applyNumberFormat="1" applyFont="1" applyFill="1" applyBorder="1" applyAlignment="1">
      <alignment horizontal="center" vertical="center"/>
    </xf>
    <xf numFmtId="0" fontId="7" fillId="5" borderId="2" xfId="6" applyFont="1" applyFill="1" applyBorder="1" applyAlignment="1">
      <alignment horizontal="left" vertical="center" wrapText="1"/>
    </xf>
    <xf numFmtId="0" fontId="7" fillId="5" borderId="2" xfId="11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2" borderId="3" xfId="12" applyFont="1" applyFill="1" applyBorder="1" applyAlignment="1">
      <alignment horizontal="center" vertical="center"/>
    </xf>
    <xf numFmtId="0" fontId="7" fillId="0" borderId="3" xfId="14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center" wrapText="1"/>
    </xf>
    <xf numFmtId="2" fontId="7" fillId="0" borderId="0" xfId="9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19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 applyProtection="1">
      <alignment horizontal="left" vertical="center" wrapText="1"/>
    </xf>
    <xf numFmtId="0" fontId="7" fillId="0" borderId="3" xfId="2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9" fillId="4" borderId="4" xfId="10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165" fontId="7" fillId="0" borderId="2" xfId="27" applyFont="1" applyFill="1" applyBorder="1" applyAlignment="1">
      <alignment vertical="center" wrapText="1"/>
    </xf>
    <xf numFmtId="165" fontId="33" fillId="0" borderId="2" xfId="27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165" fontId="7" fillId="0" borderId="2" xfId="30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2" fontId="9" fillId="0" borderId="2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center" vertical="center" wrapText="1"/>
    </xf>
    <xf numFmtId="2" fontId="43" fillId="2" borderId="2" xfId="22" applyNumberFormat="1" applyFont="1" applyFill="1" applyBorder="1" applyAlignment="1">
      <alignment horizontal="center" vertical="center" wrapText="1"/>
    </xf>
    <xf numFmtId="165" fontId="33" fillId="0" borderId="2" xfId="30" applyFont="1" applyFill="1" applyBorder="1" applyAlignment="1" applyProtection="1">
      <alignment vertical="center" wrapText="1"/>
    </xf>
    <xf numFmtId="170" fontId="33" fillId="0" borderId="2" xfId="30" applyNumberFormat="1" applyFont="1" applyFill="1" applyBorder="1" applyAlignment="1" applyProtection="1">
      <alignment vertical="center" wrapText="1"/>
    </xf>
    <xf numFmtId="170" fontId="7" fillId="0" borderId="2" xfId="30" applyNumberFormat="1" applyFont="1" applyFill="1" applyBorder="1" applyAlignment="1" applyProtection="1">
      <alignment vertical="center" wrapText="1"/>
    </xf>
    <xf numFmtId="0" fontId="7" fillId="5" borderId="3" xfId="20" applyFont="1" applyFill="1" applyBorder="1" applyAlignment="1">
      <alignment horizontal="left" vertical="center" wrapText="1"/>
    </xf>
    <xf numFmtId="0" fontId="7" fillId="5" borderId="3" xfId="15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2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5" borderId="2" xfId="20" applyFont="1" applyFill="1" applyBorder="1" applyAlignment="1">
      <alignment horizontal="left" vertical="center" wrapText="1"/>
    </xf>
    <xf numFmtId="0" fontId="7" fillId="5" borderId="2" xfId="15" applyFont="1" applyFill="1" applyBorder="1" applyAlignment="1">
      <alignment horizontal="center" vertical="center" wrapText="1"/>
    </xf>
    <xf numFmtId="2" fontId="7" fillId="2" borderId="15" xfId="16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2" fontId="7" fillId="5" borderId="2" xfId="16" applyNumberFormat="1" applyFont="1" applyFill="1" applyBorder="1" applyAlignment="1">
      <alignment horizontal="center" vertical="center" wrapText="1"/>
    </xf>
    <xf numFmtId="2" fontId="9" fillId="0" borderId="2" xfId="6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2" fontId="10" fillId="2" borderId="3" xfId="21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2" borderId="3" xfId="23" applyFont="1" applyFill="1" applyBorder="1" applyAlignment="1" applyProtection="1">
      <alignment horizontal="left" vertical="center" wrapText="1"/>
    </xf>
    <xf numFmtId="0" fontId="10" fillId="2" borderId="3" xfId="23" applyFont="1" applyFill="1" applyBorder="1" applyAlignment="1" applyProtection="1">
      <alignment horizontal="center" vertical="center" wrapText="1"/>
    </xf>
    <xf numFmtId="0" fontId="10" fillId="2" borderId="3" xfId="20" applyFont="1" applyFill="1" applyBorder="1" applyAlignment="1" applyProtection="1">
      <alignment horizontal="left" vertical="center" wrapText="1"/>
    </xf>
    <xf numFmtId="2" fontId="10" fillId="2" borderId="3" xfId="20" applyNumberFormat="1" applyFont="1" applyFill="1" applyBorder="1" applyAlignment="1" applyProtection="1">
      <alignment horizontal="center" vertical="center" wrapText="1"/>
    </xf>
    <xf numFmtId="2" fontId="10" fillId="2" borderId="3" xfId="1" applyNumberFormat="1" applyFont="1" applyFill="1" applyBorder="1" applyAlignment="1" applyProtection="1">
      <alignment horizontal="center" vertical="center" wrapText="1"/>
    </xf>
    <xf numFmtId="2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20" applyFont="1" applyFill="1" applyBorder="1" applyAlignment="1" applyProtection="1">
      <alignment horizontal="center" vertical="center" wrapText="1"/>
    </xf>
    <xf numFmtId="165" fontId="10" fillId="2" borderId="3" xfId="24" applyFont="1" applyFill="1" applyBorder="1" applyAlignment="1" applyProtection="1">
      <alignment vertical="center" wrapText="1"/>
    </xf>
    <xf numFmtId="0" fontId="10" fillId="2" borderId="3" xfId="0" applyFont="1" applyFill="1" applyBorder="1" applyAlignment="1">
      <alignment vertical="center" wrapText="1"/>
    </xf>
    <xf numFmtId="2" fontId="7" fillId="2" borderId="2" xfId="21" applyNumberFormat="1" applyFont="1" applyFill="1" applyBorder="1" applyAlignment="1" applyProtection="1">
      <alignment horizontal="center" vertical="center" wrapText="1"/>
    </xf>
    <xf numFmtId="2" fontId="10" fillId="0" borderId="3" xfId="0" applyNumberFormat="1" applyFont="1" applyFill="1" applyBorder="1" applyAlignment="1" applyProtection="1">
      <alignment horizontal="left" vertical="center" wrapText="1"/>
    </xf>
    <xf numFmtId="2" fontId="10" fillId="0" borderId="3" xfId="23" applyNumberFormat="1" applyFont="1" applyFill="1" applyBorder="1" applyAlignment="1" applyProtection="1">
      <alignment horizontal="center" vertical="center" wrapText="1"/>
    </xf>
    <xf numFmtId="2" fontId="10" fillId="0" borderId="3" xfId="0" applyNumberFormat="1" applyFont="1" applyFill="1" applyBorder="1" applyAlignment="1" applyProtection="1">
      <alignment horizontal="center" vertical="center" wrapText="1"/>
    </xf>
    <xf numFmtId="2" fontId="10" fillId="2" borderId="2" xfId="21" applyNumberFormat="1" applyFont="1" applyFill="1" applyBorder="1" applyAlignment="1" applyProtection="1">
      <alignment horizontal="center" vertical="center" wrapText="1"/>
    </xf>
    <xf numFmtId="0" fontId="7" fillId="2" borderId="2" xfId="20" applyFont="1" applyFill="1" applyBorder="1" applyAlignment="1" applyProtection="1">
      <alignment horizontal="center" vertical="center" wrapText="1"/>
    </xf>
    <xf numFmtId="2" fontId="33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 applyProtection="1">
      <alignment horizontal="left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2" fontId="17" fillId="0" borderId="3" xfId="11" applyNumberFormat="1" applyFont="1" applyBorder="1" applyAlignment="1">
      <alignment horizontal="center" vertical="center"/>
    </xf>
    <xf numFmtId="0" fontId="7" fillId="0" borderId="3" xfId="11" applyFont="1" applyBorder="1" applyAlignment="1">
      <alignment horizontal="left" vertical="center" wrapText="1"/>
    </xf>
    <xf numFmtId="2" fontId="7" fillId="0" borderId="3" xfId="11" applyNumberFormat="1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vertical="center" wrapText="1"/>
    </xf>
    <xf numFmtId="0" fontId="7" fillId="2" borderId="2" xfId="15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vertical="center" wrapText="1"/>
    </xf>
    <xf numFmtId="165" fontId="7" fillId="0" borderId="2" xfId="21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19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2" fontId="10" fillId="0" borderId="7" xfId="1" applyNumberFormat="1" applyFont="1" applyFill="1" applyBorder="1" applyAlignment="1" applyProtection="1">
      <alignment horizontal="center" vertical="center" wrapText="1"/>
    </xf>
    <xf numFmtId="2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2" fontId="7" fillId="0" borderId="3" xfId="0" applyNumberFormat="1" applyFont="1" applyBorder="1" applyAlignment="1">
      <alignment horizontal="left" vertical="center" wrapText="1"/>
    </xf>
    <xf numFmtId="0" fontId="7" fillId="0" borderId="3" xfId="6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0" borderId="3" xfId="18" applyFont="1" applyFill="1" applyBorder="1" applyAlignment="1">
      <alignment horizontal="left" vertical="center" wrapText="1"/>
    </xf>
    <xf numFmtId="0" fontId="7" fillId="0" borderId="3" xfId="18" applyFont="1" applyFill="1" applyBorder="1" applyAlignment="1">
      <alignment horizontal="center" vertical="center" wrapText="1"/>
    </xf>
    <xf numFmtId="0" fontId="17" fillId="0" borderId="3" xfId="18" applyFont="1" applyFill="1" applyBorder="1" applyAlignment="1">
      <alignment horizontal="left" vertical="center" wrapText="1"/>
    </xf>
    <xf numFmtId="0" fontId="17" fillId="0" borderId="3" xfId="18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center" vertical="center" wrapText="1"/>
    </xf>
    <xf numFmtId="2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2" fontId="7" fillId="2" borderId="0" xfId="0" applyNumberFormat="1" applyFont="1" applyFill="1" applyAlignment="1">
      <alignment vertical="center"/>
    </xf>
    <xf numFmtId="0" fontId="36" fillId="0" borderId="4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2" fillId="0" borderId="0" xfId="20" applyFont="1" applyAlignment="1" applyProtection="1">
      <alignment vertical="center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 applyProtection="1">
      <alignment horizontal="left" vertical="center" wrapText="1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left" vertical="center" wrapText="1"/>
    </xf>
    <xf numFmtId="2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2" fontId="7" fillId="2" borderId="7" xfId="1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2" fontId="10" fillId="2" borderId="3" xfId="0" applyNumberFormat="1" applyFont="1" applyFill="1" applyBorder="1" applyAlignment="1" applyProtection="1">
      <alignment horizontal="left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165" fontId="10" fillId="2" borderId="3" xfId="24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9" fontId="18" fillId="4" borderId="14" xfId="0" applyNumberFormat="1" applyFont="1" applyFill="1" applyBorder="1" applyAlignment="1">
      <alignment horizontal="center" vertical="center"/>
    </xf>
    <xf numFmtId="9" fontId="18" fillId="4" borderId="12" xfId="0" applyNumberFormat="1" applyFont="1" applyFill="1" applyBorder="1" applyAlignment="1">
      <alignment horizontal="center" vertical="center"/>
    </xf>
    <xf numFmtId="9" fontId="18" fillId="4" borderId="15" xfId="0" applyNumberFormat="1" applyFont="1" applyFill="1" applyBorder="1" applyAlignment="1">
      <alignment horizontal="center" vertical="center"/>
    </xf>
    <xf numFmtId="0" fontId="24" fillId="3" borderId="14" xfId="0" quotePrefix="1" applyFont="1" applyFill="1" applyBorder="1" applyAlignment="1">
      <alignment horizontal="center" vertical="center" wrapText="1"/>
    </xf>
    <xf numFmtId="0" fontId="24" fillId="3" borderId="15" xfId="0" quotePrefix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3" xfId="19" applyFont="1" applyFill="1" applyBorder="1" applyAlignment="1" applyProtection="1">
      <alignment horizontal="center" vertical="center"/>
    </xf>
    <xf numFmtId="0" fontId="7" fillId="0" borderId="7" xfId="19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7" fillId="0" borderId="4" xfId="19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Alignment="1" applyProtection="1">
      <alignment horizontal="right" vertical="center" wrapText="1"/>
    </xf>
    <xf numFmtId="4" fontId="29" fillId="0" borderId="0" xfId="0" applyNumberFormat="1" applyFont="1" applyFill="1" applyAlignment="1">
      <alignment horizontal="right" vertical="center" wrapText="1"/>
    </xf>
  </cellXfs>
  <cellStyles count="31">
    <cellStyle name="20% - Accent1 4" xfId="13"/>
    <cellStyle name="Comma" xfId="1" builtinId="3"/>
    <cellStyle name="Comma 11 2" xfId="30"/>
    <cellStyle name="Comma 2" xfId="24"/>
    <cellStyle name="Comma 4" xfId="26"/>
    <cellStyle name="Comma 51" xfId="7"/>
    <cellStyle name="Comma 6" xfId="21"/>
    <cellStyle name="Comma 6 2" xfId="27"/>
    <cellStyle name="Normal" xfId="0" builtinId="0"/>
    <cellStyle name="Normal 10" xfId="22"/>
    <cellStyle name="Normal 10 2" xfId="25"/>
    <cellStyle name="Normal 2" xfId="17"/>
    <cellStyle name="Normal 2 10" xfId="8"/>
    <cellStyle name="Normal 3 10" xfId="20"/>
    <cellStyle name="Normal 3 2" xfId="19"/>
    <cellStyle name="Normal 3 2 2" xfId="23"/>
    <cellStyle name="Normal 4" xfId="15"/>
    <cellStyle name="Normal 5" xfId="16"/>
    <cellStyle name="Normal 53" xfId="6"/>
    <cellStyle name="Normal 53 2" xfId="18"/>
    <cellStyle name="Normal_1 axali Fasebi" xfId="14"/>
    <cellStyle name="Normal_el.momaragebabenzo" xfId="11"/>
    <cellStyle name="Normal_Fire Alarm skola1" xfId="28"/>
    <cellStyle name="Normal_gare wyalsadfenigagarini 2" xfId="2"/>
    <cellStyle name="Normal_Sheet1" xfId="29"/>
    <cellStyle name="Normal_sida wyalsadeni" xfId="4"/>
    <cellStyle name="Normal_sida wyalsadenidigomi 2 2" xfId="10"/>
    <cellStyle name="Normal_stadion-1" xfId="5"/>
    <cellStyle name="Normal_xarj. 2 2 2" xfId="9"/>
    <cellStyle name="Normal_Xl0000048 2 2 2" xfId="3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6" name="Text Box 39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7" name="Text Box 39" hidden="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8" name="Text Box 39" hidden="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1" name="Text Box 95" hidden="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2" name="Text Box 95" hidden="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3" name="Text Box 95" hidden="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4" name="Text Box 95" hidden="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5" name="Text Box 95" hidden="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6" name="Text Box 95" hidden="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7" name="Text Box 38" hidden="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21" name="Text Box 39" hidden="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22" name="Text Box 39" hidden="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23" name="Text Box 39" hidden="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6" name="Text Box 95" hidden="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7" name="Text Box 95" hidden="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8" name="Text Box 95" hidden="1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29" name="Text Box 95" hidden="1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3" name="Text Box 38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4" name="Text Box 38" hidden="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36" name="Text Box 39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37" name="Text Box 39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38" name="Text Box 39" hidden="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1" name="Text Box 95" hidden="1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2" name="Text Box 95" hidden="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3" name="Text Box 95" hidden="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4" name="Text Box 95" hidden="1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5" name="Text Box 95" hidden="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6" name="Text Box 95" hidden="1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8" name="Text Box 38" hidden="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49" name="Text Box 38" hidden="1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51" name="Text Box 39" hidden="1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52" name="Text Box 39" hidden="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9525</xdr:rowOff>
    </xdr:to>
    <xdr:sp macro="" textlink="">
      <xdr:nvSpPr>
        <xdr:cNvPr id="53" name="Text Box 39" hidden="1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629400" y="211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6" name="Text Box 95" hidden="1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7" name="Text Box 95" hidden="1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8" name="Text Box 95" hidden="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59" name="Text Box 95" hidden="1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60" name="Text Box 95" hidden="1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76200</xdr:colOff>
      <xdr:row>42</xdr:row>
      <xdr:rowOff>0</xdr:rowOff>
    </xdr:to>
    <xdr:sp macro="" textlink="">
      <xdr:nvSpPr>
        <xdr:cNvPr id="61" name="Text Box 95" hidden="1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6438900" y="2114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63" name="Text Box 38" hidden="1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64" name="Text Box 38" hidden="1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65" name="Text Box 38" hidden="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66" name="Text Box 39" hidden="1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67" name="Text Box 39" hidden="1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68" name="Text Box 39" hidden="1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69" name="Text Box 38" hidden="1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70" name="Text Box 38" hidden="1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1" name="Text Box 95" hidden="1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2" name="Text Box 95" hidden="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3" name="Text Box 95" hidden="1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4" name="Text Box 95" hidden="1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5" name="Text Box 95" hidden="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76" name="Text Box 95" hidden="1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77" name="Text Box 38" hidden="1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81" name="Text Box 39" hidden="1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82" name="Text Box 39" hidden="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41</xdr:row>
      <xdr:rowOff>0</xdr:rowOff>
    </xdr:from>
    <xdr:to>
      <xdr:col>3</xdr:col>
      <xdr:colOff>266700</xdr:colOff>
      <xdr:row>41</xdr:row>
      <xdr:rowOff>114300</xdr:rowOff>
    </xdr:to>
    <xdr:sp macro="" textlink="">
      <xdr:nvSpPr>
        <xdr:cNvPr id="83" name="Text Box 39" hidden="1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6010275" y="21145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104775</xdr:rowOff>
    </xdr:to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86" name="Text Box 95" hidden="1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87" name="Text Box 95" hidden="1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88" name="Text Box 95" hidden="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89" name="Text Box 95" hidden="1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90" name="Text Box 95" hidden="1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95250</xdr:rowOff>
    </xdr:to>
    <xdr:sp macro="" textlink="">
      <xdr:nvSpPr>
        <xdr:cNvPr id="91" name="Text Box 95" hidden="1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5819775" y="2114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93" name="Text Box 38" hidden="1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95" name="Text Box 38" hidden="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96" name="Text Box 39" hidden="1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97" name="Text Box 39" hidden="1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98" name="Text Box 39" hidden="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0" name="Text Box 38" hidden="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1" name="Text Box 95" hidden="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2" name="Text Box 95" hidden="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3" name="Text Box 95" hidden="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4" name="Text Box 95" hidden="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5" name="Text Box 95" hidden="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6" name="Text Box 95" hidden="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7" name="Text Box 38" hidden="1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8" name="Text Box 38" hidden="1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0" name="Text Box 38" hidden="1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11" name="Text Box 39" hidden="1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12" name="Text Box 39" hidden="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13" name="Text Box 39" hidden="1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5" name="Text Box 38" hidden="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6" name="Text Box 95" hidden="1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7" name="Text Box 95" hidden="1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8" name="Text Box 95" hidden="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19" name="Text Box 95" hidden="1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0" name="Text Box 95" hidden="1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1" name="Text Box 95" hidden="1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3" name="Text Box 38" hidden="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5" name="Text Box 38" hidden="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26" name="Text Box 39" hidden="1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27" name="Text Box 39" hidden="1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28" name="Text Box 39" hidden="1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29" name="Text Box 38" hidden="1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0" name="Text Box 38" hidden="1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1" name="Text Box 95" hidden="1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2" name="Text Box 95" hidden="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3" name="Text Box 95" hidden="1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4" name="Text Box 95" hidden="1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5" name="Text Box 95" hidden="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6" name="Text Box 95" hidden="1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7" name="Text Box 38" hidden="1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0" name="Text Box 38" hidden="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41" name="Text Box 39" hidden="1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42" name="Text Box 39" hidden="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43" name="Text Box 39" hidden="1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4" name="Text Box 38" hidden="1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5" name="Text Box 38" hidden="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6" name="Text Box 95" hidden="1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7" name="Text Box 95" hidden="1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8" name="Text Box 95" hidden="1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49" name="Text Box 95" hidden="1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50" name="Text Box 95" hidden="1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51" name="Text Box 95" hidden="1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52" name="Text Box 38" hidden="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56" name="Text Box 39" hidden="1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57" name="Text Box 39" hidden="1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58" name="Text Box 39" hidden="1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59" name="Text Box 38" hidden="1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60" name="Text Box 38" hidden="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1" name="Text Box 95" hidden="1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2" name="Text Box 95" hidden="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5" name="Text Box 95" hidden="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66" name="Text Box 95" hidden="1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68" name="Text Box 38" hidden="1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69" name="Text Box 38" hidden="1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71" name="Text Box 39" hidden="1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72" name="Text Box 39" hidden="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173" name="Text Box 39" hidden="1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74" name="Text Box 38" hidden="1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175" name="Text Box 38" hidden="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76" name="Text Box 95" hidden="1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82" name="Text Box 38" hidden="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83" name="Text Box 38" hidden="1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84" name="Text Box 38" hidden="1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85" name="Text Box 38" hidden="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86" name="Text Box 39" hidden="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87" name="Text Box 39" hidden="1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188" name="Text Box 39" hidden="1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89" name="Text Box 38" hidden="1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0" name="Text Box 38" hidden="1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1" name="Text Box 95" hidden="1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2" name="Text Box 95" hidden="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3" name="Text Box 95" hidden="1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4" name="Text Box 95" hidden="1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5" name="Text Box 95" hidden="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6" name="Text Box 95" hidden="1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01" name="Text Box 39" hidden="1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02" name="Text Box 39" hidden="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03" name="Text Box 39" hidden="1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6" name="Text Box 95" hidden="1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7" name="Text Box 95" hidden="1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8" name="Text Box 95" hidden="1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09" name="Text Box 95" hidden="1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0" name="Text Box 95" hidden="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1" name="Text Box 95" hidden="1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16" name="Text Box 39" hidden="1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17" name="Text Box 39" hidden="1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18" name="Text Box 39" hidden="1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1" name="Text Box 95" hidden="1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2" name="Text Box 95" hidden="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3" name="Text Box 95" hidden="1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4" name="Text Box 95" hidden="1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5" name="Text Box 95" hidden="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6" name="Text Box 95" hidden="1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31" name="Text Box 39" hidden="1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32" name="Text Box 39" hidden="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33" name="Text Box 39" hidden="1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6629400" y="3354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6" name="Text Box 95" hidden="1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7" name="Text Box 95" hidden="1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8" name="Text Box 95" hidden="1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39" name="Text Box 95" hidden="1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40" name="Text Box 95" hidden="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macro="" textlink="">
      <xdr:nvSpPr>
        <xdr:cNvPr id="241" name="Text Box 95" hidden="1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6438900" y="3354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46" name="Text Box 39" hidden="1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47" name="Text Box 39" hidden="1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48" name="Text Box 39" hidden="1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1" name="Text Box 95" hidden="1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2" name="Text Box 95" hidden="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3" name="Text Box 95" hidden="1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4" name="Text Box 95" hidden="1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5" name="Text Box 95" hidden="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56" name="Text Box 95" hidden="1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61" name="Text Box 39" hidden="1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62" name="Text Box 39" hidden="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41</xdr:row>
      <xdr:rowOff>0</xdr:rowOff>
    </xdr:from>
    <xdr:ext cx="76200" cy="114300"/>
    <xdr:sp macro="" textlink="">
      <xdr:nvSpPr>
        <xdr:cNvPr id="263" name="Text Box 39" hidden="1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010275" y="33547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047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66" name="Text Box 95" hidden="1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67" name="Text Box 95" hidden="1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68" name="Text Box 95" hidden="1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69" name="Text Box 95" hidden="1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70" name="Text Box 95" hidden="1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95250"/>
    <xdr:sp macro="" textlink="">
      <xdr:nvSpPr>
        <xdr:cNvPr id="271" name="Text Box 95" hidden="1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5819775" y="33547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2" name="Text Box 39" hidden="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3" name="Text Box 39" hidden="1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4" name="Text Box 39" hidden="1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5" name="Text Box 39" hidden="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6" name="Text Box 39" hidden="1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7" name="Text Box 39" hidden="1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8" name="Text Box 39" hidden="1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79" name="Text Box 39" hidden="1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0" name="Text Box 39" hidden="1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1" name="Text Box 39" hidden="1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2" name="Text Box 39" hidden="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3" name="Text Box 39" hidden="1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4" name="Text Box 39" hidden="1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5" name="Text Box 39" hidden="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6" name="Text Box 39" hidden="1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7" name="Text Box 39" hidden="1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8" name="Text Box 39" hidden="1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89" name="Text Box 39" hidden="1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0" name="Text Box 39" hidden="1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1" name="Text Box 39" hidden="1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2" name="Text Box 39" hidden="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3" name="Text Box 39" hidden="1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4" name="Text Box 39" hidden="1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5" name="Text Box 39" hidden="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6629400" y="340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6" name="Text Box 39" hidden="1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7" name="Text Box 39" hidden="1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8" name="Text Box 39" hidden="1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299" name="Text Box 39" hidden="1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0" name="Text Box 39" hidden="1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1" name="Text Box 39" hidden="1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2" name="Text Box 39" hidden="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3" name="Text Box 39" hidden="1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4" name="Text Box 39" hidden="1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5" name="Text Box 39" hidden="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6" name="Text Box 39" hidden="1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76200" cy="200025"/>
    <xdr:sp macro="" textlink="">
      <xdr:nvSpPr>
        <xdr:cNvPr id="307" name="Text Box 39" hidden="1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6629400" y="360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109</xdr:row>
      <xdr:rowOff>47625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4800600" y="5029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76200" cy="60960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4800600" y="312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112</xdr:row>
      <xdr:rowOff>57150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76200" cy="60960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48006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105</xdr:row>
      <xdr:rowOff>0</xdr:rowOff>
    </xdr:from>
    <xdr:ext cx="76200" cy="609600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4829175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xmlns="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xmlns="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xmlns="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xmlns="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xmlns="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xmlns="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xmlns="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xmlns="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xmlns="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xmlns="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xmlns="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xmlns="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xmlns="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xmlns="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xmlns="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xmlns="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xmlns="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xmlns="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xmlns="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xmlns="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xmlns="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xmlns="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xmlns="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xmlns="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xmlns="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xmlns="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xmlns="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xmlns="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xmlns="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xmlns="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xmlns="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xmlns="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xmlns="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xmlns="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xmlns="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xmlns="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xmlns="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xmlns="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xmlns="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xmlns="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xmlns="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xmlns="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xmlns="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xmlns="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xmlns="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xmlns="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xmlns="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xmlns="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xmlns="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xmlns="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xmlns="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xmlns="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xmlns="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xmlns="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xmlns="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xmlns="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xmlns="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xmlns="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xmlns="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xmlns="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xmlns="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xmlns="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xmlns="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xmlns="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xmlns="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xmlns="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xmlns="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xmlns="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xmlns="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xmlns="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xmlns="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xmlns="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xmlns="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xmlns="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xmlns="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xmlns="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xmlns="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xmlns="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xmlns="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xmlns="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xmlns="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xmlns="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xmlns="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xmlns="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xmlns="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xmlns="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xmlns="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xmlns="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xmlns="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xmlns="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xmlns="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xmlns="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xmlns="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xmlns="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xmlns="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xmlns="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xmlns="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xmlns="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xmlns="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xmlns="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xmlns="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xmlns="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xmlns="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xmlns="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xmlns="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xmlns="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xmlns="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xmlns="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xmlns="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xmlns="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xmlns="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xmlns="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xmlns="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xmlns="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xmlns="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xmlns="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xmlns="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xmlns="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xmlns="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xmlns="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xmlns="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xmlns="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xmlns="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xmlns="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xmlns="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xmlns="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xmlns="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xmlns="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xmlns="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xmlns="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xmlns="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xmlns="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xmlns="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xmlns="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xmlns="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xmlns="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xmlns="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xmlns="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xmlns="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xmlns="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xmlns="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xmlns="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xmlns="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xmlns="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xmlns="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xmlns="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xmlns="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xmlns="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xmlns="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xmlns="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xmlns="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xmlns="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xmlns="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xmlns="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xmlns="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xmlns="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xmlns="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xmlns="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xmlns="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xmlns="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xmlns="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xmlns="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xmlns="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xmlns="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xmlns="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xmlns="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xmlns="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xmlns="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xmlns="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xmlns="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xmlns="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xmlns="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xmlns="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xmlns="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xmlns="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xmlns="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xmlns="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xmlns="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xmlns="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xmlns="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xmlns="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xmlns="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xmlns="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xmlns="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xmlns="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xmlns="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xmlns="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xmlns="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xmlns="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xmlns="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xmlns="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xmlns="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xmlns="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xmlns="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xmlns="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xmlns="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xmlns="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xmlns="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xmlns="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xmlns="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xmlns="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xmlns="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xmlns="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xmlns="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xmlns="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xmlns="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xmlns="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xmlns="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xmlns="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xmlns="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xmlns="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xmlns="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xmlns="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xmlns="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xmlns="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xmlns="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xmlns="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xmlns="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xmlns="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xmlns="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xmlns="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xmlns="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xmlns="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xmlns="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xmlns="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xmlns="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xmlns="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xmlns="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xmlns="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xmlns="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xmlns="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xmlns="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xmlns="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xmlns="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xmlns="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xmlns="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xmlns="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xmlns="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xmlns="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xmlns="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xmlns="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xmlns="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xmlns="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xmlns="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xmlns="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xmlns="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xmlns="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xmlns="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xmlns="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xmlns="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xmlns="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xmlns="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xmlns="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xmlns="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xmlns="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xmlns="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xmlns="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xmlns="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xmlns="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xmlns="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xmlns="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xmlns="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xmlns="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xmlns="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xmlns="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xmlns="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xmlns="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xmlns="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xmlns="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xmlns="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xmlns="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xmlns="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xmlns="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xmlns="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xmlns="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xmlns="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xmlns="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xmlns="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xmlns="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xmlns="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xmlns="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xmlns="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xmlns="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xmlns="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xmlns="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xmlns="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xmlns="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xmlns="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xmlns="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xmlns="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xmlns="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xmlns="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xmlns="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60960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xmlns="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xmlns="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xmlns="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xmlns="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xmlns="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xmlns="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xmlns="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xmlns="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xmlns="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xmlns="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xmlns="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xmlns="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xmlns="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xmlns="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xmlns="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xmlns="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4924425" y="8020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113</xdr:row>
      <xdr:rowOff>0</xdr:rowOff>
    </xdr:from>
    <xdr:ext cx="76200" cy="60960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xmlns="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4924425" y="9925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xmlns="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xmlns="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xmlns="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xmlns="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xmlns="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xmlns="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xmlns="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xmlns="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xmlns="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xmlns="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xmlns="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xmlns="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xmlns="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111</xdr:row>
      <xdr:rowOff>0</xdr:rowOff>
    </xdr:from>
    <xdr:ext cx="76200" cy="60960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xmlns="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4924425" y="706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xmlns="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xmlns="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xmlns="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xmlns="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xmlns="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xmlns="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xmlns="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112</xdr:row>
      <xdr:rowOff>0</xdr:rowOff>
    </xdr:from>
    <xdr:ext cx="76200" cy="60960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xmlns="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4924425" y="8972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xmlns="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xmlns="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xmlns="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xmlns="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xmlns="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xmlns="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xmlns="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xmlns="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xmlns="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xmlns="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xmlns="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xmlns="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xmlns="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xmlns="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xmlns="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xmlns="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xmlns="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xmlns="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xmlns="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xmlns="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xmlns="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xmlns="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xmlns="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xmlns="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xmlns="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xmlns="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xmlns="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xmlns="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xmlns="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xmlns="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xmlns="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xmlns="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xmlns="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xmlns="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xmlns="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xmlns="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xmlns="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xmlns="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xmlns="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xmlns="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xmlns="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xmlns="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xmlns="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xmlns="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xmlns="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xmlns="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xmlns="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xmlns="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xmlns="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xmlns="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xmlns="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xmlns="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xmlns="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xmlns="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xmlns="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xmlns="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xmlns="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xmlns="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xmlns="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xmlns="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xmlns="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xmlns="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xmlns="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xmlns="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xmlns="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xmlns="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xmlns="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xmlns="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xmlns="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xmlns="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xmlns="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xmlns="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xmlns="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xmlns="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xmlns="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xmlns="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xmlns="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xmlns="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xmlns="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xmlns="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xmlns="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xmlns="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xmlns="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xmlns="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xmlns="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xmlns="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xmlns="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xmlns="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xmlns="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xmlns="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xmlns="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xmlns="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xmlns="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xmlns="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xmlns="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xmlns="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xmlns="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xmlns="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xmlns="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xmlns="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xmlns="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xmlns="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xmlns="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xmlns="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xmlns="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xmlns="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xmlns="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xmlns="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xmlns="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xmlns="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xmlns="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xmlns="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xmlns="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xmlns="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xmlns="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xmlns="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xmlns="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xmlns="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xmlns="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xmlns="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xmlns="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xmlns="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xmlns="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xmlns="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xmlns="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xmlns="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xmlns="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xmlns="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xmlns="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xmlns="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xmlns="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xmlns="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xmlns="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xmlns="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xmlns="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119</xdr:row>
      <xdr:rowOff>0</xdr:rowOff>
    </xdr:from>
    <xdr:ext cx="76200" cy="60960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xmlns="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4924425" y="1163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xmlns="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xmlns="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xmlns="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xmlns="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xmlns="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xmlns="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xmlns="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xmlns="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xmlns="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xmlns="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xmlns="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xmlns="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xmlns="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xmlns="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xmlns="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xmlns="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xmlns="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xmlns="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xmlns="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xmlns="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xmlns="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xmlns="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xmlns="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xmlns="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xmlns="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xmlns="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xmlns="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xmlns="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xmlns="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xmlns="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xmlns="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xmlns="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xmlns="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xmlns="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xmlns="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xmlns="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xmlns="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xmlns="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xmlns="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xmlns="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xmlns="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xmlns="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xmlns="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xmlns="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xmlns="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xmlns="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xmlns="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xmlns="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xmlns="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xmlns="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xmlns="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xmlns="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xmlns="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xmlns="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xmlns="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xmlns="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xmlns="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xmlns="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xmlns="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xmlns="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xmlns="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xmlns="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xmlns="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xmlns="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xmlns="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xmlns="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xmlns="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xmlns="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xmlns="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xmlns="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xmlns="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xmlns="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xmlns="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xmlns="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xmlns="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xmlns="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xmlns="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xmlns="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xmlns="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xmlns="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xmlns="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xmlns="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xmlns="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xmlns="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xmlns="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xmlns="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xmlns="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xmlns="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xmlns="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xmlns="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xmlns="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xmlns="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xmlns="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xmlns="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xmlns="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xmlns="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xmlns="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xmlns="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xmlns="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xmlns="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xmlns="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xmlns="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xmlns="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xmlns="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xmlns="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xmlns="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xmlns="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xmlns="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xmlns="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xmlns="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xmlns="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xmlns="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xmlns="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xmlns="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xmlns="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xmlns="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xmlns="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xmlns="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xmlns="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xmlns="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xmlns="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xmlns="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xmlns="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xmlns="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xmlns="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xmlns="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xmlns="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xmlns="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xmlns="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xmlns="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xmlns="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xmlns="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xmlns="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xmlns="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xmlns="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xmlns="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xmlns="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xmlns="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xmlns="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xmlns="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xmlns="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xmlns="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xmlns="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xmlns="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xmlns="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xmlns="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xmlns="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xmlns="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xmlns="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xmlns="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xmlns="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xmlns="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xmlns="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xmlns="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xmlns="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xmlns="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xmlns="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xmlns="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xmlns="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xmlns="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xmlns="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xmlns="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xmlns="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xmlns="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xmlns="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xmlns="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xmlns="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xmlns="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xmlns="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xmlns="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xmlns="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xmlns="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xmlns="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xmlns="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xmlns="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xmlns="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xmlns="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xmlns="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xmlns="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xmlns="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xmlns="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xmlns="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xmlns="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xmlns="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xmlns="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xmlns="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xmlns="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xmlns="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xmlns="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xmlns="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xmlns="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xmlns="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xmlns="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xmlns="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xmlns="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xmlns="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xmlns="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xmlns="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xmlns="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xmlns="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xmlns="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xmlns="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xmlns="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xmlns="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xmlns="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xmlns="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xmlns="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xmlns="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xmlns="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xmlns="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xmlns="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xmlns="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xmlns="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xmlns="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xmlns="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xmlns="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xmlns="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xmlns="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xmlns="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xmlns="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xmlns="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xmlns="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xmlns="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xmlns="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xmlns="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xmlns="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xmlns="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xmlns="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xmlns="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xmlns="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xmlns="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xmlns="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xmlns="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xmlns="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xmlns="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xmlns="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xmlns="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xmlns="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xmlns="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xmlns="" id="{00000000-0008-0000-0400-0000A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xmlns="" id="{00000000-0008-0000-0400-0000A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xmlns="" id="{00000000-0008-0000-0400-0000A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xmlns="" id="{00000000-0008-0000-0400-0000A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xmlns="" id="{00000000-0008-0000-0400-0000A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xmlns="" id="{00000000-0008-0000-0400-0000A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xmlns="" id="{00000000-0008-0000-0400-0000A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xmlns="" id="{00000000-0008-0000-0400-0000B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xmlns="" id="{00000000-0008-0000-0400-0000B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xmlns="" id="{00000000-0008-0000-0400-0000B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xmlns="" id="{00000000-0008-0000-0400-0000B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xmlns="" id="{00000000-0008-0000-0400-0000B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xmlns="" id="{00000000-0008-0000-0400-0000B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xmlns="" id="{00000000-0008-0000-0400-0000B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xmlns="" id="{00000000-0008-0000-0400-0000B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xmlns="" id="{00000000-0008-0000-0400-0000B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xmlns="" id="{00000000-0008-0000-0400-0000B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xmlns="" id="{00000000-0008-0000-0400-0000B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xmlns="" id="{00000000-0008-0000-0400-0000B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xmlns="" id="{00000000-0008-0000-0400-0000B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xmlns="" id="{00000000-0008-0000-0400-0000B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xmlns="" id="{00000000-0008-0000-0400-0000B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xmlns="" id="{00000000-0008-0000-0400-0000B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xmlns="" id="{00000000-0008-0000-0400-0000C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xmlns="" id="{00000000-0008-0000-0400-0000C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xmlns="" id="{00000000-0008-0000-0400-0000C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xmlns="" id="{00000000-0008-0000-0400-0000C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xmlns="" id="{00000000-0008-0000-0400-0000C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xmlns="" id="{00000000-0008-0000-0400-0000C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xmlns="" id="{00000000-0008-0000-0400-0000C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xmlns="" id="{00000000-0008-0000-0400-0000C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xmlns="" id="{00000000-0008-0000-0400-0000C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xmlns="" id="{00000000-0008-0000-0400-0000C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xmlns="" id="{00000000-0008-0000-0400-0000C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xmlns="" id="{00000000-0008-0000-0400-0000C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xmlns="" id="{00000000-0008-0000-0400-0000C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xmlns="" id="{00000000-0008-0000-0400-0000C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xmlns="" id="{00000000-0008-0000-0400-0000C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xmlns="" id="{00000000-0008-0000-0400-0000C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xmlns="" id="{00000000-0008-0000-0400-0000D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xmlns="" id="{00000000-0008-0000-0400-0000D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xmlns="" id="{00000000-0008-0000-0400-0000D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xmlns="" id="{00000000-0008-0000-0400-0000D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xmlns="" id="{00000000-0008-0000-0400-0000D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xmlns="" id="{00000000-0008-0000-0400-0000D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xmlns="" id="{00000000-0008-0000-0400-0000D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xmlns="" id="{00000000-0008-0000-0400-0000D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xmlns="" id="{00000000-0008-0000-0400-0000D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xmlns="" id="{00000000-0008-0000-0400-0000D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xmlns="" id="{00000000-0008-0000-0400-0000D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xmlns="" id="{00000000-0008-0000-0400-0000D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xmlns="" id="{00000000-0008-0000-0400-0000D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xmlns="" id="{00000000-0008-0000-0400-0000D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xmlns="" id="{00000000-0008-0000-0400-0000D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xmlns="" id="{00000000-0008-0000-0400-0000D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xmlns="" id="{00000000-0008-0000-0400-0000E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xmlns="" id="{00000000-0008-0000-0400-0000E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xmlns="" id="{00000000-0008-0000-0400-0000E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xmlns="" id="{00000000-0008-0000-0400-0000E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xmlns="" id="{00000000-0008-0000-0400-0000E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xmlns="" id="{00000000-0008-0000-0400-0000E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xmlns="" id="{00000000-0008-0000-0400-0000E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xmlns="" id="{00000000-0008-0000-0400-0000E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xmlns="" id="{00000000-0008-0000-0400-0000E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xmlns="" id="{00000000-0008-0000-0400-0000E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xmlns="" id="{00000000-0008-0000-0400-0000E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xmlns="" id="{00000000-0008-0000-0400-0000E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xmlns="" id="{00000000-0008-0000-0400-0000E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xmlns="" id="{00000000-0008-0000-0400-0000E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xmlns="" id="{00000000-0008-0000-0400-0000E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xmlns="" id="{00000000-0008-0000-0400-0000E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xmlns="" id="{00000000-0008-0000-0400-0000F0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xmlns="" id="{00000000-0008-0000-0400-0000F1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xmlns="" id="{00000000-0008-0000-0400-0000F2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xmlns="" id="{00000000-0008-0000-0400-0000F3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xmlns="" id="{00000000-0008-0000-0400-0000F4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xmlns="" id="{00000000-0008-0000-0400-0000F5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xmlns="" id="{00000000-0008-0000-0400-0000F6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xmlns="" id="{00000000-0008-0000-0400-0000F7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xmlns="" id="{00000000-0008-0000-0400-0000F8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xmlns="" id="{00000000-0008-0000-0400-0000F9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xmlns="" id="{00000000-0008-0000-0400-0000FA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xmlns="" id="{00000000-0008-0000-0400-0000FB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xmlns="" id="{00000000-0008-0000-0400-0000FC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xmlns="" id="{00000000-0008-0000-0400-0000FD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xmlns="" id="{00000000-0008-0000-0400-0000FE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xmlns="" id="{00000000-0008-0000-0400-0000FF09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xmlns="" id="{00000000-0008-0000-0400-00000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xmlns="" id="{00000000-0008-0000-0400-00000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xmlns="" id="{00000000-0008-0000-0400-00000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xmlns="" id="{00000000-0008-0000-0400-00000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xmlns="" id="{00000000-0008-0000-0400-00000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xmlns="" id="{00000000-0008-0000-0400-00000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xmlns="" id="{00000000-0008-0000-0400-00000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xmlns="" id="{00000000-0008-0000-0400-00000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xmlns="" id="{00000000-0008-0000-0400-00000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xmlns="" id="{00000000-0008-0000-0400-00000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xmlns="" id="{00000000-0008-0000-0400-00000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xmlns="" id="{00000000-0008-0000-0400-00000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xmlns="" id="{00000000-0008-0000-0400-00000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xmlns="" id="{00000000-0008-0000-0400-00000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xmlns="" id="{00000000-0008-0000-0400-00000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xmlns="" id="{00000000-0008-0000-0400-00000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xmlns="" id="{00000000-0008-0000-0400-00001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xmlns="" id="{00000000-0008-0000-0400-00001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xmlns="" id="{00000000-0008-0000-0400-00001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xmlns="" id="{00000000-0008-0000-0400-00001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xmlns="" id="{00000000-0008-0000-0400-00001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xmlns="" id="{00000000-0008-0000-0400-00001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xmlns="" id="{00000000-0008-0000-0400-00001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xmlns="" id="{00000000-0008-0000-0400-00001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xmlns="" id="{00000000-0008-0000-0400-00001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xmlns="" id="{00000000-0008-0000-0400-00001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xmlns="" id="{00000000-0008-0000-0400-00001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xmlns="" id="{00000000-0008-0000-0400-00001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xmlns="" id="{00000000-0008-0000-0400-00001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xmlns="" id="{00000000-0008-0000-0400-00001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xmlns="" id="{00000000-0008-0000-0400-00001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xmlns="" id="{00000000-0008-0000-0400-00001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xmlns="" id="{00000000-0008-0000-0400-00002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xmlns="" id="{00000000-0008-0000-0400-00002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xmlns="" id="{00000000-0008-0000-0400-00002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xmlns="" id="{00000000-0008-0000-0400-00002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xmlns="" id="{00000000-0008-0000-0400-00002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xmlns="" id="{00000000-0008-0000-0400-00002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xmlns="" id="{00000000-0008-0000-0400-00002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xmlns="" id="{00000000-0008-0000-0400-00002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xmlns="" id="{00000000-0008-0000-0400-00002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xmlns="" id="{00000000-0008-0000-0400-00002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xmlns="" id="{00000000-0008-0000-0400-00002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xmlns="" id="{00000000-0008-0000-0400-00002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xmlns="" id="{00000000-0008-0000-0400-00002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xmlns="" id="{00000000-0008-0000-0400-00002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xmlns="" id="{00000000-0008-0000-0400-00002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xmlns="" id="{00000000-0008-0000-0400-00002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xmlns="" id="{00000000-0008-0000-0400-00003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xmlns="" id="{00000000-0008-0000-0400-00003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xmlns="" id="{00000000-0008-0000-0400-00003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xmlns="" id="{00000000-0008-0000-0400-00003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xmlns="" id="{00000000-0008-0000-0400-00003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xmlns="" id="{00000000-0008-0000-0400-00003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xmlns="" id="{00000000-0008-0000-0400-00003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xmlns="" id="{00000000-0008-0000-0400-00003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xmlns="" id="{00000000-0008-0000-0400-00003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xmlns="" id="{00000000-0008-0000-0400-00003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xmlns="" id="{00000000-0008-0000-0400-00003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xmlns="" id="{00000000-0008-0000-0400-00003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xmlns="" id="{00000000-0008-0000-0400-00003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xmlns="" id="{00000000-0008-0000-0400-00003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xmlns="" id="{00000000-0008-0000-0400-00003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xmlns="" id="{00000000-0008-0000-0400-00003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xmlns="" id="{00000000-0008-0000-0400-00004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xmlns="" id="{00000000-0008-0000-0400-00004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xmlns="" id="{00000000-0008-0000-0400-00004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xmlns="" id="{00000000-0008-0000-0400-00004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xmlns="" id="{00000000-0008-0000-0400-00004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xmlns="" id="{00000000-0008-0000-0400-00004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xmlns="" id="{00000000-0008-0000-0400-00004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xmlns="" id="{00000000-0008-0000-0400-00004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xmlns="" id="{00000000-0008-0000-0400-00004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xmlns="" id="{00000000-0008-0000-0400-00004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xmlns="" id="{00000000-0008-0000-0400-00004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xmlns="" id="{00000000-0008-0000-0400-00004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xmlns="" id="{00000000-0008-0000-0400-00004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xmlns="" id="{00000000-0008-0000-0400-00004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xmlns="" id="{00000000-0008-0000-0400-00004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xmlns="" id="{00000000-0008-0000-0400-00004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xmlns="" id="{00000000-0008-0000-0400-00005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xmlns="" id="{00000000-0008-0000-0400-00005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xmlns="" id="{00000000-0008-0000-0400-00005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xmlns="" id="{00000000-0008-0000-0400-00005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xmlns="" id="{00000000-0008-0000-0400-00005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xmlns="" id="{00000000-0008-0000-0400-00005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xmlns="" id="{00000000-0008-0000-0400-00005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xmlns="" id="{00000000-0008-0000-0400-00005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xmlns="" id="{00000000-0008-0000-0400-00005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xmlns="" id="{00000000-0008-0000-0400-00005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xmlns="" id="{00000000-0008-0000-0400-00005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xmlns="" id="{00000000-0008-0000-0400-00005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xmlns="" id="{00000000-0008-0000-0400-00005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xmlns="" id="{00000000-0008-0000-0400-00005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xmlns="" id="{00000000-0008-0000-0400-00005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xmlns="" id="{00000000-0008-0000-0400-00005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xmlns="" id="{00000000-0008-0000-0400-00006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xmlns="" id="{00000000-0008-0000-0400-00006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xmlns="" id="{00000000-0008-0000-0400-00006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xmlns="" id="{00000000-0008-0000-0400-00006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xmlns="" id="{00000000-0008-0000-0400-00006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xmlns="" id="{00000000-0008-0000-0400-00006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xmlns="" id="{00000000-0008-0000-0400-00006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xmlns="" id="{00000000-0008-0000-0400-00006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xmlns="" id="{00000000-0008-0000-0400-00006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xmlns="" id="{00000000-0008-0000-0400-00006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xmlns="" id="{00000000-0008-0000-0400-00006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xmlns="" id="{00000000-0008-0000-0400-00006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xmlns="" id="{00000000-0008-0000-0400-00006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xmlns="" id="{00000000-0008-0000-0400-00006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xmlns="" id="{00000000-0008-0000-0400-00006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xmlns="" id="{00000000-0008-0000-0400-00006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xmlns="" id="{00000000-0008-0000-0400-00007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xmlns="" id="{00000000-0008-0000-0400-00007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xmlns="" id="{00000000-0008-0000-0400-00007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xmlns="" id="{00000000-0008-0000-0400-00007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xmlns="" id="{00000000-0008-0000-0400-00007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xmlns="" id="{00000000-0008-0000-0400-00007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xmlns="" id="{00000000-0008-0000-0400-00007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xmlns="" id="{00000000-0008-0000-0400-00007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xmlns="" id="{00000000-0008-0000-0400-00007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xmlns="" id="{00000000-0008-0000-0400-00007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xmlns="" id="{00000000-0008-0000-0400-00007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xmlns="" id="{00000000-0008-0000-0400-00007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xmlns="" id="{00000000-0008-0000-0400-00007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xmlns="" id="{00000000-0008-0000-0400-00007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xmlns="" id="{00000000-0008-0000-0400-00007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xmlns="" id="{00000000-0008-0000-0400-00007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xmlns="" id="{00000000-0008-0000-0400-00008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xmlns="" id="{00000000-0008-0000-0400-00008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xmlns="" id="{00000000-0008-0000-0400-00008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xmlns="" id="{00000000-0008-0000-0400-00008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xmlns="" id="{00000000-0008-0000-0400-00008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xmlns="" id="{00000000-0008-0000-0400-00008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xmlns="" id="{00000000-0008-0000-0400-00008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xmlns="" id="{00000000-0008-0000-0400-00008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xmlns="" id="{00000000-0008-0000-0400-00008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xmlns="" id="{00000000-0008-0000-0400-00008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xmlns="" id="{00000000-0008-0000-0400-00008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xmlns="" id="{00000000-0008-0000-0400-00008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xmlns="" id="{00000000-0008-0000-0400-00008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xmlns="" id="{00000000-0008-0000-0400-00008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xmlns="" id="{00000000-0008-0000-0400-00008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xmlns="" id="{00000000-0008-0000-0400-00008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xmlns="" id="{00000000-0008-0000-0400-00009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xmlns="" id="{00000000-0008-0000-0400-00009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xmlns="" id="{00000000-0008-0000-0400-00009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xmlns="" id="{00000000-0008-0000-0400-00009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xmlns="" id="{00000000-0008-0000-0400-00009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xmlns="" id="{00000000-0008-0000-0400-00009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xmlns="" id="{00000000-0008-0000-0400-00009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xmlns="" id="{00000000-0008-0000-0400-00009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xmlns="" id="{00000000-0008-0000-0400-00009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xmlns="" id="{00000000-0008-0000-0400-00009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xmlns="" id="{00000000-0008-0000-0400-00009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xmlns="" id="{00000000-0008-0000-0400-00009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xmlns="" id="{00000000-0008-0000-0400-00009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xmlns="" id="{00000000-0008-0000-0400-00009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xmlns="" id="{00000000-0008-0000-0400-00009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xmlns="" id="{00000000-0008-0000-0400-00009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xmlns="" id="{00000000-0008-0000-0400-0000A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xmlns="" id="{00000000-0008-0000-0400-0000A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xmlns="" id="{00000000-0008-0000-0400-0000A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xmlns="" id="{00000000-0008-0000-0400-0000A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xmlns="" id="{00000000-0008-0000-0400-0000A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xmlns="" id="{00000000-0008-0000-0400-0000A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xmlns="" id="{00000000-0008-0000-0400-0000A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xmlns="" id="{00000000-0008-0000-0400-0000A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xmlns="" id="{00000000-0008-0000-0400-0000A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xmlns="" id="{00000000-0008-0000-0400-0000A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xmlns="" id="{00000000-0008-0000-0400-0000AA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xmlns="" id="{00000000-0008-0000-0400-0000AB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xmlns="" id="{00000000-0008-0000-0400-0000AC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xmlns="" id="{00000000-0008-0000-0400-0000AD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xmlns="" id="{00000000-0008-0000-0400-0000AE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xmlns="" id="{00000000-0008-0000-0400-0000AF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xmlns="" id="{00000000-0008-0000-0400-0000B0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xmlns="" id="{00000000-0008-0000-0400-0000B1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xmlns="" id="{00000000-0008-0000-0400-0000B2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xmlns="" id="{00000000-0008-0000-0400-0000B3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xmlns="" id="{00000000-0008-0000-0400-0000B4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xmlns="" id="{00000000-0008-0000-0400-0000B5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xmlns="" id="{00000000-0008-0000-0400-0000B6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00000000-0008-0000-0400-0000B7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xmlns="" id="{00000000-0008-0000-0400-0000B8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76200" cy="60960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xmlns="" id="{00000000-0008-0000-0400-0000B90A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6" name="Text Box 39" hidden="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7" name="Text Box 39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8" name="Text Box 39" hidden="1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" name="Text Box 95" hidden="1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2" name="Text Box 95" hidden="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" name="Text Box 95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" name="Text Box 95" hidden="1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5" name="Text Box 95" hidden="1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" name="Text Box 95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7" name="Text Box 38" hidden="1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1" name="Text Box 39" hidden="1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2" name="Text Box 39" hidden="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3" name="Text Box 39" hidden="1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6" name="Text Box 95" hidden="1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7" name="Text Box 95" hidden="1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8" name="Text Box 95" hidden="1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9" name="Text Box 95" hidden="1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3" name="Text Box 38" hidden="1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4" name="Text Box 38" hidden="1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36" name="Text Box 39" hidden="1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37" name="Text Box 39" hidden="1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38" name="Text Box 39" hidden="1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1" name="Text Box 95" hidden="1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2" name="Text Box 95" hidden="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3" name="Text Box 95" hidden="1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4" name="Text Box 95" hidden="1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5" name="Text Box 95" hidden="1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46" name="Text Box 95" hidden="1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48" name="Text Box 38" hidden="1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49" name="Text Box 38" hidden="1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51" name="Text Box 39" hidden="1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52" name="Text Box 39" hidden="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53" name="Text Box 39" hidden="1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56" name="Text Box 95" hidden="1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57" name="Text Box 95" hidden="1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58" name="Text Box 95" hidden="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59" name="Text Box 95" hidden="1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60" name="Text Box 95" hidden="1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61" name="Text Box 95" hidden="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63" name="Text Box 38" hidden="1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64" name="Text Box 38" hidden="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65" name="Text Box 39" hidden="1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66" name="Text Box 39" hidden="1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67" name="Text Box 39" hidden="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68" name="Text Box 38" hidden="1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69" name="Text Box 38" hidden="1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0" name="Text Box 95" hidden="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1" name="Text Box 95" hidden="1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2" name="Text Box 95" hidden="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3" name="Text Box 95" hidden="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4" name="Text Box 95" hidden="1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5" name="Text Box 95" hidden="1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76" name="Text Box 95" hidden="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77" name="Text Box 38" hidden="1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81" name="Text Box 39" hidden="1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82" name="Text Box 39" hidden="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83" name="Text Box 39" hidden="1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86" name="Text Box 95" hidden="1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87" name="Text Box 95" hidden="1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88" name="Text Box 95" hidden="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89" name="Text Box 95" hidden="1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90" name="Text Box 95" hidden="1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91" name="Text Box 95" hidden="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3" name="Text Box 38" hidden="1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95" name="Text Box 39" hidden="1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96" name="Text Box 39" hidden="1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97" name="Text Box 39" hidden="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0" name="Text Box 95" hidden="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1" name="Text Box 95" hidden="1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2" name="Text Box 95" hidden="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3" name="Text Box 95" hidden="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4" name="Text Box 95" hidden="1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05" name="Text Box 95" hidden="1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06" name="Text Box 38" hidden="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07" name="Text Box 38" hidden="1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08" name="Text Box 38" hidden="1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10" name="Text Box 39" hidden="1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11" name="Text Box 39" hidden="1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12" name="Text Box 39" hidden="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5" name="Text Box 95" hidden="1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6" name="Text Box 95" hidden="1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7" name="Text Box 95" hidden="1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8" name="Text Box 95" hidden="1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19" name="Text Box 95" hidden="1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20" name="Text Box 95" hidden="1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3" name="Text Box 38" hidden="1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25" name="Text Box 39" hidden="1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26" name="Text Box 39" hidden="1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27" name="Text Box 39" hidden="1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8" name="Text Box 38" hidden="1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29" name="Text Box 38" hidden="1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0" name="Text Box 95" hidden="1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1" name="Text Box 95" hidden="1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2" name="Text Box 95" hidden="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3" name="Text Box 95" hidden="1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4" name="Text Box 95" hidden="1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35" name="Text Box 95" hidden="1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37" name="Text Box 38" hidden="1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39" name="Text Box 39" hidden="1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40" name="Text Box 39" hidden="1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41" name="Text Box 39" hidden="1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42" name="Text Box 38" hidden="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43" name="Text Box 38" hidden="1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4" name="Text Box 95" hidden="1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5" name="Text Box 95" hidden="1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6" name="Text Box 95" hidden="1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7" name="Text Box 95" hidden="1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8" name="Text Box 95" hidden="1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49" name="Text Box 95" hidden="1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0" name="Text Box 38" hidden="1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1" name="Text Box 38" hidden="1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2" name="Text Box 38" hidden="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54" name="Text Box 39" hidden="1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55" name="Text Box 39" hidden="1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56" name="Text Box 39" hidden="1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59" name="Text Box 95" hidden="1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0" name="Text Box 95" hidden="1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1" name="Text Box 95" hidden="1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2" name="Text Box 95" hidden="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65" name="Text Box 38" hidden="1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66" name="Text Box 38" hidden="1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68" name="Text Box 39" hidden="1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69" name="Text Box 39" hidden="1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70" name="Text Box 39" hidden="1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3" name="Text Box 95" hidden="1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4" name="Text Box 95" hidden="1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5" name="Text Box 95" hidden="1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6" name="Text Box 95" hidden="1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5" name="Text Box 95" hidden="1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6" name="Text Box 95" hidden="1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7" name="Text Box 95" hidden="1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88" name="Text Box 95" hidden="1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89" name="Text Box 38" hidden="1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0" name="Text Box 38" hidden="1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1" name="Text Box 38" hidden="1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93" name="Text Box 39" hidden="1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94" name="Text Box 39" hidden="1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195" name="Text Box 39" hidden="1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98" name="Text Box 95" hidden="1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199" name="Text Box 95" hidden="1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00" name="Text Box 95" hidden="1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01" name="Text Box 95" hidden="1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08" name="Text Box 39" hidden="1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09" name="Text Box 39" hidden="1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48</xdr:row>
      <xdr:rowOff>0</xdr:rowOff>
    </xdr:from>
    <xdr:ext cx="76200" cy="217341"/>
    <xdr:sp macro="" textlink="">
      <xdr:nvSpPr>
        <xdr:cNvPr id="210" name="Text Box 39" hidden="1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7816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3" name="Text Box 95" hidden="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4" name="Text Box 95" hidden="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5" name="Text Box 95" hidden="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6" name="Text Box 95" hidden="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48</xdr:row>
      <xdr:rowOff>0</xdr:rowOff>
    </xdr:from>
    <xdr:ext cx="76200" cy="247650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23431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48</xdr:row>
      <xdr:rowOff>0</xdr:rowOff>
    </xdr:from>
    <xdr:ext cx="76200" cy="247650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xmlns="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xmlns="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xmlns="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xmlns="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xmlns="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xmlns="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xmlns="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xmlns="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xmlns="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xmlns="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xmlns="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xmlns="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xmlns="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xmlns="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xmlns="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xmlns="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xmlns="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xmlns="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xmlns="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xmlns="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xmlns="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xmlns="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xmlns="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xmlns="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xmlns="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xmlns="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xmlns="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xmlns="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xmlns="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xmlns="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xmlns="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xmlns="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xmlns="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xmlns="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xmlns="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xmlns="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xmlns="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xmlns="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xmlns="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xmlns="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xmlns="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xmlns="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xmlns="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xmlns="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xmlns="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xmlns="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xmlns="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xmlns="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xmlns="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xmlns="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xmlns="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xmlns="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xmlns="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xmlns="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xmlns="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xmlns="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xmlns="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xmlns="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xmlns="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xmlns="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xmlns="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xmlns="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xmlns="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xmlns="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xmlns="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xmlns="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xmlns="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xmlns="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xmlns="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xmlns="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xmlns="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xmlns="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xmlns="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xmlns="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48</xdr:row>
      <xdr:rowOff>0</xdr:rowOff>
    </xdr:from>
    <xdr:ext cx="76200" cy="230332"/>
    <xdr:sp macro="" textlink="">
      <xdr:nvSpPr>
        <xdr:cNvPr id="370" name="Text Box 10" hidden="1">
          <a:extLst>
            <a:ext uri="{FF2B5EF4-FFF2-40B4-BE49-F238E27FC236}">
              <a16:creationId xmlns:a16="http://schemas.microsoft.com/office/drawing/2014/main" xmlns="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48</xdr:row>
      <xdr:rowOff>0</xdr:rowOff>
    </xdr:from>
    <xdr:ext cx="76200" cy="230332"/>
    <xdr:sp macro="" textlink="">
      <xdr:nvSpPr>
        <xdr:cNvPr id="371" name="Text Box 11" hidden="1">
          <a:extLst>
            <a:ext uri="{FF2B5EF4-FFF2-40B4-BE49-F238E27FC236}">
              <a16:creationId xmlns:a16="http://schemas.microsoft.com/office/drawing/2014/main" xmlns="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xmlns="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xmlns="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xmlns="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xmlns="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xmlns="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xmlns="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xmlns="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xmlns="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xmlns="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xmlns="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xmlns="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xmlns="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xmlns="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xmlns="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6" name="Text Box 38" hidden="1">
          <a:extLst>
            <a:ext uri="{FF2B5EF4-FFF2-40B4-BE49-F238E27FC236}">
              <a16:creationId xmlns:a16="http://schemas.microsoft.com/office/drawing/2014/main" xmlns="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xmlns="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8" name="Text Box 38" hidden="1">
          <a:extLst>
            <a:ext uri="{FF2B5EF4-FFF2-40B4-BE49-F238E27FC236}">
              <a16:creationId xmlns:a16="http://schemas.microsoft.com/office/drawing/2014/main" xmlns="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xmlns="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xmlns="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xmlns="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92" name="Text Box 38" hidden="1">
          <a:extLst>
            <a:ext uri="{FF2B5EF4-FFF2-40B4-BE49-F238E27FC236}">
              <a16:creationId xmlns:a16="http://schemas.microsoft.com/office/drawing/2014/main" xmlns="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93" name="Text Box 38" hidden="1">
          <a:extLst>
            <a:ext uri="{FF2B5EF4-FFF2-40B4-BE49-F238E27FC236}">
              <a16:creationId xmlns:a16="http://schemas.microsoft.com/office/drawing/2014/main" xmlns="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94" name="Text Box 38" hidden="1">
          <a:extLst>
            <a:ext uri="{FF2B5EF4-FFF2-40B4-BE49-F238E27FC236}">
              <a16:creationId xmlns:a16="http://schemas.microsoft.com/office/drawing/2014/main" xmlns="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95" name="Text Box 38" hidden="1">
          <a:extLst>
            <a:ext uri="{FF2B5EF4-FFF2-40B4-BE49-F238E27FC236}">
              <a16:creationId xmlns:a16="http://schemas.microsoft.com/office/drawing/2014/main" xmlns="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96" name="Text Box 38" hidden="1">
          <a:extLst>
            <a:ext uri="{FF2B5EF4-FFF2-40B4-BE49-F238E27FC236}">
              <a16:creationId xmlns:a16="http://schemas.microsoft.com/office/drawing/2014/main" xmlns="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xmlns="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xmlns="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xmlns="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xmlns="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01" name="Text Box 38" hidden="1">
          <a:extLst>
            <a:ext uri="{FF2B5EF4-FFF2-40B4-BE49-F238E27FC236}">
              <a16:creationId xmlns:a16="http://schemas.microsoft.com/office/drawing/2014/main" xmlns="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xmlns="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3" name="Text Box 38" hidden="1">
          <a:extLst>
            <a:ext uri="{FF2B5EF4-FFF2-40B4-BE49-F238E27FC236}">
              <a16:creationId xmlns:a16="http://schemas.microsoft.com/office/drawing/2014/main" xmlns="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xmlns="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xmlns="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xmlns="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xmlns="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xmlns="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xmlns="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xmlns="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11" name="Text Box 38" hidden="1">
          <a:extLst>
            <a:ext uri="{FF2B5EF4-FFF2-40B4-BE49-F238E27FC236}">
              <a16:creationId xmlns:a16="http://schemas.microsoft.com/office/drawing/2014/main" xmlns="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2" name="Text Box 38" hidden="1">
          <a:extLst>
            <a:ext uri="{FF2B5EF4-FFF2-40B4-BE49-F238E27FC236}">
              <a16:creationId xmlns:a16="http://schemas.microsoft.com/office/drawing/2014/main" xmlns="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3" name="Text Box 38" hidden="1">
          <a:extLst>
            <a:ext uri="{FF2B5EF4-FFF2-40B4-BE49-F238E27FC236}">
              <a16:creationId xmlns:a16="http://schemas.microsoft.com/office/drawing/2014/main" xmlns="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14" name="Text Box 38" hidden="1">
          <a:extLst>
            <a:ext uri="{FF2B5EF4-FFF2-40B4-BE49-F238E27FC236}">
              <a16:creationId xmlns:a16="http://schemas.microsoft.com/office/drawing/2014/main" xmlns="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5" name="Text Box 38" hidden="1">
          <a:extLst>
            <a:ext uri="{FF2B5EF4-FFF2-40B4-BE49-F238E27FC236}">
              <a16:creationId xmlns:a16="http://schemas.microsoft.com/office/drawing/2014/main" xmlns="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xmlns="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xmlns="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xmlns="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xmlns="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0" name="Text Box 38" hidden="1">
          <a:extLst>
            <a:ext uri="{FF2B5EF4-FFF2-40B4-BE49-F238E27FC236}">
              <a16:creationId xmlns:a16="http://schemas.microsoft.com/office/drawing/2014/main" xmlns="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xmlns="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xmlns="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xmlns="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xmlns="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xmlns="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xmlns="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xmlns="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28" name="Text Box 38" hidden="1">
          <a:extLst>
            <a:ext uri="{FF2B5EF4-FFF2-40B4-BE49-F238E27FC236}">
              <a16:creationId xmlns:a16="http://schemas.microsoft.com/office/drawing/2014/main" xmlns="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29" name="Text Box 38" hidden="1">
          <a:extLst>
            <a:ext uri="{FF2B5EF4-FFF2-40B4-BE49-F238E27FC236}">
              <a16:creationId xmlns:a16="http://schemas.microsoft.com/office/drawing/2014/main" xmlns="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0" name="Text Box 38" hidden="1">
          <a:extLst>
            <a:ext uri="{FF2B5EF4-FFF2-40B4-BE49-F238E27FC236}">
              <a16:creationId xmlns:a16="http://schemas.microsoft.com/office/drawing/2014/main" xmlns="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xmlns="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xmlns="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xmlns="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xmlns="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5" name="Text Box 38" hidden="1">
          <a:extLst>
            <a:ext uri="{FF2B5EF4-FFF2-40B4-BE49-F238E27FC236}">
              <a16:creationId xmlns:a16="http://schemas.microsoft.com/office/drawing/2014/main" xmlns="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36" name="Text Box 38" hidden="1">
          <a:extLst>
            <a:ext uri="{FF2B5EF4-FFF2-40B4-BE49-F238E27FC236}">
              <a16:creationId xmlns:a16="http://schemas.microsoft.com/office/drawing/2014/main" xmlns="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7" name="Text Box 38" hidden="1">
          <a:extLst>
            <a:ext uri="{FF2B5EF4-FFF2-40B4-BE49-F238E27FC236}">
              <a16:creationId xmlns:a16="http://schemas.microsoft.com/office/drawing/2014/main" xmlns="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xmlns="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xmlns="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40" name="Text Box 38" hidden="1">
          <a:extLst>
            <a:ext uri="{FF2B5EF4-FFF2-40B4-BE49-F238E27FC236}">
              <a16:creationId xmlns:a16="http://schemas.microsoft.com/office/drawing/2014/main" xmlns="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41" name="Text Box 38" hidden="1">
          <a:extLst>
            <a:ext uri="{FF2B5EF4-FFF2-40B4-BE49-F238E27FC236}">
              <a16:creationId xmlns:a16="http://schemas.microsoft.com/office/drawing/2014/main" xmlns="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42" name="Text Box 38" hidden="1">
          <a:extLst>
            <a:ext uri="{FF2B5EF4-FFF2-40B4-BE49-F238E27FC236}">
              <a16:creationId xmlns:a16="http://schemas.microsoft.com/office/drawing/2014/main" xmlns="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xmlns="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44" name="Text Box 38" hidden="1">
          <a:extLst>
            <a:ext uri="{FF2B5EF4-FFF2-40B4-BE49-F238E27FC236}">
              <a16:creationId xmlns:a16="http://schemas.microsoft.com/office/drawing/2014/main" xmlns="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48</xdr:row>
      <xdr:rowOff>0</xdr:rowOff>
    </xdr:from>
    <xdr:ext cx="76200" cy="247650"/>
    <xdr:sp macro="" textlink="">
      <xdr:nvSpPr>
        <xdr:cNvPr id="445" name="Text Box 38" hidden="1">
          <a:extLst>
            <a:ext uri="{FF2B5EF4-FFF2-40B4-BE49-F238E27FC236}">
              <a16:creationId xmlns:a16="http://schemas.microsoft.com/office/drawing/2014/main" xmlns="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46" name="Text Box 38" hidden="1">
          <a:extLst>
            <a:ext uri="{FF2B5EF4-FFF2-40B4-BE49-F238E27FC236}">
              <a16:creationId xmlns:a16="http://schemas.microsoft.com/office/drawing/2014/main" xmlns="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47" name="Text Box 38" hidden="1">
          <a:extLst>
            <a:ext uri="{FF2B5EF4-FFF2-40B4-BE49-F238E27FC236}">
              <a16:creationId xmlns:a16="http://schemas.microsoft.com/office/drawing/2014/main" xmlns="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48" name="Text Box 38" hidden="1">
          <a:extLst>
            <a:ext uri="{FF2B5EF4-FFF2-40B4-BE49-F238E27FC236}">
              <a16:creationId xmlns:a16="http://schemas.microsoft.com/office/drawing/2014/main" xmlns="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49" name="Text Box 38" hidden="1">
          <a:extLst>
            <a:ext uri="{FF2B5EF4-FFF2-40B4-BE49-F238E27FC236}">
              <a16:creationId xmlns:a16="http://schemas.microsoft.com/office/drawing/2014/main" xmlns="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xmlns="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xmlns="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xmlns="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xmlns="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54" name="Text Box 38" hidden="1">
          <a:extLst>
            <a:ext uri="{FF2B5EF4-FFF2-40B4-BE49-F238E27FC236}">
              <a16:creationId xmlns:a16="http://schemas.microsoft.com/office/drawing/2014/main" xmlns="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5" name="Text Box 38" hidden="1">
          <a:extLst>
            <a:ext uri="{FF2B5EF4-FFF2-40B4-BE49-F238E27FC236}">
              <a16:creationId xmlns:a16="http://schemas.microsoft.com/office/drawing/2014/main" xmlns="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6" name="Text Box 38" hidden="1">
          <a:extLst>
            <a:ext uri="{FF2B5EF4-FFF2-40B4-BE49-F238E27FC236}">
              <a16:creationId xmlns:a16="http://schemas.microsoft.com/office/drawing/2014/main" xmlns="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xmlns="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xmlns="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59" name="Text Box 38" hidden="1">
          <a:extLst>
            <a:ext uri="{FF2B5EF4-FFF2-40B4-BE49-F238E27FC236}">
              <a16:creationId xmlns:a16="http://schemas.microsoft.com/office/drawing/2014/main" xmlns="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0" name="Text Box 38" hidden="1">
          <a:extLst>
            <a:ext uri="{FF2B5EF4-FFF2-40B4-BE49-F238E27FC236}">
              <a16:creationId xmlns:a16="http://schemas.microsoft.com/office/drawing/2014/main" xmlns="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61" name="Text Box 38" hidden="1">
          <a:extLst>
            <a:ext uri="{FF2B5EF4-FFF2-40B4-BE49-F238E27FC236}">
              <a16:creationId xmlns:a16="http://schemas.microsoft.com/office/drawing/2014/main" xmlns="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2" name="Text Box 38" hidden="1">
          <a:extLst>
            <a:ext uri="{FF2B5EF4-FFF2-40B4-BE49-F238E27FC236}">
              <a16:creationId xmlns:a16="http://schemas.microsoft.com/office/drawing/2014/main" xmlns="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3" name="Text Box 38" hidden="1">
          <a:extLst>
            <a:ext uri="{FF2B5EF4-FFF2-40B4-BE49-F238E27FC236}">
              <a16:creationId xmlns:a16="http://schemas.microsoft.com/office/drawing/2014/main" xmlns="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64" name="Text Box 38" hidden="1">
          <a:extLst>
            <a:ext uri="{FF2B5EF4-FFF2-40B4-BE49-F238E27FC236}">
              <a16:creationId xmlns:a16="http://schemas.microsoft.com/office/drawing/2014/main" xmlns="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xmlns="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xmlns="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xmlns="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xmlns="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69" name="Text Box 38" hidden="1">
          <a:extLst>
            <a:ext uri="{FF2B5EF4-FFF2-40B4-BE49-F238E27FC236}">
              <a16:creationId xmlns:a16="http://schemas.microsoft.com/office/drawing/2014/main" xmlns="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70" name="Text Box 38" hidden="1">
          <a:extLst>
            <a:ext uri="{FF2B5EF4-FFF2-40B4-BE49-F238E27FC236}">
              <a16:creationId xmlns:a16="http://schemas.microsoft.com/office/drawing/2014/main" xmlns="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1" name="Text Box 38" hidden="1">
          <a:extLst>
            <a:ext uri="{FF2B5EF4-FFF2-40B4-BE49-F238E27FC236}">
              <a16:creationId xmlns:a16="http://schemas.microsoft.com/office/drawing/2014/main" xmlns="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xmlns="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xmlns="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4" name="Text Box 38" hidden="1">
          <a:extLst>
            <a:ext uri="{FF2B5EF4-FFF2-40B4-BE49-F238E27FC236}">
              <a16:creationId xmlns:a16="http://schemas.microsoft.com/office/drawing/2014/main" xmlns="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75" name="Text Box 38" hidden="1">
          <a:extLst>
            <a:ext uri="{FF2B5EF4-FFF2-40B4-BE49-F238E27FC236}">
              <a16:creationId xmlns:a16="http://schemas.microsoft.com/office/drawing/2014/main" xmlns="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6" name="Text Box 38" hidden="1">
          <a:extLst>
            <a:ext uri="{FF2B5EF4-FFF2-40B4-BE49-F238E27FC236}">
              <a16:creationId xmlns:a16="http://schemas.microsoft.com/office/drawing/2014/main" xmlns="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7" name="Text Box 38" hidden="1">
          <a:extLst>
            <a:ext uri="{FF2B5EF4-FFF2-40B4-BE49-F238E27FC236}">
              <a16:creationId xmlns:a16="http://schemas.microsoft.com/office/drawing/2014/main" xmlns="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78" name="Text Box 38" hidden="1">
          <a:extLst>
            <a:ext uri="{FF2B5EF4-FFF2-40B4-BE49-F238E27FC236}">
              <a16:creationId xmlns:a16="http://schemas.microsoft.com/office/drawing/2014/main" xmlns="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79" name="Text Box 38" hidden="1">
          <a:extLst>
            <a:ext uri="{FF2B5EF4-FFF2-40B4-BE49-F238E27FC236}">
              <a16:creationId xmlns:a16="http://schemas.microsoft.com/office/drawing/2014/main" xmlns="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xmlns="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xmlns="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xmlns="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xmlns="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xmlns="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xmlns="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xmlns="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xmlns="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xmlns="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xmlns="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xmlns="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xmlns="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xmlns="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xmlns="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xmlns="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xmlns="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xmlns="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xmlns="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xmlns="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xmlns="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xmlns="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48</xdr:row>
      <xdr:rowOff>0</xdr:rowOff>
    </xdr:from>
    <xdr:ext cx="76200" cy="24765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xmlns="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23431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48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xmlns="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xmlns="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xmlns="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xmlns="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xmlns="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xmlns="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xmlns="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xmlns="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xmlns="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xmlns="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xmlns="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xmlns="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xmlns="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xmlns="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xmlns="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xmlns="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xmlns="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xmlns="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xmlns="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xmlns="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xmlns="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xmlns="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xmlns="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xmlns="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xmlns="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xmlns="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xmlns="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xmlns="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xmlns="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xmlns="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xmlns="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xmlns="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xmlns="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xmlns="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xmlns="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xmlns="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xmlns="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xmlns="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xmlns="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xmlns="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xmlns="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xmlns="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xmlns="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xmlns="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xmlns="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xmlns="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xmlns="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xmlns="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xmlns="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xmlns="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xmlns="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xmlns="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xmlns="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xmlns="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xmlns="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xmlns="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xmlns="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xmlns="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xmlns="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xmlns="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xmlns="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xmlns="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xmlns="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xmlns="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xmlns="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xmlns="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xmlns="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xmlns="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xmlns="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xmlns="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xmlns="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xmlns="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xmlns="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xmlns="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xmlns="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xmlns="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xmlns="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xmlns="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xmlns="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xmlns="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xmlns="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xmlns="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xmlns="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xmlns="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xmlns="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xmlns="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xmlns="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xmlns="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xmlns="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xmlns="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xmlns="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xmlns="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xmlns="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xmlns="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xmlns="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xmlns="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xmlns="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xmlns="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xmlns="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xmlns="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xmlns="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xmlns="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xmlns="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xmlns="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06" name="Text Box 38" hidden="1">
          <a:extLst>
            <a:ext uri="{FF2B5EF4-FFF2-40B4-BE49-F238E27FC236}">
              <a16:creationId xmlns:a16="http://schemas.microsoft.com/office/drawing/2014/main" xmlns="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7" name="Text Box 38" hidden="1">
          <a:extLst>
            <a:ext uri="{FF2B5EF4-FFF2-40B4-BE49-F238E27FC236}">
              <a16:creationId xmlns:a16="http://schemas.microsoft.com/office/drawing/2014/main" xmlns="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08" name="Text Box 38" hidden="1">
          <a:extLst>
            <a:ext uri="{FF2B5EF4-FFF2-40B4-BE49-F238E27FC236}">
              <a16:creationId xmlns:a16="http://schemas.microsoft.com/office/drawing/2014/main" xmlns="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09" name="Text Box 38" hidden="1">
          <a:extLst>
            <a:ext uri="{FF2B5EF4-FFF2-40B4-BE49-F238E27FC236}">
              <a16:creationId xmlns:a16="http://schemas.microsoft.com/office/drawing/2014/main" xmlns="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xmlns="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11" name="Text Box 38" hidden="1">
          <a:extLst>
            <a:ext uri="{FF2B5EF4-FFF2-40B4-BE49-F238E27FC236}">
              <a16:creationId xmlns:a16="http://schemas.microsoft.com/office/drawing/2014/main" xmlns="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2" name="Text Box 38" hidden="1">
          <a:extLst>
            <a:ext uri="{FF2B5EF4-FFF2-40B4-BE49-F238E27FC236}">
              <a16:creationId xmlns:a16="http://schemas.microsoft.com/office/drawing/2014/main" xmlns="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3" name="Text Box 38" hidden="1">
          <a:extLst>
            <a:ext uri="{FF2B5EF4-FFF2-40B4-BE49-F238E27FC236}">
              <a16:creationId xmlns:a16="http://schemas.microsoft.com/office/drawing/2014/main" xmlns="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14" name="Text Box 38" hidden="1">
          <a:extLst>
            <a:ext uri="{FF2B5EF4-FFF2-40B4-BE49-F238E27FC236}">
              <a16:creationId xmlns:a16="http://schemas.microsoft.com/office/drawing/2014/main" xmlns="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5" name="Text Box 38" hidden="1">
          <a:extLst>
            <a:ext uri="{FF2B5EF4-FFF2-40B4-BE49-F238E27FC236}">
              <a16:creationId xmlns:a16="http://schemas.microsoft.com/office/drawing/2014/main" xmlns="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16" name="Text Box 38" hidden="1">
          <a:extLst>
            <a:ext uri="{FF2B5EF4-FFF2-40B4-BE49-F238E27FC236}">
              <a16:creationId xmlns:a16="http://schemas.microsoft.com/office/drawing/2014/main" xmlns="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7" name="Text Box 38" hidden="1">
          <a:extLst>
            <a:ext uri="{FF2B5EF4-FFF2-40B4-BE49-F238E27FC236}">
              <a16:creationId xmlns:a16="http://schemas.microsoft.com/office/drawing/2014/main" xmlns="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xmlns="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xmlns="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xmlns="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21" name="Text Box 38" hidden="1">
          <a:extLst>
            <a:ext uri="{FF2B5EF4-FFF2-40B4-BE49-F238E27FC236}">
              <a16:creationId xmlns:a16="http://schemas.microsoft.com/office/drawing/2014/main" xmlns="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2" name="Text Box 38" hidden="1">
          <a:extLst>
            <a:ext uri="{FF2B5EF4-FFF2-40B4-BE49-F238E27FC236}">
              <a16:creationId xmlns:a16="http://schemas.microsoft.com/office/drawing/2014/main" xmlns="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23" name="Text Box 38" hidden="1">
          <a:extLst>
            <a:ext uri="{FF2B5EF4-FFF2-40B4-BE49-F238E27FC236}">
              <a16:creationId xmlns:a16="http://schemas.microsoft.com/office/drawing/2014/main" xmlns="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4" name="Text Box 38" hidden="1">
          <a:extLst>
            <a:ext uri="{FF2B5EF4-FFF2-40B4-BE49-F238E27FC236}">
              <a16:creationId xmlns:a16="http://schemas.microsoft.com/office/drawing/2014/main" xmlns="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xmlns="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26" name="Text Box 38" hidden="1">
          <a:extLst>
            <a:ext uri="{FF2B5EF4-FFF2-40B4-BE49-F238E27FC236}">
              <a16:creationId xmlns:a16="http://schemas.microsoft.com/office/drawing/2014/main" xmlns="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7" name="Text Box 38" hidden="1">
          <a:extLst>
            <a:ext uri="{FF2B5EF4-FFF2-40B4-BE49-F238E27FC236}">
              <a16:creationId xmlns:a16="http://schemas.microsoft.com/office/drawing/2014/main" xmlns="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28" name="Text Box 38" hidden="1">
          <a:extLst>
            <a:ext uri="{FF2B5EF4-FFF2-40B4-BE49-F238E27FC236}">
              <a16:creationId xmlns:a16="http://schemas.microsoft.com/office/drawing/2014/main" xmlns="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29" name="Text Box 38" hidden="1">
          <a:extLst>
            <a:ext uri="{FF2B5EF4-FFF2-40B4-BE49-F238E27FC236}">
              <a16:creationId xmlns:a16="http://schemas.microsoft.com/office/drawing/2014/main" xmlns="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xmlns="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xmlns="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2" name="Text Box 38" hidden="1">
          <a:extLst>
            <a:ext uri="{FF2B5EF4-FFF2-40B4-BE49-F238E27FC236}">
              <a16:creationId xmlns:a16="http://schemas.microsoft.com/office/drawing/2014/main" xmlns="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33" name="Text Box 38" hidden="1">
          <a:extLst>
            <a:ext uri="{FF2B5EF4-FFF2-40B4-BE49-F238E27FC236}">
              <a16:creationId xmlns:a16="http://schemas.microsoft.com/office/drawing/2014/main" xmlns="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xmlns="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xmlns="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36" name="Text Box 38" hidden="1">
          <a:extLst>
            <a:ext uri="{FF2B5EF4-FFF2-40B4-BE49-F238E27FC236}">
              <a16:creationId xmlns:a16="http://schemas.microsoft.com/office/drawing/2014/main" xmlns="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7" name="Text Box 38" hidden="1">
          <a:extLst>
            <a:ext uri="{FF2B5EF4-FFF2-40B4-BE49-F238E27FC236}">
              <a16:creationId xmlns:a16="http://schemas.microsoft.com/office/drawing/2014/main" xmlns="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38" name="Text Box 38" hidden="1">
          <a:extLst>
            <a:ext uri="{FF2B5EF4-FFF2-40B4-BE49-F238E27FC236}">
              <a16:creationId xmlns:a16="http://schemas.microsoft.com/office/drawing/2014/main" xmlns="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39" name="Text Box 38" hidden="1">
          <a:extLst>
            <a:ext uri="{FF2B5EF4-FFF2-40B4-BE49-F238E27FC236}">
              <a16:creationId xmlns:a16="http://schemas.microsoft.com/office/drawing/2014/main" xmlns="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0" name="Text Box 38" hidden="1">
          <a:extLst>
            <a:ext uri="{FF2B5EF4-FFF2-40B4-BE49-F238E27FC236}">
              <a16:creationId xmlns:a16="http://schemas.microsoft.com/office/drawing/2014/main" xmlns="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41" name="Text Box 38" hidden="1">
          <a:extLst>
            <a:ext uri="{FF2B5EF4-FFF2-40B4-BE49-F238E27FC236}">
              <a16:creationId xmlns:a16="http://schemas.microsoft.com/office/drawing/2014/main" xmlns="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xmlns="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xmlns="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4" name="Text Box 38" hidden="1">
          <a:extLst>
            <a:ext uri="{FF2B5EF4-FFF2-40B4-BE49-F238E27FC236}">
              <a16:creationId xmlns:a16="http://schemas.microsoft.com/office/drawing/2014/main" xmlns="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5" name="Text Box 38" hidden="1">
          <a:extLst>
            <a:ext uri="{FF2B5EF4-FFF2-40B4-BE49-F238E27FC236}">
              <a16:creationId xmlns:a16="http://schemas.microsoft.com/office/drawing/2014/main" xmlns="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xmlns="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xmlns="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xmlns="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49" name="Text Box 38" hidden="1">
          <a:extLst>
            <a:ext uri="{FF2B5EF4-FFF2-40B4-BE49-F238E27FC236}">
              <a16:creationId xmlns:a16="http://schemas.microsoft.com/office/drawing/2014/main" xmlns="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50" name="Text Box 38" hidden="1">
          <a:extLst>
            <a:ext uri="{FF2B5EF4-FFF2-40B4-BE49-F238E27FC236}">
              <a16:creationId xmlns:a16="http://schemas.microsoft.com/office/drawing/2014/main" xmlns="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xmlns="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48</xdr:row>
      <xdr:rowOff>0</xdr:rowOff>
    </xdr:from>
    <xdr:ext cx="76200" cy="230332"/>
    <xdr:sp macro="" textlink="">
      <xdr:nvSpPr>
        <xdr:cNvPr id="652" name="Text Box 10" hidden="1">
          <a:extLst>
            <a:ext uri="{FF2B5EF4-FFF2-40B4-BE49-F238E27FC236}">
              <a16:creationId xmlns:a16="http://schemas.microsoft.com/office/drawing/2014/main" xmlns="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48</xdr:row>
      <xdr:rowOff>0</xdr:rowOff>
    </xdr:from>
    <xdr:ext cx="76200" cy="230332"/>
    <xdr:sp macro="" textlink="">
      <xdr:nvSpPr>
        <xdr:cNvPr id="653" name="Text Box 11" hidden="1">
          <a:extLst>
            <a:ext uri="{FF2B5EF4-FFF2-40B4-BE49-F238E27FC236}">
              <a16:creationId xmlns:a16="http://schemas.microsoft.com/office/drawing/2014/main" xmlns="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54" name="Text Box 38" hidden="1">
          <a:extLst>
            <a:ext uri="{FF2B5EF4-FFF2-40B4-BE49-F238E27FC236}">
              <a16:creationId xmlns:a16="http://schemas.microsoft.com/office/drawing/2014/main" xmlns="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55" name="Text Box 38" hidden="1">
          <a:extLst>
            <a:ext uri="{FF2B5EF4-FFF2-40B4-BE49-F238E27FC236}">
              <a16:creationId xmlns:a16="http://schemas.microsoft.com/office/drawing/2014/main" xmlns="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56" name="Text Box 38" hidden="1">
          <a:extLst>
            <a:ext uri="{FF2B5EF4-FFF2-40B4-BE49-F238E27FC236}">
              <a16:creationId xmlns:a16="http://schemas.microsoft.com/office/drawing/2014/main" xmlns="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57" name="Text Box 38" hidden="1">
          <a:extLst>
            <a:ext uri="{FF2B5EF4-FFF2-40B4-BE49-F238E27FC236}">
              <a16:creationId xmlns:a16="http://schemas.microsoft.com/office/drawing/2014/main" xmlns="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58" name="Text Box 38" hidden="1">
          <a:extLst>
            <a:ext uri="{FF2B5EF4-FFF2-40B4-BE49-F238E27FC236}">
              <a16:creationId xmlns:a16="http://schemas.microsoft.com/office/drawing/2014/main" xmlns="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59" name="Text Box 38" hidden="1">
          <a:extLst>
            <a:ext uri="{FF2B5EF4-FFF2-40B4-BE49-F238E27FC236}">
              <a16:creationId xmlns:a16="http://schemas.microsoft.com/office/drawing/2014/main" xmlns="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0" name="Text Box 38" hidden="1">
          <a:extLst>
            <a:ext uri="{FF2B5EF4-FFF2-40B4-BE49-F238E27FC236}">
              <a16:creationId xmlns:a16="http://schemas.microsoft.com/office/drawing/2014/main" xmlns="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1" name="Text Box 38" hidden="1">
          <a:extLst>
            <a:ext uri="{FF2B5EF4-FFF2-40B4-BE49-F238E27FC236}">
              <a16:creationId xmlns:a16="http://schemas.microsoft.com/office/drawing/2014/main" xmlns="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62" name="Text Box 38" hidden="1">
          <a:extLst>
            <a:ext uri="{FF2B5EF4-FFF2-40B4-BE49-F238E27FC236}">
              <a16:creationId xmlns:a16="http://schemas.microsoft.com/office/drawing/2014/main" xmlns="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3" name="Text Box 38" hidden="1">
          <a:extLst>
            <a:ext uri="{FF2B5EF4-FFF2-40B4-BE49-F238E27FC236}">
              <a16:creationId xmlns:a16="http://schemas.microsoft.com/office/drawing/2014/main" xmlns="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4" name="Text Box 38" hidden="1">
          <a:extLst>
            <a:ext uri="{FF2B5EF4-FFF2-40B4-BE49-F238E27FC236}">
              <a16:creationId xmlns:a16="http://schemas.microsoft.com/office/drawing/2014/main" xmlns="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65" name="Text Box 38" hidden="1">
          <a:extLst>
            <a:ext uri="{FF2B5EF4-FFF2-40B4-BE49-F238E27FC236}">
              <a16:creationId xmlns:a16="http://schemas.microsoft.com/office/drawing/2014/main" xmlns="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6" name="Text Box 38" hidden="1">
          <a:extLst>
            <a:ext uri="{FF2B5EF4-FFF2-40B4-BE49-F238E27FC236}">
              <a16:creationId xmlns:a16="http://schemas.microsoft.com/office/drawing/2014/main" xmlns="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67" name="Text Box 38" hidden="1">
          <a:extLst>
            <a:ext uri="{FF2B5EF4-FFF2-40B4-BE49-F238E27FC236}">
              <a16:creationId xmlns:a16="http://schemas.microsoft.com/office/drawing/2014/main" xmlns="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68" name="Text Box 38" hidden="1">
          <a:extLst>
            <a:ext uri="{FF2B5EF4-FFF2-40B4-BE49-F238E27FC236}">
              <a16:creationId xmlns:a16="http://schemas.microsoft.com/office/drawing/2014/main" xmlns="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69" name="Text Box 38" hidden="1">
          <a:extLst>
            <a:ext uri="{FF2B5EF4-FFF2-40B4-BE49-F238E27FC236}">
              <a16:creationId xmlns:a16="http://schemas.microsoft.com/office/drawing/2014/main" xmlns="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0" name="Text Box 38" hidden="1">
          <a:extLst>
            <a:ext uri="{FF2B5EF4-FFF2-40B4-BE49-F238E27FC236}">
              <a16:creationId xmlns:a16="http://schemas.microsoft.com/office/drawing/2014/main" xmlns="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1" name="Text Box 38" hidden="1">
          <a:extLst>
            <a:ext uri="{FF2B5EF4-FFF2-40B4-BE49-F238E27FC236}">
              <a16:creationId xmlns:a16="http://schemas.microsoft.com/office/drawing/2014/main" xmlns="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72" name="Text Box 38" hidden="1">
          <a:extLst>
            <a:ext uri="{FF2B5EF4-FFF2-40B4-BE49-F238E27FC236}">
              <a16:creationId xmlns:a16="http://schemas.microsoft.com/office/drawing/2014/main" xmlns="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3" name="Text Box 38" hidden="1">
          <a:extLst>
            <a:ext uri="{FF2B5EF4-FFF2-40B4-BE49-F238E27FC236}">
              <a16:creationId xmlns:a16="http://schemas.microsoft.com/office/drawing/2014/main" xmlns="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74" name="Text Box 38" hidden="1">
          <a:extLst>
            <a:ext uri="{FF2B5EF4-FFF2-40B4-BE49-F238E27FC236}">
              <a16:creationId xmlns:a16="http://schemas.microsoft.com/office/drawing/2014/main" xmlns="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5" name="Text Box 38" hidden="1">
          <a:extLst>
            <a:ext uri="{FF2B5EF4-FFF2-40B4-BE49-F238E27FC236}">
              <a16:creationId xmlns:a16="http://schemas.microsoft.com/office/drawing/2014/main" xmlns="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6" name="Text Box 38" hidden="1">
          <a:extLst>
            <a:ext uri="{FF2B5EF4-FFF2-40B4-BE49-F238E27FC236}">
              <a16:creationId xmlns:a16="http://schemas.microsoft.com/office/drawing/2014/main" xmlns="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77" name="Text Box 38" hidden="1">
          <a:extLst>
            <a:ext uri="{FF2B5EF4-FFF2-40B4-BE49-F238E27FC236}">
              <a16:creationId xmlns:a16="http://schemas.microsoft.com/office/drawing/2014/main" xmlns="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78" name="Text Box 38" hidden="1">
          <a:extLst>
            <a:ext uri="{FF2B5EF4-FFF2-40B4-BE49-F238E27FC236}">
              <a16:creationId xmlns:a16="http://schemas.microsoft.com/office/drawing/2014/main" xmlns="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79" name="Text Box 38" hidden="1">
          <a:extLst>
            <a:ext uri="{FF2B5EF4-FFF2-40B4-BE49-F238E27FC236}">
              <a16:creationId xmlns:a16="http://schemas.microsoft.com/office/drawing/2014/main" xmlns="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0" name="Text Box 38" hidden="1">
          <a:extLst>
            <a:ext uri="{FF2B5EF4-FFF2-40B4-BE49-F238E27FC236}">
              <a16:creationId xmlns:a16="http://schemas.microsoft.com/office/drawing/2014/main" xmlns="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81" name="Text Box 38" hidden="1">
          <a:extLst>
            <a:ext uri="{FF2B5EF4-FFF2-40B4-BE49-F238E27FC236}">
              <a16:creationId xmlns:a16="http://schemas.microsoft.com/office/drawing/2014/main" xmlns="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2" name="Text Box 38" hidden="1">
          <a:extLst>
            <a:ext uri="{FF2B5EF4-FFF2-40B4-BE49-F238E27FC236}">
              <a16:creationId xmlns:a16="http://schemas.microsoft.com/office/drawing/2014/main" xmlns="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83" name="Text Box 38" hidden="1">
          <a:extLst>
            <a:ext uri="{FF2B5EF4-FFF2-40B4-BE49-F238E27FC236}">
              <a16:creationId xmlns:a16="http://schemas.microsoft.com/office/drawing/2014/main" xmlns="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4" name="Text Box 38" hidden="1">
          <a:extLst>
            <a:ext uri="{FF2B5EF4-FFF2-40B4-BE49-F238E27FC236}">
              <a16:creationId xmlns:a16="http://schemas.microsoft.com/office/drawing/2014/main" xmlns="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5" name="Text Box 38" hidden="1">
          <a:extLst>
            <a:ext uri="{FF2B5EF4-FFF2-40B4-BE49-F238E27FC236}">
              <a16:creationId xmlns:a16="http://schemas.microsoft.com/office/drawing/2014/main" xmlns="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86" name="Text Box 38" hidden="1">
          <a:extLst>
            <a:ext uri="{FF2B5EF4-FFF2-40B4-BE49-F238E27FC236}">
              <a16:creationId xmlns:a16="http://schemas.microsoft.com/office/drawing/2014/main" xmlns="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7" name="Text Box 38" hidden="1">
          <a:extLst>
            <a:ext uri="{FF2B5EF4-FFF2-40B4-BE49-F238E27FC236}">
              <a16:creationId xmlns:a16="http://schemas.microsoft.com/office/drawing/2014/main" xmlns="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88" name="Text Box 38" hidden="1">
          <a:extLst>
            <a:ext uri="{FF2B5EF4-FFF2-40B4-BE49-F238E27FC236}">
              <a16:creationId xmlns:a16="http://schemas.microsoft.com/office/drawing/2014/main" xmlns="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89" name="Text Box 38" hidden="1">
          <a:extLst>
            <a:ext uri="{FF2B5EF4-FFF2-40B4-BE49-F238E27FC236}">
              <a16:creationId xmlns:a16="http://schemas.microsoft.com/office/drawing/2014/main" xmlns="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0" name="Text Box 38" hidden="1">
          <a:extLst>
            <a:ext uri="{FF2B5EF4-FFF2-40B4-BE49-F238E27FC236}">
              <a16:creationId xmlns:a16="http://schemas.microsoft.com/office/drawing/2014/main" xmlns="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91" name="Text Box 38" hidden="1">
          <a:extLst>
            <a:ext uri="{FF2B5EF4-FFF2-40B4-BE49-F238E27FC236}">
              <a16:creationId xmlns:a16="http://schemas.microsoft.com/office/drawing/2014/main" xmlns="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2" name="Text Box 38" hidden="1">
          <a:extLst>
            <a:ext uri="{FF2B5EF4-FFF2-40B4-BE49-F238E27FC236}">
              <a16:creationId xmlns:a16="http://schemas.microsoft.com/office/drawing/2014/main" xmlns="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93" name="Text Box 38" hidden="1">
          <a:extLst>
            <a:ext uri="{FF2B5EF4-FFF2-40B4-BE49-F238E27FC236}">
              <a16:creationId xmlns:a16="http://schemas.microsoft.com/office/drawing/2014/main" xmlns="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4" name="Text Box 38" hidden="1">
          <a:extLst>
            <a:ext uri="{FF2B5EF4-FFF2-40B4-BE49-F238E27FC236}">
              <a16:creationId xmlns:a16="http://schemas.microsoft.com/office/drawing/2014/main" xmlns="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5" name="Text Box 38" hidden="1">
          <a:extLst>
            <a:ext uri="{FF2B5EF4-FFF2-40B4-BE49-F238E27FC236}">
              <a16:creationId xmlns:a16="http://schemas.microsoft.com/office/drawing/2014/main" xmlns="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96" name="Text Box 38" hidden="1">
          <a:extLst>
            <a:ext uri="{FF2B5EF4-FFF2-40B4-BE49-F238E27FC236}">
              <a16:creationId xmlns:a16="http://schemas.microsoft.com/office/drawing/2014/main" xmlns="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7" name="Text Box 38" hidden="1">
          <a:extLst>
            <a:ext uri="{FF2B5EF4-FFF2-40B4-BE49-F238E27FC236}">
              <a16:creationId xmlns:a16="http://schemas.microsoft.com/office/drawing/2014/main" xmlns="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698" name="Text Box 38" hidden="1">
          <a:extLst>
            <a:ext uri="{FF2B5EF4-FFF2-40B4-BE49-F238E27FC236}">
              <a16:creationId xmlns:a16="http://schemas.microsoft.com/office/drawing/2014/main" xmlns="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699" name="Text Box 38" hidden="1">
          <a:extLst>
            <a:ext uri="{FF2B5EF4-FFF2-40B4-BE49-F238E27FC236}">
              <a16:creationId xmlns:a16="http://schemas.microsoft.com/office/drawing/2014/main" xmlns="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0" name="Text Box 38" hidden="1">
          <a:extLst>
            <a:ext uri="{FF2B5EF4-FFF2-40B4-BE49-F238E27FC236}">
              <a16:creationId xmlns:a16="http://schemas.microsoft.com/office/drawing/2014/main" xmlns="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01" name="Text Box 38" hidden="1">
          <a:extLst>
            <a:ext uri="{FF2B5EF4-FFF2-40B4-BE49-F238E27FC236}">
              <a16:creationId xmlns:a16="http://schemas.microsoft.com/office/drawing/2014/main" xmlns="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2" name="Text Box 38" hidden="1">
          <a:extLst>
            <a:ext uri="{FF2B5EF4-FFF2-40B4-BE49-F238E27FC236}">
              <a16:creationId xmlns:a16="http://schemas.microsoft.com/office/drawing/2014/main" xmlns="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03" name="Text Box 38" hidden="1">
          <a:extLst>
            <a:ext uri="{FF2B5EF4-FFF2-40B4-BE49-F238E27FC236}">
              <a16:creationId xmlns:a16="http://schemas.microsoft.com/office/drawing/2014/main" xmlns="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4" name="Text Box 38" hidden="1">
          <a:extLst>
            <a:ext uri="{FF2B5EF4-FFF2-40B4-BE49-F238E27FC236}">
              <a16:creationId xmlns:a16="http://schemas.microsoft.com/office/drawing/2014/main" xmlns="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5" name="Text Box 38" hidden="1">
          <a:extLst>
            <a:ext uri="{FF2B5EF4-FFF2-40B4-BE49-F238E27FC236}">
              <a16:creationId xmlns:a16="http://schemas.microsoft.com/office/drawing/2014/main" xmlns="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06" name="Text Box 38" hidden="1">
          <a:extLst>
            <a:ext uri="{FF2B5EF4-FFF2-40B4-BE49-F238E27FC236}">
              <a16:creationId xmlns:a16="http://schemas.microsoft.com/office/drawing/2014/main" xmlns="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7" name="Text Box 38" hidden="1">
          <a:extLst>
            <a:ext uri="{FF2B5EF4-FFF2-40B4-BE49-F238E27FC236}">
              <a16:creationId xmlns:a16="http://schemas.microsoft.com/office/drawing/2014/main" xmlns="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08" name="Text Box 38" hidden="1">
          <a:extLst>
            <a:ext uri="{FF2B5EF4-FFF2-40B4-BE49-F238E27FC236}">
              <a16:creationId xmlns:a16="http://schemas.microsoft.com/office/drawing/2014/main" xmlns="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09" name="Text Box 38" hidden="1">
          <a:extLst>
            <a:ext uri="{FF2B5EF4-FFF2-40B4-BE49-F238E27FC236}">
              <a16:creationId xmlns:a16="http://schemas.microsoft.com/office/drawing/2014/main" xmlns="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0" name="Text Box 38" hidden="1">
          <a:extLst>
            <a:ext uri="{FF2B5EF4-FFF2-40B4-BE49-F238E27FC236}">
              <a16:creationId xmlns:a16="http://schemas.microsoft.com/office/drawing/2014/main" xmlns="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11" name="Text Box 38" hidden="1">
          <a:extLst>
            <a:ext uri="{FF2B5EF4-FFF2-40B4-BE49-F238E27FC236}">
              <a16:creationId xmlns:a16="http://schemas.microsoft.com/office/drawing/2014/main" xmlns="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2" name="Text Box 38" hidden="1">
          <a:extLst>
            <a:ext uri="{FF2B5EF4-FFF2-40B4-BE49-F238E27FC236}">
              <a16:creationId xmlns:a16="http://schemas.microsoft.com/office/drawing/2014/main" xmlns="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3" name="Text Box 38" hidden="1">
          <a:extLst>
            <a:ext uri="{FF2B5EF4-FFF2-40B4-BE49-F238E27FC236}">
              <a16:creationId xmlns:a16="http://schemas.microsoft.com/office/drawing/2014/main" xmlns="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14" name="Text Box 38" hidden="1">
          <a:extLst>
            <a:ext uri="{FF2B5EF4-FFF2-40B4-BE49-F238E27FC236}">
              <a16:creationId xmlns:a16="http://schemas.microsoft.com/office/drawing/2014/main" xmlns="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xmlns="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16" name="Text Box 38" hidden="1">
          <a:extLst>
            <a:ext uri="{FF2B5EF4-FFF2-40B4-BE49-F238E27FC236}">
              <a16:creationId xmlns:a16="http://schemas.microsoft.com/office/drawing/2014/main" xmlns="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7" name="Text Box 38" hidden="1">
          <a:extLst>
            <a:ext uri="{FF2B5EF4-FFF2-40B4-BE49-F238E27FC236}">
              <a16:creationId xmlns:a16="http://schemas.microsoft.com/office/drawing/2014/main" xmlns="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18" name="Text Box 38" hidden="1">
          <a:extLst>
            <a:ext uri="{FF2B5EF4-FFF2-40B4-BE49-F238E27FC236}">
              <a16:creationId xmlns:a16="http://schemas.microsoft.com/office/drawing/2014/main" xmlns="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19" name="Text Box 38" hidden="1">
          <a:extLst>
            <a:ext uri="{FF2B5EF4-FFF2-40B4-BE49-F238E27FC236}">
              <a16:creationId xmlns:a16="http://schemas.microsoft.com/office/drawing/2014/main" xmlns="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20" name="Text Box 38" hidden="1">
          <a:extLst>
            <a:ext uri="{FF2B5EF4-FFF2-40B4-BE49-F238E27FC236}">
              <a16:creationId xmlns:a16="http://schemas.microsoft.com/office/drawing/2014/main" xmlns="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21" name="Text Box 38" hidden="1">
          <a:extLst>
            <a:ext uri="{FF2B5EF4-FFF2-40B4-BE49-F238E27FC236}">
              <a16:creationId xmlns:a16="http://schemas.microsoft.com/office/drawing/2014/main" xmlns="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22" name="Text Box 38" hidden="1">
          <a:extLst>
            <a:ext uri="{FF2B5EF4-FFF2-40B4-BE49-F238E27FC236}">
              <a16:creationId xmlns:a16="http://schemas.microsoft.com/office/drawing/2014/main" xmlns="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23" name="Text Box 38" hidden="1">
          <a:extLst>
            <a:ext uri="{FF2B5EF4-FFF2-40B4-BE49-F238E27FC236}">
              <a16:creationId xmlns:a16="http://schemas.microsoft.com/office/drawing/2014/main" xmlns="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24" name="Text Box 38" hidden="1">
          <a:extLst>
            <a:ext uri="{FF2B5EF4-FFF2-40B4-BE49-F238E27FC236}">
              <a16:creationId xmlns:a16="http://schemas.microsoft.com/office/drawing/2014/main" xmlns="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25" name="Text Box 38" hidden="1">
          <a:extLst>
            <a:ext uri="{FF2B5EF4-FFF2-40B4-BE49-F238E27FC236}">
              <a16:creationId xmlns:a16="http://schemas.microsoft.com/office/drawing/2014/main" xmlns="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26" name="Text Box 38" hidden="1">
          <a:extLst>
            <a:ext uri="{FF2B5EF4-FFF2-40B4-BE49-F238E27FC236}">
              <a16:creationId xmlns:a16="http://schemas.microsoft.com/office/drawing/2014/main" xmlns="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48</xdr:row>
      <xdr:rowOff>0</xdr:rowOff>
    </xdr:from>
    <xdr:ext cx="76200" cy="247650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xmlns="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28" name="Text Box 38" hidden="1">
          <a:extLst>
            <a:ext uri="{FF2B5EF4-FFF2-40B4-BE49-F238E27FC236}">
              <a16:creationId xmlns:a16="http://schemas.microsoft.com/office/drawing/2014/main" xmlns="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29" name="Text Box 38" hidden="1">
          <a:extLst>
            <a:ext uri="{FF2B5EF4-FFF2-40B4-BE49-F238E27FC236}">
              <a16:creationId xmlns:a16="http://schemas.microsoft.com/office/drawing/2014/main" xmlns="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0" name="Text Box 38" hidden="1">
          <a:extLst>
            <a:ext uri="{FF2B5EF4-FFF2-40B4-BE49-F238E27FC236}">
              <a16:creationId xmlns:a16="http://schemas.microsoft.com/office/drawing/2014/main" xmlns="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31" name="Text Box 38" hidden="1">
          <a:extLst>
            <a:ext uri="{FF2B5EF4-FFF2-40B4-BE49-F238E27FC236}">
              <a16:creationId xmlns:a16="http://schemas.microsoft.com/office/drawing/2014/main" xmlns="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xmlns="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33" name="Text Box 38" hidden="1">
          <a:extLst>
            <a:ext uri="{FF2B5EF4-FFF2-40B4-BE49-F238E27FC236}">
              <a16:creationId xmlns:a16="http://schemas.microsoft.com/office/drawing/2014/main" xmlns="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xmlns="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xmlns="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36" name="Text Box 38" hidden="1">
          <a:extLst>
            <a:ext uri="{FF2B5EF4-FFF2-40B4-BE49-F238E27FC236}">
              <a16:creationId xmlns:a16="http://schemas.microsoft.com/office/drawing/2014/main" xmlns="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xmlns="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xmlns="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39" name="Text Box 38" hidden="1">
          <a:extLst>
            <a:ext uri="{FF2B5EF4-FFF2-40B4-BE49-F238E27FC236}">
              <a16:creationId xmlns:a16="http://schemas.microsoft.com/office/drawing/2014/main" xmlns="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0" name="Text Box 38" hidden="1">
          <a:extLst>
            <a:ext uri="{FF2B5EF4-FFF2-40B4-BE49-F238E27FC236}">
              <a16:creationId xmlns:a16="http://schemas.microsoft.com/office/drawing/2014/main" xmlns="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41" name="Text Box 38" hidden="1">
          <a:extLst>
            <a:ext uri="{FF2B5EF4-FFF2-40B4-BE49-F238E27FC236}">
              <a16:creationId xmlns:a16="http://schemas.microsoft.com/office/drawing/2014/main" xmlns="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2" name="Text Box 38" hidden="1">
          <a:extLst>
            <a:ext uri="{FF2B5EF4-FFF2-40B4-BE49-F238E27FC236}">
              <a16:creationId xmlns:a16="http://schemas.microsoft.com/office/drawing/2014/main" xmlns="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43" name="Text Box 38" hidden="1">
          <a:extLst>
            <a:ext uri="{FF2B5EF4-FFF2-40B4-BE49-F238E27FC236}">
              <a16:creationId xmlns:a16="http://schemas.microsoft.com/office/drawing/2014/main" xmlns="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4" name="Text Box 38" hidden="1">
          <a:extLst>
            <a:ext uri="{FF2B5EF4-FFF2-40B4-BE49-F238E27FC236}">
              <a16:creationId xmlns:a16="http://schemas.microsoft.com/office/drawing/2014/main" xmlns="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5" name="Text Box 38" hidden="1">
          <a:extLst>
            <a:ext uri="{FF2B5EF4-FFF2-40B4-BE49-F238E27FC236}">
              <a16:creationId xmlns:a16="http://schemas.microsoft.com/office/drawing/2014/main" xmlns="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xmlns="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xmlns="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48" name="Text Box 38" hidden="1">
          <a:extLst>
            <a:ext uri="{FF2B5EF4-FFF2-40B4-BE49-F238E27FC236}">
              <a16:creationId xmlns:a16="http://schemas.microsoft.com/office/drawing/2014/main" xmlns="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xmlns="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xmlns="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xmlns="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xmlns="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3" name="Text Box 38" hidden="1">
          <a:extLst>
            <a:ext uri="{FF2B5EF4-FFF2-40B4-BE49-F238E27FC236}">
              <a16:creationId xmlns:a16="http://schemas.microsoft.com/office/drawing/2014/main" xmlns="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xmlns="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xmlns="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6" name="Text Box 38" hidden="1">
          <a:extLst>
            <a:ext uri="{FF2B5EF4-FFF2-40B4-BE49-F238E27FC236}">
              <a16:creationId xmlns:a16="http://schemas.microsoft.com/office/drawing/2014/main" xmlns="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57" name="Text Box 38" hidden="1">
          <a:extLst>
            <a:ext uri="{FF2B5EF4-FFF2-40B4-BE49-F238E27FC236}">
              <a16:creationId xmlns:a16="http://schemas.microsoft.com/office/drawing/2014/main" xmlns="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8" name="Text Box 38" hidden="1">
          <a:extLst>
            <a:ext uri="{FF2B5EF4-FFF2-40B4-BE49-F238E27FC236}">
              <a16:creationId xmlns:a16="http://schemas.microsoft.com/office/drawing/2014/main" xmlns="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59" name="Text Box 38" hidden="1">
          <a:extLst>
            <a:ext uri="{FF2B5EF4-FFF2-40B4-BE49-F238E27FC236}">
              <a16:creationId xmlns:a16="http://schemas.microsoft.com/office/drawing/2014/main" xmlns="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60" name="Text Box 38" hidden="1">
          <a:extLst>
            <a:ext uri="{FF2B5EF4-FFF2-40B4-BE49-F238E27FC236}">
              <a16:creationId xmlns:a16="http://schemas.microsoft.com/office/drawing/2014/main" xmlns="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1" name="Text Box 38" hidden="1">
          <a:extLst>
            <a:ext uri="{FF2B5EF4-FFF2-40B4-BE49-F238E27FC236}">
              <a16:creationId xmlns:a16="http://schemas.microsoft.com/office/drawing/2014/main" xmlns="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2" name="Text Box 38" hidden="1">
          <a:extLst>
            <a:ext uri="{FF2B5EF4-FFF2-40B4-BE49-F238E27FC236}">
              <a16:creationId xmlns:a16="http://schemas.microsoft.com/office/drawing/2014/main" xmlns="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63" name="Text Box 38" hidden="1">
          <a:extLst>
            <a:ext uri="{FF2B5EF4-FFF2-40B4-BE49-F238E27FC236}">
              <a16:creationId xmlns:a16="http://schemas.microsoft.com/office/drawing/2014/main" xmlns="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4" name="Text Box 38" hidden="1">
          <a:extLst>
            <a:ext uri="{FF2B5EF4-FFF2-40B4-BE49-F238E27FC236}">
              <a16:creationId xmlns:a16="http://schemas.microsoft.com/office/drawing/2014/main" xmlns="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65" name="Text Box 38" hidden="1">
          <a:extLst>
            <a:ext uri="{FF2B5EF4-FFF2-40B4-BE49-F238E27FC236}">
              <a16:creationId xmlns:a16="http://schemas.microsoft.com/office/drawing/2014/main" xmlns="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6" name="Text Box 38" hidden="1">
          <a:extLst>
            <a:ext uri="{FF2B5EF4-FFF2-40B4-BE49-F238E27FC236}">
              <a16:creationId xmlns:a16="http://schemas.microsoft.com/office/drawing/2014/main" xmlns="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67" name="Text Box 38" hidden="1">
          <a:extLst>
            <a:ext uri="{FF2B5EF4-FFF2-40B4-BE49-F238E27FC236}">
              <a16:creationId xmlns:a16="http://schemas.microsoft.com/office/drawing/2014/main" xmlns="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8" name="Text Box 38" hidden="1">
          <a:extLst>
            <a:ext uri="{FF2B5EF4-FFF2-40B4-BE49-F238E27FC236}">
              <a16:creationId xmlns:a16="http://schemas.microsoft.com/office/drawing/2014/main" xmlns="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69" name="Text Box 38" hidden="1">
          <a:extLst>
            <a:ext uri="{FF2B5EF4-FFF2-40B4-BE49-F238E27FC236}">
              <a16:creationId xmlns:a16="http://schemas.microsoft.com/office/drawing/2014/main" xmlns="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70" name="Text Box 38" hidden="1">
          <a:extLst>
            <a:ext uri="{FF2B5EF4-FFF2-40B4-BE49-F238E27FC236}">
              <a16:creationId xmlns:a16="http://schemas.microsoft.com/office/drawing/2014/main" xmlns="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71" name="Text Box 38" hidden="1">
          <a:extLst>
            <a:ext uri="{FF2B5EF4-FFF2-40B4-BE49-F238E27FC236}">
              <a16:creationId xmlns:a16="http://schemas.microsoft.com/office/drawing/2014/main" xmlns="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72" name="Text Box 38" hidden="1">
          <a:extLst>
            <a:ext uri="{FF2B5EF4-FFF2-40B4-BE49-F238E27FC236}">
              <a16:creationId xmlns:a16="http://schemas.microsoft.com/office/drawing/2014/main" xmlns="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73" name="Text Box 38" hidden="1">
          <a:extLst>
            <a:ext uri="{FF2B5EF4-FFF2-40B4-BE49-F238E27FC236}">
              <a16:creationId xmlns:a16="http://schemas.microsoft.com/office/drawing/2014/main" xmlns="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74" name="Text Box 38" hidden="1">
          <a:extLst>
            <a:ext uri="{FF2B5EF4-FFF2-40B4-BE49-F238E27FC236}">
              <a16:creationId xmlns:a16="http://schemas.microsoft.com/office/drawing/2014/main" xmlns="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75" name="Text Box 38" hidden="1">
          <a:extLst>
            <a:ext uri="{FF2B5EF4-FFF2-40B4-BE49-F238E27FC236}">
              <a16:creationId xmlns:a16="http://schemas.microsoft.com/office/drawing/2014/main" xmlns="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76" name="Text Box 38" hidden="1">
          <a:extLst>
            <a:ext uri="{FF2B5EF4-FFF2-40B4-BE49-F238E27FC236}">
              <a16:creationId xmlns:a16="http://schemas.microsoft.com/office/drawing/2014/main" xmlns="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77" name="Text Box 38" hidden="1">
          <a:extLst>
            <a:ext uri="{FF2B5EF4-FFF2-40B4-BE49-F238E27FC236}">
              <a16:creationId xmlns:a16="http://schemas.microsoft.com/office/drawing/2014/main" xmlns="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78" name="Text Box 38" hidden="1">
          <a:extLst>
            <a:ext uri="{FF2B5EF4-FFF2-40B4-BE49-F238E27FC236}">
              <a16:creationId xmlns:a16="http://schemas.microsoft.com/office/drawing/2014/main" xmlns="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79" name="Text Box 38" hidden="1">
          <a:extLst>
            <a:ext uri="{FF2B5EF4-FFF2-40B4-BE49-F238E27FC236}">
              <a16:creationId xmlns:a16="http://schemas.microsoft.com/office/drawing/2014/main" xmlns="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80" name="Text Box 38" hidden="1">
          <a:extLst>
            <a:ext uri="{FF2B5EF4-FFF2-40B4-BE49-F238E27FC236}">
              <a16:creationId xmlns:a16="http://schemas.microsoft.com/office/drawing/2014/main" xmlns="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47650"/>
    <xdr:sp macro="" textlink="">
      <xdr:nvSpPr>
        <xdr:cNvPr id="781" name="Text Box 38" hidden="1">
          <a:extLst>
            <a:ext uri="{FF2B5EF4-FFF2-40B4-BE49-F238E27FC236}">
              <a16:creationId xmlns:a16="http://schemas.microsoft.com/office/drawing/2014/main" xmlns="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76200" cy="266700"/>
    <xdr:sp macro="" textlink="">
      <xdr:nvSpPr>
        <xdr:cNvPr id="782" name="Text Box 38" hidden="1">
          <a:extLst>
            <a:ext uri="{FF2B5EF4-FFF2-40B4-BE49-F238E27FC236}">
              <a16:creationId xmlns:a16="http://schemas.microsoft.com/office/drawing/2014/main" xmlns="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76200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46</xdr:row>
      <xdr:rowOff>85725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47</xdr:row>
      <xdr:rowOff>85725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42</xdr:row>
      <xdr:rowOff>0</xdr:rowOff>
    </xdr:from>
    <xdr:ext cx="76200" cy="6000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600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4800600" y="7172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59" name="Text Box 39" hidden="1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60" name="Text Box 39" hidden="1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61" name="Text Box 39" hidden="1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62" name="Text Box 38" hidden="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63" name="Text Box 38" hidden="1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5" name="Text Box 95" hidden="1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6" name="Text Box 95" hidden="1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7" name="Text Box 95" hidden="1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8" name="Text Box 95" hidden="1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69" name="Text Box 95" hidden="1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3" name="Text Box 38" hidden="1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74" name="Text Box 39" hidden="1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75" name="Text Box 39" hidden="1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76" name="Text Box 39" hidden="1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7" name="Text Box 38" hidden="1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78" name="Text Box 38" hidden="1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85" name="Text Box 38" hidden="1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86" name="Text Box 38" hidden="1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87" name="Text Box 38" hidden="1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88" name="Text Box 38" hidden="1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89" name="Text Box 39" hidden="1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90" name="Text Box 39" hidden="1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191" name="Text Box 39" hidden="1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4" name="Text Box 95" hidden="1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5" name="Text Box 95" hidden="1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6" name="Text Box 95" hidden="1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7" name="Text Box 95" hidden="1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8" name="Text Box 95" hidden="1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199" name="Text Box 95" hidden="1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00" name="Text Box 95" hidden="1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01" name="Text Box 95" hidden="1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08" name="Text Box 39" hidden="1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09" name="Text Box 39" hidden="1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10" name="Text Box 39" hidden="1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3" name="Text Box 95" hidden="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4" name="Text Box 95" hidden="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5" name="Text Box 95" hidden="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6" name="Text Box 95" hidden="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23" name="Text Box 39" hidden="1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24" name="Text Box 39" hidden="1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25" name="Text Box 39" hidden="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28" name="Text Box 95" hidden="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29" name="Text Box 95" hidden="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0" name="Text Box 95" hidden="1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1" name="Text Box 95" hidden="1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2" name="Text Box 95" hidden="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3" name="Text Box 95" hidden="1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4" name="Text Box 95" hidden="1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5" name="Text Box 95" hidden="1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6" name="Text Box 95" hidden="1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37" name="Text Box 95" hidden="1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42" name="Text Box 39" hidden="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43" name="Text Box 39" hidden="1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44" name="Text Box 39" hidden="1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47" name="Text Box 95" hidden="1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48" name="Text Box 95" hidden="1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49" name="Text Box 95" hidden="1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50" name="Text Box 95" hidden="1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51" name="Text Box 95" hidden="1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52" name="Text Box 95" hidden="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57" name="Text Box 39" hidden="1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58" name="Text Box 39" hidden="1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59" name="Text Box 39" hidden="1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2" name="Text Box 95" hidden="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3" name="Text Box 95" hidden="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4" name="Text Box 95" hidden="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5" name="Text Box 95" hidden="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6" name="Text Box 95" hidden="1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67" name="Text Box 95" hidden="1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72" name="Text Box 39" hidden="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73" name="Text Box 39" hidden="1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74" name="Text Box 39" hidden="1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77" name="Text Box 95" hidden="1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78" name="Text Box 95" hidden="1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79" name="Text Box 95" hidden="1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80" name="Text Box 95" hidden="1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81" name="Text Box 95" hidden="1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82" name="Text Box 95" hidden="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87" name="Text Box 39" hidden="1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88" name="Text Box 39" hidden="1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289" name="Text Box 39" hidden="1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2" name="Text Box 95" hidden="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3" name="Text Box 95" hidden="1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4" name="Text Box 95" hidden="1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5" name="Text Box 95" hidden="1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6" name="Text Box 95" hidden="1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297" name="Text Box 95" hidden="1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02" name="Text Box 39" hidden="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03" name="Text Box 39" hidden="1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04" name="Text Box 39" hidden="1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07" name="Text Box 95" hidden="1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08" name="Text Box 95" hidden="1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09" name="Text Box 95" hidden="1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10" name="Text Box 95" hidden="1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11" name="Text Box 95" hidden="1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12" name="Text Box 95" hidden="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17" name="Text Box 39" hidden="1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18" name="Text Box 39" hidden="1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19" name="Text Box 39" hidden="1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2" name="Text Box 95" hidden="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3" name="Text Box 95" hidden="1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4" name="Text Box 95" hidden="1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5" name="Text Box 95" hidden="1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6" name="Text Box 95" hidden="1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7" name="Text Box 95" hidden="1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8" name="Text Box 95" hidden="1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29" name="Text Box 95" hidden="1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0" name="Text Box 95" hidden="1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1" name="Text Box 95" hidden="1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2" name="Text Box 95" hidden="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3" name="Text Box 95" hidden="1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4" name="Text Box 95" hidden="1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5" name="Text Box 95" hidden="1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36" name="Text Box 95" hidden="1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41" name="Text Box 39" hidden="1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42" name="Text Box 39" hidden="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43" name="Text Box 39" hidden="1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46" name="Text Box 95" hidden="1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47" name="Text Box 95" hidden="1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48" name="Text Box 95" hidden="1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49" name="Text Box 95" hidden="1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50" name="Text Box 95" hidden="1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51" name="Text Box 95" hidden="1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56" name="Text Box 39" hidden="1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57" name="Text Box 39" hidden="1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58" name="Text Box 39" hidden="1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1" name="Text Box 95" hidden="1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2" name="Text Box 95" hidden="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3" name="Text Box 95" hidden="1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4" name="Text Box 95" hidden="1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5" name="Text Box 95" hidden="1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66" name="Text Box 95" hidden="1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71" name="Text Box 39" hidden="1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72" name="Text Box 39" hidden="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73" name="Text Box 39" hidden="1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76" name="Text Box 95" hidden="1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77" name="Text Box 95" hidden="1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78" name="Text Box 95" hidden="1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79" name="Text Box 95" hidden="1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80" name="Text Box 95" hidden="1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81" name="Text Box 95" hidden="1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86" name="Text Box 39" hidden="1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87" name="Text Box 39" hidden="1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388" name="Text Box 39" hidden="1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1" name="Text Box 95" hidden="1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2" name="Text Box 95" hidden="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3" name="Text Box 95" hidden="1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4" name="Text Box 95" hidden="1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5" name="Text Box 95" hidden="1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96" name="Text Box 95" hidden="1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01" name="Text Box 39" hidden="1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02" name="Text Box 39" hidden="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03" name="Text Box 39" hidden="1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06" name="Text Box 95" hidden="1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07" name="Text Box 95" hidden="1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08" name="Text Box 95" hidden="1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09" name="Text Box 95" hidden="1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0" name="Text Box 95" hidden="1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1" name="Text Box 95" hidden="1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2" name="Text Box 95" hidden="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3" name="Text Box 95" hidden="1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4" name="Text Box 95" hidden="1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15" name="Text Box 95" hidden="1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20" name="Text Box 39" hidden="1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21" name="Text Box 39" hidden="1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22" name="Text Box 39" hidden="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25" name="Text Box 95" hidden="1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26" name="Text Box 95" hidden="1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27" name="Text Box 95" hidden="1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28" name="Text Box 95" hidden="1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29" name="Text Box 95" hidden="1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30" name="Text Box 95" hidden="1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35" name="Text Box 39" hidden="1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36" name="Text Box 39" hidden="1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37" name="Text Box 39" hidden="1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0" name="Text Box 95" hidden="1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1" name="Text Box 95" hidden="1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2" name="Text Box 95" hidden="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3" name="Text Box 95" hidden="1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4" name="Text Box 95" hidden="1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5" name="Text Box 95" hidden="1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6" name="Text Box 95" hidden="1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7" name="Text Box 95" hidden="1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8" name="Text Box 95" hidden="1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49" name="Text Box 95" hidden="1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54" name="Text Box 39" hidden="1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55" name="Text Box 39" hidden="1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56" name="Text Box 39" hidden="1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59" name="Text Box 95" hidden="1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60" name="Text Box 95" hidden="1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61" name="Text Box 95" hidden="1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62" name="Text Box 95" hidden="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63" name="Text Box 95" hidden="1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64" name="Text Box 95" hidden="1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69" name="Text Box 39" hidden="1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70" name="Text Box 39" hidden="1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71" name="Text Box 39" hidden="1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4" name="Text Box 95" hidden="1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5" name="Text Box 95" hidden="1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6" name="Text Box 95" hidden="1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7" name="Text Box 95" hidden="1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8" name="Text Box 95" hidden="1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79" name="Text Box 95" hidden="1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84" name="Text Box 39" hidden="1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85" name="Text Box 39" hidden="1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86" name="Text Box 39" hidden="1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89" name="Text Box 95" hidden="1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90" name="Text Box 95" hidden="1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91" name="Text Box 95" hidden="1">
          <a:extLst>
            <a:ext uri="{FF2B5EF4-FFF2-40B4-BE49-F238E27FC236}">
              <a16:creationId xmlns:a16="http://schemas.microsoft.com/office/drawing/2014/main" xmlns="" id="{00000000-0008-0000-0800-0000E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92" name="Text Box 95" hidden="1">
          <a:extLst>
            <a:ext uri="{FF2B5EF4-FFF2-40B4-BE49-F238E27FC236}">
              <a16:creationId xmlns:a16="http://schemas.microsoft.com/office/drawing/2014/main" xmlns="" id="{00000000-0008-0000-0800-0000E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93" name="Text Box 95" hidden="1">
          <a:extLst>
            <a:ext uri="{FF2B5EF4-FFF2-40B4-BE49-F238E27FC236}">
              <a16:creationId xmlns:a16="http://schemas.microsoft.com/office/drawing/2014/main" xmlns="" id="{00000000-0008-0000-0800-0000E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494" name="Text Box 95" hidden="1">
          <a:extLst>
            <a:ext uri="{FF2B5EF4-FFF2-40B4-BE49-F238E27FC236}">
              <a16:creationId xmlns:a16="http://schemas.microsoft.com/office/drawing/2014/main" xmlns="" id="{00000000-0008-0000-0800-0000E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xmlns="" id="{00000000-0008-0000-0800-0000E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xmlns="" id="{00000000-0008-0000-0800-0000F0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xmlns="" id="{00000000-0008-0000-0800-0000F1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xmlns="" id="{00000000-0008-0000-0800-0000F2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499" name="Text Box 39" hidden="1">
          <a:extLst>
            <a:ext uri="{FF2B5EF4-FFF2-40B4-BE49-F238E27FC236}">
              <a16:creationId xmlns:a16="http://schemas.microsoft.com/office/drawing/2014/main" xmlns="" id="{00000000-0008-0000-0800-0000F3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00" name="Text Box 39" hidden="1">
          <a:extLst>
            <a:ext uri="{FF2B5EF4-FFF2-40B4-BE49-F238E27FC236}">
              <a16:creationId xmlns:a16="http://schemas.microsoft.com/office/drawing/2014/main" xmlns="" id="{00000000-0008-0000-0800-0000F4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01" name="Text Box 39" hidden="1">
          <a:extLst>
            <a:ext uri="{FF2B5EF4-FFF2-40B4-BE49-F238E27FC236}">
              <a16:creationId xmlns:a16="http://schemas.microsoft.com/office/drawing/2014/main" xmlns="" id="{00000000-0008-0000-0800-0000F501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xmlns="" id="{00000000-0008-0000-0800-0000F6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xmlns="" id="{00000000-0008-0000-0800-0000F7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4" name="Text Box 95" hidden="1">
          <a:extLst>
            <a:ext uri="{FF2B5EF4-FFF2-40B4-BE49-F238E27FC236}">
              <a16:creationId xmlns:a16="http://schemas.microsoft.com/office/drawing/2014/main" xmlns="" id="{00000000-0008-0000-0800-0000F8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5" name="Text Box 95" hidden="1">
          <a:extLst>
            <a:ext uri="{FF2B5EF4-FFF2-40B4-BE49-F238E27FC236}">
              <a16:creationId xmlns:a16="http://schemas.microsoft.com/office/drawing/2014/main" xmlns="" id="{00000000-0008-0000-0800-0000F9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6" name="Text Box 95" hidden="1">
          <a:extLst>
            <a:ext uri="{FF2B5EF4-FFF2-40B4-BE49-F238E27FC236}">
              <a16:creationId xmlns:a16="http://schemas.microsoft.com/office/drawing/2014/main" xmlns="" id="{00000000-0008-0000-0800-0000FA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7" name="Text Box 95" hidden="1">
          <a:extLst>
            <a:ext uri="{FF2B5EF4-FFF2-40B4-BE49-F238E27FC236}">
              <a16:creationId xmlns:a16="http://schemas.microsoft.com/office/drawing/2014/main" xmlns="" id="{00000000-0008-0000-0800-0000FB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8" name="Text Box 95" hidden="1">
          <a:extLst>
            <a:ext uri="{FF2B5EF4-FFF2-40B4-BE49-F238E27FC236}">
              <a16:creationId xmlns:a16="http://schemas.microsoft.com/office/drawing/2014/main" xmlns="" id="{00000000-0008-0000-0800-0000FC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09" name="Text Box 95" hidden="1">
          <a:extLst>
            <a:ext uri="{FF2B5EF4-FFF2-40B4-BE49-F238E27FC236}">
              <a16:creationId xmlns:a16="http://schemas.microsoft.com/office/drawing/2014/main" xmlns="" id="{00000000-0008-0000-0800-0000FD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xmlns="" id="{00000000-0008-0000-0800-0000FE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xmlns="" id="{00000000-0008-0000-0800-0000FF01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xmlns="" id="{00000000-0008-0000-0800-000000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xmlns="" id="{00000000-0008-0000-0800-000001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14" name="Text Box 39" hidden="1">
          <a:extLst>
            <a:ext uri="{FF2B5EF4-FFF2-40B4-BE49-F238E27FC236}">
              <a16:creationId xmlns:a16="http://schemas.microsoft.com/office/drawing/2014/main" xmlns="" id="{00000000-0008-0000-0800-000002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15" name="Text Box 39" hidden="1">
          <a:extLst>
            <a:ext uri="{FF2B5EF4-FFF2-40B4-BE49-F238E27FC236}">
              <a16:creationId xmlns:a16="http://schemas.microsoft.com/office/drawing/2014/main" xmlns="" id="{00000000-0008-0000-0800-000003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16" name="Text Box 39" hidden="1">
          <a:extLst>
            <a:ext uri="{FF2B5EF4-FFF2-40B4-BE49-F238E27FC236}">
              <a16:creationId xmlns:a16="http://schemas.microsoft.com/office/drawing/2014/main" xmlns="" id="{00000000-0008-0000-0800-000004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xmlns="" id="{00000000-0008-0000-0800-000005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xmlns="" id="{00000000-0008-0000-0800-000006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19" name="Text Box 95" hidden="1">
          <a:extLst>
            <a:ext uri="{FF2B5EF4-FFF2-40B4-BE49-F238E27FC236}">
              <a16:creationId xmlns:a16="http://schemas.microsoft.com/office/drawing/2014/main" xmlns="" id="{00000000-0008-0000-0800-000007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20" name="Text Box 95" hidden="1">
          <a:extLst>
            <a:ext uri="{FF2B5EF4-FFF2-40B4-BE49-F238E27FC236}">
              <a16:creationId xmlns:a16="http://schemas.microsoft.com/office/drawing/2014/main" xmlns="" id="{00000000-0008-0000-0800-000008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21" name="Text Box 95" hidden="1">
          <a:extLst>
            <a:ext uri="{FF2B5EF4-FFF2-40B4-BE49-F238E27FC236}">
              <a16:creationId xmlns:a16="http://schemas.microsoft.com/office/drawing/2014/main" xmlns="" id="{00000000-0008-0000-0800-000009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22" name="Text Box 95" hidden="1">
          <a:extLst>
            <a:ext uri="{FF2B5EF4-FFF2-40B4-BE49-F238E27FC236}">
              <a16:creationId xmlns:a16="http://schemas.microsoft.com/office/drawing/2014/main" xmlns="" id="{00000000-0008-0000-0800-00000A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23" name="Text Box 95" hidden="1">
          <a:extLst>
            <a:ext uri="{FF2B5EF4-FFF2-40B4-BE49-F238E27FC236}">
              <a16:creationId xmlns:a16="http://schemas.microsoft.com/office/drawing/2014/main" xmlns="" id="{00000000-0008-0000-0800-00000B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24" name="Text Box 95" hidden="1">
          <a:extLst>
            <a:ext uri="{FF2B5EF4-FFF2-40B4-BE49-F238E27FC236}">
              <a16:creationId xmlns:a16="http://schemas.microsoft.com/office/drawing/2014/main" xmlns="" id="{00000000-0008-0000-0800-00000C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xmlns="" id="{00000000-0008-0000-0800-00000D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xmlns="" id="{00000000-0008-0000-0800-00000E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xmlns="" id="{00000000-0008-0000-0800-00000F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xmlns="" id="{00000000-0008-0000-0800-000010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29" name="Text Box 39" hidden="1">
          <a:extLst>
            <a:ext uri="{FF2B5EF4-FFF2-40B4-BE49-F238E27FC236}">
              <a16:creationId xmlns:a16="http://schemas.microsoft.com/office/drawing/2014/main" xmlns="" id="{00000000-0008-0000-0800-000011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30" name="Text Box 39" hidden="1">
          <a:extLst>
            <a:ext uri="{FF2B5EF4-FFF2-40B4-BE49-F238E27FC236}">
              <a16:creationId xmlns:a16="http://schemas.microsoft.com/office/drawing/2014/main" xmlns="" id="{00000000-0008-0000-0800-000012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31" name="Text Box 39" hidden="1">
          <a:extLst>
            <a:ext uri="{FF2B5EF4-FFF2-40B4-BE49-F238E27FC236}">
              <a16:creationId xmlns:a16="http://schemas.microsoft.com/office/drawing/2014/main" xmlns="" id="{00000000-0008-0000-0800-000013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xmlns="" id="{00000000-0008-0000-0800-000014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xmlns="" id="{00000000-0008-0000-0800-000015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4" name="Text Box 95" hidden="1">
          <a:extLst>
            <a:ext uri="{FF2B5EF4-FFF2-40B4-BE49-F238E27FC236}">
              <a16:creationId xmlns:a16="http://schemas.microsoft.com/office/drawing/2014/main" xmlns="" id="{00000000-0008-0000-0800-000016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5" name="Text Box 95" hidden="1">
          <a:extLst>
            <a:ext uri="{FF2B5EF4-FFF2-40B4-BE49-F238E27FC236}">
              <a16:creationId xmlns:a16="http://schemas.microsoft.com/office/drawing/2014/main" xmlns="" id="{00000000-0008-0000-0800-000017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6" name="Text Box 95" hidden="1">
          <a:extLst>
            <a:ext uri="{FF2B5EF4-FFF2-40B4-BE49-F238E27FC236}">
              <a16:creationId xmlns:a16="http://schemas.microsoft.com/office/drawing/2014/main" xmlns="" id="{00000000-0008-0000-0800-000018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7" name="Text Box 95" hidden="1">
          <a:extLst>
            <a:ext uri="{FF2B5EF4-FFF2-40B4-BE49-F238E27FC236}">
              <a16:creationId xmlns:a16="http://schemas.microsoft.com/office/drawing/2014/main" xmlns="" id="{00000000-0008-0000-0800-000019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8" name="Text Box 95" hidden="1">
          <a:extLst>
            <a:ext uri="{FF2B5EF4-FFF2-40B4-BE49-F238E27FC236}">
              <a16:creationId xmlns:a16="http://schemas.microsoft.com/office/drawing/2014/main" xmlns="" id="{00000000-0008-0000-0800-00001A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39" name="Text Box 95" hidden="1">
          <a:extLst>
            <a:ext uri="{FF2B5EF4-FFF2-40B4-BE49-F238E27FC236}">
              <a16:creationId xmlns:a16="http://schemas.microsoft.com/office/drawing/2014/main" xmlns="" id="{00000000-0008-0000-0800-00001B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0" name="Text Box 95" hidden="1">
          <a:extLst>
            <a:ext uri="{FF2B5EF4-FFF2-40B4-BE49-F238E27FC236}">
              <a16:creationId xmlns:a16="http://schemas.microsoft.com/office/drawing/2014/main" xmlns="" id="{00000000-0008-0000-0800-00001C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1" name="Text Box 95" hidden="1">
          <a:extLst>
            <a:ext uri="{FF2B5EF4-FFF2-40B4-BE49-F238E27FC236}">
              <a16:creationId xmlns:a16="http://schemas.microsoft.com/office/drawing/2014/main" xmlns="" id="{00000000-0008-0000-0800-00001D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2" name="Text Box 95" hidden="1">
          <a:extLst>
            <a:ext uri="{FF2B5EF4-FFF2-40B4-BE49-F238E27FC236}">
              <a16:creationId xmlns:a16="http://schemas.microsoft.com/office/drawing/2014/main" xmlns="" id="{00000000-0008-0000-0800-00001E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3" name="Text Box 95" hidden="1">
          <a:extLst>
            <a:ext uri="{FF2B5EF4-FFF2-40B4-BE49-F238E27FC236}">
              <a16:creationId xmlns:a16="http://schemas.microsoft.com/office/drawing/2014/main" xmlns="" id="{00000000-0008-0000-0800-00001F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4" name="Text Box 95" hidden="1">
          <a:extLst>
            <a:ext uri="{FF2B5EF4-FFF2-40B4-BE49-F238E27FC236}">
              <a16:creationId xmlns:a16="http://schemas.microsoft.com/office/drawing/2014/main" xmlns="" id="{00000000-0008-0000-0800-000020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5" name="Text Box 95" hidden="1">
          <a:extLst>
            <a:ext uri="{FF2B5EF4-FFF2-40B4-BE49-F238E27FC236}">
              <a16:creationId xmlns:a16="http://schemas.microsoft.com/office/drawing/2014/main" xmlns="" id="{00000000-0008-0000-0800-000021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6" name="Text Box 95" hidden="1">
          <a:extLst>
            <a:ext uri="{FF2B5EF4-FFF2-40B4-BE49-F238E27FC236}">
              <a16:creationId xmlns:a16="http://schemas.microsoft.com/office/drawing/2014/main" xmlns="" id="{00000000-0008-0000-0800-000022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7" name="Text Box 95" hidden="1">
          <a:extLst>
            <a:ext uri="{FF2B5EF4-FFF2-40B4-BE49-F238E27FC236}">
              <a16:creationId xmlns:a16="http://schemas.microsoft.com/office/drawing/2014/main" xmlns="" id="{00000000-0008-0000-0800-000023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48" name="Text Box 95" hidden="1">
          <a:extLst>
            <a:ext uri="{FF2B5EF4-FFF2-40B4-BE49-F238E27FC236}">
              <a16:creationId xmlns:a16="http://schemas.microsoft.com/office/drawing/2014/main" xmlns="" id="{00000000-0008-0000-0800-000024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xmlns="" id="{00000000-0008-0000-0800-000025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xmlns="" id="{00000000-0008-0000-0800-000026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xmlns="" id="{00000000-0008-0000-0800-000027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xmlns="" id="{00000000-0008-0000-0800-000028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53" name="Text Box 39" hidden="1">
          <a:extLst>
            <a:ext uri="{FF2B5EF4-FFF2-40B4-BE49-F238E27FC236}">
              <a16:creationId xmlns:a16="http://schemas.microsoft.com/office/drawing/2014/main" xmlns="" id="{00000000-0008-0000-0800-000029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54" name="Text Box 39" hidden="1">
          <a:extLst>
            <a:ext uri="{FF2B5EF4-FFF2-40B4-BE49-F238E27FC236}">
              <a16:creationId xmlns:a16="http://schemas.microsoft.com/office/drawing/2014/main" xmlns="" id="{00000000-0008-0000-0800-00002A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55" name="Text Box 39" hidden="1">
          <a:extLst>
            <a:ext uri="{FF2B5EF4-FFF2-40B4-BE49-F238E27FC236}">
              <a16:creationId xmlns:a16="http://schemas.microsoft.com/office/drawing/2014/main" xmlns="" id="{00000000-0008-0000-0800-00002B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xmlns="" id="{00000000-0008-0000-0800-00002C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xmlns="" id="{00000000-0008-0000-0800-00002D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58" name="Text Box 95" hidden="1">
          <a:extLst>
            <a:ext uri="{FF2B5EF4-FFF2-40B4-BE49-F238E27FC236}">
              <a16:creationId xmlns:a16="http://schemas.microsoft.com/office/drawing/2014/main" xmlns="" id="{00000000-0008-0000-0800-00002E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59" name="Text Box 95" hidden="1">
          <a:extLst>
            <a:ext uri="{FF2B5EF4-FFF2-40B4-BE49-F238E27FC236}">
              <a16:creationId xmlns:a16="http://schemas.microsoft.com/office/drawing/2014/main" xmlns="" id="{00000000-0008-0000-0800-00002F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60" name="Text Box 95" hidden="1">
          <a:extLst>
            <a:ext uri="{FF2B5EF4-FFF2-40B4-BE49-F238E27FC236}">
              <a16:creationId xmlns:a16="http://schemas.microsoft.com/office/drawing/2014/main" xmlns="" id="{00000000-0008-0000-0800-000030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61" name="Text Box 95" hidden="1">
          <a:extLst>
            <a:ext uri="{FF2B5EF4-FFF2-40B4-BE49-F238E27FC236}">
              <a16:creationId xmlns:a16="http://schemas.microsoft.com/office/drawing/2014/main" xmlns="" id="{00000000-0008-0000-0800-000031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62" name="Text Box 95" hidden="1">
          <a:extLst>
            <a:ext uri="{FF2B5EF4-FFF2-40B4-BE49-F238E27FC236}">
              <a16:creationId xmlns:a16="http://schemas.microsoft.com/office/drawing/2014/main" xmlns="" id="{00000000-0008-0000-0800-000032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63" name="Text Box 95" hidden="1">
          <a:extLst>
            <a:ext uri="{FF2B5EF4-FFF2-40B4-BE49-F238E27FC236}">
              <a16:creationId xmlns:a16="http://schemas.microsoft.com/office/drawing/2014/main" xmlns="" id="{00000000-0008-0000-0800-000033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xmlns="" id="{00000000-0008-0000-0800-000034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xmlns="" id="{00000000-0008-0000-0800-000035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xmlns="" id="{00000000-0008-0000-0800-000036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xmlns="" id="{00000000-0008-0000-0800-000037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68" name="Text Box 39" hidden="1">
          <a:extLst>
            <a:ext uri="{FF2B5EF4-FFF2-40B4-BE49-F238E27FC236}">
              <a16:creationId xmlns:a16="http://schemas.microsoft.com/office/drawing/2014/main" xmlns="" id="{00000000-0008-0000-0800-000038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69" name="Text Box 39" hidden="1">
          <a:extLst>
            <a:ext uri="{FF2B5EF4-FFF2-40B4-BE49-F238E27FC236}">
              <a16:creationId xmlns:a16="http://schemas.microsoft.com/office/drawing/2014/main" xmlns="" id="{00000000-0008-0000-0800-000039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42</xdr:row>
      <xdr:rowOff>0</xdr:rowOff>
    </xdr:from>
    <xdr:ext cx="76200" cy="217341"/>
    <xdr:sp macro="" textlink="">
      <xdr:nvSpPr>
        <xdr:cNvPr id="570" name="Text Box 39" hidden="1">
          <a:extLst>
            <a:ext uri="{FF2B5EF4-FFF2-40B4-BE49-F238E27FC236}">
              <a16:creationId xmlns:a16="http://schemas.microsoft.com/office/drawing/2014/main" xmlns="" id="{00000000-0008-0000-0800-00003A020000}"/>
            </a:ext>
          </a:extLst>
        </xdr:cNvPr>
        <xdr:cNvSpPr txBox="1">
          <a:spLocks noChangeArrowheads="1"/>
        </xdr:cNvSpPr>
      </xdr:nvSpPr>
      <xdr:spPr bwMode="auto">
        <a:xfrm>
          <a:off x="4991100" y="466725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xmlns="" id="{00000000-0008-0000-0800-00003B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7816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xmlns="" id="{00000000-0008-0000-0800-00003C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3" name="Text Box 95" hidden="1">
          <a:extLst>
            <a:ext uri="{FF2B5EF4-FFF2-40B4-BE49-F238E27FC236}">
              <a16:creationId xmlns:a16="http://schemas.microsoft.com/office/drawing/2014/main" xmlns="" id="{00000000-0008-0000-0800-00003D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4" name="Text Box 95" hidden="1">
          <a:extLst>
            <a:ext uri="{FF2B5EF4-FFF2-40B4-BE49-F238E27FC236}">
              <a16:creationId xmlns:a16="http://schemas.microsoft.com/office/drawing/2014/main" xmlns="" id="{00000000-0008-0000-0800-00003E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5" name="Text Box 95" hidden="1">
          <a:extLst>
            <a:ext uri="{FF2B5EF4-FFF2-40B4-BE49-F238E27FC236}">
              <a16:creationId xmlns:a16="http://schemas.microsoft.com/office/drawing/2014/main" xmlns="" id="{00000000-0008-0000-0800-00003F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6" name="Text Box 95" hidden="1">
          <a:extLst>
            <a:ext uri="{FF2B5EF4-FFF2-40B4-BE49-F238E27FC236}">
              <a16:creationId xmlns:a16="http://schemas.microsoft.com/office/drawing/2014/main" xmlns="" id="{00000000-0008-0000-0800-000040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7" name="Text Box 95" hidden="1">
          <a:extLst>
            <a:ext uri="{FF2B5EF4-FFF2-40B4-BE49-F238E27FC236}">
              <a16:creationId xmlns:a16="http://schemas.microsoft.com/office/drawing/2014/main" xmlns="" id="{00000000-0008-0000-0800-000041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578" name="Text Box 95" hidden="1">
          <a:extLst>
            <a:ext uri="{FF2B5EF4-FFF2-40B4-BE49-F238E27FC236}">
              <a16:creationId xmlns:a16="http://schemas.microsoft.com/office/drawing/2014/main" xmlns="" id="{00000000-0008-0000-0800-000042020000}"/>
            </a:ext>
          </a:extLst>
        </xdr:cNvPr>
        <xdr:cNvSpPr txBox="1">
          <a:spLocks noChangeArrowheads="1"/>
        </xdr:cNvSpPr>
      </xdr:nvSpPr>
      <xdr:spPr bwMode="auto">
        <a:xfrm>
          <a:off x="4800600" y="4667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xmlns="" id="{00000000-0008-0000-0800-000043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xmlns="" id="{00000000-0008-0000-0800-000044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xmlns="" id="{00000000-0008-0000-0800-000045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xmlns="" id="{00000000-0008-0000-0800-00004602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xmlns="" id="{00000000-0008-0000-0800-000047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xmlns="" id="{00000000-0008-0000-0800-000048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xmlns="" id="{00000000-0008-0000-0800-000049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00000000-0008-0000-0800-00004A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xmlns="" id="{00000000-0008-0000-0800-00004B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xmlns="" id="{00000000-0008-0000-0800-00004C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xmlns="" id="{00000000-0008-0000-0800-00004D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xmlns="" id="{00000000-0008-0000-0800-00004E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xmlns="" id="{00000000-0008-0000-0800-00004F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xmlns="" id="{00000000-0008-0000-0800-000050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xmlns="" id="{00000000-0008-0000-0800-000051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xmlns="" id="{00000000-0008-0000-0800-000052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xmlns="" id="{00000000-0008-0000-0800-000053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xmlns="" id="{00000000-0008-0000-0800-000054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xmlns="" id="{00000000-0008-0000-0800-000055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xmlns="" id="{00000000-0008-0000-0800-000056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xmlns="" id="{00000000-0008-0000-0800-000057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xmlns="" id="{00000000-0008-0000-0800-000058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xmlns="" id="{00000000-0008-0000-0800-000059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xmlns="" id="{00000000-0008-0000-0800-00005A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xmlns="" id="{00000000-0008-0000-0800-00005B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xmlns="" id="{00000000-0008-0000-0800-00005C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xmlns="" id="{00000000-0008-0000-0800-00005D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xmlns="" id="{00000000-0008-0000-0800-00005E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xmlns="" id="{00000000-0008-0000-0800-00005F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xmlns="" id="{00000000-0008-0000-0800-000060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xmlns="" id="{00000000-0008-0000-0800-000061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00000000-0008-0000-0800-000062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xmlns="" id="{00000000-0008-0000-0800-000063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xmlns="" id="{00000000-0008-0000-0800-000064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xmlns="" id="{00000000-0008-0000-0800-000065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xmlns="" id="{00000000-0008-0000-0800-000066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xmlns="" id="{00000000-0008-0000-0800-000067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xmlns="" id="{00000000-0008-0000-0800-000068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xmlns="" id="{00000000-0008-0000-0800-000069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xmlns="" id="{00000000-0008-0000-0800-00006A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xmlns="" id="{00000000-0008-0000-0800-00006B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xmlns="" id="{00000000-0008-0000-0800-00006C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xmlns="" id="{00000000-0008-0000-0800-00006D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xmlns="" id="{00000000-0008-0000-0800-00006E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xmlns="" id="{00000000-0008-0000-0800-00006F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xmlns="" id="{00000000-0008-0000-0800-000070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xmlns="" id="{00000000-0008-0000-0800-000071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xmlns="" id="{00000000-0008-0000-0800-000072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xmlns="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xmlns="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xmlns="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xmlns="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4800600" y="5267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12</xdr:row>
      <xdr:rowOff>85725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xmlns="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xmlns="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xmlns="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xmlns="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xmlns="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xmlns="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4800600" y="4314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xmlns="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xmlns="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xmlns="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xmlns="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xmlns="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xmlns="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xmlns="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xmlns="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xmlns="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xmlns="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xmlns="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xmlns="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xmlns="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xmlns="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xmlns="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xmlns="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xmlns="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xmlns="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xmlns="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xmlns="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xmlns="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xmlns="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xmlns="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xmlns="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xmlns="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xmlns="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xmlns="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xmlns="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xmlns="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xmlns="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xmlns="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xmlns="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xmlns="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xmlns="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xmlns="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xmlns="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xmlns="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xmlns="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xmlns="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xmlns="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xmlns="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xmlns="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xmlns="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xmlns="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xmlns="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xmlns="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xmlns="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xmlns="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xmlns="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xmlns="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xmlns="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xmlns="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xmlns="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xmlns="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xmlns="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xmlns="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xmlns="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xmlns="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xmlns="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xmlns="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xmlns="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xmlns="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xmlns="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4800600" y="6219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xmlns="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xmlns="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xmlns="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xmlns="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xmlns="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xmlns="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xmlns="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xmlns="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xmlns="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xmlns="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xmlns="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xmlns="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xmlns="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xmlns="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xmlns="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xmlns="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xmlns="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xmlns="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xmlns="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xmlns="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xmlns="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xmlns="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xmlns="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xmlns="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xmlns="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xmlns="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xmlns="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xmlns="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xmlns="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xmlns="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xmlns="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xmlns="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xmlns="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xmlns="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xmlns="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xmlns="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xmlns="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xmlns="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xmlns="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xmlns="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xmlns="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xmlns="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xmlns="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xmlns="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xmlns="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xmlns="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xmlns="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xmlns="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xmlns="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xmlns="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xmlns="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xmlns="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xmlns="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xmlns="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xmlns="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xmlns="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xmlns="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xmlns="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xmlns="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xmlns="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xmlns="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xmlns="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xmlns="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xmlns="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xmlns="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xmlns="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xmlns="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xmlns="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xmlns="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xmlns="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xmlns="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xmlns="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xmlns="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xmlns="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xmlns="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xmlns="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xmlns="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xmlns="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xmlns="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xmlns="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xmlns="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xmlns="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xmlns="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xmlns="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xmlns="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xmlns="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xmlns="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xmlns="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xmlns="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xmlns="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xmlns="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xmlns="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xmlns="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xmlns="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xmlns="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xmlns="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xmlns="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xmlns="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xmlns="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xmlns="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xmlns="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xmlns="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xmlns="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xmlns="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xmlns="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xmlns="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xmlns="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xmlns="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xmlns="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xmlns="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xmlns="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xmlns="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xmlns="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xmlns="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xmlns="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xmlns="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xmlns="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xmlns="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xmlns="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xmlns="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xmlns="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xmlns="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xmlns="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xmlns="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xmlns="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xmlns="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xmlns="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xmlns="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xmlns="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xmlns="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xmlns="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xmlns="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xmlns="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xmlns="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xmlns="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xmlns="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xmlns="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xmlns="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xmlns="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xmlns="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xmlns="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xmlns="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xmlns="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xmlns="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xmlns="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xmlns="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xmlns="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xmlns="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xmlns="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xmlns="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xmlns="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xmlns="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xmlns="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xmlns="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xmlns="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xmlns="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xmlns="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xmlns="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xmlns="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xmlns="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xmlns="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xmlns="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xmlns="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xmlns="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xmlns="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xmlns="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xmlns="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xmlns="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xmlns="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xmlns="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xmlns="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xmlns="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xmlns="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xmlns="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xmlns="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xmlns="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xmlns="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xmlns="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xmlns="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xmlns="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xmlns="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xmlns="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xmlns="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xmlns="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xmlns="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xmlns="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xmlns="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xmlns="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xmlns="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xmlns="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xmlns="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xmlns="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xmlns="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xmlns="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xmlns="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xmlns="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xmlns="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xmlns="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xmlns="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xmlns="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xmlns="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xmlns="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xmlns="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xmlns="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xmlns="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xmlns="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xmlns="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xmlns="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xmlns="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xmlns="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xmlns="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xmlns="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xmlns="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xmlns="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xmlns="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xmlns="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xmlns="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xmlns="" id="{00000000-0008-0000-0800-0000A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xmlns="" id="{00000000-0008-0000-0800-0000A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xmlns="" id="{00000000-0008-0000-0800-0000A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xmlns="" id="{00000000-0008-0000-0800-0000A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xmlns="" id="{00000000-0008-0000-0800-0000A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xmlns="" id="{00000000-0008-0000-0800-0000A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xmlns="" id="{00000000-0008-0000-0800-0000A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xmlns="" id="{00000000-0008-0000-0800-0000A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xmlns="" id="{00000000-0008-0000-0800-0000A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xmlns="" id="{00000000-0008-0000-0800-0000AC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xmlns="" id="{00000000-0008-0000-0800-0000AD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xmlns="" id="{00000000-0008-0000-0800-0000AE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xmlns="" id="{00000000-0008-0000-0800-0000AF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xmlns="" id="{00000000-0008-0000-0800-0000B0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xmlns="" id="{00000000-0008-0000-0800-0000B1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xmlns="" id="{00000000-0008-0000-0800-0000B2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xmlns="" id="{00000000-0008-0000-0800-0000B3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xmlns="" id="{00000000-0008-0000-0800-0000B4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xmlns="" id="{00000000-0008-0000-0800-0000B5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xmlns="" id="{00000000-0008-0000-0800-0000B6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xmlns="" id="{00000000-0008-0000-0800-0000B7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xmlns="" id="{00000000-0008-0000-0800-0000B8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xmlns="" id="{00000000-0008-0000-0800-0000B9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xmlns="" id="{00000000-0008-0000-0800-0000BA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xmlns="" id="{00000000-0008-0000-0800-0000BB03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7</xdr:row>
      <xdr:rowOff>0</xdr:rowOff>
    </xdr:from>
    <xdr:ext cx="76200" cy="60960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xmlns="" id="{00000000-0008-0000-0800-0000BC030000}"/>
            </a:ext>
          </a:extLst>
        </xdr:cNvPr>
        <xdr:cNvSpPr txBox="1">
          <a:spLocks noChangeArrowheads="1"/>
        </xdr:cNvSpPr>
      </xdr:nvSpPr>
      <xdr:spPr bwMode="auto">
        <a:xfrm>
          <a:off x="4829175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xmlns="" id="{00000000-0008-0000-0800-0000B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xmlns="" id="{00000000-0008-0000-0800-0000B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xmlns="" id="{00000000-0008-0000-0800-0000B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xmlns="" id="{00000000-0008-0000-0800-0000C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xmlns="" id="{00000000-0008-0000-0800-0000C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xmlns="" id="{00000000-0008-0000-0800-0000C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xmlns="" id="{00000000-0008-0000-0800-0000C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xmlns="" id="{00000000-0008-0000-0800-0000C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xmlns="" id="{00000000-0008-0000-0800-0000C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xmlns="" id="{00000000-0008-0000-0800-0000C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xmlns="" id="{00000000-0008-0000-0800-0000C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00000000-0008-0000-0800-0000C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xmlns="" id="{00000000-0008-0000-0800-0000C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00000000-0008-0000-0800-0000C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xmlns="" id="{00000000-0008-0000-0800-0000C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xmlns="" id="{00000000-0008-0000-0800-0000C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xmlns="" id="{00000000-0008-0000-0800-0000C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xmlns="" id="{00000000-0008-0000-0800-0000C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xmlns="" id="{00000000-0008-0000-0800-0000C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xmlns="" id="{00000000-0008-0000-0800-0000D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xmlns="" id="{00000000-0008-0000-0800-0000D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xmlns="" id="{00000000-0008-0000-0800-0000D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800-0000D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xmlns="" id="{00000000-0008-0000-0800-0000D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xmlns="" id="{00000000-0008-0000-0800-0000D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xmlns="" id="{00000000-0008-0000-0800-0000D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xmlns="" id="{00000000-0008-0000-0800-0000D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xmlns="" id="{00000000-0008-0000-0800-0000D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xmlns="" id="{00000000-0008-0000-0800-0000D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00000000-0008-0000-0800-0000D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xmlns="" id="{00000000-0008-0000-0800-0000D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xmlns="" id="{00000000-0008-0000-0800-0000D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xmlns="" id="{00000000-0008-0000-0800-0000D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xmlns="" id="{00000000-0008-0000-0800-0000D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xmlns="" id="{00000000-0008-0000-0800-0000D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xmlns="" id="{00000000-0008-0000-0800-0000E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xmlns="" id="{00000000-0008-0000-0800-0000E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xmlns="" id="{00000000-0008-0000-0800-0000E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xmlns="" id="{00000000-0008-0000-0800-0000E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xmlns="" id="{00000000-0008-0000-0800-0000E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xmlns="" id="{00000000-0008-0000-0800-0000E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xmlns="" id="{00000000-0008-0000-0800-0000E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xmlns="" id="{00000000-0008-0000-0800-0000E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xmlns="" id="{00000000-0008-0000-0800-0000E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00000000-0008-0000-0800-0000E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xmlns="" id="{00000000-0008-0000-0800-0000E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xmlns="" id="{00000000-0008-0000-0800-0000E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xmlns="" id="{00000000-0008-0000-0800-0000E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xmlns="" id="{00000000-0008-0000-0800-0000E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xmlns="" id="{00000000-0008-0000-0800-0000E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xmlns="" id="{00000000-0008-0000-0800-0000E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xmlns="" id="{00000000-0008-0000-0800-0000F0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xmlns="" id="{00000000-0008-0000-0800-0000F1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xmlns="" id="{00000000-0008-0000-0800-0000F2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xmlns="" id="{00000000-0008-0000-0800-0000F3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xmlns="" id="{00000000-0008-0000-0800-0000F4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xmlns="" id="{00000000-0008-0000-0800-0000F5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xmlns="" id="{00000000-0008-0000-0800-0000F6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xmlns="" id="{00000000-0008-0000-0800-0000F7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xmlns="" id="{00000000-0008-0000-0800-0000F8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xmlns="" id="{00000000-0008-0000-0800-0000F9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xmlns="" id="{00000000-0008-0000-0800-0000FA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xmlns="" id="{00000000-0008-0000-0800-0000FB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xmlns="" id="{00000000-0008-0000-0800-0000FC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xmlns="" id="{00000000-0008-0000-0800-0000FD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xmlns="" id="{00000000-0008-0000-0800-0000FE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xmlns="" id="{00000000-0008-0000-0800-0000FF03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xmlns="" id="{00000000-0008-0000-0800-00000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00000000-0008-0000-0800-00000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xmlns="" id="{00000000-0008-0000-0800-00000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xmlns="" id="{00000000-0008-0000-0800-00000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xmlns="" id="{00000000-0008-0000-0800-00000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xmlns="" id="{00000000-0008-0000-0800-00000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xmlns="" id="{00000000-0008-0000-0800-00000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xmlns="" id="{00000000-0008-0000-0800-00000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xmlns="" id="{00000000-0008-0000-0800-00000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xmlns="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xmlns="" id="{00000000-0008-0000-0800-00000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xmlns="" id="{00000000-0008-0000-0800-00000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xmlns="" id="{00000000-0008-0000-0800-00000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xmlns="" id="{00000000-0008-0000-0800-00000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xmlns="" id="{00000000-0008-0000-0800-00001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xmlns="" id="{00000000-0008-0000-0800-00001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xmlns="" id="{00000000-0008-0000-0800-00001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xmlns="" id="{00000000-0008-0000-0800-00001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xmlns="" id="{00000000-0008-0000-0800-00001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xmlns="" id="{00000000-0008-0000-0800-00001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xmlns="" id="{00000000-0008-0000-0800-00001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xmlns="" id="{00000000-0008-0000-0800-00001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xmlns="" id="{00000000-0008-0000-0800-00001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xmlns="" id="{00000000-0008-0000-0800-00001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xmlns="" id="{00000000-0008-0000-0800-00001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xmlns="" id="{00000000-0008-0000-0800-00001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xmlns="" id="{00000000-0008-0000-0800-00001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xmlns="" id="{00000000-0008-0000-0800-00001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xmlns="" id="{00000000-0008-0000-0800-00001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xmlns="" id="{00000000-0008-0000-0800-00001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xmlns="" id="{00000000-0008-0000-0800-00002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xmlns="" id="{00000000-0008-0000-0800-00002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xmlns="" id="{00000000-0008-0000-0800-00002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xmlns="" id="{00000000-0008-0000-0800-00002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xmlns="" id="{00000000-0008-0000-0800-00002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xmlns="" id="{00000000-0008-0000-0800-00002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00000000-0008-0000-0800-00002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xmlns="" id="{00000000-0008-0000-0800-00002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xmlns="" id="{00000000-0008-0000-0800-00002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xmlns="" id="{00000000-0008-0000-0800-00002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xmlns="" id="{00000000-0008-0000-0800-00002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xmlns="" id="{00000000-0008-0000-0800-00002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xmlns="" id="{00000000-0008-0000-0800-00002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xmlns="" id="{00000000-0008-0000-0800-00002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xmlns="" id="{00000000-0008-0000-0800-00002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xmlns="" id="{00000000-0008-0000-0800-00002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xmlns="" id="{00000000-0008-0000-0800-00003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xmlns="" id="{00000000-0008-0000-0800-00003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xmlns="" id="{00000000-0008-0000-0800-00003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xmlns="" id="{00000000-0008-0000-0800-00003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xmlns="" id="{00000000-0008-0000-0800-00003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xmlns="" id="{00000000-0008-0000-0800-00003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xmlns="" id="{00000000-0008-0000-0800-00003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xmlns="" id="{00000000-0008-0000-0800-00003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xmlns="" id="{00000000-0008-0000-0800-00003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xmlns="" id="{00000000-0008-0000-0800-00003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xmlns="" id="{00000000-0008-0000-0800-00003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xmlns="" id="{00000000-0008-0000-0800-00003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00000000-0008-0000-0800-00003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xmlns="" id="{00000000-0008-0000-0800-00003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xmlns="" id="{00000000-0008-0000-0800-00003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xmlns="" id="{00000000-0008-0000-0800-00003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xmlns="" id="{00000000-0008-0000-0800-00004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xmlns="" id="{00000000-0008-0000-0800-00004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xmlns="" id="{00000000-0008-0000-0800-00004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xmlns="" id="{00000000-0008-0000-0800-00004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xmlns="" id="{00000000-0008-0000-0800-00004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xmlns="" id="{00000000-0008-0000-0800-00004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xmlns="" id="{00000000-0008-0000-0800-00004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00000000-0008-0000-0800-00004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xmlns="" id="{00000000-0008-0000-0800-00004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xmlns="" id="{00000000-0008-0000-0800-00004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xmlns="" id="{00000000-0008-0000-0800-00004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xmlns="" id="{00000000-0008-0000-0800-00004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xmlns="" id="{00000000-0008-0000-0800-00004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xmlns="" id="{00000000-0008-0000-0800-00004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xmlns="" id="{00000000-0008-0000-0800-00004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xmlns="" id="{00000000-0008-0000-0800-00004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xmlns="" id="{00000000-0008-0000-0800-00005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xmlns="" id="{00000000-0008-0000-0800-00005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xmlns="" id="{00000000-0008-0000-0800-00005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xmlns="" id="{00000000-0008-0000-0800-00005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xmlns="" id="{00000000-0008-0000-0800-00005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xmlns="" id="{00000000-0008-0000-0800-00005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xmlns="" id="{00000000-0008-0000-0800-00005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xmlns="" id="{00000000-0008-0000-0800-00005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xmlns="" id="{00000000-0008-0000-0800-00005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xmlns="" id="{00000000-0008-0000-0800-00005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xmlns="" id="{00000000-0008-0000-0800-00005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xmlns="" id="{00000000-0008-0000-0800-00005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xmlns="" id="{00000000-0008-0000-0800-00005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xmlns="" id="{00000000-0008-0000-0800-00005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xmlns="" id="{00000000-0008-0000-0800-00005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xmlns="" id="{00000000-0008-0000-0800-00005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xmlns="" id="{00000000-0008-0000-0800-00006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xmlns="" id="{00000000-0008-0000-0800-00006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xmlns="" id="{00000000-0008-0000-0800-00006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xmlns="" id="{00000000-0008-0000-0800-00006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xmlns="" id="{00000000-0008-0000-0800-00006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xmlns="" id="{00000000-0008-0000-0800-00006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xmlns="" id="{00000000-0008-0000-0800-00006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xmlns="" id="{00000000-0008-0000-0800-00006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xmlns="" id="{00000000-0008-0000-0800-00006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xmlns="" id="{00000000-0008-0000-0800-00006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xmlns="" id="{00000000-0008-0000-0800-00006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xmlns="" id="{00000000-0008-0000-0800-00006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xmlns="" id="{00000000-0008-0000-0800-00006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xmlns="" id="{00000000-0008-0000-0800-00006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xmlns="" id="{00000000-0008-0000-0800-00006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xmlns="" id="{00000000-0008-0000-0800-00006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xmlns="" id="{00000000-0008-0000-0800-00007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xmlns="" id="{00000000-0008-0000-0800-00007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xmlns="" id="{00000000-0008-0000-0800-00007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xmlns="" id="{00000000-0008-0000-0800-00007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xmlns="" id="{00000000-0008-0000-0800-00007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xmlns="" id="{00000000-0008-0000-0800-00007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xmlns="" id="{00000000-0008-0000-0800-00007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xmlns="" id="{00000000-0008-0000-0800-00007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xmlns="" id="{00000000-0008-0000-0800-00007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xmlns="" id="{00000000-0008-0000-0800-00007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xmlns="" id="{00000000-0008-0000-0800-00007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xmlns="" id="{00000000-0008-0000-0800-00007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xmlns="" id="{00000000-0008-0000-0800-00007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xmlns="" id="{00000000-0008-0000-0800-00007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xmlns="" id="{00000000-0008-0000-0800-00007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xmlns="" id="{00000000-0008-0000-0800-00007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xmlns="" id="{00000000-0008-0000-0800-00008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xmlns="" id="{00000000-0008-0000-0800-00008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xmlns="" id="{00000000-0008-0000-0800-00008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xmlns="" id="{00000000-0008-0000-0800-00008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xmlns="" id="{00000000-0008-0000-0800-00008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xmlns="" id="{00000000-0008-0000-0800-00008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xmlns="" id="{00000000-0008-0000-0800-00008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xmlns="" id="{00000000-0008-0000-0800-00008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xmlns="" id="{00000000-0008-0000-0800-00008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xmlns="" id="{00000000-0008-0000-0800-00008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xmlns="" id="{00000000-0008-0000-0800-00008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xmlns="" id="{00000000-0008-0000-0800-00008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xmlns="" id="{00000000-0008-0000-0800-00008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xmlns="" id="{00000000-0008-0000-0800-00008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xmlns="" id="{00000000-0008-0000-0800-00008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xmlns="" id="{00000000-0008-0000-0800-00008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xmlns="" id="{00000000-0008-0000-0800-00009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xmlns="" id="{00000000-0008-0000-0800-00009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xmlns="" id="{00000000-0008-0000-0800-00009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xmlns="" id="{00000000-0008-0000-0800-00009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xmlns="" id="{00000000-0008-0000-0800-00009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xmlns="" id="{00000000-0008-0000-0800-00009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xmlns="" id="{00000000-0008-0000-0800-00009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xmlns="" id="{00000000-0008-0000-0800-00009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xmlns="" id="{00000000-0008-0000-0800-00009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xmlns="" id="{00000000-0008-0000-0800-00009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xmlns="" id="{00000000-0008-0000-0800-00009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xmlns="" id="{00000000-0008-0000-0800-00009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xmlns="" id="{00000000-0008-0000-0800-00009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xmlns="" id="{00000000-0008-0000-0800-00009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xmlns="" id="{00000000-0008-0000-0800-00009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xmlns="" id="{00000000-0008-0000-0800-00009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xmlns="" id="{00000000-0008-0000-0800-0000A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xmlns="" id="{00000000-0008-0000-0800-0000A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xmlns="" id="{00000000-0008-0000-0800-0000A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xmlns="" id="{00000000-0008-0000-0800-0000A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xmlns="" id="{00000000-0008-0000-0800-0000A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800-0000A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xmlns="" id="{00000000-0008-0000-0800-0000A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xmlns="" id="{00000000-0008-0000-0800-0000A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xmlns="" id="{00000000-0008-0000-0800-0000A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xmlns="" id="{00000000-0008-0000-0800-0000A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xmlns="" id="{00000000-0008-0000-0800-0000A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xmlns="" id="{00000000-0008-0000-0800-0000A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xmlns="" id="{00000000-0008-0000-0800-0000A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xmlns="" id="{00000000-0008-0000-0800-0000AD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xmlns="" id="{00000000-0008-0000-0800-0000AE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xmlns="" id="{00000000-0008-0000-0800-0000AF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xmlns="" id="{00000000-0008-0000-0800-0000B0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xmlns="" id="{00000000-0008-0000-0800-0000B1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xmlns="" id="{00000000-0008-0000-0800-0000B2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xmlns="" id="{00000000-0008-0000-0800-0000B3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xmlns="" id="{00000000-0008-0000-0800-0000B4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xmlns="" id="{00000000-0008-0000-0800-0000B5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xmlns="" id="{00000000-0008-0000-0800-0000B6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xmlns="" id="{00000000-0008-0000-0800-0000B7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xmlns="" id="{00000000-0008-0000-0800-0000B8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xmlns="" id="{00000000-0008-0000-0800-0000B9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xmlns="" id="{00000000-0008-0000-0800-0000BA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xmlns="" id="{00000000-0008-0000-0800-0000BB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xmlns="" id="{00000000-0008-0000-0800-0000BC04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xmlns="" id="{00000000-0008-0000-0800-0000BD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xmlns="" id="{00000000-0008-0000-0800-0000BE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xmlns="" id="{00000000-0008-0000-0800-0000BF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xmlns="" id="{00000000-0008-0000-0800-0000C0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xmlns="" id="{00000000-0008-0000-0800-0000C1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xmlns="" id="{00000000-0008-0000-0800-0000C2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xmlns="" id="{00000000-0008-0000-0800-0000C3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xmlns="" id="{00000000-0008-0000-0800-0000C4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xmlns="" id="{00000000-0008-0000-0800-0000C5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xmlns="" id="{00000000-0008-0000-0800-0000C6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xmlns="" id="{00000000-0008-0000-0800-0000C7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xmlns="" id="{00000000-0008-0000-0800-0000C8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xmlns="" id="{00000000-0008-0000-0800-0000C9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xmlns="" id="{00000000-0008-0000-0800-0000CA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xmlns="" id="{00000000-0008-0000-0800-0000CB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xmlns="" id="{00000000-0008-0000-0800-0000CC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xmlns="" id="{00000000-0008-0000-0800-0000CD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xmlns="" id="{00000000-0008-0000-0800-0000CE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xmlns="" id="{00000000-0008-0000-0800-0000CF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xmlns="" id="{00000000-0008-0000-0800-0000D0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xmlns="" id="{00000000-0008-0000-0800-0000D1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xmlns="" id="{00000000-0008-0000-0800-0000D2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xmlns="" id="{00000000-0008-0000-0800-0000D3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xmlns="" id="{00000000-0008-0000-0800-0000D4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xmlns="" id="{00000000-0008-0000-0800-0000D5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xmlns="" id="{00000000-0008-0000-0800-0000D6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xmlns="" id="{00000000-0008-0000-0800-0000D7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xmlns="" id="{00000000-0008-0000-0800-0000D8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xmlns="" id="{00000000-0008-0000-0800-0000D9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xmlns="" id="{00000000-0008-0000-0800-0000DA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xmlns="" id="{00000000-0008-0000-0800-0000DB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xmlns="" id="{00000000-0008-0000-0800-0000DC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xmlns="" id="{00000000-0008-0000-0800-0000DD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xmlns="" id="{00000000-0008-0000-0800-0000DE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xmlns="" id="{00000000-0008-0000-0800-0000DF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xmlns="" id="{00000000-0008-0000-0800-0000E0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xmlns="" id="{00000000-0008-0000-0800-0000E1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xmlns="" id="{00000000-0008-0000-0800-0000E2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xmlns="" id="{00000000-0008-0000-0800-0000E3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xmlns="" id="{00000000-0008-0000-0800-0000E4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xmlns="" id="{00000000-0008-0000-0800-0000E5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xmlns="" id="{00000000-0008-0000-0800-0000E6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xmlns="" id="{00000000-0008-0000-0800-0000E7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xmlns="" id="{00000000-0008-0000-0800-0000E8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xmlns="" id="{00000000-0008-0000-0800-0000E9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xmlns="" id="{00000000-0008-0000-0800-0000EA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xmlns="" id="{00000000-0008-0000-0800-0000EB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xmlns="" id="{00000000-0008-0000-0800-0000EC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xmlns="" id="{00000000-0008-0000-0800-0000ED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xmlns="" id="{00000000-0008-0000-0800-0000EE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xmlns="" id="{00000000-0008-0000-0800-0000EF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xmlns="" id="{00000000-0008-0000-0800-0000F0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xmlns="" id="{00000000-0008-0000-0800-0000F1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xmlns="" id="{00000000-0008-0000-0800-0000F2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xmlns="" id="{00000000-0008-0000-0800-0000F3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xmlns="" id="{00000000-0008-0000-0800-0000F4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xmlns="" id="{00000000-0008-0000-0800-0000F5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xmlns="" id="{00000000-0008-0000-0800-0000F6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xmlns="" id="{00000000-0008-0000-0800-0000F7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xmlns="" id="{00000000-0008-0000-0800-0000F8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xmlns="" id="{00000000-0008-0000-0800-0000F9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00000000-0008-0000-0800-0000FA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xmlns="" id="{00000000-0008-0000-0800-0000FB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xmlns="" id="{00000000-0008-0000-0800-0000FC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xmlns="" id="{00000000-0008-0000-0800-0000FD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xmlns="" id="{00000000-0008-0000-0800-0000FE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xmlns="" id="{00000000-0008-0000-0800-0000FF04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800-00000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xmlns="" id="{00000000-0008-0000-0800-00000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xmlns="" id="{00000000-0008-0000-0800-00000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xmlns="" id="{00000000-0008-0000-0800-00000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xmlns="" id="{00000000-0008-0000-0800-00000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xmlns="" id="{00000000-0008-0000-0800-00000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xmlns="" id="{00000000-0008-0000-0800-00000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xmlns="" id="{00000000-0008-0000-0800-00000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xmlns="" id="{00000000-0008-0000-0800-00000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xmlns="" id="{00000000-0008-0000-0800-00000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xmlns="" id="{00000000-0008-0000-0800-00000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xmlns="" id="{00000000-0008-0000-0800-00000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xmlns="" id="{00000000-0008-0000-0800-00000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xmlns="" id="{00000000-0008-0000-0800-00000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xmlns="" id="{00000000-0008-0000-0800-00000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xmlns="" id="{00000000-0008-0000-0800-00000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xmlns="" id="{00000000-0008-0000-0800-00001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xmlns="" id="{00000000-0008-0000-0800-00001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xmlns="" id="{00000000-0008-0000-0800-00001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xmlns="" id="{00000000-0008-0000-0800-00001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xmlns="" id="{00000000-0008-0000-0800-00001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xmlns="" id="{00000000-0008-0000-0800-00001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xmlns="" id="{00000000-0008-0000-0800-00001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xmlns="" id="{00000000-0008-0000-0800-00001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xmlns="" id="{00000000-0008-0000-0800-00001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xmlns="" id="{00000000-0008-0000-0800-00001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xmlns="" id="{00000000-0008-0000-0800-00001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xmlns="" id="{00000000-0008-0000-0800-00001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xmlns="" id="{00000000-0008-0000-0800-00001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xmlns="" id="{00000000-0008-0000-0800-00001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xmlns="" id="{00000000-0008-0000-0800-00001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xmlns="" id="{00000000-0008-0000-0800-00001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xmlns="" id="{00000000-0008-0000-0800-00002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xmlns="" id="{00000000-0008-0000-0800-00002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xmlns="" id="{00000000-0008-0000-0800-00002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xmlns="" id="{00000000-0008-0000-0800-00002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xmlns="" id="{00000000-0008-0000-0800-00002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xmlns="" id="{00000000-0008-0000-0800-00002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xmlns="" id="{00000000-0008-0000-0800-00002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xmlns="" id="{00000000-0008-0000-0800-00002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xmlns="" id="{00000000-0008-0000-0800-00002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xmlns="" id="{00000000-0008-0000-0800-00002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xmlns="" id="{00000000-0008-0000-0800-00002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xmlns="" id="{00000000-0008-0000-0800-00002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xmlns="" id="{00000000-0008-0000-0800-00002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xmlns="" id="{00000000-0008-0000-0800-00002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xmlns="" id="{00000000-0008-0000-0800-00002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xmlns="" id="{00000000-0008-0000-0800-00002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xmlns="" id="{00000000-0008-0000-0800-00003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xmlns="" id="{00000000-0008-0000-0800-00003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xmlns="" id="{00000000-0008-0000-0800-00003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xmlns="" id="{00000000-0008-0000-0800-00003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xmlns="" id="{00000000-0008-0000-0800-00003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xmlns="" id="{00000000-0008-0000-0800-00003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xmlns="" id="{00000000-0008-0000-0800-00003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xmlns="" id="{00000000-0008-0000-0800-00003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xmlns="" id="{00000000-0008-0000-0800-00003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xmlns="" id="{00000000-0008-0000-0800-00003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xmlns="" id="{00000000-0008-0000-0800-00003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xmlns="" id="{00000000-0008-0000-0800-00003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xmlns="" id="{00000000-0008-0000-0800-00003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xmlns="" id="{00000000-0008-0000-0800-00003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xmlns="" id="{00000000-0008-0000-0800-00003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xmlns="" id="{00000000-0008-0000-0800-00003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xmlns="" id="{00000000-0008-0000-0800-00004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xmlns="" id="{00000000-0008-0000-0800-00004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xmlns="" id="{00000000-0008-0000-0800-00004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xmlns="" id="{00000000-0008-0000-0800-00004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xmlns="" id="{00000000-0008-0000-0800-00004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xmlns="" id="{00000000-0008-0000-0800-00004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xmlns="" id="{00000000-0008-0000-0800-00004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xmlns="" id="{00000000-0008-0000-0800-00004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xmlns="" id="{00000000-0008-0000-0800-00004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xmlns="" id="{00000000-0008-0000-0800-00004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xmlns="" id="{00000000-0008-0000-0800-00004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xmlns="" id="{00000000-0008-0000-0800-00004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xmlns="" id="{00000000-0008-0000-0800-00004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xmlns="" id="{00000000-0008-0000-0800-00004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xmlns="" id="{00000000-0008-0000-0800-00004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xmlns="" id="{00000000-0008-0000-0800-00004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xmlns="" id="{00000000-0008-0000-0800-00005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xmlns="" id="{00000000-0008-0000-0800-00005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xmlns="" id="{00000000-0008-0000-0800-00005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xmlns="" id="{00000000-0008-0000-0800-00005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xmlns="" id="{00000000-0008-0000-0800-00005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xmlns="" id="{00000000-0008-0000-0800-00005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xmlns="" id="{00000000-0008-0000-0800-00005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xmlns="" id="{00000000-0008-0000-0800-00005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xmlns="" id="{00000000-0008-0000-0800-00005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xmlns="" id="{00000000-0008-0000-0800-00005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xmlns="" id="{00000000-0008-0000-0800-00005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xmlns="" id="{00000000-0008-0000-0800-00005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xmlns="" id="{00000000-0008-0000-0800-00005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xmlns="" id="{00000000-0008-0000-0800-00005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xmlns="" id="{00000000-0008-0000-0800-00005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xmlns="" id="{00000000-0008-0000-0800-00005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xmlns="" id="{00000000-0008-0000-0800-00006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xmlns="" id="{00000000-0008-0000-0800-00006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xmlns="" id="{00000000-0008-0000-0800-00006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xmlns="" id="{00000000-0008-0000-0800-00006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xmlns="" id="{00000000-0008-0000-0800-00006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xmlns="" id="{00000000-0008-0000-0800-00006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xmlns="" id="{00000000-0008-0000-0800-00006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xmlns="" id="{00000000-0008-0000-0800-00006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xmlns="" id="{00000000-0008-0000-0800-00006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xmlns="" id="{00000000-0008-0000-0800-00006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xmlns="" id="{00000000-0008-0000-0800-00006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xmlns="" id="{00000000-0008-0000-0800-00006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00000000-0008-0000-0800-00006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xmlns="" id="{00000000-0008-0000-0800-00006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xmlns="" id="{00000000-0008-0000-0800-00006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xmlns="" id="{00000000-0008-0000-0800-00006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xmlns="" id="{00000000-0008-0000-0800-00007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xmlns="" id="{00000000-0008-0000-0800-00007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xmlns="" id="{00000000-0008-0000-0800-00007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xmlns="" id="{00000000-0008-0000-0800-00007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xmlns="" id="{00000000-0008-0000-0800-00007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xmlns="" id="{00000000-0008-0000-0800-00007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xmlns="" id="{00000000-0008-0000-0800-00007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xmlns="" id="{00000000-0008-0000-0800-00007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xmlns="" id="{00000000-0008-0000-0800-00007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xmlns="" id="{00000000-0008-0000-0800-00007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xmlns="" id="{00000000-0008-0000-0800-00007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xmlns="" id="{00000000-0008-0000-0800-00007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xmlns="" id="{00000000-0008-0000-0800-00007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xmlns="" id="{00000000-0008-0000-0800-00007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xmlns="" id="{00000000-0008-0000-0800-00007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xmlns="" id="{00000000-0008-0000-0800-00007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xmlns="" id="{00000000-0008-0000-0800-00008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xmlns="" id="{00000000-0008-0000-0800-00008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xmlns="" id="{00000000-0008-0000-0800-00008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xmlns="" id="{00000000-0008-0000-0800-00008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xmlns="" id="{00000000-0008-0000-0800-00008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xmlns="" id="{00000000-0008-0000-0800-00008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xmlns="" id="{00000000-0008-0000-0800-00008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xmlns="" id="{00000000-0008-0000-0800-00008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xmlns="" id="{00000000-0008-0000-0800-00008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xmlns="" id="{00000000-0008-0000-0800-00008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xmlns="" id="{00000000-0008-0000-0800-00008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xmlns="" id="{00000000-0008-0000-0800-00008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xmlns="" id="{00000000-0008-0000-0800-00008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xmlns="" id="{00000000-0008-0000-0800-00008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xmlns="" id="{00000000-0008-0000-0800-00008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xmlns="" id="{00000000-0008-0000-0800-00008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xmlns="" id="{00000000-0008-0000-0800-00009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xmlns="" id="{00000000-0008-0000-0800-00009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xmlns="" id="{00000000-0008-0000-0800-00009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xmlns="" id="{00000000-0008-0000-0800-00009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xmlns="" id="{00000000-0008-0000-0800-00009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xmlns="" id="{00000000-0008-0000-0800-00009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xmlns="" id="{00000000-0008-0000-0800-00009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xmlns="" id="{00000000-0008-0000-0800-00009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xmlns="" id="{00000000-0008-0000-0800-00009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xmlns="" id="{00000000-0008-0000-0800-00009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xmlns="" id="{00000000-0008-0000-0800-00009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xmlns="" id="{00000000-0008-0000-0800-00009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xmlns="" id="{00000000-0008-0000-0800-00009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xmlns="" id="{00000000-0008-0000-0800-00009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xmlns="" id="{00000000-0008-0000-0800-00009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xmlns="" id="{00000000-0008-0000-0800-00009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xmlns="" id="{00000000-0008-0000-0800-0000A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xmlns="" id="{00000000-0008-0000-0800-0000A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xmlns="" id="{00000000-0008-0000-0800-0000A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xmlns="" id="{00000000-0008-0000-0800-0000A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xmlns="" id="{00000000-0008-0000-0800-0000A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xmlns="" id="{00000000-0008-0000-0800-0000A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xmlns="" id="{00000000-0008-0000-0800-0000A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xmlns="" id="{00000000-0008-0000-0800-0000A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xmlns="" id="{00000000-0008-0000-0800-0000A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xmlns="" id="{00000000-0008-0000-0800-0000A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xmlns="" id="{00000000-0008-0000-0800-0000A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xmlns="" id="{00000000-0008-0000-0800-0000A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xmlns="" id="{00000000-0008-0000-0800-0000A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xmlns="" id="{00000000-0008-0000-0800-0000A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xmlns="" id="{00000000-0008-0000-0800-0000A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xmlns="" id="{00000000-0008-0000-0800-0000A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xmlns="" id="{00000000-0008-0000-0800-0000B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xmlns="" id="{00000000-0008-0000-0800-0000B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xmlns="" id="{00000000-0008-0000-0800-0000B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xmlns="" id="{00000000-0008-0000-0800-0000B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xmlns="" id="{00000000-0008-0000-0800-0000B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xmlns="" id="{00000000-0008-0000-0800-0000B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xmlns="" id="{00000000-0008-0000-0800-0000B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xmlns="" id="{00000000-0008-0000-0800-0000B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xmlns="" id="{00000000-0008-0000-0800-0000B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xmlns="" id="{00000000-0008-0000-0800-0000B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xmlns="" id="{00000000-0008-0000-0800-0000B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xmlns="" id="{00000000-0008-0000-0800-0000B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xmlns="" id="{00000000-0008-0000-0800-0000B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xmlns="" id="{00000000-0008-0000-0800-0000B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xmlns="" id="{00000000-0008-0000-0800-0000B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xmlns="" id="{00000000-0008-0000-0800-0000B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xmlns="" id="{00000000-0008-0000-0800-0000C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xmlns="" id="{00000000-0008-0000-0800-0000C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xmlns="" id="{00000000-0008-0000-0800-0000C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xmlns="" id="{00000000-0008-0000-0800-0000C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xmlns="" id="{00000000-0008-0000-0800-0000C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xmlns="" id="{00000000-0008-0000-0800-0000C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xmlns="" id="{00000000-0008-0000-0800-0000C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xmlns="" id="{00000000-0008-0000-0800-0000C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xmlns="" id="{00000000-0008-0000-0800-0000C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xmlns="" id="{00000000-0008-0000-0800-0000C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xmlns="" id="{00000000-0008-0000-0800-0000C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xmlns="" id="{00000000-0008-0000-0800-0000C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xmlns="" id="{00000000-0008-0000-0800-0000C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xmlns="" id="{00000000-0008-0000-0800-0000C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xmlns="" id="{00000000-0008-0000-0800-0000C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xmlns="" id="{00000000-0008-0000-0800-0000C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xmlns="" id="{00000000-0008-0000-0800-0000D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xmlns="" id="{00000000-0008-0000-0800-0000D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xmlns="" id="{00000000-0008-0000-0800-0000D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xmlns="" id="{00000000-0008-0000-0800-0000D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xmlns="" id="{00000000-0008-0000-0800-0000D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xmlns="" id="{00000000-0008-0000-0800-0000D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xmlns="" id="{00000000-0008-0000-0800-0000D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xmlns="" id="{00000000-0008-0000-0800-0000D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xmlns="" id="{00000000-0008-0000-0800-0000D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xmlns="" id="{00000000-0008-0000-0800-0000D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xmlns="" id="{00000000-0008-0000-0800-0000D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xmlns="" id="{00000000-0008-0000-0800-0000D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xmlns="" id="{00000000-0008-0000-0800-0000D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xmlns="" id="{00000000-0008-0000-0800-0000D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xmlns="" id="{00000000-0008-0000-0800-0000D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xmlns="" id="{00000000-0008-0000-0800-0000D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xmlns="" id="{00000000-0008-0000-0800-0000E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00000000-0008-0000-0800-0000E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xmlns="" id="{00000000-0008-0000-0800-0000E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xmlns="" id="{00000000-0008-0000-0800-0000E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xmlns="" id="{00000000-0008-0000-0800-0000E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xmlns="" id="{00000000-0008-0000-0800-0000E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xmlns="" id="{00000000-0008-0000-0800-0000E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xmlns="" id="{00000000-0008-0000-0800-0000E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xmlns="" id="{00000000-0008-0000-0800-0000E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xmlns="" id="{00000000-0008-0000-0800-0000E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xmlns="" id="{00000000-0008-0000-0800-0000E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xmlns="" id="{00000000-0008-0000-0800-0000E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xmlns="" id="{00000000-0008-0000-0800-0000E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xmlns="" id="{00000000-0008-0000-0800-0000E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xmlns="" id="{00000000-0008-0000-0800-0000E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xmlns="" id="{00000000-0008-0000-0800-0000E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xmlns="" id="{00000000-0008-0000-0800-0000F0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xmlns="" id="{00000000-0008-0000-0800-0000F1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xmlns="" id="{00000000-0008-0000-0800-0000F2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xmlns="" id="{00000000-0008-0000-0800-0000F3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xmlns="" id="{00000000-0008-0000-0800-0000F4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xmlns="" id="{00000000-0008-0000-0800-0000F5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xmlns="" id="{00000000-0008-0000-0800-0000F6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xmlns="" id="{00000000-0008-0000-0800-0000F7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xmlns="" id="{00000000-0008-0000-0800-0000F8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xmlns="" id="{00000000-0008-0000-0800-0000F9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xmlns="" id="{00000000-0008-0000-0800-0000FA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xmlns="" id="{00000000-0008-0000-0800-0000FB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xmlns="" id="{00000000-0008-0000-0800-0000FC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xmlns="" id="{00000000-0008-0000-0800-0000FD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xmlns="" id="{00000000-0008-0000-0800-0000FE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xmlns="" id="{00000000-0008-0000-0800-0000FF05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xmlns="" id="{00000000-0008-0000-0800-00000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xmlns="" id="{00000000-0008-0000-0800-00000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xmlns="" id="{00000000-0008-0000-0800-00000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xmlns="" id="{00000000-0008-0000-0800-00000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xmlns="" id="{00000000-0008-0000-0800-00000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xmlns="" id="{00000000-0008-0000-0800-00000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xmlns="" id="{00000000-0008-0000-0800-00000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xmlns="" id="{00000000-0008-0000-0800-00000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xmlns="" id="{00000000-0008-0000-0800-00000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xmlns="" id="{00000000-0008-0000-0800-00000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xmlns="" id="{00000000-0008-0000-0800-00000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xmlns="" id="{00000000-0008-0000-0800-00000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xmlns="" id="{00000000-0008-0000-0800-00000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xmlns="" id="{00000000-0008-0000-0800-00000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xmlns="" id="{00000000-0008-0000-0800-00000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xmlns="" id="{00000000-0008-0000-0800-00000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xmlns="" id="{00000000-0008-0000-0800-00001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xmlns="" id="{00000000-0008-0000-0800-00001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xmlns="" id="{00000000-0008-0000-0800-00001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xmlns="" id="{00000000-0008-0000-0800-00001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xmlns="" id="{00000000-0008-0000-0800-00001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xmlns="" id="{00000000-0008-0000-0800-00001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xmlns="" id="{00000000-0008-0000-0800-00001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xmlns="" id="{00000000-0008-0000-0800-00001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xmlns="" id="{00000000-0008-0000-0800-00001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xmlns="" id="{00000000-0008-0000-0800-00001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xmlns="" id="{00000000-0008-0000-0800-00001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xmlns="" id="{00000000-0008-0000-0800-00001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xmlns="" id="{00000000-0008-0000-0800-00001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xmlns="" id="{00000000-0008-0000-0800-00001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xmlns="" id="{00000000-0008-0000-0800-00001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xmlns="" id="{00000000-0008-0000-0800-00001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xmlns="" id="{00000000-0008-0000-0800-00002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xmlns="" id="{00000000-0008-0000-0800-00002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xmlns="" id="{00000000-0008-0000-0800-00002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xmlns="" id="{00000000-0008-0000-0800-00002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xmlns="" id="{00000000-0008-0000-0800-00002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xmlns="" id="{00000000-0008-0000-0800-00002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xmlns="" id="{00000000-0008-0000-0800-00002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xmlns="" id="{00000000-0008-0000-0800-00002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xmlns="" id="{00000000-0008-0000-0800-00002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xmlns="" id="{00000000-0008-0000-0800-00002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xmlns="" id="{00000000-0008-0000-0800-00002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xmlns="" id="{00000000-0008-0000-0800-00002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xmlns="" id="{00000000-0008-0000-0800-00002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xmlns="" id="{00000000-0008-0000-0800-00002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xmlns="" id="{00000000-0008-0000-0800-00002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xmlns="" id="{00000000-0008-0000-0800-00002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xmlns="" id="{00000000-0008-0000-0800-00003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xmlns="" id="{00000000-0008-0000-0800-00003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xmlns="" id="{00000000-0008-0000-0800-00003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xmlns="" id="{00000000-0008-0000-0800-00003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xmlns="" id="{00000000-0008-0000-0800-00003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xmlns="" id="{00000000-0008-0000-0800-00003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xmlns="" id="{00000000-0008-0000-0800-00003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xmlns="" id="{00000000-0008-0000-0800-00003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xmlns="" id="{00000000-0008-0000-0800-00003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xmlns="" id="{00000000-0008-0000-0800-00003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xmlns="" id="{00000000-0008-0000-0800-00003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xmlns="" id="{00000000-0008-0000-0800-00003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xmlns="" id="{00000000-0008-0000-0800-00003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00000000-0008-0000-0800-00003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xmlns="" id="{00000000-0008-0000-0800-00003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xmlns="" id="{00000000-0008-0000-0800-00003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xmlns="" id="{00000000-0008-0000-0800-00004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xmlns="" id="{00000000-0008-0000-0800-00004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xmlns="" id="{00000000-0008-0000-0800-00004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xmlns="" id="{00000000-0008-0000-0800-00004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xmlns="" id="{00000000-0008-0000-0800-00004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xmlns="" id="{00000000-0008-0000-0800-00004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xmlns="" id="{00000000-0008-0000-0800-00004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xmlns="" id="{00000000-0008-0000-0800-00004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xmlns="" id="{00000000-0008-0000-0800-00004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xmlns="" id="{00000000-0008-0000-0800-00004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xmlns="" id="{00000000-0008-0000-0800-00004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xmlns="" id="{00000000-0008-0000-0800-00004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xmlns="" id="{00000000-0008-0000-0800-00004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xmlns="" id="{00000000-0008-0000-0800-00004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xmlns="" id="{00000000-0008-0000-0800-00004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xmlns="" id="{00000000-0008-0000-0800-00004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xmlns="" id="{00000000-0008-0000-0800-00005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xmlns="" id="{00000000-0008-0000-0800-00005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xmlns="" id="{00000000-0008-0000-0800-00005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00000000-0008-0000-0800-00005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xmlns="" id="{00000000-0008-0000-0800-00005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xmlns="" id="{00000000-0008-0000-0800-00005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xmlns="" id="{00000000-0008-0000-0800-00005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xmlns="" id="{00000000-0008-0000-0800-00005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xmlns="" id="{00000000-0008-0000-0800-00005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xmlns="" id="{00000000-0008-0000-0800-00005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xmlns="" id="{00000000-0008-0000-0800-00005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xmlns="" id="{00000000-0008-0000-0800-00005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xmlns="" id="{00000000-0008-0000-0800-00005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xmlns="" id="{00000000-0008-0000-0800-00005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xmlns="" id="{00000000-0008-0000-0800-00005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xmlns="" id="{00000000-0008-0000-0800-00005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xmlns="" id="{00000000-0008-0000-0800-00006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xmlns="" id="{00000000-0008-0000-0800-00006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xmlns="" id="{00000000-0008-0000-0800-00006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xmlns="" id="{00000000-0008-0000-0800-00006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xmlns="" id="{00000000-0008-0000-0800-00006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xmlns="" id="{00000000-0008-0000-0800-00006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xmlns="" id="{00000000-0008-0000-0800-00006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xmlns="" id="{00000000-0008-0000-0800-00006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xmlns="" id="{00000000-0008-0000-0800-00006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xmlns="" id="{00000000-0008-0000-0800-00006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xmlns="" id="{00000000-0008-0000-0800-00006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00000000-0008-0000-0800-00006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xmlns="" id="{00000000-0008-0000-0800-00006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xmlns="" id="{00000000-0008-0000-0800-00006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xmlns="" id="{00000000-0008-0000-0800-00006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xmlns="" id="{00000000-0008-0000-0800-00006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xmlns="" id="{00000000-0008-0000-0800-00007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xmlns="" id="{00000000-0008-0000-0800-00007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xmlns="" id="{00000000-0008-0000-0800-00007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xmlns="" id="{00000000-0008-0000-0800-00007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xmlns="" id="{00000000-0008-0000-0800-00007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xmlns="" id="{00000000-0008-0000-0800-00007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800-00007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xmlns="" id="{00000000-0008-0000-0800-00007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xmlns="" id="{00000000-0008-0000-0800-00007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xmlns="" id="{00000000-0008-0000-0800-00007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xmlns="" id="{00000000-0008-0000-0800-00007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xmlns="" id="{00000000-0008-0000-0800-00007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xmlns="" id="{00000000-0008-0000-0800-00007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xmlns="" id="{00000000-0008-0000-0800-00007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xmlns="" id="{00000000-0008-0000-0800-00007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xmlns="" id="{00000000-0008-0000-0800-00007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xmlns="" id="{00000000-0008-0000-0800-00008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00000000-0008-0000-0800-00008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xmlns="" id="{00000000-0008-0000-0800-00008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xmlns="" id="{00000000-0008-0000-0800-00008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xmlns="" id="{00000000-0008-0000-0800-00008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xmlns="" id="{00000000-0008-0000-0800-00008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xmlns="" id="{00000000-0008-0000-0800-00008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xmlns="" id="{00000000-0008-0000-0800-00008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xmlns="" id="{00000000-0008-0000-0800-00008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xmlns="" id="{00000000-0008-0000-0800-00008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xmlns="" id="{00000000-0008-0000-0800-00008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xmlns="" id="{00000000-0008-0000-0800-00008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xmlns="" id="{00000000-0008-0000-0800-00008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xmlns="" id="{00000000-0008-0000-0800-00008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xmlns="" id="{00000000-0008-0000-0800-00008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xmlns="" id="{00000000-0008-0000-0800-00008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800-00009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xmlns="" id="{00000000-0008-0000-0800-00009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xmlns="" id="{00000000-0008-0000-0800-00009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xmlns="" id="{00000000-0008-0000-0800-00009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xmlns="" id="{00000000-0008-0000-0800-00009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xmlns="" id="{00000000-0008-0000-0800-00009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xmlns="" id="{00000000-0008-0000-0800-00009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xmlns="" id="{00000000-0008-0000-0800-00009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xmlns="" id="{00000000-0008-0000-0800-00009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xmlns="" id="{00000000-0008-0000-0800-00009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xmlns="" id="{00000000-0008-0000-0800-00009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xmlns="" id="{00000000-0008-0000-0800-00009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xmlns="" id="{00000000-0008-0000-0800-00009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xmlns="" id="{00000000-0008-0000-0800-00009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xmlns="" id="{00000000-0008-0000-0800-00009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xmlns="" id="{00000000-0008-0000-0800-00009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xmlns="" id="{00000000-0008-0000-0800-0000A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xmlns="" id="{00000000-0008-0000-0800-0000A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xmlns="" id="{00000000-0008-0000-0800-0000A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xmlns="" id="{00000000-0008-0000-0800-0000A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xmlns="" id="{00000000-0008-0000-0800-0000A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xmlns="" id="{00000000-0008-0000-0800-0000A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xmlns="" id="{00000000-0008-0000-0800-0000A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xmlns="" id="{00000000-0008-0000-0800-0000A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xmlns="" id="{00000000-0008-0000-0800-0000A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xmlns="" id="{00000000-0008-0000-0800-0000A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xmlns="" id="{00000000-0008-0000-0800-0000A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xmlns="" id="{00000000-0008-0000-0800-0000A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xmlns="" id="{00000000-0008-0000-0800-0000A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xmlns="" id="{00000000-0008-0000-0800-0000AD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xmlns="" id="{00000000-0008-0000-0800-0000AE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xmlns="" id="{00000000-0008-0000-0800-0000AF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xmlns="" id="{00000000-0008-0000-0800-0000B0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xmlns="" id="{00000000-0008-0000-0800-0000B1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xmlns="" id="{00000000-0008-0000-0800-0000B2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xmlns="" id="{00000000-0008-0000-0800-0000B3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xmlns="" id="{00000000-0008-0000-0800-0000B4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xmlns="" id="{00000000-0008-0000-0800-0000B5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xmlns="" id="{00000000-0008-0000-0800-0000B6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xmlns="" id="{00000000-0008-0000-0800-0000B7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xmlns="" id="{00000000-0008-0000-0800-0000B8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xmlns="" id="{00000000-0008-0000-0800-0000B9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xmlns="" id="{00000000-0008-0000-0800-0000BA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xmlns="" id="{00000000-0008-0000-0800-0000BB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xmlns="" id="{00000000-0008-0000-0800-0000BC060000}"/>
            </a:ext>
          </a:extLst>
        </xdr:cNvPr>
        <xdr:cNvSpPr txBox="1">
          <a:spLocks noChangeArrowheads="1"/>
        </xdr:cNvSpPr>
      </xdr:nvSpPr>
      <xdr:spPr bwMode="auto">
        <a:xfrm>
          <a:off x="4800600" y="28860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xmlns="" id="{00000000-0008-0000-0800-0000BD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xmlns="" id="{00000000-0008-0000-0800-0000BE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xmlns="" id="{00000000-0008-0000-0800-0000BF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xmlns="" id="{00000000-0008-0000-0800-0000C0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xmlns="" id="{00000000-0008-0000-0800-0000C1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xmlns="" id="{00000000-0008-0000-0800-0000C2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xmlns="" id="{00000000-0008-0000-0800-0000C3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xmlns="" id="{00000000-0008-0000-0800-0000C4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xmlns="" id="{00000000-0008-0000-0800-0000C5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xmlns="" id="{00000000-0008-0000-0800-0000C6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xmlns="" id="{00000000-0008-0000-0800-0000C7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xmlns="" id="{00000000-0008-0000-0800-0000C8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xmlns="" id="{00000000-0008-0000-0800-0000C9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xmlns="" id="{00000000-0008-0000-0800-0000CA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xmlns="" id="{00000000-0008-0000-0800-0000CB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xmlns="" id="{00000000-0008-0000-0800-0000CC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xmlns="" id="{00000000-0008-0000-0800-0000CD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xmlns="" id="{00000000-0008-0000-0800-0000CE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xmlns="" id="{00000000-0008-0000-0800-0000CF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xmlns="" id="{00000000-0008-0000-0800-0000D0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xmlns="" id="{00000000-0008-0000-0800-0000D1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xmlns="" id="{00000000-0008-0000-0800-0000D2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xmlns="" id="{00000000-0008-0000-0800-0000D3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xmlns="" id="{00000000-0008-0000-0800-0000D4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xmlns="" id="{00000000-0008-0000-0800-0000D5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xmlns="" id="{00000000-0008-0000-0800-0000D6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xmlns="" id="{00000000-0008-0000-0800-0000D7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xmlns="" id="{00000000-0008-0000-0800-0000D8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xmlns="" id="{00000000-0008-0000-0800-0000D9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xmlns="" id="{00000000-0008-0000-0800-0000DA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xmlns="" id="{00000000-0008-0000-0800-0000DB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xmlns="" id="{00000000-0008-0000-0800-0000DC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xmlns="" id="{00000000-0008-0000-0800-0000DD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xmlns="" id="{00000000-0008-0000-0800-0000DE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xmlns="" id="{00000000-0008-0000-0800-0000DF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xmlns="" id="{00000000-0008-0000-0800-0000E0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xmlns="" id="{00000000-0008-0000-0800-0000E1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xmlns="" id="{00000000-0008-0000-0800-0000E2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xmlns="" id="{00000000-0008-0000-0800-0000E3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xmlns="" id="{00000000-0008-0000-0800-0000E4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xmlns="" id="{00000000-0008-0000-0800-0000E5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xmlns="" id="{00000000-0008-0000-0800-0000E6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xmlns="" id="{00000000-0008-0000-0800-0000E7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xmlns="" id="{00000000-0008-0000-0800-0000E8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xmlns="" id="{00000000-0008-0000-0800-0000E9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xmlns="" id="{00000000-0008-0000-0800-0000EA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xmlns="" id="{00000000-0008-0000-0800-0000EB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xmlns="" id="{00000000-0008-0000-0800-0000EC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xmlns="" id="{00000000-0008-0000-0800-0000ED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xmlns="" id="{00000000-0008-0000-0800-0000EE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xmlns="" id="{00000000-0008-0000-0800-0000EF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xmlns="" id="{00000000-0008-0000-0800-0000F0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xmlns="" id="{00000000-0008-0000-0800-0000F1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xmlns="" id="{00000000-0008-0000-0800-0000F2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00000000-0008-0000-0800-0000F3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xmlns="" id="{00000000-0008-0000-0800-0000F4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xmlns="" id="{00000000-0008-0000-0800-0000F5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xmlns="" id="{00000000-0008-0000-0800-0000F6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xmlns="" id="{00000000-0008-0000-0800-0000F7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xmlns="" id="{00000000-0008-0000-0800-0000F8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xmlns="" id="{00000000-0008-0000-0800-0000F9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xmlns="" id="{00000000-0008-0000-0800-0000FA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xmlns="" id="{00000000-0008-0000-0800-0000FB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xmlns="" id="{00000000-0008-0000-0800-0000FC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xmlns="" id="{00000000-0008-0000-0800-0000FD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xmlns="" id="{00000000-0008-0000-0800-0000FE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xmlns="" id="{00000000-0008-0000-0800-0000FF06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xmlns="" id="{00000000-0008-0000-0800-00000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xmlns="" id="{00000000-0008-0000-0800-00000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xmlns="" id="{00000000-0008-0000-0800-00000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xmlns="" id="{00000000-0008-0000-0800-00000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xmlns="" id="{00000000-0008-0000-0800-00000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xmlns="" id="{00000000-0008-0000-0800-00000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xmlns="" id="{00000000-0008-0000-0800-00000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xmlns="" id="{00000000-0008-0000-0800-00000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xmlns="" id="{00000000-0008-0000-0800-00000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xmlns="" id="{00000000-0008-0000-0800-00000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xmlns="" id="{00000000-0008-0000-0800-00000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00000000-0008-0000-0800-00000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xmlns="" id="{00000000-0008-0000-0800-00000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xmlns="" id="{00000000-0008-0000-0800-00000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xmlns="" id="{00000000-0008-0000-0800-00000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xmlns="" id="{00000000-0008-0000-0800-00000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xmlns="" id="{00000000-0008-0000-0800-00001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xmlns="" id="{00000000-0008-0000-0800-00001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xmlns="" id="{00000000-0008-0000-0800-00001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xmlns="" id="{00000000-0008-0000-0800-00001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xmlns="" id="{00000000-0008-0000-0800-00001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xmlns="" id="{00000000-0008-0000-0800-00001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xmlns="" id="{00000000-0008-0000-0800-00001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xmlns="" id="{00000000-0008-0000-0800-00001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xmlns="" id="{00000000-0008-0000-0800-00001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xmlns="" id="{00000000-0008-0000-0800-00001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xmlns="" id="{00000000-0008-0000-0800-00001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xmlns="" id="{00000000-0008-0000-0800-00001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xmlns="" id="{00000000-0008-0000-0800-00001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xmlns="" id="{00000000-0008-0000-0800-00001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xmlns="" id="{00000000-0008-0000-0800-00001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xmlns="" id="{00000000-0008-0000-0800-00001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xmlns="" id="{00000000-0008-0000-0800-00002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00000000-0008-0000-0800-00002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xmlns="" id="{00000000-0008-0000-0800-00002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xmlns="" id="{00000000-0008-0000-0800-00002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xmlns="" id="{00000000-0008-0000-0800-00002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xmlns="" id="{00000000-0008-0000-0800-00002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xmlns="" id="{00000000-0008-0000-0800-00002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xmlns="" id="{00000000-0008-0000-0800-00002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xmlns="" id="{00000000-0008-0000-0800-00002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xmlns="" id="{00000000-0008-0000-0800-00002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xmlns="" id="{00000000-0008-0000-0800-00002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xmlns="" id="{00000000-0008-0000-0800-00002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xmlns="" id="{00000000-0008-0000-0800-00002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xmlns="" id="{00000000-0008-0000-0800-00002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xmlns="" id="{00000000-0008-0000-0800-00002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xmlns="" id="{00000000-0008-0000-0800-00002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xmlns="" id="{00000000-0008-0000-0800-00003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xmlns="" id="{00000000-0008-0000-0800-00003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xmlns="" id="{00000000-0008-0000-0800-00003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xmlns="" id="{00000000-0008-0000-0800-00003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xmlns="" id="{00000000-0008-0000-0800-00003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xmlns="" id="{00000000-0008-0000-0800-00003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xmlns="" id="{00000000-0008-0000-0800-00003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00000000-0008-0000-0800-00003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xmlns="" id="{00000000-0008-0000-0800-00003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xmlns="" id="{00000000-0008-0000-0800-00003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xmlns="" id="{00000000-0008-0000-0800-00003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xmlns="" id="{00000000-0008-0000-0800-00003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xmlns="" id="{00000000-0008-0000-0800-00003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xmlns="" id="{00000000-0008-0000-0800-00003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xmlns="" id="{00000000-0008-0000-0800-00003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xmlns="" id="{00000000-0008-0000-0800-00003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xmlns="" id="{00000000-0008-0000-0800-00004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xmlns="" id="{00000000-0008-0000-0800-00004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xmlns="" id="{00000000-0008-0000-0800-00004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xmlns="" id="{00000000-0008-0000-0800-00004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xmlns="" id="{00000000-0008-0000-0800-00004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xmlns="" id="{00000000-0008-0000-0800-00004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xmlns="" id="{00000000-0008-0000-0800-00004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xmlns="" id="{00000000-0008-0000-0800-00004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xmlns="" id="{00000000-0008-0000-0800-00004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xmlns="" id="{00000000-0008-0000-0800-00004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xmlns="" id="{00000000-0008-0000-0800-00004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xmlns="" id="{00000000-0008-0000-0800-00004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xmlns="" id="{00000000-0008-0000-0800-00004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xmlns="" id="{00000000-0008-0000-0800-00004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xmlns="" id="{00000000-0008-0000-0800-00004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xmlns="" id="{00000000-0008-0000-0800-00004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xmlns="" id="{00000000-0008-0000-0800-00005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xmlns="" id="{00000000-0008-0000-0800-00005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xmlns="" id="{00000000-0008-0000-0800-00005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xmlns="" id="{00000000-0008-0000-0800-00005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xmlns="" id="{00000000-0008-0000-0800-00005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xmlns="" id="{00000000-0008-0000-0800-00005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xmlns="" id="{00000000-0008-0000-0800-00005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xmlns="" id="{00000000-0008-0000-0800-00005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xmlns="" id="{00000000-0008-0000-0800-00005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xmlns="" id="{00000000-0008-0000-0800-00005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xmlns="" id="{00000000-0008-0000-0800-00005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xmlns="" id="{00000000-0008-0000-0800-00005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xmlns="" id="{00000000-0008-0000-0800-00005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xmlns="" id="{00000000-0008-0000-0800-00005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xmlns="" id="{00000000-0008-0000-0800-00005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xmlns="" id="{00000000-0008-0000-0800-00005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xmlns="" id="{00000000-0008-0000-0800-00006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xmlns="" id="{00000000-0008-0000-0800-00006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xmlns="" id="{00000000-0008-0000-0800-00006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xmlns="" id="{00000000-0008-0000-0800-00006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xmlns="" id="{00000000-0008-0000-0800-00006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xmlns="" id="{00000000-0008-0000-0800-00006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xmlns="" id="{00000000-0008-0000-0800-00006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xmlns="" id="{00000000-0008-0000-0800-00006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xmlns="" id="{00000000-0008-0000-0800-00006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xmlns="" id="{00000000-0008-0000-0800-00006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xmlns="" id="{00000000-0008-0000-0800-00006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xmlns="" id="{00000000-0008-0000-0800-00006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xmlns="" id="{00000000-0008-0000-0800-00006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xmlns="" id="{00000000-0008-0000-0800-00006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xmlns="" id="{00000000-0008-0000-0800-00006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xmlns="" id="{00000000-0008-0000-0800-00006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xmlns="" id="{00000000-0008-0000-0800-00007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xmlns="" id="{00000000-0008-0000-0800-00007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xmlns="" id="{00000000-0008-0000-0800-00007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xmlns="" id="{00000000-0008-0000-0800-00007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xmlns="" id="{00000000-0008-0000-0800-00007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xmlns="" id="{00000000-0008-0000-0800-00007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xmlns="" id="{00000000-0008-0000-0800-00007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xmlns="" id="{00000000-0008-0000-0800-00007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xmlns="" id="{00000000-0008-0000-0800-00007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xmlns="" id="{00000000-0008-0000-0800-00007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xmlns="" id="{00000000-0008-0000-0800-00007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xmlns="" id="{00000000-0008-0000-0800-00007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xmlns="" id="{00000000-0008-0000-0800-00007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xmlns="" id="{00000000-0008-0000-0800-00007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xmlns="" id="{00000000-0008-0000-0800-00007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xmlns="" id="{00000000-0008-0000-0800-00007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xmlns="" id="{00000000-0008-0000-0800-00008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xmlns="" id="{00000000-0008-0000-0800-00008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xmlns="" id="{00000000-0008-0000-0800-00008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xmlns="" id="{00000000-0008-0000-0800-00008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xmlns="" id="{00000000-0008-0000-0800-00008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xmlns="" id="{00000000-0008-0000-0800-00008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xmlns="" id="{00000000-0008-0000-0800-00008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xmlns="" id="{00000000-0008-0000-0800-00008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xmlns="" id="{00000000-0008-0000-0800-00008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xmlns="" id="{00000000-0008-0000-0800-00008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xmlns="" id="{00000000-0008-0000-0800-00008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xmlns="" id="{00000000-0008-0000-0800-00008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xmlns="" id="{00000000-0008-0000-0800-00008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xmlns="" id="{00000000-0008-0000-0800-00008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xmlns="" id="{00000000-0008-0000-0800-00008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xmlns="" id="{00000000-0008-0000-0800-00008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xmlns="" id="{00000000-0008-0000-0800-00009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xmlns="" id="{00000000-0008-0000-0800-00009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xmlns="" id="{00000000-0008-0000-0800-00009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xmlns="" id="{00000000-0008-0000-0800-00009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xmlns="" id="{00000000-0008-0000-0800-00009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xmlns="" id="{00000000-0008-0000-0800-00009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xmlns="" id="{00000000-0008-0000-0800-00009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xmlns="" id="{00000000-0008-0000-0800-00009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xmlns="" id="{00000000-0008-0000-0800-00009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xmlns="" id="{00000000-0008-0000-0800-00009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xmlns="" id="{00000000-0008-0000-0800-00009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xmlns="" id="{00000000-0008-0000-0800-00009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xmlns="" id="{00000000-0008-0000-0800-00009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xmlns="" id="{00000000-0008-0000-0800-00009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xmlns="" id="{00000000-0008-0000-0800-00009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xmlns="" id="{00000000-0008-0000-0800-00009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xmlns="" id="{00000000-0008-0000-0800-0000A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xmlns="" id="{00000000-0008-0000-0800-0000A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xmlns="" id="{00000000-0008-0000-0800-0000A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xmlns="" id="{00000000-0008-0000-0800-0000A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xmlns="" id="{00000000-0008-0000-0800-0000A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xmlns="" id="{00000000-0008-0000-0800-0000A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xmlns="" id="{00000000-0008-0000-0800-0000A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xmlns="" id="{00000000-0008-0000-0800-0000A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xmlns="" id="{00000000-0008-0000-0800-0000A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xmlns="" id="{00000000-0008-0000-0800-0000A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xmlns="" id="{00000000-0008-0000-0800-0000A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xmlns="" id="{00000000-0008-0000-0800-0000A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xmlns="" id="{00000000-0008-0000-0800-0000A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xmlns="" id="{00000000-0008-0000-0800-0000AD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xmlns="" id="{00000000-0008-0000-0800-0000AE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xmlns="" id="{00000000-0008-0000-0800-0000AF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xmlns="" id="{00000000-0008-0000-0800-0000B0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xmlns="" id="{00000000-0008-0000-0800-0000B1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xmlns="" id="{00000000-0008-0000-0800-0000B2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xmlns="" id="{00000000-0008-0000-0800-0000B3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xmlns="" id="{00000000-0008-0000-0800-0000B4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xmlns="" id="{00000000-0008-0000-0800-0000B5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xmlns="" id="{00000000-0008-0000-0800-0000B6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xmlns="" id="{00000000-0008-0000-0800-0000B7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xmlns="" id="{00000000-0008-0000-0800-0000B8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xmlns="" id="{00000000-0008-0000-0800-0000B9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xmlns="" id="{00000000-0008-0000-0800-0000BA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xmlns="" id="{00000000-0008-0000-0800-0000BB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xmlns="" id="{00000000-0008-0000-0800-0000BC070000}"/>
            </a:ext>
          </a:extLst>
        </xdr:cNvPr>
        <xdr:cNvSpPr txBox="1">
          <a:spLocks noChangeArrowheads="1"/>
        </xdr:cNvSpPr>
      </xdr:nvSpPr>
      <xdr:spPr bwMode="auto">
        <a:xfrm>
          <a:off x="4800600" y="360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xmlns="" id="{00000000-0008-0000-0800-0000B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xmlns="" id="{00000000-0008-0000-0800-0000B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xmlns="" id="{00000000-0008-0000-0800-0000B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xmlns="" id="{00000000-0008-0000-0800-0000C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xmlns="" id="{00000000-0008-0000-0800-0000C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xmlns="" id="{00000000-0008-0000-0800-0000C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xmlns="" id="{00000000-0008-0000-0800-0000C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xmlns="" id="{00000000-0008-0000-0800-0000C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xmlns="" id="{00000000-0008-0000-0800-0000C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xmlns="" id="{00000000-0008-0000-0800-0000C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xmlns="" id="{00000000-0008-0000-0800-0000C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xmlns="" id="{00000000-0008-0000-0800-0000C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xmlns="" id="{00000000-0008-0000-0800-0000C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xmlns="" id="{00000000-0008-0000-0800-0000C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xmlns="" id="{00000000-0008-0000-0800-0000C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xmlns="" id="{00000000-0008-0000-0800-0000C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xmlns="" id="{00000000-0008-0000-0800-0000C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xmlns="" id="{00000000-0008-0000-0800-0000C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xmlns="" id="{00000000-0008-0000-0800-0000C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xmlns="" id="{00000000-0008-0000-0800-0000D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xmlns="" id="{00000000-0008-0000-0800-0000D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xmlns="" id="{00000000-0008-0000-0800-0000D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xmlns="" id="{00000000-0008-0000-0800-0000D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xmlns="" id="{00000000-0008-0000-0800-0000D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xmlns="" id="{00000000-0008-0000-0800-0000D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xmlns="" id="{00000000-0008-0000-0800-0000D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xmlns="" id="{00000000-0008-0000-0800-0000D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xmlns="" id="{00000000-0008-0000-0800-0000D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xmlns="" id="{00000000-0008-0000-0800-0000D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xmlns="" id="{00000000-0008-0000-0800-0000D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xmlns="" id="{00000000-0008-0000-0800-0000D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xmlns="" id="{00000000-0008-0000-0800-0000D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xmlns="" id="{00000000-0008-0000-0800-0000D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xmlns="" id="{00000000-0008-0000-0800-0000D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xmlns="" id="{00000000-0008-0000-0800-0000D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xmlns="" id="{00000000-0008-0000-0800-0000E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xmlns="" id="{00000000-0008-0000-0800-0000E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xmlns="" id="{00000000-0008-0000-0800-0000E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xmlns="" id="{00000000-0008-0000-0800-0000E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xmlns="" id="{00000000-0008-0000-0800-0000E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xmlns="" id="{00000000-0008-0000-0800-0000E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xmlns="" id="{00000000-0008-0000-0800-0000E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xmlns="" id="{00000000-0008-0000-0800-0000E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xmlns="" id="{00000000-0008-0000-0800-0000E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xmlns="" id="{00000000-0008-0000-0800-0000E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xmlns="" id="{00000000-0008-0000-0800-0000E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xmlns="" id="{00000000-0008-0000-0800-0000E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xmlns="" id="{00000000-0008-0000-0800-0000E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xmlns="" id="{00000000-0008-0000-0800-0000E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xmlns="" id="{00000000-0008-0000-0800-0000E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xmlns="" id="{00000000-0008-0000-0800-0000E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xmlns="" id="{00000000-0008-0000-0800-0000F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xmlns="" id="{00000000-0008-0000-0800-0000F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xmlns="" id="{00000000-0008-0000-0800-0000F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xmlns="" id="{00000000-0008-0000-0800-0000F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xmlns="" id="{00000000-0008-0000-0800-0000F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xmlns="" id="{00000000-0008-0000-0800-0000F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xmlns="" id="{00000000-0008-0000-0800-0000F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xmlns="" id="{00000000-0008-0000-0800-0000F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xmlns="" id="{00000000-0008-0000-0800-0000F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xmlns="" id="{00000000-0008-0000-0800-0000F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xmlns="" id="{00000000-0008-0000-0800-0000F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xmlns="" id="{00000000-0008-0000-0800-0000F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xmlns="" id="{00000000-0008-0000-0800-0000F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xmlns="" id="{00000000-0008-0000-0800-0000F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xmlns="" id="{00000000-0008-0000-0800-0000F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xmlns="" id="{00000000-0008-0000-0800-0000F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xmlns="" id="{00000000-0008-0000-0800-00000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xmlns="" id="{00000000-0008-0000-0800-00000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xmlns="" id="{00000000-0008-0000-0800-00000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xmlns="" id="{00000000-0008-0000-0800-00000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xmlns="" id="{00000000-0008-0000-0800-00000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xmlns="" id="{00000000-0008-0000-0800-00000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xmlns="" id="{00000000-0008-0000-0800-00000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xmlns="" id="{00000000-0008-0000-0800-00000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xmlns="" id="{00000000-0008-0000-0800-00000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xmlns="" id="{00000000-0008-0000-0800-00000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xmlns="" id="{00000000-0008-0000-0800-00000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xmlns="" id="{00000000-0008-0000-0800-00000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xmlns="" id="{00000000-0008-0000-0800-00000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xmlns="" id="{00000000-0008-0000-0800-00000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xmlns="" id="{00000000-0008-0000-0800-00000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xmlns="" id="{00000000-0008-0000-0800-00000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xmlns="" id="{00000000-0008-0000-0800-00001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xmlns="" id="{00000000-0008-0000-0800-00001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xmlns="" id="{00000000-0008-0000-0800-00001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xmlns="" id="{00000000-0008-0000-0800-00001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xmlns="" id="{00000000-0008-0000-0800-00001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xmlns="" id="{00000000-0008-0000-0800-00001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xmlns="" id="{00000000-0008-0000-0800-00001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xmlns="" id="{00000000-0008-0000-0800-00001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xmlns="" id="{00000000-0008-0000-0800-00001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xmlns="" id="{00000000-0008-0000-0800-00001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xmlns="" id="{00000000-0008-0000-0800-00001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xmlns="" id="{00000000-0008-0000-0800-00001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xmlns="" id="{00000000-0008-0000-0800-00001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xmlns="" id="{00000000-0008-0000-0800-00001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xmlns="" id="{00000000-0008-0000-0800-00001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xmlns="" id="{00000000-0008-0000-0800-00001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xmlns="" id="{00000000-0008-0000-0800-00002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xmlns="" id="{00000000-0008-0000-0800-00002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xmlns="" id="{00000000-0008-0000-0800-00002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xmlns="" id="{00000000-0008-0000-0800-00002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xmlns="" id="{00000000-0008-0000-0800-00002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xmlns="" id="{00000000-0008-0000-0800-00002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xmlns="" id="{00000000-0008-0000-0800-00002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xmlns="" id="{00000000-0008-0000-0800-00002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xmlns="" id="{00000000-0008-0000-0800-00002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xmlns="" id="{00000000-0008-0000-0800-00002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xmlns="" id="{00000000-0008-0000-0800-00002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xmlns="" id="{00000000-0008-0000-0800-00002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xmlns="" id="{00000000-0008-0000-0800-00002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xmlns="" id="{00000000-0008-0000-0800-00002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xmlns="" id="{00000000-0008-0000-0800-00002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xmlns="" id="{00000000-0008-0000-0800-00002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xmlns="" id="{00000000-0008-0000-0800-00003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xmlns="" id="{00000000-0008-0000-0800-00003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xmlns="" id="{00000000-0008-0000-0800-00003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xmlns="" id="{00000000-0008-0000-0800-00003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xmlns="" id="{00000000-0008-0000-0800-00003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xmlns="" id="{00000000-0008-0000-0800-00003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xmlns="" id="{00000000-0008-0000-0800-00003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xmlns="" id="{00000000-0008-0000-0800-00003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xmlns="" id="{00000000-0008-0000-0800-00003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xmlns="" id="{00000000-0008-0000-0800-00003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xmlns="" id="{00000000-0008-0000-0800-00003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xmlns="" id="{00000000-0008-0000-0800-00003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xmlns="" id="{00000000-0008-0000-0800-00003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xmlns="" id="{00000000-0008-0000-0800-00003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xmlns="" id="{00000000-0008-0000-0800-00003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xmlns="" id="{00000000-0008-0000-0800-00003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xmlns="" id="{00000000-0008-0000-0800-00004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xmlns="" id="{00000000-0008-0000-0800-00004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xmlns="" id="{00000000-0008-0000-0800-00004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xmlns="" id="{00000000-0008-0000-0800-00004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xmlns="" id="{00000000-0008-0000-0800-00004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xmlns="" id="{00000000-0008-0000-0800-00004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xmlns="" id="{00000000-0008-0000-0800-00004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xmlns="" id="{00000000-0008-0000-0800-00004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xmlns="" id="{00000000-0008-0000-0800-00004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xmlns="" id="{00000000-0008-0000-0800-00004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xmlns="" id="{00000000-0008-0000-0800-00004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xmlns="" id="{00000000-0008-0000-0800-00004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xmlns="" id="{00000000-0008-0000-0800-00004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xmlns="" id="{00000000-0008-0000-0800-00004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xmlns="" id="{00000000-0008-0000-0800-00004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xmlns="" id="{00000000-0008-0000-0800-00004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xmlns="" id="{00000000-0008-0000-0800-00005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xmlns="" id="{00000000-0008-0000-0800-00005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xmlns="" id="{00000000-0008-0000-0800-00005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xmlns="" id="{00000000-0008-0000-0800-00005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xmlns="" id="{00000000-0008-0000-0800-00005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xmlns="" id="{00000000-0008-0000-0800-00005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xmlns="" id="{00000000-0008-0000-0800-00005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xmlns="" id="{00000000-0008-0000-0800-00005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xmlns="" id="{00000000-0008-0000-0800-00005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xmlns="" id="{00000000-0008-0000-0800-00005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xmlns="" id="{00000000-0008-0000-0800-00005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xmlns="" id="{00000000-0008-0000-0800-00005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xmlns="" id="{00000000-0008-0000-0800-00005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xmlns="" id="{00000000-0008-0000-0800-00005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xmlns="" id="{00000000-0008-0000-0800-00005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xmlns="" id="{00000000-0008-0000-0800-00005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xmlns="" id="{00000000-0008-0000-0800-00006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800-00006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xmlns="" id="{00000000-0008-0000-0800-00006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xmlns="" id="{00000000-0008-0000-0800-00006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xmlns="" id="{00000000-0008-0000-0800-00006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xmlns="" id="{00000000-0008-0000-0800-00006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xmlns="" id="{00000000-0008-0000-0800-00006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xmlns="" id="{00000000-0008-0000-0800-00006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xmlns="" id="{00000000-0008-0000-0800-00006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xmlns="" id="{00000000-0008-0000-0800-00006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xmlns="" id="{00000000-0008-0000-0800-00006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xmlns="" id="{00000000-0008-0000-0800-00006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xmlns="" id="{00000000-0008-0000-0800-00006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xmlns="" id="{00000000-0008-0000-0800-00006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xmlns="" id="{00000000-0008-0000-0800-00006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xmlns="" id="{00000000-0008-0000-0800-00006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xmlns="" id="{00000000-0008-0000-0800-00007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xmlns="" id="{00000000-0008-0000-0800-00007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xmlns="" id="{00000000-0008-0000-0800-00007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xmlns="" id="{00000000-0008-0000-0800-00007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xmlns="" id="{00000000-0008-0000-0800-00007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xmlns="" id="{00000000-0008-0000-0800-00007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xmlns="" id="{00000000-0008-0000-0800-00007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xmlns="" id="{00000000-0008-0000-0800-00007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xmlns="" id="{00000000-0008-0000-0800-00007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xmlns="" id="{00000000-0008-0000-0800-00007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xmlns="" id="{00000000-0008-0000-0800-00007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xmlns="" id="{00000000-0008-0000-0800-00007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xmlns="" id="{00000000-0008-0000-0800-00007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xmlns="" id="{00000000-0008-0000-0800-00007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xmlns="" id="{00000000-0008-0000-0800-00007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xmlns="" id="{00000000-0008-0000-0800-00007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xmlns="" id="{00000000-0008-0000-0800-00008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xmlns="" id="{00000000-0008-0000-0800-00008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xmlns="" id="{00000000-0008-0000-0800-00008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xmlns="" id="{00000000-0008-0000-0800-00008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xmlns="" id="{00000000-0008-0000-0800-00008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xmlns="" id="{00000000-0008-0000-0800-00008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xmlns="" id="{00000000-0008-0000-0800-00008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xmlns="" id="{00000000-0008-0000-0800-00008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xmlns="" id="{00000000-0008-0000-0800-00008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xmlns="" id="{00000000-0008-0000-0800-00008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xmlns="" id="{00000000-0008-0000-0800-00008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xmlns="" id="{00000000-0008-0000-0800-00008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xmlns="" id="{00000000-0008-0000-0800-00008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xmlns="" id="{00000000-0008-0000-0800-00008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xmlns="" id="{00000000-0008-0000-0800-00008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xmlns="" id="{00000000-0008-0000-0800-00008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xmlns="" id="{00000000-0008-0000-0800-00009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xmlns="" id="{00000000-0008-0000-0800-00009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xmlns="" id="{00000000-0008-0000-0800-00009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800-00009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xmlns="" id="{00000000-0008-0000-0800-00009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xmlns="" id="{00000000-0008-0000-0800-00009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xmlns="" id="{00000000-0008-0000-0800-00009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xmlns="" id="{00000000-0008-0000-0800-00009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xmlns="" id="{00000000-0008-0000-0800-00009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xmlns="" id="{00000000-0008-0000-0800-00009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xmlns="" id="{00000000-0008-0000-0800-00009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xmlns="" id="{00000000-0008-0000-0800-00009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xmlns="" id="{00000000-0008-0000-0800-00009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xmlns="" id="{00000000-0008-0000-0800-00009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xmlns="" id="{00000000-0008-0000-0800-00009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xmlns="" id="{00000000-0008-0000-0800-00009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xmlns="" id="{00000000-0008-0000-0800-0000A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xmlns="" id="{00000000-0008-0000-0800-0000A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xmlns="" id="{00000000-0008-0000-0800-0000A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xmlns="" id="{00000000-0008-0000-0800-0000A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xmlns="" id="{00000000-0008-0000-0800-0000A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xmlns="" id="{00000000-0008-0000-0800-0000A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xmlns="" id="{00000000-0008-0000-0800-0000A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xmlns="" id="{00000000-0008-0000-0800-0000A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xmlns="" id="{00000000-0008-0000-0800-0000A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xmlns="" id="{00000000-0008-0000-0800-0000A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xmlns="" id="{00000000-0008-0000-0800-0000A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xmlns="" id="{00000000-0008-0000-0800-0000A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xmlns="" id="{00000000-0008-0000-0800-0000A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xmlns="" id="{00000000-0008-0000-0800-0000A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xmlns="" id="{00000000-0008-0000-0800-0000A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xmlns="" id="{00000000-0008-0000-0800-0000A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xmlns="" id="{00000000-0008-0000-0800-0000B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xmlns="" id="{00000000-0008-0000-0800-0000B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xmlns="" id="{00000000-0008-0000-0800-0000B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xmlns="" id="{00000000-0008-0000-0800-0000B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xmlns="" id="{00000000-0008-0000-0800-0000B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xmlns="" id="{00000000-0008-0000-0800-0000B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xmlns="" id="{00000000-0008-0000-0800-0000B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xmlns="" id="{00000000-0008-0000-0800-0000B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xmlns="" id="{00000000-0008-0000-0800-0000B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xmlns="" id="{00000000-0008-0000-0800-0000B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xmlns="" id="{00000000-0008-0000-0800-0000B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xmlns="" id="{00000000-0008-0000-0800-0000B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xmlns="" id="{00000000-0008-0000-0800-0000B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xmlns="" id="{00000000-0008-0000-0800-0000B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xmlns="" id="{00000000-0008-0000-0800-0000B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xmlns="" id="{00000000-0008-0000-0800-0000B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xmlns="" id="{00000000-0008-0000-0800-0000C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xmlns="" id="{00000000-0008-0000-0800-0000C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xmlns="" id="{00000000-0008-0000-0800-0000C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xmlns="" id="{00000000-0008-0000-0800-0000C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xmlns="" id="{00000000-0008-0000-0800-0000C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xmlns="" id="{00000000-0008-0000-0800-0000C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xmlns="" id="{00000000-0008-0000-0800-0000C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xmlns="" id="{00000000-0008-0000-0800-0000C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xmlns="" id="{00000000-0008-0000-0800-0000C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xmlns="" id="{00000000-0008-0000-0800-0000C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xmlns="" id="{00000000-0008-0000-0800-0000C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xmlns="" id="{00000000-0008-0000-0800-0000C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xmlns="" id="{00000000-0008-0000-0800-0000C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xmlns="" id="{00000000-0008-0000-0800-0000C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xmlns="" id="{00000000-0008-0000-0800-0000C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xmlns="" id="{00000000-0008-0000-0800-0000C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xmlns="" id="{00000000-0008-0000-0800-0000D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xmlns="" id="{00000000-0008-0000-0800-0000D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xmlns="" id="{00000000-0008-0000-0800-0000D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xmlns="" id="{00000000-0008-0000-0800-0000D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xmlns="" id="{00000000-0008-0000-0800-0000D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xmlns="" id="{00000000-0008-0000-0800-0000D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xmlns="" id="{00000000-0008-0000-0800-0000D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xmlns="" id="{00000000-0008-0000-0800-0000D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xmlns="" id="{00000000-0008-0000-0800-0000D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xmlns="" id="{00000000-0008-0000-0800-0000D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xmlns="" id="{00000000-0008-0000-0800-0000D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xmlns="" id="{00000000-0008-0000-0800-0000D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xmlns="" id="{00000000-0008-0000-0800-0000D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xmlns="" id="{00000000-0008-0000-0800-0000D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xmlns="" id="{00000000-0008-0000-0800-0000D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xmlns="" id="{00000000-0008-0000-0800-0000D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xmlns="" id="{00000000-0008-0000-0800-0000E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xmlns="" id="{00000000-0008-0000-0800-0000E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xmlns="" id="{00000000-0008-0000-0800-0000E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xmlns="" id="{00000000-0008-0000-0800-0000E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xmlns="" id="{00000000-0008-0000-0800-0000E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xmlns="" id="{00000000-0008-0000-0800-0000E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xmlns="" id="{00000000-0008-0000-0800-0000E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xmlns="" id="{00000000-0008-0000-0800-0000E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xmlns="" id="{00000000-0008-0000-0800-0000E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xmlns="" id="{00000000-0008-0000-0800-0000E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xmlns="" id="{00000000-0008-0000-0800-0000E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xmlns="" id="{00000000-0008-0000-0800-0000E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xmlns="" id="{00000000-0008-0000-0800-0000E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xmlns="" id="{00000000-0008-0000-0800-0000E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xmlns="" id="{00000000-0008-0000-0800-0000E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xmlns="" id="{00000000-0008-0000-0800-0000E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xmlns="" id="{00000000-0008-0000-0800-0000F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xmlns="" id="{00000000-0008-0000-0800-0000F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xmlns="" id="{00000000-0008-0000-0800-0000F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xmlns="" id="{00000000-0008-0000-0800-0000F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xmlns="" id="{00000000-0008-0000-0800-0000F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xmlns="" id="{00000000-0008-0000-0800-0000F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xmlns="" id="{00000000-0008-0000-0800-0000F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xmlns="" id="{00000000-0008-0000-0800-0000F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xmlns="" id="{00000000-0008-0000-0800-0000F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xmlns="" id="{00000000-0008-0000-0800-0000F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xmlns="" id="{00000000-0008-0000-0800-0000F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xmlns="" id="{00000000-0008-0000-0800-0000F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xmlns="" id="{00000000-0008-0000-0800-0000F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xmlns="" id="{00000000-0008-0000-0800-0000F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xmlns="" id="{00000000-0008-0000-0800-0000F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xmlns="" id="{00000000-0008-0000-0800-0000F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xmlns="" id="{00000000-0008-0000-0800-00000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xmlns="" id="{00000000-0008-0000-0800-00000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xmlns="" id="{00000000-0008-0000-0800-00000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xmlns="" id="{00000000-0008-0000-0800-00000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xmlns="" id="{00000000-0008-0000-0800-00000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xmlns="" id="{00000000-0008-0000-0800-00000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xmlns="" id="{00000000-0008-0000-0800-00000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xmlns="" id="{00000000-0008-0000-0800-00000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xmlns="" id="{00000000-0008-0000-0800-00000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xmlns="" id="{00000000-0008-0000-0800-00000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xmlns="" id="{00000000-0008-0000-0800-00000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xmlns="" id="{00000000-0008-0000-0800-00000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xmlns="" id="{00000000-0008-0000-0800-00000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xmlns="" id="{00000000-0008-0000-0800-00000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xmlns="" id="{00000000-0008-0000-0800-00000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xmlns="" id="{00000000-0008-0000-0800-00000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xmlns="" id="{00000000-0008-0000-0800-00001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xmlns="" id="{00000000-0008-0000-0800-00001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xmlns="" id="{00000000-0008-0000-0800-00001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xmlns="" id="{00000000-0008-0000-0800-00001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xmlns="" id="{00000000-0008-0000-0800-00001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xmlns="" id="{00000000-0008-0000-0800-00001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xmlns="" id="{00000000-0008-0000-0800-00001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xmlns="" id="{00000000-0008-0000-0800-00001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xmlns="" id="{00000000-0008-0000-0800-00001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xmlns="" id="{00000000-0008-0000-0800-00001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xmlns="" id="{00000000-0008-0000-0800-00001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xmlns="" id="{00000000-0008-0000-0800-00001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xmlns="" id="{00000000-0008-0000-0800-00001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xmlns="" id="{00000000-0008-0000-0800-00001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xmlns="" id="{00000000-0008-0000-0800-00001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xmlns="" id="{00000000-0008-0000-0800-00001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xmlns="" id="{00000000-0008-0000-0800-00002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xmlns="" id="{00000000-0008-0000-0800-00002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xmlns="" id="{00000000-0008-0000-0800-00002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xmlns="" id="{00000000-0008-0000-0800-00002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xmlns="" id="{00000000-0008-0000-0800-00002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xmlns="" id="{00000000-0008-0000-0800-00002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xmlns="" id="{00000000-0008-0000-0800-00002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xmlns="" id="{00000000-0008-0000-0800-00002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xmlns="" id="{00000000-0008-0000-0800-00002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xmlns="" id="{00000000-0008-0000-0800-00002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xmlns="" id="{00000000-0008-0000-0800-00002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xmlns="" id="{00000000-0008-0000-0800-00002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xmlns="" id="{00000000-0008-0000-0800-00002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xmlns="" id="{00000000-0008-0000-0800-00002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xmlns="" id="{00000000-0008-0000-0800-00002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xmlns="" id="{00000000-0008-0000-0800-00002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xmlns="" id="{00000000-0008-0000-0800-00003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xmlns="" id="{00000000-0008-0000-0800-00003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xmlns="" id="{00000000-0008-0000-0800-00003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xmlns="" id="{00000000-0008-0000-0800-00003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xmlns="" id="{00000000-0008-0000-0800-00003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xmlns="" id="{00000000-0008-0000-0800-00003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xmlns="" id="{00000000-0008-0000-0800-00003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xmlns="" id="{00000000-0008-0000-0800-00003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xmlns="" id="{00000000-0008-0000-0800-00003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xmlns="" id="{00000000-0008-0000-0800-00003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xmlns="" id="{00000000-0008-0000-0800-00003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xmlns="" id="{00000000-0008-0000-0800-00003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xmlns="" id="{00000000-0008-0000-0800-00003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xmlns="" id="{00000000-0008-0000-0800-00003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xmlns="" id="{00000000-0008-0000-0800-00003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xmlns="" id="{00000000-0008-0000-0800-00003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xmlns="" id="{00000000-0008-0000-0800-00004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xmlns="" id="{00000000-0008-0000-0800-00004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xmlns="" id="{00000000-0008-0000-0800-00004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xmlns="" id="{00000000-0008-0000-0800-00004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xmlns="" id="{00000000-0008-0000-0800-00004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xmlns="" id="{00000000-0008-0000-0800-00004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xmlns="" id="{00000000-0008-0000-0800-00004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xmlns="" id="{00000000-0008-0000-0800-00004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xmlns="" id="{00000000-0008-0000-0800-00004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xmlns="" id="{00000000-0008-0000-0800-00004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xmlns="" id="{00000000-0008-0000-0800-00004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xmlns="" id="{00000000-0008-0000-0800-00004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xmlns="" id="{00000000-0008-0000-0800-00004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xmlns="" id="{00000000-0008-0000-0800-00004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xmlns="" id="{00000000-0008-0000-0800-00004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xmlns="" id="{00000000-0008-0000-0800-00004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xmlns="" id="{00000000-0008-0000-0800-00005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xmlns="" id="{00000000-0008-0000-0800-00005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xmlns="" id="{00000000-0008-0000-0800-00005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xmlns="" id="{00000000-0008-0000-0800-00005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xmlns="" id="{00000000-0008-0000-0800-00005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xmlns="" id="{00000000-0008-0000-0800-00005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xmlns="" id="{00000000-0008-0000-0800-00005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xmlns="" id="{00000000-0008-0000-0800-00005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xmlns="" id="{00000000-0008-0000-0800-00005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xmlns="" id="{00000000-0008-0000-0800-00005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xmlns="" id="{00000000-0008-0000-0800-00005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xmlns="" id="{00000000-0008-0000-0800-00005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xmlns="" id="{00000000-0008-0000-0800-00005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xmlns="" id="{00000000-0008-0000-0800-00005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xmlns="" id="{00000000-0008-0000-0800-00005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xmlns="" id="{00000000-0008-0000-0800-00005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xmlns="" id="{00000000-0008-0000-0800-00006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xmlns="" id="{00000000-0008-0000-0800-00006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xmlns="" id="{00000000-0008-0000-0800-00006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xmlns="" id="{00000000-0008-0000-0800-00006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xmlns="" id="{00000000-0008-0000-0800-00006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xmlns="" id="{00000000-0008-0000-0800-00006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xmlns="" id="{00000000-0008-0000-0800-00006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xmlns="" id="{00000000-0008-0000-0800-00006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xmlns="" id="{00000000-0008-0000-0800-00006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xmlns="" id="{00000000-0008-0000-0800-00006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xmlns="" id="{00000000-0008-0000-0800-00006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xmlns="" id="{00000000-0008-0000-0800-00006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xmlns="" id="{00000000-0008-0000-0800-00006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xmlns="" id="{00000000-0008-0000-0800-00006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xmlns="" id="{00000000-0008-0000-0800-00006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xmlns="" id="{00000000-0008-0000-0800-00006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xmlns="" id="{00000000-0008-0000-0800-00007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xmlns="" id="{00000000-0008-0000-0800-00007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xmlns="" id="{00000000-0008-0000-0800-00007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xmlns="" id="{00000000-0008-0000-0800-00007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xmlns="" id="{00000000-0008-0000-0800-00007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xmlns="" id="{00000000-0008-0000-0800-00007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xmlns="" id="{00000000-0008-0000-0800-00007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xmlns="" id="{00000000-0008-0000-0800-00007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xmlns="" id="{00000000-0008-0000-0800-00007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xmlns="" id="{00000000-0008-0000-0800-00007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xmlns="" id="{00000000-0008-0000-0800-00007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xmlns="" id="{00000000-0008-0000-0800-00007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xmlns="" id="{00000000-0008-0000-0800-00007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xmlns="" id="{00000000-0008-0000-0800-00007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xmlns="" id="{00000000-0008-0000-0800-00007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xmlns="" id="{00000000-0008-0000-0800-00007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xmlns="" id="{00000000-0008-0000-0800-00008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xmlns="" id="{00000000-0008-0000-0800-00008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xmlns="" id="{00000000-0008-0000-0800-00008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xmlns="" id="{00000000-0008-0000-0800-00008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xmlns="" id="{00000000-0008-0000-0800-00008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xmlns="" id="{00000000-0008-0000-0800-00008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xmlns="" id="{00000000-0008-0000-0800-00008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xmlns="" id="{00000000-0008-0000-0800-00008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xmlns="" id="{00000000-0008-0000-0800-00008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xmlns="" id="{00000000-0008-0000-0800-00008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xmlns="" id="{00000000-0008-0000-0800-00008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xmlns="" id="{00000000-0008-0000-0800-00008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xmlns="" id="{00000000-0008-0000-0800-00008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xmlns="" id="{00000000-0008-0000-0800-00008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xmlns="" id="{00000000-0008-0000-0800-00008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xmlns="" id="{00000000-0008-0000-0800-00008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xmlns="" id="{00000000-0008-0000-0800-00009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xmlns="" id="{00000000-0008-0000-0800-00009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xmlns="" id="{00000000-0008-0000-0800-00009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xmlns="" id="{00000000-0008-0000-0800-00009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xmlns="" id="{00000000-0008-0000-0800-00009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xmlns="" id="{00000000-0008-0000-0800-00009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xmlns="" id="{00000000-0008-0000-0800-00009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xmlns="" id="{00000000-0008-0000-0800-00009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xmlns="" id="{00000000-0008-0000-0800-00009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xmlns="" id="{00000000-0008-0000-0800-00009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xmlns="" id="{00000000-0008-0000-0800-00009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xmlns="" id="{00000000-0008-0000-0800-00009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xmlns="" id="{00000000-0008-0000-0800-00009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xmlns="" id="{00000000-0008-0000-0800-00009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xmlns="" id="{00000000-0008-0000-0800-00009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xmlns="" id="{00000000-0008-0000-0800-00009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xmlns="" id="{00000000-0008-0000-0800-0000A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xmlns="" id="{00000000-0008-0000-0800-0000A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xmlns="" id="{00000000-0008-0000-0800-0000A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xmlns="" id="{00000000-0008-0000-0800-0000A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xmlns="" id="{00000000-0008-0000-0800-0000A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xmlns="" id="{00000000-0008-0000-0800-0000A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xmlns="" id="{00000000-0008-0000-0800-0000A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xmlns="" id="{00000000-0008-0000-0800-0000A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xmlns="" id="{00000000-0008-0000-0800-0000A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xmlns="" id="{00000000-0008-0000-0800-0000A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xmlns="" id="{00000000-0008-0000-0800-0000A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xmlns="" id="{00000000-0008-0000-0800-0000A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xmlns="" id="{00000000-0008-0000-0800-0000A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xmlns="" id="{00000000-0008-0000-0800-0000A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xmlns="" id="{00000000-0008-0000-0800-0000A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xmlns="" id="{00000000-0008-0000-0800-0000A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xmlns="" id="{00000000-0008-0000-0800-0000B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xmlns="" id="{00000000-0008-0000-0800-0000B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xmlns="" id="{00000000-0008-0000-0800-0000B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xmlns="" id="{00000000-0008-0000-0800-0000B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xmlns="" id="{00000000-0008-0000-0800-0000B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xmlns="" id="{00000000-0008-0000-0800-0000B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xmlns="" id="{00000000-0008-0000-0800-0000B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xmlns="" id="{00000000-0008-0000-0800-0000B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xmlns="" id="{00000000-0008-0000-0800-0000B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xmlns="" id="{00000000-0008-0000-0800-0000B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xmlns="" id="{00000000-0008-0000-0800-0000B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xmlns="" id="{00000000-0008-0000-0800-0000B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xmlns="" id="{00000000-0008-0000-0800-0000B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xmlns="" id="{00000000-0008-0000-0800-0000BD090000}"/>
            </a:ext>
          </a:extLst>
        </xdr:cNvPr>
        <xdr:cNvSpPr txBox="1">
          <a:spLocks noChangeArrowheads="1"/>
        </xdr:cNvSpPr>
      </xdr:nvSpPr>
      <xdr:spPr bwMode="auto">
        <a:xfrm>
          <a:off x="4924425" y="9210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xmlns="" id="{00000000-0008-0000-0800-0000BE090000}"/>
            </a:ext>
          </a:extLst>
        </xdr:cNvPr>
        <xdr:cNvSpPr txBox="1">
          <a:spLocks noChangeArrowheads="1"/>
        </xdr:cNvSpPr>
      </xdr:nvSpPr>
      <xdr:spPr bwMode="auto">
        <a:xfrm>
          <a:off x="4924425" y="10163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xmlns="" id="{00000000-0008-0000-0800-0000BF090000}"/>
            </a:ext>
          </a:extLst>
        </xdr:cNvPr>
        <xdr:cNvSpPr txBox="1">
          <a:spLocks noChangeArrowheads="1"/>
        </xdr:cNvSpPr>
      </xdr:nvSpPr>
      <xdr:spPr bwMode="auto">
        <a:xfrm>
          <a:off x="4924425" y="10163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xmlns="" id="{00000000-0008-0000-0800-0000C0090000}"/>
            </a:ext>
          </a:extLst>
        </xdr:cNvPr>
        <xdr:cNvSpPr txBox="1">
          <a:spLocks noChangeArrowheads="1"/>
        </xdr:cNvSpPr>
      </xdr:nvSpPr>
      <xdr:spPr bwMode="auto">
        <a:xfrm>
          <a:off x="4924425" y="11115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xmlns="" id="{00000000-0008-0000-0800-0000C1090000}"/>
            </a:ext>
          </a:extLst>
        </xdr:cNvPr>
        <xdr:cNvSpPr txBox="1">
          <a:spLocks noChangeArrowheads="1"/>
        </xdr:cNvSpPr>
      </xdr:nvSpPr>
      <xdr:spPr bwMode="auto">
        <a:xfrm>
          <a:off x="4924425" y="11115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xmlns="" id="{00000000-0008-0000-0800-0000C2090000}"/>
            </a:ext>
          </a:extLst>
        </xdr:cNvPr>
        <xdr:cNvSpPr txBox="1">
          <a:spLocks noChangeArrowheads="1"/>
        </xdr:cNvSpPr>
      </xdr:nvSpPr>
      <xdr:spPr bwMode="auto">
        <a:xfrm>
          <a:off x="4924425" y="11115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xmlns="" id="{00000000-0008-0000-0800-0000C3090000}"/>
            </a:ext>
          </a:extLst>
        </xdr:cNvPr>
        <xdr:cNvSpPr txBox="1">
          <a:spLocks noChangeArrowheads="1"/>
        </xdr:cNvSpPr>
      </xdr:nvSpPr>
      <xdr:spPr bwMode="auto">
        <a:xfrm>
          <a:off x="4924425" y="11115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xmlns="" id="{00000000-0008-0000-0800-0000C4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xmlns="" id="{00000000-0008-0000-0800-0000C5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xmlns="" id="{00000000-0008-0000-0800-0000C6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xmlns="" id="{00000000-0008-0000-0800-0000C7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xmlns="" id="{00000000-0008-0000-0800-0000C8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xmlns="" id="{00000000-0008-0000-0800-0000C9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xmlns="" id="{00000000-0008-0000-0800-0000CA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15</xdr:row>
      <xdr:rowOff>0</xdr:rowOff>
    </xdr:from>
    <xdr:ext cx="76200" cy="60960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xmlns="" id="{00000000-0008-0000-0800-0000CB090000}"/>
            </a:ext>
          </a:extLst>
        </xdr:cNvPr>
        <xdr:cNvSpPr txBox="1">
          <a:spLocks noChangeArrowheads="1"/>
        </xdr:cNvSpPr>
      </xdr:nvSpPr>
      <xdr:spPr bwMode="auto">
        <a:xfrm>
          <a:off x="4924425" y="12068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17</xdr:row>
      <xdr:rowOff>0</xdr:rowOff>
    </xdr:from>
    <xdr:ext cx="76200" cy="609600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xmlns="" id="{00000000-0008-0000-0800-0000CC090000}"/>
            </a:ext>
          </a:extLst>
        </xdr:cNvPr>
        <xdr:cNvSpPr txBox="1">
          <a:spLocks noChangeArrowheads="1"/>
        </xdr:cNvSpPr>
      </xdr:nvSpPr>
      <xdr:spPr bwMode="auto">
        <a:xfrm>
          <a:off x="4924425" y="1631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xmlns="" id="{00000000-0008-0000-0800-0000CD090000}"/>
            </a:ext>
          </a:extLst>
        </xdr:cNvPr>
        <xdr:cNvSpPr txBox="1">
          <a:spLocks noChangeArrowheads="1"/>
        </xdr:cNvSpPr>
      </xdr:nvSpPr>
      <xdr:spPr bwMode="auto">
        <a:xfrm>
          <a:off x="4924425" y="17268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xmlns="" id="{00000000-0008-0000-0800-0000CE090000}"/>
            </a:ext>
          </a:extLst>
        </xdr:cNvPr>
        <xdr:cNvSpPr txBox="1">
          <a:spLocks noChangeArrowheads="1"/>
        </xdr:cNvSpPr>
      </xdr:nvSpPr>
      <xdr:spPr bwMode="auto">
        <a:xfrm>
          <a:off x="4924425" y="17268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xmlns="" id="{00000000-0008-0000-0800-0000CF090000}"/>
            </a:ext>
          </a:extLst>
        </xdr:cNvPr>
        <xdr:cNvSpPr txBox="1">
          <a:spLocks noChangeArrowheads="1"/>
        </xdr:cNvSpPr>
      </xdr:nvSpPr>
      <xdr:spPr bwMode="auto">
        <a:xfrm>
          <a:off x="4924425" y="18221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xmlns="" id="{00000000-0008-0000-0800-0000D0090000}"/>
            </a:ext>
          </a:extLst>
        </xdr:cNvPr>
        <xdr:cNvSpPr txBox="1">
          <a:spLocks noChangeArrowheads="1"/>
        </xdr:cNvSpPr>
      </xdr:nvSpPr>
      <xdr:spPr bwMode="auto">
        <a:xfrm>
          <a:off x="4924425" y="18221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xmlns="" id="{00000000-0008-0000-0800-0000D1090000}"/>
            </a:ext>
          </a:extLst>
        </xdr:cNvPr>
        <xdr:cNvSpPr txBox="1">
          <a:spLocks noChangeArrowheads="1"/>
        </xdr:cNvSpPr>
      </xdr:nvSpPr>
      <xdr:spPr bwMode="auto">
        <a:xfrm>
          <a:off x="4924425" y="18221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xmlns="" id="{00000000-0008-0000-0800-0000D2090000}"/>
            </a:ext>
          </a:extLst>
        </xdr:cNvPr>
        <xdr:cNvSpPr txBox="1">
          <a:spLocks noChangeArrowheads="1"/>
        </xdr:cNvSpPr>
      </xdr:nvSpPr>
      <xdr:spPr bwMode="auto">
        <a:xfrm>
          <a:off x="4924425" y="18221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xmlns="" id="{00000000-0008-0000-0800-0000D3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xmlns="" id="{00000000-0008-0000-0800-0000D4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xmlns="" id="{00000000-0008-0000-0800-0000D5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xmlns="" id="{00000000-0008-0000-0800-0000D6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xmlns="" id="{00000000-0008-0000-0800-0000D7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xmlns="" id="{00000000-0008-0000-0800-0000D8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xmlns="" id="{00000000-0008-0000-0800-0000D9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14</xdr:row>
      <xdr:rowOff>0</xdr:rowOff>
    </xdr:from>
    <xdr:ext cx="76200" cy="60960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xmlns="" id="{00000000-0008-0000-0800-0000DA090000}"/>
            </a:ext>
          </a:extLst>
        </xdr:cNvPr>
        <xdr:cNvSpPr txBox="1">
          <a:spLocks noChangeArrowheads="1"/>
        </xdr:cNvSpPr>
      </xdr:nvSpPr>
      <xdr:spPr bwMode="auto">
        <a:xfrm>
          <a:off x="4924425" y="201263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xmlns="" id="{00000000-0008-0000-0800-0000DB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xmlns="" id="{00000000-0008-0000-0800-0000DC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xmlns="" id="{00000000-0008-0000-0800-0000DD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xmlns="" id="{00000000-0008-0000-0800-0000DE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xmlns="" id="{00000000-0008-0000-0800-0000DF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xmlns="" id="{00000000-0008-0000-0800-0000E0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xmlns="" id="{00000000-0008-0000-0800-0000E1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16</xdr:row>
      <xdr:rowOff>0</xdr:rowOff>
    </xdr:from>
    <xdr:ext cx="76200" cy="60960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xmlns="" id="{00000000-0008-0000-0800-0000E2090000}"/>
            </a:ext>
          </a:extLst>
        </xdr:cNvPr>
        <xdr:cNvSpPr txBox="1">
          <a:spLocks noChangeArrowheads="1"/>
        </xdr:cNvSpPr>
      </xdr:nvSpPr>
      <xdr:spPr bwMode="auto">
        <a:xfrm>
          <a:off x="4924425" y="191738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xmlns="" id="{00000000-0008-0000-0800-0000E3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xmlns="" id="{00000000-0008-0000-0800-0000E4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xmlns="" id="{00000000-0008-0000-0800-0000E5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xmlns="" id="{00000000-0008-0000-0800-0000E6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xmlns="" id="{00000000-0008-0000-0800-0000E7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xmlns="" id="{00000000-0008-0000-0800-0000E8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xmlns="" id="{00000000-0008-0000-0800-0000E9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xmlns="" id="{00000000-0008-0000-0800-0000EA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xmlns="" id="{00000000-0008-0000-0800-0000EB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xmlns="" id="{00000000-0008-0000-0800-0000EC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xmlns="" id="{00000000-0008-0000-0800-0000ED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xmlns="" id="{00000000-0008-0000-0800-0000EE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xmlns="" id="{00000000-0008-0000-0800-0000EF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xmlns="" id="{00000000-0008-0000-0800-0000F0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xmlns="" id="{00000000-0008-0000-0800-0000F109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xmlns="" id="{00000000-0008-0000-0800-0000F2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xmlns="" id="{00000000-0008-0000-0800-0000F3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xmlns="" id="{00000000-0008-0000-0800-0000F4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xmlns="" id="{00000000-0008-0000-0800-0000F5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xmlns="" id="{00000000-0008-0000-0800-0000F6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xmlns="" id="{00000000-0008-0000-0800-0000F7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xmlns="" id="{00000000-0008-0000-0800-0000F8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xmlns="" id="{00000000-0008-0000-0800-0000F909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xmlns="" id="{00000000-0008-0000-0800-0000FA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xmlns="" id="{00000000-0008-0000-0800-0000FB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xmlns="" id="{00000000-0008-0000-0800-0000FC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xmlns="" id="{00000000-0008-0000-0800-0000FD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xmlns="" id="{00000000-0008-0000-0800-0000FE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xmlns="" id="{00000000-0008-0000-0800-0000FF09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xmlns="" id="{00000000-0008-0000-0800-0000000A0000}"/>
            </a:ext>
          </a:extLst>
        </xdr:cNvPr>
        <xdr:cNvSpPr txBox="1">
          <a:spLocks noChangeArrowheads="1"/>
        </xdr:cNvSpPr>
      </xdr:nvSpPr>
      <xdr:spPr bwMode="auto">
        <a:xfrm>
          <a:off x="4924425" y="22926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xmlns="" id="{00000000-0008-0000-0800-000001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xmlns="" id="{00000000-0008-0000-0800-000002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xmlns="" id="{00000000-0008-0000-0800-000003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xmlns="" id="{00000000-0008-0000-0800-000004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xmlns="" id="{00000000-0008-0000-0800-000005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xmlns="" id="{00000000-0008-0000-0800-000006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xmlns="" id="{00000000-0008-0000-0800-000007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xmlns="" id="{00000000-0008-0000-0800-0000080A0000}"/>
            </a:ext>
          </a:extLst>
        </xdr:cNvPr>
        <xdr:cNvSpPr txBox="1">
          <a:spLocks noChangeArrowheads="1"/>
        </xdr:cNvSpPr>
      </xdr:nvSpPr>
      <xdr:spPr bwMode="auto">
        <a:xfrm>
          <a:off x="4924425" y="248316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xmlns="" id="{00000000-0008-0000-0800-000009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xmlns="" id="{00000000-0008-0000-0800-00000A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xmlns="" id="{00000000-0008-0000-0800-00000B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xmlns="" id="{00000000-0008-0000-0800-00000C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xmlns="" id="{00000000-0008-0000-0800-00000D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xmlns="" id="{00000000-0008-0000-0800-00000E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xmlns="" id="{00000000-0008-0000-0800-00000F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xmlns="" id="{00000000-0008-0000-0800-0000100A0000}"/>
            </a:ext>
          </a:extLst>
        </xdr:cNvPr>
        <xdr:cNvSpPr txBox="1">
          <a:spLocks noChangeArrowheads="1"/>
        </xdr:cNvSpPr>
      </xdr:nvSpPr>
      <xdr:spPr bwMode="auto">
        <a:xfrm>
          <a:off x="4924425" y="238791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xmlns="" id="{00000000-0008-0000-0800-0000110A0000}"/>
            </a:ext>
          </a:extLst>
        </xdr:cNvPr>
        <xdr:cNvSpPr txBox="1">
          <a:spLocks noChangeArrowheads="1"/>
        </xdr:cNvSpPr>
      </xdr:nvSpPr>
      <xdr:spPr bwMode="auto">
        <a:xfrm>
          <a:off x="4924425" y="28355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xmlns="" id="{00000000-0008-0000-0800-000012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xmlns="" id="{00000000-0008-0000-0800-000013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xmlns="" id="{00000000-0008-0000-0800-000014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xmlns="" id="{00000000-0008-0000-0800-000015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xmlns="" id="{00000000-0008-0000-0800-000016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xmlns="" id="{00000000-0008-0000-0800-000017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xmlns="" id="{00000000-0008-0000-0800-000018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xmlns="" id="{00000000-0008-0000-0800-000019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xmlns="" id="{00000000-0008-0000-0800-00001A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xmlns="" id="{00000000-0008-0000-0800-00001B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xmlns="" id="{00000000-0008-0000-0800-00001C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xmlns="" id="{00000000-0008-0000-0800-00001D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xmlns="" id="{00000000-0008-0000-0800-00001E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xmlns="" id="{00000000-0008-0000-0800-00001F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xmlns="" id="{00000000-0008-0000-0800-000020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xmlns="" id="{00000000-0008-0000-0800-000021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xmlns="" id="{00000000-0008-0000-0800-000022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xmlns="" id="{00000000-0008-0000-0800-000023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xmlns="" id="{00000000-0008-0000-0800-000024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xmlns="" id="{00000000-0008-0000-0800-000025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xmlns="" id="{00000000-0008-0000-0800-000026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xmlns="" id="{00000000-0008-0000-0800-000027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xmlns="" id="{00000000-0008-0000-0800-0000280A0000}"/>
            </a:ext>
          </a:extLst>
        </xdr:cNvPr>
        <xdr:cNvSpPr txBox="1">
          <a:spLocks noChangeArrowheads="1"/>
        </xdr:cNvSpPr>
      </xdr:nvSpPr>
      <xdr:spPr bwMode="auto">
        <a:xfrm>
          <a:off x="4924425" y="28355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xmlns="" id="{00000000-0008-0000-0800-000029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xmlns="" id="{00000000-0008-0000-0800-00002A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xmlns="" id="{00000000-0008-0000-0800-00002B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xmlns="" id="{00000000-0008-0000-0800-00002C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xmlns="" id="{00000000-0008-0000-0800-00002D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xmlns="" id="{00000000-0008-0000-0800-00002E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xmlns="" id="{00000000-0008-0000-0800-00002F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xmlns="" id="{00000000-0008-0000-0800-000030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xmlns="" id="{00000000-0008-0000-0800-000031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xmlns="" id="{00000000-0008-0000-0800-000032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xmlns="" id="{00000000-0008-0000-0800-000033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xmlns="" id="{00000000-0008-0000-0800-000034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xmlns="" id="{00000000-0008-0000-0800-000035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xmlns="" id="{00000000-0008-0000-0800-000036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xmlns="" id="{00000000-0008-0000-0800-000037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xmlns="" id="{00000000-0008-0000-0800-000038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xmlns="" id="{00000000-0008-0000-0800-000039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xmlns="" id="{00000000-0008-0000-0800-00003A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xmlns="" id="{00000000-0008-0000-0800-00003B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xmlns="" id="{00000000-0008-0000-0800-00003C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xmlns="" id="{00000000-0008-0000-0800-00003D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xmlns="" id="{00000000-0008-0000-0800-00003E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xmlns="" id="{00000000-0008-0000-0800-00003F0A0000}"/>
            </a:ext>
          </a:extLst>
        </xdr:cNvPr>
        <xdr:cNvSpPr txBox="1">
          <a:spLocks noChangeArrowheads="1"/>
        </xdr:cNvSpPr>
      </xdr:nvSpPr>
      <xdr:spPr bwMode="auto">
        <a:xfrm>
          <a:off x="4924425" y="28355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xmlns="" id="{00000000-0008-0000-0800-000040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xmlns="" id="{00000000-0008-0000-0800-000041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xmlns="" id="{00000000-0008-0000-0800-000042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xmlns="" id="{00000000-0008-0000-0800-000043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xmlns="" id="{00000000-0008-0000-0800-000044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xmlns="" id="{00000000-0008-0000-0800-000045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xmlns="" id="{00000000-0008-0000-0800-000046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xmlns="" id="{00000000-0008-0000-0800-000047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xmlns="" id="{00000000-0008-0000-0800-000048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xmlns="" id="{00000000-0008-0000-0800-000049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xmlns="" id="{00000000-0008-0000-0800-00004A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xmlns="" id="{00000000-0008-0000-0800-00004B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xmlns="" id="{00000000-0008-0000-0800-00004C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xmlns="" id="{00000000-0008-0000-0800-00004D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xmlns="" id="{00000000-0008-0000-0800-00004E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xmlns="" id="{00000000-0008-0000-0800-00004F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xmlns="" id="{00000000-0008-0000-0800-000050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xmlns="" id="{00000000-0008-0000-0800-000051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xmlns="" id="{00000000-0008-0000-0800-000052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xmlns="" id="{00000000-0008-0000-0800-000053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xmlns="" id="{00000000-0008-0000-0800-000054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xmlns="" id="{00000000-0008-0000-0800-000055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xmlns="" id="{00000000-0008-0000-0800-0000560A0000}"/>
            </a:ext>
          </a:extLst>
        </xdr:cNvPr>
        <xdr:cNvSpPr txBox="1">
          <a:spLocks noChangeArrowheads="1"/>
        </xdr:cNvSpPr>
      </xdr:nvSpPr>
      <xdr:spPr bwMode="auto">
        <a:xfrm>
          <a:off x="4924425" y="28355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xmlns="" id="{00000000-0008-0000-0800-000057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xmlns="" id="{00000000-0008-0000-0800-000058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xmlns="" id="{00000000-0008-0000-0800-000059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xmlns="" id="{00000000-0008-0000-0800-00005A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xmlns="" id="{00000000-0008-0000-0800-00005B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xmlns="" id="{00000000-0008-0000-0800-00005C0A0000}"/>
            </a:ext>
          </a:extLst>
        </xdr:cNvPr>
        <xdr:cNvSpPr txBox="1">
          <a:spLocks noChangeArrowheads="1"/>
        </xdr:cNvSpPr>
      </xdr:nvSpPr>
      <xdr:spPr bwMode="auto">
        <a:xfrm>
          <a:off x="4924425" y="29308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xmlns="" id="{00000000-0008-0000-0800-00005D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xmlns="" id="{00000000-0008-0000-0800-00005E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xmlns="" id="{00000000-0008-0000-0800-00005F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xmlns="" id="{00000000-0008-0000-0800-000060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xmlns="" id="{00000000-0008-0000-0800-000061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xmlns="" id="{00000000-0008-0000-0800-000062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xmlns="" id="{00000000-0008-0000-0800-000063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xmlns="" id="{00000000-0008-0000-0800-0000640A0000}"/>
            </a:ext>
          </a:extLst>
        </xdr:cNvPr>
        <xdr:cNvSpPr txBox="1">
          <a:spLocks noChangeArrowheads="1"/>
        </xdr:cNvSpPr>
      </xdr:nvSpPr>
      <xdr:spPr bwMode="auto">
        <a:xfrm>
          <a:off x="4924425" y="312134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xmlns="" id="{00000000-0008-0000-0800-000065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xmlns="" id="{00000000-0008-0000-0800-000066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xmlns="" id="{00000000-0008-0000-0800-000067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xmlns="" id="{00000000-0008-0000-0800-000068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xmlns="" id="{00000000-0008-0000-0800-000069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xmlns="" id="{00000000-0008-0000-0800-00006A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xmlns="" id="{00000000-0008-0000-0800-00006B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22</xdr:row>
      <xdr:rowOff>0</xdr:rowOff>
    </xdr:from>
    <xdr:ext cx="76200" cy="60960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xmlns="" id="{00000000-0008-0000-0800-00006C0A0000}"/>
            </a:ext>
          </a:extLst>
        </xdr:cNvPr>
        <xdr:cNvSpPr txBox="1">
          <a:spLocks noChangeArrowheads="1"/>
        </xdr:cNvSpPr>
      </xdr:nvSpPr>
      <xdr:spPr bwMode="auto">
        <a:xfrm>
          <a:off x="4924425" y="302609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6" name="Text Box 39" hidden="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7" name="Text Box 39" hidden="1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8" name="Text Box 39" hidden="1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" name="Text Box 95" hidden="1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2" name="Text Box 95" hidden="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" name="Text Box 95" hidden="1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" name="Text Box 95" hidden="1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5" name="Text Box 95" hidden="1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" name="Text Box 95" hidden="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7" name="Text Box 38" hidden="1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1" name="Text Box 39" hidden="1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2" name="Text Box 39" hidden="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3" name="Text Box 39" hidden="1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6" name="Text Box 95" hidden="1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7" name="Text Box 95" hidden="1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8" name="Text Box 95" hidden="1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9" name="Text Box 95" hidden="1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3" name="Text Box 38" hidden="1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4" name="Text Box 38" hidden="1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36" name="Text Box 39" hidden="1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37" name="Text Box 39" hidden="1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38" name="Text Box 39" hidden="1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1" name="Text Box 95" hidden="1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2" name="Text Box 95" hidden="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3" name="Text Box 95" hidden="1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4" name="Text Box 95" hidden="1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5" name="Text Box 95" hidden="1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46" name="Text Box 95" hidden="1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48" name="Text Box 38" hidden="1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49" name="Text Box 38" hidden="1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51" name="Text Box 39" hidden="1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52" name="Text Box 39" hidden="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53" name="Text Box 39" hidden="1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56" name="Text Box 95" hidden="1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57" name="Text Box 95" hidden="1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58" name="Text Box 95" hidden="1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59" name="Text Box 95" hidden="1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60" name="Text Box 95" hidden="1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61" name="Text Box 95" hidden="1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63" name="Text Box 38" hidden="1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64" name="Text Box 38" hidden="1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65" name="Text Box 39" hidden="1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66" name="Text Box 39" hidden="1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67" name="Text Box 39" hidden="1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68" name="Text Box 38" hidden="1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69" name="Text Box 38" hidden="1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0" name="Text Box 95" hidden="1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1" name="Text Box 95" hidden="1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2" name="Text Box 95" hidden="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3" name="Text Box 95" hidden="1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4" name="Text Box 95" hidden="1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5" name="Text Box 95" hidden="1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76" name="Text Box 95" hidden="1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77" name="Text Box 38" hidden="1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81" name="Text Box 39" hidden="1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82" name="Text Box 39" hidden="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83" name="Text Box 39" hidden="1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86" name="Text Box 95" hidden="1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87" name="Text Box 95" hidden="1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88" name="Text Box 95" hidden="1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89" name="Text Box 95" hidden="1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90" name="Text Box 95" hidden="1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91" name="Text Box 95" hidden="1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3" name="Text Box 38" hidden="1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95" name="Text Box 39" hidden="1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96" name="Text Box 39" hidden="1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97" name="Text Box 39" hidden="1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0" name="Text Box 95" hidden="1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1" name="Text Box 95" hidden="1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2" name="Text Box 95" hidden="1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3" name="Text Box 95" hidden="1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4" name="Text Box 95" hidden="1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05" name="Text Box 95" hidden="1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06" name="Text Box 38" hidden="1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07" name="Text Box 38" hidden="1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08" name="Text Box 38" hidden="1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10" name="Text Box 39" hidden="1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11" name="Text Box 39" hidden="1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12" name="Text Box 39" hidden="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5" name="Text Box 95" hidden="1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6" name="Text Box 95" hidden="1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7" name="Text Box 95" hidden="1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8" name="Text Box 95" hidden="1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19" name="Text Box 95" hidden="1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20" name="Text Box 95" hidden="1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3" name="Text Box 38" hidden="1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25" name="Text Box 39" hidden="1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26" name="Text Box 39" hidden="1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27" name="Text Box 39" hidden="1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8" name="Text Box 38" hidden="1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29" name="Text Box 38" hidden="1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0" name="Text Box 95" hidden="1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1" name="Text Box 95" hidden="1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2" name="Text Box 95" hidden="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3" name="Text Box 95" hidden="1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4" name="Text Box 95" hidden="1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35" name="Text Box 95" hidden="1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37" name="Text Box 38" hidden="1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39" name="Text Box 39" hidden="1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40" name="Text Box 39" hidden="1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41" name="Text Box 39" hidden="1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42" name="Text Box 38" hidden="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43" name="Text Box 38" hidden="1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4" name="Text Box 95" hidden="1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5" name="Text Box 95" hidden="1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6" name="Text Box 95" hidden="1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7" name="Text Box 95" hidden="1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8" name="Text Box 95" hidden="1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49" name="Text Box 95" hidden="1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0" name="Text Box 38" hidden="1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1" name="Text Box 38" hidden="1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2" name="Text Box 38" hidden="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54" name="Text Box 39" hidden="1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55" name="Text Box 39" hidden="1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56" name="Text Box 39" hidden="1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59" name="Text Box 95" hidden="1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0" name="Text Box 95" hidden="1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1" name="Text Box 95" hidden="1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2" name="Text Box 95" hidden="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65" name="Text Box 38" hidden="1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66" name="Text Box 38" hidden="1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68" name="Text Box 39" hidden="1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69" name="Text Box 39" hidden="1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70" name="Text Box 39" hidden="1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3" name="Text Box 95" hidden="1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4" name="Text Box 95" hidden="1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5" name="Text Box 95" hidden="1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6" name="Text Box 95" hidden="1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5" name="Text Box 95" hidden="1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6" name="Text Box 95" hidden="1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7" name="Text Box 95" hidden="1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88" name="Text Box 95" hidden="1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89" name="Text Box 38" hidden="1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0" name="Text Box 38" hidden="1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1" name="Text Box 38" hidden="1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93" name="Text Box 39" hidden="1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94" name="Text Box 39" hidden="1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195" name="Text Box 39" hidden="1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98" name="Text Box 95" hidden="1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199" name="Text Box 95" hidden="1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00" name="Text Box 95" hidden="1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01" name="Text Box 95" hidden="1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08" name="Text Box 39" hidden="1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09" name="Text Box 39" hidden="1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21</xdr:row>
      <xdr:rowOff>0</xdr:rowOff>
    </xdr:from>
    <xdr:ext cx="76200" cy="217341"/>
    <xdr:sp macro="" textlink="">
      <xdr:nvSpPr>
        <xdr:cNvPr id="210" name="Text Box 39" hidden="1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4895850" y="7620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7816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3" name="Text Box 95" hidden="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4" name="Text Box 95" hidden="1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5" name="Text Box 95" hidden="1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6" name="Text Box 95" hidden="1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4705350" y="762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21</xdr:row>
      <xdr:rowOff>0</xdr:rowOff>
    </xdr:from>
    <xdr:ext cx="76200" cy="247650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23431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21</xdr:row>
      <xdr:rowOff>0</xdr:rowOff>
    </xdr:from>
    <xdr:ext cx="76200" cy="247650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xmlns="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xmlns="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xmlns="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xmlns="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xmlns="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xmlns="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xmlns="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xmlns="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xmlns="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xmlns="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xmlns="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xmlns="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xmlns="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xmlns="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xmlns="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xmlns="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xmlns="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xmlns="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xmlns="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xmlns="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xmlns="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xmlns="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230332"/>
    <xdr:sp macro="" textlink="">
      <xdr:nvSpPr>
        <xdr:cNvPr id="370" name="Text Box 10" hidden="1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230332"/>
    <xdr:sp macro="" textlink="">
      <xdr:nvSpPr>
        <xdr:cNvPr id="371" name="Text Box 11" hidden="1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6" name="Text Box 38" hidden="1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8" name="Text Box 38" hidden="1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92" name="Text Box 38" hidden="1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93" name="Text Box 38" hidden="1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94" name="Text Box 38" hidden="1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95" name="Text Box 38" hidden="1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96" name="Text Box 38" hidden="1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01" name="Text Box 38" hidden="1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3" name="Text Box 38" hidden="1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11" name="Text Box 38" hidden="1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2" name="Text Box 38" hidden="1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3" name="Text Box 38" hidden="1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14" name="Text Box 38" hidden="1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5" name="Text Box 38" hidden="1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0" name="Text Box 38" hidden="1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28" name="Text Box 38" hidden="1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29" name="Text Box 38" hidden="1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0" name="Text Box 38" hidden="1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5" name="Text Box 38" hidden="1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36" name="Text Box 38" hidden="1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7" name="Text Box 38" hidden="1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40" name="Text Box 38" hidden="1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41" name="Text Box 38" hidden="1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42" name="Text Box 38" hidden="1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44" name="Text Box 38" hidden="1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21</xdr:row>
      <xdr:rowOff>0</xdr:rowOff>
    </xdr:from>
    <xdr:ext cx="76200" cy="247650"/>
    <xdr:sp macro="" textlink="">
      <xdr:nvSpPr>
        <xdr:cNvPr id="445" name="Text Box 38" hidden="1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46" name="Text Box 38" hidden="1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47" name="Text Box 38" hidden="1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48" name="Text Box 38" hidden="1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49" name="Text Box 38" hidden="1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54" name="Text Box 38" hidden="1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5" name="Text Box 38" hidden="1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6" name="Text Box 38" hidden="1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59" name="Text Box 38" hidden="1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0" name="Text Box 38" hidden="1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61" name="Text Box 38" hidden="1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2" name="Text Box 38" hidden="1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3" name="Text Box 38" hidden="1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64" name="Text Box 38" hidden="1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69" name="Text Box 38" hidden="1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70" name="Text Box 38" hidden="1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1" name="Text Box 38" hidden="1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4" name="Text Box 38" hidden="1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75" name="Text Box 38" hidden="1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6" name="Text Box 38" hidden="1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7" name="Text Box 38" hidden="1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78" name="Text Box 38" hidden="1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79" name="Text Box 38" hidden="1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21</xdr:row>
      <xdr:rowOff>0</xdr:rowOff>
    </xdr:from>
    <xdr:ext cx="76200" cy="24765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SpPr txBox="1">
          <a:spLocks noChangeArrowheads="1"/>
        </xdr:cNvSpPr>
      </xdr:nvSpPr>
      <xdr:spPr bwMode="auto">
        <a:xfrm>
          <a:off x="23431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21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06" name="Text Box 38" hidden="1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7" name="Text Box 38" hidden="1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08" name="Text Box 38" hidden="1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09" name="Text Box 38" hidden="1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11" name="Text Box 38" hidden="1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2" name="Text Box 38" hidden="1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3" name="Text Box 38" hidden="1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14" name="Text Box 38" hidden="1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5" name="Text Box 38" hidden="1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16" name="Text Box 38" hidden="1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7" name="Text Box 38" hidden="1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21" name="Text Box 38" hidden="1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2" name="Text Box 38" hidden="1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23" name="Text Box 38" hidden="1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4" name="Text Box 38" hidden="1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26" name="Text Box 38" hidden="1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7" name="Text Box 38" hidden="1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28" name="Text Box 38" hidden="1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29" name="Text Box 38" hidden="1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2" name="Text Box 38" hidden="1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33" name="Text Box 38" hidden="1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36" name="Text Box 38" hidden="1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7" name="Text Box 38" hidden="1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38" name="Text Box 38" hidden="1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39" name="Text Box 38" hidden="1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0" name="Text Box 38" hidden="1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41" name="Text Box 38" hidden="1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4" name="Text Box 38" hidden="1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5" name="Text Box 38" hidden="1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49" name="Text Box 38" hidden="1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50" name="Text Box 38" hidden="1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230332"/>
    <xdr:sp macro="" textlink="">
      <xdr:nvSpPr>
        <xdr:cNvPr id="652" name="Text Box 10" hidden="1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230332"/>
    <xdr:sp macro="" textlink="">
      <xdr:nvSpPr>
        <xdr:cNvPr id="653" name="Text Box 11" hidden="1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SpPr txBox="1">
          <a:spLocks noChangeArrowheads="1"/>
        </xdr:cNvSpPr>
      </xdr:nvSpPr>
      <xdr:spPr bwMode="auto">
        <a:xfrm>
          <a:off x="1905000" y="762000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54" name="Text Box 38" hidden="1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55" name="Text Box 38" hidden="1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56" name="Text Box 38" hidden="1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57" name="Text Box 38" hidden="1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58" name="Text Box 38" hidden="1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59" name="Text Box 38" hidden="1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0" name="Text Box 38" hidden="1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1" name="Text Box 38" hidden="1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62" name="Text Box 38" hidden="1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3" name="Text Box 38" hidden="1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4" name="Text Box 38" hidden="1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65" name="Text Box 38" hidden="1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6" name="Text Box 38" hidden="1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67" name="Text Box 38" hidden="1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68" name="Text Box 38" hidden="1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69" name="Text Box 38" hidden="1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0" name="Text Box 38" hidden="1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1" name="Text Box 38" hidden="1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72" name="Text Box 38" hidden="1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3" name="Text Box 38" hidden="1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74" name="Text Box 38" hidden="1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5" name="Text Box 38" hidden="1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6" name="Text Box 38" hidden="1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77" name="Text Box 38" hidden="1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78" name="Text Box 38" hidden="1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79" name="Text Box 38" hidden="1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0" name="Text Box 38" hidden="1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81" name="Text Box 38" hidden="1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2" name="Text Box 38" hidden="1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83" name="Text Box 38" hidden="1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4" name="Text Box 38" hidden="1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5" name="Text Box 38" hidden="1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86" name="Text Box 38" hidden="1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7" name="Text Box 38" hidden="1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88" name="Text Box 38" hidden="1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89" name="Text Box 38" hidden="1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0" name="Text Box 38" hidden="1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91" name="Text Box 38" hidden="1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2" name="Text Box 38" hidden="1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93" name="Text Box 38" hidden="1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4" name="Text Box 38" hidden="1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5" name="Text Box 38" hidden="1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96" name="Text Box 38" hidden="1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7" name="Text Box 38" hidden="1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698" name="Text Box 38" hidden="1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699" name="Text Box 38" hidden="1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0" name="Text Box 38" hidden="1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01" name="Text Box 38" hidden="1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2" name="Text Box 38" hidden="1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03" name="Text Box 38" hidden="1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4" name="Text Box 38" hidden="1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5" name="Text Box 38" hidden="1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06" name="Text Box 38" hidden="1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7" name="Text Box 38" hidden="1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08" name="Text Box 38" hidden="1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09" name="Text Box 38" hidden="1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0" name="Text Box 38" hidden="1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11" name="Text Box 38" hidden="1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2" name="Text Box 38" hidden="1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3" name="Text Box 38" hidden="1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14" name="Text Box 38" hidden="1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16" name="Text Box 38" hidden="1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7" name="Text Box 38" hidden="1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18" name="Text Box 38" hidden="1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19" name="Text Box 38" hidden="1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20" name="Text Box 38" hidden="1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21" name="Text Box 38" hidden="1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22" name="Text Box 38" hidden="1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23" name="Text Box 38" hidden="1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24" name="Text Box 38" hidden="1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25" name="Text Box 38" hidden="1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26" name="Text Box 38" hidden="1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21</xdr:row>
      <xdr:rowOff>0</xdr:rowOff>
    </xdr:from>
    <xdr:ext cx="76200" cy="247650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SpPr txBox="1">
          <a:spLocks noChangeArrowheads="1"/>
        </xdr:cNvSpPr>
      </xdr:nvSpPr>
      <xdr:spPr bwMode="auto">
        <a:xfrm>
          <a:off x="3181350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28" name="Text Box 38" hidden="1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29" name="Text Box 38" hidden="1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0" name="Text Box 38" hidden="1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31" name="Text Box 38" hidden="1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33" name="Text Box 38" hidden="1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36" name="Text Box 38" hidden="1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39" name="Text Box 38" hidden="1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0" name="Text Box 38" hidden="1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41" name="Text Box 38" hidden="1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2" name="Text Box 38" hidden="1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43" name="Text Box 38" hidden="1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4" name="Text Box 38" hidden="1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5" name="Text Box 38" hidden="1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48" name="Text Box 38" hidden="1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3" name="Text Box 38" hidden="1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6" name="Text Box 38" hidden="1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57" name="Text Box 38" hidden="1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8" name="Text Box 38" hidden="1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59" name="Text Box 38" hidden="1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60" name="Text Box 38" hidden="1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1" name="Text Box 38" hidden="1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2" name="Text Box 38" hidden="1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63" name="Text Box 38" hidden="1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4" name="Text Box 38" hidden="1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65" name="Text Box 38" hidden="1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6" name="Text Box 38" hidden="1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67" name="Text Box 38" hidden="1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8" name="Text Box 38" hidden="1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69" name="Text Box 38" hidden="1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70" name="Text Box 38" hidden="1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71" name="Text Box 38" hidden="1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72" name="Text Box 38" hidden="1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73" name="Text Box 38" hidden="1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74" name="Text Box 38" hidden="1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75" name="Text Box 38" hidden="1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76" name="Text Box 38" hidden="1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77" name="Text Box 38" hidden="1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78" name="Text Box 38" hidden="1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79" name="Text Box 38" hidden="1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80" name="Text Box 38" hidden="1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macro="" textlink="">
      <xdr:nvSpPr>
        <xdr:cNvPr id="781" name="Text Box 38" hidden="1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macro="" textlink="">
      <xdr:nvSpPr>
        <xdr:cNvPr id="782" name="Text Box 38" hidden="1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7620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38</xdr:row>
      <xdr:rowOff>38100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38100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</xdr:row>
      <xdr:rowOff>0</xdr:rowOff>
    </xdr:from>
    <xdr:ext cx="76200" cy="6000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0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4800600" y="292798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238125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SpPr txBox="1">
          <a:spLocks noChangeArrowheads="1"/>
        </xdr:cNvSpPr>
      </xdr:nvSpPr>
      <xdr:spPr bwMode="auto">
        <a:xfrm>
          <a:off x="4800600" y="7038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59" name="Text Box 39" hidden="1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60" name="Text Box 39" hidden="1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61" name="Text Box 39" hidden="1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62" name="Text Box 38" hidden="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63" name="Text Box 38" hidden="1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5" name="Text Box 95" hidden="1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6" name="Text Box 95" hidden="1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7" name="Text Box 95" hidden="1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8" name="Text Box 95" hidden="1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69" name="Text Box 95" hidden="1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3" name="Text Box 38" hidden="1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74" name="Text Box 39" hidden="1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75" name="Text Box 39" hidden="1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76" name="Text Box 39" hidden="1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7" name="Text Box 38" hidden="1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78" name="Text Box 38" hidden="1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85" name="Text Box 38" hidden="1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86" name="Text Box 38" hidden="1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87" name="Text Box 38" hidden="1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88" name="Text Box 38" hidden="1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89" name="Text Box 39" hidden="1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90" name="Text Box 39" hidden="1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191" name="Text Box 39" hidden="1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4" name="Text Box 95" hidden="1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5" name="Text Box 95" hidden="1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6" name="Text Box 95" hidden="1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7" name="Text Box 95" hidden="1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8" name="Text Box 95" hidden="1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199" name="Text Box 95" hidden="1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0" name="Text Box 95" hidden="1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1" name="Text Box 95" hidden="1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08" name="Text Box 39" hidden="1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09" name="Text Box 39" hidden="1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10" name="Text Box 39" hidden="1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3" name="Text Box 95" hidden="1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4" name="Text Box 95" hidden="1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5" name="Text Box 95" hidden="1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6" name="Text Box 95" hidden="1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23" name="Text Box 39" hidden="1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24" name="Text Box 39" hidden="1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25" name="Text Box 39" hidden="1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8" name="Text Box 95" hidden="1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29" name="Text Box 95" hidden="1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0" name="Text Box 95" hidden="1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1" name="Text Box 95" hidden="1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2" name="Text Box 95" hidden="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3" name="Text Box 95" hidden="1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4" name="Text Box 95" hidden="1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5" name="Text Box 95" hidden="1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6" name="Text Box 95" hidden="1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37" name="Text Box 95" hidden="1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42" name="Text Box 39" hidden="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43" name="Text Box 39" hidden="1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44" name="Text Box 39" hidden="1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7" name="Text Box 95" hidden="1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8" name="Text Box 95" hidden="1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49" name="Text Box 95" hidden="1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50" name="Text Box 95" hidden="1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51" name="Text Box 95" hidden="1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52" name="Text Box 95" hidden="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57" name="Text Box 39" hidden="1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58" name="Text Box 39" hidden="1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59" name="Text Box 39" hidden="1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2" name="Text Box 95" hidden="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3" name="Text Box 95" hidden="1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4" name="Text Box 95" hidden="1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5" name="Text Box 95" hidden="1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6" name="Text Box 95" hidden="1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67" name="Text Box 95" hidden="1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72" name="Text Box 39" hidden="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73" name="Text Box 39" hidden="1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74" name="Text Box 39" hidden="1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77" name="Text Box 95" hidden="1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78" name="Text Box 95" hidden="1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79" name="Text Box 95" hidden="1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80" name="Text Box 95" hidden="1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81" name="Text Box 95" hidden="1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82" name="Text Box 95" hidden="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87" name="Text Box 39" hidden="1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88" name="Text Box 39" hidden="1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289" name="Text Box 39" hidden="1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2" name="Text Box 95" hidden="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3" name="Text Box 95" hidden="1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4" name="Text Box 95" hidden="1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5" name="Text Box 95" hidden="1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6" name="Text Box 95" hidden="1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297" name="Text Box 95" hidden="1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02" name="Text Box 39" hidden="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03" name="Text Box 39" hidden="1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04" name="Text Box 39" hidden="1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07" name="Text Box 95" hidden="1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08" name="Text Box 95" hidden="1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09" name="Text Box 95" hidden="1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0" name="Text Box 95" hidden="1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1" name="Text Box 95" hidden="1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12" name="Text Box 95" hidden="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17" name="Text Box 39" hidden="1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18" name="Text Box 39" hidden="1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19" name="Text Box 39" hidden="1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2" name="Text Box 95" hidden="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3" name="Text Box 95" hidden="1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4" name="Text Box 95" hidden="1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5" name="Text Box 95" hidden="1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6" name="Text Box 95" hidden="1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7" name="Text Box 95" hidden="1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8" name="Text Box 95" hidden="1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29" name="Text Box 95" hidden="1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0" name="Text Box 95" hidden="1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1" name="Text Box 95" hidden="1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2" name="Text Box 95" hidden="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3" name="Text Box 95" hidden="1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4" name="Text Box 95" hidden="1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5" name="Text Box 95" hidden="1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SpPr txBox="1">
          <a:spLocks noChangeArrowheads="1"/>
        </xdr:cNvSpPr>
      </xdr:nvSpPr>
      <xdr:spPr bwMode="auto">
        <a:xfrm>
          <a:off x="4800600" y="2701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36" name="Text Box 95" hidden="1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SpPr txBox="1">
          <a:spLocks noChangeArrowheads="1"/>
        </xdr:cNvSpPr>
      </xdr:nvSpPr>
      <xdr:spPr bwMode="auto">
        <a:xfrm>
          <a:off x="4800600" y="2701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41" name="Text Box 39" hidden="1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42" name="Text Box 39" hidden="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43" name="Text Box 39" hidden="1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6" name="Text Box 95" hidden="1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7" name="Text Box 95" hidden="1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8" name="Text Box 95" hidden="1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49" name="Text Box 95" hidden="1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0" name="Text Box 95" hidden="1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51" name="Text Box 95" hidden="1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56" name="Text Box 39" hidden="1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57" name="Text Box 39" hidden="1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58" name="Text Box 39" hidden="1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1" name="Text Box 95" hidden="1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2" name="Text Box 95" hidden="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3" name="Text Box 95" hidden="1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4" name="Text Box 95" hidden="1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5" name="Text Box 95" hidden="1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66" name="Text Box 95" hidden="1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71" name="Text Box 39" hidden="1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72" name="Text Box 39" hidden="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73" name="Text Box 39" hidden="1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4991100" y="25479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6" name="Text Box 95" hidden="1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7" name="Text Box 95" hidden="1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8" name="Text Box 95" hidden="1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79" name="Text Box 95" hidden="1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0" name="Text Box 95" hidden="1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81" name="Text Box 95" hidden="1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800600" y="2547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86" name="Text Box 39" hidden="1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87" name="Text Box 39" hidden="1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388" name="Text Box 39" hidden="1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1" name="Text Box 95" hidden="1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2" name="Text Box 95" hidden="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3" name="Text Box 95" hidden="1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4" name="Text Box 95" hidden="1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5" name="Text Box 95" hidden="1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396" name="Text Box 95" hidden="1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01" name="Text Box 39" hidden="1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02" name="Text Box 39" hidden="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03" name="Text Box 39" hidden="1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6" name="Text Box 95" hidden="1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7" name="Text Box 95" hidden="1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8" name="Text Box 95" hidden="1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09" name="Text Box 95" hidden="1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0" name="Text Box 95" hidden="1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1" name="Text Box 95" hidden="1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2" name="Text Box 95" hidden="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3" name="Text Box 95" hidden="1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4" name="Text Box 95" hidden="1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15" name="Text Box 95" hidden="1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20" name="Text Box 39" hidden="1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21" name="Text Box 39" hidden="1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22" name="Text Box 39" hidden="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5" name="Text Box 95" hidden="1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6" name="Text Box 95" hidden="1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7" name="Text Box 95" hidden="1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8" name="Text Box 95" hidden="1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29" name="Text Box 95" hidden="1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30" name="Text Box 95" hidden="1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xmlns="" id="{00000000-0008-0000-0C00-0000B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35" name="Text Box 39" hidden="1">
          <a:extLst>
            <a:ext uri="{FF2B5EF4-FFF2-40B4-BE49-F238E27FC236}">
              <a16:creationId xmlns:a16="http://schemas.microsoft.com/office/drawing/2014/main" xmlns="" id="{00000000-0008-0000-0C00-0000B3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36" name="Text Box 39" hidden="1">
          <a:extLst>
            <a:ext uri="{FF2B5EF4-FFF2-40B4-BE49-F238E27FC236}">
              <a16:creationId xmlns:a16="http://schemas.microsoft.com/office/drawing/2014/main" xmlns="" id="{00000000-0008-0000-0C00-0000B4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37" name="Text Box 39" hidden="1">
          <a:extLst>
            <a:ext uri="{FF2B5EF4-FFF2-40B4-BE49-F238E27FC236}">
              <a16:creationId xmlns:a16="http://schemas.microsoft.com/office/drawing/2014/main" xmlns="" id="{00000000-0008-0000-0C00-0000B5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xmlns="" id="{00000000-0008-0000-0C00-0000B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xmlns="" id="{00000000-0008-0000-0C00-0000B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0" name="Text Box 95" hidden="1">
          <a:extLst>
            <a:ext uri="{FF2B5EF4-FFF2-40B4-BE49-F238E27FC236}">
              <a16:creationId xmlns:a16="http://schemas.microsoft.com/office/drawing/2014/main" xmlns="" id="{00000000-0008-0000-0C00-0000B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1" name="Text Box 95" hidden="1">
          <a:extLst>
            <a:ext uri="{FF2B5EF4-FFF2-40B4-BE49-F238E27FC236}">
              <a16:creationId xmlns:a16="http://schemas.microsoft.com/office/drawing/2014/main" xmlns="" id="{00000000-0008-0000-0C00-0000B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2" name="Text Box 95" hidden="1">
          <a:extLst>
            <a:ext uri="{FF2B5EF4-FFF2-40B4-BE49-F238E27FC236}">
              <a16:creationId xmlns:a16="http://schemas.microsoft.com/office/drawing/2014/main" xmlns="" id="{00000000-0008-0000-0C00-0000B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3" name="Text Box 95" hidden="1">
          <a:extLst>
            <a:ext uri="{FF2B5EF4-FFF2-40B4-BE49-F238E27FC236}">
              <a16:creationId xmlns:a16="http://schemas.microsoft.com/office/drawing/2014/main" xmlns="" id="{00000000-0008-0000-0C00-0000B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4" name="Text Box 95" hidden="1">
          <a:extLst>
            <a:ext uri="{FF2B5EF4-FFF2-40B4-BE49-F238E27FC236}">
              <a16:creationId xmlns:a16="http://schemas.microsoft.com/office/drawing/2014/main" xmlns="" id="{00000000-0008-0000-0C00-0000B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5" name="Text Box 95" hidden="1">
          <a:extLst>
            <a:ext uri="{FF2B5EF4-FFF2-40B4-BE49-F238E27FC236}">
              <a16:creationId xmlns:a16="http://schemas.microsoft.com/office/drawing/2014/main" xmlns="" id="{00000000-0008-0000-0C00-0000B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6" name="Text Box 95" hidden="1">
          <a:extLst>
            <a:ext uri="{FF2B5EF4-FFF2-40B4-BE49-F238E27FC236}">
              <a16:creationId xmlns:a16="http://schemas.microsoft.com/office/drawing/2014/main" xmlns="" id="{00000000-0008-0000-0C00-0000B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7" name="Text Box 95" hidden="1">
          <a:extLst>
            <a:ext uri="{FF2B5EF4-FFF2-40B4-BE49-F238E27FC236}">
              <a16:creationId xmlns:a16="http://schemas.microsoft.com/office/drawing/2014/main" xmlns="" id="{00000000-0008-0000-0C00-0000B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8" name="Text Box 95" hidden="1">
          <a:extLst>
            <a:ext uri="{FF2B5EF4-FFF2-40B4-BE49-F238E27FC236}">
              <a16:creationId xmlns:a16="http://schemas.microsoft.com/office/drawing/2014/main" xmlns="" id="{00000000-0008-0000-0C00-0000C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49" name="Text Box 95" hidden="1">
          <a:extLst>
            <a:ext uri="{FF2B5EF4-FFF2-40B4-BE49-F238E27FC236}">
              <a16:creationId xmlns:a16="http://schemas.microsoft.com/office/drawing/2014/main" xmlns="" id="{00000000-0008-0000-0C00-0000C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xmlns="" id="{00000000-0008-0000-0C00-0000C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xmlns="" id="{00000000-0008-0000-0C00-0000C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xmlns="" id="{00000000-0008-0000-0C00-0000C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xmlns="" id="{00000000-0008-0000-0C00-0000C5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54" name="Text Box 39" hidden="1">
          <a:extLst>
            <a:ext uri="{FF2B5EF4-FFF2-40B4-BE49-F238E27FC236}">
              <a16:creationId xmlns:a16="http://schemas.microsoft.com/office/drawing/2014/main" xmlns="" id="{00000000-0008-0000-0C00-0000C6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55" name="Text Box 39" hidden="1">
          <a:extLst>
            <a:ext uri="{FF2B5EF4-FFF2-40B4-BE49-F238E27FC236}">
              <a16:creationId xmlns:a16="http://schemas.microsoft.com/office/drawing/2014/main" xmlns="" id="{00000000-0008-0000-0C00-0000C7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56" name="Text Box 39" hidden="1">
          <a:extLst>
            <a:ext uri="{FF2B5EF4-FFF2-40B4-BE49-F238E27FC236}">
              <a16:creationId xmlns:a16="http://schemas.microsoft.com/office/drawing/2014/main" xmlns="" id="{00000000-0008-0000-0C00-0000C8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xmlns="" id="{00000000-0008-0000-0C00-0000C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xmlns="" id="{00000000-0008-0000-0C00-0000C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59" name="Text Box 95" hidden="1">
          <a:extLst>
            <a:ext uri="{FF2B5EF4-FFF2-40B4-BE49-F238E27FC236}">
              <a16:creationId xmlns:a16="http://schemas.microsoft.com/office/drawing/2014/main" xmlns="" id="{00000000-0008-0000-0C00-0000C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0" name="Text Box 95" hidden="1">
          <a:extLst>
            <a:ext uri="{FF2B5EF4-FFF2-40B4-BE49-F238E27FC236}">
              <a16:creationId xmlns:a16="http://schemas.microsoft.com/office/drawing/2014/main" xmlns="" id="{00000000-0008-0000-0C00-0000C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1" name="Text Box 95" hidden="1">
          <a:extLst>
            <a:ext uri="{FF2B5EF4-FFF2-40B4-BE49-F238E27FC236}">
              <a16:creationId xmlns:a16="http://schemas.microsoft.com/office/drawing/2014/main" xmlns="" id="{00000000-0008-0000-0C00-0000C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2" name="Text Box 95" hidden="1">
          <a:extLst>
            <a:ext uri="{FF2B5EF4-FFF2-40B4-BE49-F238E27FC236}">
              <a16:creationId xmlns:a16="http://schemas.microsoft.com/office/drawing/2014/main" xmlns="" id="{00000000-0008-0000-0C00-0000C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3" name="Text Box 95" hidden="1">
          <a:extLst>
            <a:ext uri="{FF2B5EF4-FFF2-40B4-BE49-F238E27FC236}">
              <a16:creationId xmlns:a16="http://schemas.microsoft.com/office/drawing/2014/main" xmlns="" id="{00000000-0008-0000-0C00-0000C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64" name="Text Box 95" hidden="1">
          <a:extLst>
            <a:ext uri="{FF2B5EF4-FFF2-40B4-BE49-F238E27FC236}">
              <a16:creationId xmlns:a16="http://schemas.microsoft.com/office/drawing/2014/main" xmlns="" id="{00000000-0008-0000-0C00-0000D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xmlns="" id="{00000000-0008-0000-0C00-0000D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xmlns="" id="{00000000-0008-0000-0C00-0000D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xmlns="" id="{00000000-0008-0000-0C00-0000D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xmlns="" id="{00000000-0008-0000-0C00-0000D4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69" name="Text Box 39" hidden="1">
          <a:extLst>
            <a:ext uri="{FF2B5EF4-FFF2-40B4-BE49-F238E27FC236}">
              <a16:creationId xmlns:a16="http://schemas.microsoft.com/office/drawing/2014/main" xmlns="" id="{00000000-0008-0000-0C00-0000D5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70" name="Text Box 39" hidden="1">
          <a:extLst>
            <a:ext uri="{FF2B5EF4-FFF2-40B4-BE49-F238E27FC236}">
              <a16:creationId xmlns:a16="http://schemas.microsoft.com/office/drawing/2014/main" xmlns="" id="{00000000-0008-0000-0C00-0000D6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71" name="Text Box 39" hidden="1">
          <a:extLst>
            <a:ext uri="{FF2B5EF4-FFF2-40B4-BE49-F238E27FC236}">
              <a16:creationId xmlns:a16="http://schemas.microsoft.com/office/drawing/2014/main" xmlns="" id="{00000000-0008-0000-0C00-0000D7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xmlns="" id="{00000000-0008-0000-0C00-0000D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xmlns="" id="{00000000-0008-0000-0C00-0000D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4" name="Text Box 95" hidden="1">
          <a:extLst>
            <a:ext uri="{FF2B5EF4-FFF2-40B4-BE49-F238E27FC236}">
              <a16:creationId xmlns:a16="http://schemas.microsoft.com/office/drawing/2014/main" xmlns="" id="{00000000-0008-0000-0C00-0000D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5" name="Text Box 95" hidden="1">
          <a:extLst>
            <a:ext uri="{FF2B5EF4-FFF2-40B4-BE49-F238E27FC236}">
              <a16:creationId xmlns:a16="http://schemas.microsoft.com/office/drawing/2014/main" xmlns="" id="{00000000-0008-0000-0C00-0000D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6" name="Text Box 95" hidden="1">
          <a:extLst>
            <a:ext uri="{FF2B5EF4-FFF2-40B4-BE49-F238E27FC236}">
              <a16:creationId xmlns:a16="http://schemas.microsoft.com/office/drawing/2014/main" xmlns="" id="{00000000-0008-0000-0C00-0000D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7" name="Text Box 95" hidden="1">
          <a:extLst>
            <a:ext uri="{FF2B5EF4-FFF2-40B4-BE49-F238E27FC236}">
              <a16:creationId xmlns:a16="http://schemas.microsoft.com/office/drawing/2014/main" xmlns="" id="{00000000-0008-0000-0C00-0000D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8" name="Text Box 95" hidden="1">
          <a:extLst>
            <a:ext uri="{FF2B5EF4-FFF2-40B4-BE49-F238E27FC236}">
              <a16:creationId xmlns:a16="http://schemas.microsoft.com/office/drawing/2014/main" xmlns="" id="{00000000-0008-0000-0C00-0000D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79" name="Text Box 95" hidden="1">
          <a:extLst>
            <a:ext uri="{FF2B5EF4-FFF2-40B4-BE49-F238E27FC236}">
              <a16:creationId xmlns:a16="http://schemas.microsoft.com/office/drawing/2014/main" xmlns="" id="{00000000-0008-0000-0C00-0000D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xmlns="" id="{00000000-0008-0000-0C00-0000E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xmlns="" id="{00000000-0008-0000-0C00-0000E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xmlns="" id="{00000000-0008-0000-0C00-0000E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xmlns="" id="{00000000-0008-0000-0C00-0000E3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84" name="Text Box 39" hidden="1">
          <a:extLst>
            <a:ext uri="{FF2B5EF4-FFF2-40B4-BE49-F238E27FC236}">
              <a16:creationId xmlns:a16="http://schemas.microsoft.com/office/drawing/2014/main" xmlns="" id="{00000000-0008-0000-0C00-0000E4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85" name="Text Box 39" hidden="1">
          <a:extLst>
            <a:ext uri="{FF2B5EF4-FFF2-40B4-BE49-F238E27FC236}">
              <a16:creationId xmlns:a16="http://schemas.microsoft.com/office/drawing/2014/main" xmlns="" id="{00000000-0008-0000-0C00-0000E5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86" name="Text Box 39" hidden="1">
          <a:extLst>
            <a:ext uri="{FF2B5EF4-FFF2-40B4-BE49-F238E27FC236}">
              <a16:creationId xmlns:a16="http://schemas.microsoft.com/office/drawing/2014/main" xmlns="" id="{00000000-0008-0000-0C00-0000E6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xmlns="" id="{00000000-0008-0000-0C00-0000E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xmlns="" id="{00000000-0008-0000-0C00-0000E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89" name="Text Box 95" hidden="1">
          <a:extLst>
            <a:ext uri="{FF2B5EF4-FFF2-40B4-BE49-F238E27FC236}">
              <a16:creationId xmlns:a16="http://schemas.microsoft.com/office/drawing/2014/main" xmlns="" id="{00000000-0008-0000-0C00-0000E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0" name="Text Box 95" hidden="1">
          <a:extLst>
            <a:ext uri="{FF2B5EF4-FFF2-40B4-BE49-F238E27FC236}">
              <a16:creationId xmlns:a16="http://schemas.microsoft.com/office/drawing/2014/main" xmlns="" id="{00000000-0008-0000-0C00-0000E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1" name="Text Box 95" hidden="1">
          <a:extLst>
            <a:ext uri="{FF2B5EF4-FFF2-40B4-BE49-F238E27FC236}">
              <a16:creationId xmlns:a16="http://schemas.microsoft.com/office/drawing/2014/main" xmlns="" id="{00000000-0008-0000-0C00-0000E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2" name="Text Box 95" hidden="1">
          <a:extLst>
            <a:ext uri="{FF2B5EF4-FFF2-40B4-BE49-F238E27FC236}">
              <a16:creationId xmlns:a16="http://schemas.microsoft.com/office/drawing/2014/main" xmlns="" id="{00000000-0008-0000-0C00-0000E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3" name="Text Box 95" hidden="1">
          <a:extLst>
            <a:ext uri="{FF2B5EF4-FFF2-40B4-BE49-F238E27FC236}">
              <a16:creationId xmlns:a16="http://schemas.microsoft.com/office/drawing/2014/main" xmlns="" id="{00000000-0008-0000-0C00-0000E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494" name="Text Box 95" hidden="1">
          <a:extLst>
            <a:ext uri="{FF2B5EF4-FFF2-40B4-BE49-F238E27FC236}">
              <a16:creationId xmlns:a16="http://schemas.microsoft.com/office/drawing/2014/main" xmlns="" id="{00000000-0008-0000-0C00-0000E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xmlns="" id="{00000000-0008-0000-0C00-0000E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xmlns="" id="{00000000-0008-0000-0C00-0000F0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xmlns="" id="{00000000-0008-0000-0C00-0000F1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xmlns="" id="{00000000-0008-0000-0C00-0000F2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499" name="Text Box 39" hidden="1">
          <a:extLst>
            <a:ext uri="{FF2B5EF4-FFF2-40B4-BE49-F238E27FC236}">
              <a16:creationId xmlns:a16="http://schemas.microsoft.com/office/drawing/2014/main" xmlns="" id="{00000000-0008-0000-0C00-0000F3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00" name="Text Box 39" hidden="1">
          <a:extLst>
            <a:ext uri="{FF2B5EF4-FFF2-40B4-BE49-F238E27FC236}">
              <a16:creationId xmlns:a16="http://schemas.microsoft.com/office/drawing/2014/main" xmlns="" id="{00000000-0008-0000-0C00-0000F4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01" name="Text Box 39" hidden="1">
          <a:extLst>
            <a:ext uri="{FF2B5EF4-FFF2-40B4-BE49-F238E27FC236}">
              <a16:creationId xmlns:a16="http://schemas.microsoft.com/office/drawing/2014/main" xmlns="" id="{00000000-0008-0000-0C00-0000F501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xmlns="" id="{00000000-0008-0000-0C00-0000F6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xmlns="" id="{00000000-0008-0000-0C00-0000F7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4" name="Text Box 95" hidden="1">
          <a:extLst>
            <a:ext uri="{FF2B5EF4-FFF2-40B4-BE49-F238E27FC236}">
              <a16:creationId xmlns:a16="http://schemas.microsoft.com/office/drawing/2014/main" xmlns="" id="{00000000-0008-0000-0C00-0000F8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5" name="Text Box 95" hidden="1">
          <a:extLst>
            <a:ext uri="{FF2B5EF4-FFF2-40B4-BE49-F238E27FC236}">
              <a16:creationId xmlns:a16="http://schemas.microsoft.com/office/drawing/2014/main" xmlns="" id="{00000000-0008-0000-0C00-0000F9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6" name="Text Box 95" hidden="1">
          <a:extLst>
            <a:ext uri="{FF2B5EF4-FFF2-40B4-BE49-F238E27FC236}">
              <a16:creationId xmlns:a16="http://schemas.microsoft.com/office/drawing/2014/main" xmlns="" id="{00000000-0008-0000-0C00-0000FA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7" name="Text Box 95" hidden="1">
          <a:extLst>
            <a:ext uri="{FF2B5EF4-FFF2-40B4-BE49-F238E27FC236}">
              <a16:creationId xmlns:a16="http://schemas.microsoft.com/office/drawing/2014/main" xmlns="" id="{00000000-0008-0000-0C00-0000FB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8" name="Text Box 95" hidden="1">
          <a:extLst>
            <a:ext uri="{FF2B5EF4-FFF2-40B4-BE49-F238E27FC236}">
              <a16:creationId xmlns:a16="http://schemas.microsoft.com/office/drawing/2014/main" xmlns="" id="{00000000-0008-0000-0C00-0000FC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09" name="Text Box 95" hidden="1">
          <a:extLst>
            <a:ext uri="{FF2B5EF4-FFF2-40B4-BE49-F238E27FC236}">
              <a16:creationId xmlns:a16="http://schemas.microsoft.com/office/drawing/2014/main" xmlns="" id="{00000000-0008-0000-0C00-0000FD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xmlns="" id="{00000000-0008-0000-0C00-0000FE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xmlns="" id="{00000000-0008-0000-0C00-0000FF01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xmlns="" id="{00000000-0008-0000-0C00-000000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xmlns="" id="{00000000-0008-0000-0C00-000001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14" name="Text Box 39" hidden="1">
          <a:extLst>
            <a:ext uri="{FF2B5EF4-FFF2-40B4-BE49-F238E27FC236}">
              <a16:creationId xmlns:a16="http://schemas.microsoft.com/office/drawing/2014/main" xmlns="" id="{00000000-0008-0000-0C00-000002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15" name="Text Box 39" hidden="1">
          <a:extLst>
            <a:ext uri="{FF2B5EF4-FFF2-40B4-BE49-F238E27FC236}">
              <a16:creationId xmlns:a16="http://schemas.microsoft.com/office/drawing/2014/main" xmlns="" id="{00000000-0008-0000-0C00-000003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16" name="Text Box 39" hidden="1">
          <a:extLst>
            <a:ext uri="{FF2B5EF4-FFF2-40B4-BE49-F238E27FC236}">
              <a16:creationId xmlns:a16="http://schemas.microsoft.com/office/drawing/2014/main" xmlns="" id="{00000000-0008-0000-0C00-000004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xmlns="" id="{00000000-0008-0000-0C00-000005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xmlns="" id="{00000000-0008-0000-0C00-000006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19" name="Text Box 95" hidden="1">
          <a:extLst>
            <a:ext uri="{FF2B5EF4-FFF2-40B4-BE49-F238E27FC236}">
              <a16:creationId xmlns:a16="http://schemas.microsoft.com/office/drawing/2014/main" xmlns="" id="{00000000-0008-0000-0C00-000007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0" name="Text Box 95" hidden="1">
          <a:extLst>
            <a:ext uri="{FF2B5EF4-FFF2-40B4-BE49-F238E27FC236}">
              <a16:creationId xmlns:a16="http://schemas.microsoft.com/office/drawing/2014/main" xmlns="" id="{00000000-0008-0000-0C00-000008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1" name="Text Box 95" hidden="1">
          <a:extLst>
            <a:ext uri="{FF2B5EF4-FFF2-40B4-BE49-F238E27FC236}">
              <a16:creationId xmlns:a16="http://schemas.microsoft.com/office/drawing/2014/main" xmlns="" id="{00000000-0008-0000-0C00-000009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2" name="Text Box 95" hidden="1">
          <a:extLst>
            <a:ext uri="{FF2B5EF4-FFF2-40B4-BE49-F238E27FC236}">
              <a16:creationId xmlns:a16="http://schemas.microsoft.com/office/drawing/2014/main" xmlns="" id="{00000000-0008-0000-0C00-00000A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3" name="Text Box 95" hidden="1">
          <a:extLst>
            <a:ext uri="{FF2B5EF4-FFF2-40B4-BE49-F238E27FC236}">
              <a16:creationId xmlns:a16="http://schemas.microsoft.com/office/drawing/2014/main" xmlns="" id="{00000000-0008-0000-0C00-00000B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24" name="Text Box 95" hidden="1">
          <a:extLst>
            <a:ext uri="{FF2B5EF4-FFF2-40B4-BE49-F238E27FC236}">
              <a16:creationId xmlns:a16="http://schemas.microsoft.com/office/drawing/2014/main" xmlns="" id="{00000000-0008-0000-0C00-00000C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xmlns="" id="{00000000-0008-0000-0C00-00000D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xmlns="" id="{00000000-0008-0000-0C00-00000E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xmlns="" id="{00000000-0008-0000-0C00-00000F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xmlns="" id="{00000000-0008-0000-0C00-000010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29" name="Text Box 39" hidden="1">
          <a:extLst>
            <a:ext uri="{FF2B5EF4-FFF2-40B4-BE49-F238E27FC236}">
              <a16:creationId xmlns:a16="http://schemas.microsoft.com/office/drawing/2014/main" xmlns="" id="{00000000-0008-0000-0C00-000011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30" name="Text Box 39" hidden="1">
          <a:extLst>
            <a:ext uri="{FF2B5EF4-FFF2-40B4-BE49-F238E27FC236}">
              <a16:creationId xmlns:a16="http://schemas.microsoft.com/office/drawing/2014/main" xmlns="" id="{00000000-0008-0000-0C00-000012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31" name="Text Box 39" hidden="1">
          <a:extLst>
            <a:ext uri="{FF2B5EF4-FFF2-40B4-BE49-F238E27FC236}">
              <a16:creationId xmlns:a16="http://schemas.microsoft.com/office/drawing/2014/main" xmlns="" id="{00000000-0008-0000-0C00-000013020000}"/>
            </a:ext>
          </a:extLst>
        </xdr:cNvPr>
        <xdr:cNvSpPr txBox="1">
          <a:spLocks noChangeArrowheads="1"/>
        </xdr:cNvSpPr>
      </xdr:nvSpPr>
      <xdr:spPr bwMode="auto">
        <a:xfrm>
          <a:off x="4991100" y="25669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xmlns="" id="{00000000-0008-0000-0C00-000014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xmlns="" id="{00000000-0008-0000-0C00-000015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4" name="Text Box 95" hidden="1">
          <a:extLst>
            <a:ext uri="{FF2B5EF4-FFF2-40B4-BE49-F238E27FC236}">
              <a16:creationId xmlns:a16="http://schemas.microsoft.com/office/drawing/2014/main" xmlns="" id="{00000000-0008-0000-0C00-000016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5" name="Text Box 95" hidden="1">
          <a:extLst>
            <a:ext uri="{FF2B5EF4-FFF2-40B4-BE49-F238E27FC236}">
              <a16:creationId xmlns:a16="http://schemas.microsoft.com/office/drawing/2014/main" xmlns="" id="{00000000-0008-0000-0C00-000017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6" name="Text Box 95" hidden="1">
          <a:extLst>
            <a:ext uri="{FF2B5EF4-FFF2-40B4-BE49-F238E27FC236}">
              <a16:creationId xmlns:a16="http://schemas.microsoft.com/office/drawing/2014/main" xmlns="" id="{00000000-0008-0000-0C00-000018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7" name="Text Box 95" hidden="1">
          <a:extLst>
            <a:ext uri="{FF2B5EF4-FFF2-40B4-BE49-F238E27FC236}">
              <a16:creationId xmlns:a16="http://schemas.microsoft.com/office/drawing/2014/main" xmlns="" id="{00000000-0008-0000-0C00-000019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8" name="Text Box 95" hidden="1">
          <a:extLst>
            <a:ext uri="{FF2B5EF4-FFF2-40B4-BE49-F238E27FC236}">
              <a16:creationId xmlns:a16="http://schemas.microsoft.com/office/drawing/2014/main" xmlns="" id="{00000000-0008-0000-0C00-00001A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39" name="Text Box 95" hidden="1">
          <a:extLst>
            <a:ext uri="{FF2B5EF4-FFF2-40B4-BE49-F238E27FC236}">
              <a16:creationId xmlns:a16="http://schemas.microsoft.com/office/drawing/2014/main" xmlns="" id="{00000000-0008-0000-0C00-00001B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0" name="Text Box 95" hidden="1">
          <a:extLst>
            <a:ext uri="{FF2B5EF4-FFF2-40B4-BE49-F238E27FC236}">
              <a16:creationId xmlns:a16="http://schemas.microsoft.com/office/drawing/2014/main" xmlns="" id="{00000000-0008-0000-0C00-00001C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1" name="Text Box 95" hidden="1">
          <a:extLst>
            <a:ext uri="{FF2B5EF4-FFF2-40B4-BE49-F238E27FC236}">
              <a16:creationId xmlns:a16="http://schemas.microsoft.com/office/drawing/2014/main" xmlns="" id="{00000000-0008-0000-0C00-00001D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2" name="Text Box 95" hidden="1">
          <a:extLst>
            <a:ext uri="{FF2B5EF4-FFF2-40B4-BE49-F238E27FC236}">
              <a16:creationId xmlns:a16="http://schemas.microsoft.com/office/drawing/2014/main" xmlns="" id="{00000000-0008-0000-0C00-00001E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3" name="Text Box 95" hidden="1">
          <a:extLst>
            <a:ext uri="{FF2B5EF4-FFF2-40B4-BE49-F238E27FC236}">
              <a16:creationId xmlns:a16="http://schemas.microsoft.com/office/drawing/2014/main" xmlns="" id="{00000000-0008-0000-0C00-00001F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4" name="Text Box 95" hidden="1">
          <a:extLst>
            <a:ext uri="{FF2B5EF4-FFF2-40B4-BE49-F238E27FC236}">
              <a16:creationId xmlns:a16="http://schemas.microsoft.com/office/drawing/2014/main" xmlns="" id="{00000000-0008-0000-0C00-000020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5" name="Text Box 95" hidden="1">
          <a:extLst>
            <a:ext uri="{FF2B5EF4-FFF2-40B4-BE49-F238E27FC236}">
              <a16:creationId xmlns:a16="http://schemas.microsoft.com/office/drawing/2014/main" xmlns="" id="{00000000-0008-0000-0C00-000021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6" name="Text Box 95" hidden="1">
          <a:extLst>
            <a:ext uri="{FF2B5EF4-FFF2-40B4-BE49-F238E27FC236}">
              <a16:creationId xmlns:a16="http://schemas.microsoft.com/office/drawing/2014/main" xmlns="" id="{00000000-0008-0000-0C00-000022020000}"/>
            </a:ext>
          </a:extLst>
        </xdr:cNvPr>
        <xdr:cNvSpPr txBox="1">
          <a:spLocks noChangeArrowheads="1"/>
        </xdr:cNvSpPr>
      </xdr:nvSpPr>
      <xdr:spPr bwMode="auto">
        <a:xfrm>
          <a:off x="4800600" y="2566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7" name="Text Box 95" hidden="1">
          <a:extLst>
            <a:ext uri="{FF2B5EF4-FFF2-40B4-BE49-F238E27FC236}">
              <a16:creationId xmlns:a16="http://schemas.microsoft.com/office/drawing/2014/main" xmlns="" id="{00000000-0008-0000-0C00-000023020000}"/>
            </a:ext>
          </a:extLst>
        </xdr:cNvPr>
        <xdr:cNvSpPr txBox="1">
          <a:spLocks noChangeArrowheads="1"/>
        </xdr:cNvSpPr>
      </xdr:nvSpPr>
      <xdr:spPr bwMode="auto">
        <a:xfrm>
          <a:off x="4800600" y="2701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48" name="Text Box 95" hidden="1">
          <a:extLst>
            <a:ext uri="{FF2B5EF4-FFF2-40B4-BE49-F238E27FC236}">
              <a16:creationId xmlns:a16="http://schemas.microsoft.com/office/drawing/2014/main" xmlns="" id="{00000000-0008-0000-0C00-000024020000}"/>
            </a:ext>
          </a:extLst>
        </xdr:cNvPr>
        <xdr:cNvSpPr txBox="1">
          <a:spLocks noChangeArrowheads="1"/>
        </xdr:cNvSpPr>
      </xdr:nvSpPr>
      <xdr:spPr bwMode="auto">
        <a:xfrm>
          <a:off x="4800600" y="2701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xmlns="" id="{00000000-0008-0000-0C00-000025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xmlns="" id="{00000000-0008-0000-0C00-000026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xmlns="" id="{00000000-0008-0000-0C00-000027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xmlns="" id="{00000000-0008-0000-0C00-000028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53" name="Text Box 39" hidden="1">
          <a:extLst>
            <a:ext uri="{FF2B5EF4-FFF2-40B4-BE49-F238E27FC236}">
              <a16:creationId xmlns:a16="http://schemas.microsoft.com/office/drawing/2014/main" xmlns="" id="{00000000-0008-0000-0C00-000029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54" name="Text Box 39" hidden="1">
          <a:extLst>
            <a:ext uri="{FF2B5EF4-FFF2-40B4-BE49-F238E27FC236}">
              <a16:creationId xmlns:a16="http://schemas.microsoft.com/office/drawing/2014/main" xmlns="" id="{00000000-0008-0000-0C00-00002A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55" name="Text Box 39" hidden="1">
          <a:extLst>
            <a:ext uri="{FF2B5EF4-FFF2-40B4-BE49-F238E27FC236}">
              <a16:creationId xmlns:a16="http://schemas.microsoft.com/office/drawing/2014/main" xmlns="" id="{00000000-0008-0000-0C00-00002B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xmlns="" id="{00000000-0008-0000-0C00-00002C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xmlns="" id="{00000000-0008-0000-0C00-00002D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58" name="Text Box 95" hidden="1">
          <a:extLst>
            <a:ext uri="{FF2B5EF4-FFF2-40B4-BE49-F238E27FC236}">
              <a16:creationId xmlns:a16="http://schemas.microsoft.com/office/drawing/2014/main" xmlns="" id="{00000000-0008-0000-0C00-00002E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59" name="Text Box 95" hidden="1">
          <a:extLst>
            <a:ext uri="{FF2B5EF4-FFF2-40B4-BE49-F238E27FC236}">
              <a16:creationId xmlns:a16="http://schemas.microsoft.com/office/drawing/2014/main" xmlns="" id="{00000000-0008-0000-0C00-00002F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0" name="Text Box 95" hidden="1">
          <a:extLst>
            <a:ext uri="{FF2B5EF4-FFF2-40B4-BE49-F238E27FC236}">
              <a16:creationId xmlns:a16="http://schemas.microsoft.com/office/drawing/2014/main" xmlns="" id="{00000000-0008-0000-0C00-000030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1" name="Text Box 95" hidden="1">
          <a:extLst>
            <a:ext uri="{FF2B5EF4-FFF2-40B4-BE49-F238E27FC236}">
              <a16:creationId xmlns:a16="http://schemas.microsoft.com/office/drawing/2014/main" xmlns="" id="{00000000-0008-0000-0C00-000031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2" name="Text Box 95" hidden="1">
          <a:extLst>
            <a:ext uri="{FF2B5EF4-FFF2-40B4-BE49-F238E27FC236}">
              <a16:creationId xmlns:a16="http://schemas.microsoft.com/office/drawing/2014/main" xmlns="" id="{00000000-0008-0000-0C00-000032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63" name="Text Box 95" hidden="1">
          <a:extLst>
            <a:ext uri="{FF2B5EF4-FFF2-40B4-BE49-F238E27FC236}">
              <a16:creationId xmlns:a16="http://schemas.microsoft.com/office/drawing/2014/main" xmlns="" id="{00000000-0008-0000-0C00-000033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xmlns="" id="{00000000-0008-0000-0C00-000034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xmlns="" id="{00000000-0008-0000-0C00-000035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xmlns="" id="{00000000-0008-0000-0C00-000036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xmlns="" id="{00000000-0008-0000-0C00-000037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68" name="Text Box 39" hidden="1">
          <a:extLst>
            <a:ext uri="{FF2B5EF4-FFF2-40B4-BE49-F238E27FC236}">
              <a16:creationId xmlns:a16="http://schemas.microsoft.com/office/drawing/2014/main" xmlns="" id="{00000000-0008-0000-0C00-000038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69" name="Text Box 39" hidden="1">
          <a:extLst>
            <a:ext uri="{FF2B5EF4-FFF2-40B4-BE49-F238E27FC236}">
              <a16:creationId xmlns:a16="http://schemas.microsoft.com/office/drawing/2014/main" xmlns="" id="{00000000-0008-0000-0C00-000039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36</xdr:row>
      <xdr:rowOff>0</xdr:rowOff>
    </xdr:from>
    <xdr:ext cx="76200" cy="217341"/>
    <xdr:sp macro="" textlink="">
      <xdr:nvSpPr>
        <xdr:cNvPr id="570" name="Text Box 39" hidden="1">
          <a:extLst>
            <a:ext uri="{FF2B5EF4-FFF2-40B4-BE49-F238E27FC236}">
              <a16:creationId xmlns:a16="http://schemas.microsoft.com/office/drawing/2014/main" xmlns="" id="{00000000-0008-0000-0C00-00003A020000}"/>
            </a:ext>
          </a:extLst>
        </xdr:cNvPr>
        <xdr:cNvSpPr txBox="1">
          <a:spLocks noChangeArrowheads="1"/>
        </xdr:cNvSpPr>
      </xdr:nvSpPr>
      <xdr:spPr bwMode="auto">
        <a:xfrm>
          <a:off x="4991100" y="262509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xmlns="" id="{00000000-0008-0000-0C00-00003B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7816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xmlns="" id="{00000000-0008-0000-0C00-00003C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3" name="Text Box 95" hidden="1">
          <a:extLst>
            <a:ext uri="{FF2B5EF4-FFF2-40B4-BE49-F238E27FC236}">
              <a16:creationId xmlns:a16="http://schemas.microsoft.com/office/drawing/2014/main" xmlns="" id="{00000000-0008-0000-0C00-00003D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4" name="Text Box 95" hidden="1">
          <a:extLst>
            <a:ext uri="{FF2B5EF4-FFF2-40B4-BE49-F238E27FC236}">
              <a16:creationId xmlns:a16="http://schemas.microsoft.com/office/drawing/2014/main" xmlns="" id="{00000000-0008-0000-0C00-00003E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5" name="Text Box 95" hidden="1">
          <a:extLst>
            <a:ext uri="{FF2B5EF4-FFF2-40B4-BE49-F238E27FC236}">
              <a16:creationId xmlns:a16="http://schemas.microsoft.com/office/drawing/2014/main" xmlns="" id="{00000000-0008-0000-0C00-00003F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6" name="Text Box 95" hidden="1">
          <a:extLst>
            <a:ext uri="{FF2B5EF4-FFF2-40B4-BE49-F238E27FC236}">
              <a16:creationId xmlns:a16="http://schemas.microsoft.com/office/drawing/2014/main" xmlns="" id="{00000000-0008-0000-0C00-000040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7" name="Text Box 95" hidden="1">
          <a:extLst>
            <a:ext uri="{FF2B5EF4-FFF2-40B4-BE49-F238E27FC236}">
              <a16:creationId xmlns:a16="http://schemas.microsoft.com/office/drawing/2014/main" xmlns="" id="{00000000-0008-0000-0C00-000041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macro="" textlink="">
      <xdr:nvSpPr>
        <xdr:cNvPr id="578" name="Text Box 95" hidden="1">
          <a:extLst>
            <a:ext uri="{FF2B5EF4-FFF2-40B4-BE49-F238E27FC236}">
              <a16:creationId xmlns:a16="http://schemas.microsoft.com/office/drawing/2014/main" xmlns="" id="{00000000-0008-0000-0C00-000042020000}"/>
            </a:ext>
          </a:extLst>
        </xdr:cNvPr>
        <xdr:cNvSpPr txBox="1">
          <a:spLocks noChangeArrowheads="1"/>
        </xdr:cNvSpPr>
      </xdr:nvSpPr>
      <xdr:spPr bwMode="auto">
        <a:xfrm>
          <a:off x="4800600" y="2625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xmlns="" id="{00000000-0008-0000-0C00-000043020000}"/>
            </a:ext>
          </a:extLst>
        </xdr:cNvPr>
        <xdr:cNvSpPr txBox="1">
          <a:spLocks noChangeArrowheads="1"/>
        </xdr:cNvSpPr>
      </xdr:nvSpPr>
      <xdr:spPr bwMode="auto">
        <a:xfrm>
          <a:off x="4800600" y="30575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xmlns="" id="{00000000-0008-0000-0C00-000044020000}"/>
            </a:ext>
          </a:extLst>
        </xdr:cNvPr>
        <xdr:cNvSpPr txBox="1">
          <a:spLocks noChangeArrowheads="1"/>
        </xdr:cNvSpPr>
      </xdr:nvSpPr>
      <xdr:spPr bwMode="auto">
        <a:xfrm>
          <a:off x="4800600" y="30575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xmlns="" id="{00000000-0008-0000-0C00-000045020000}"/>
            </a:ext>
          </a:extLst>
        </xdr:cNvPr>
        <xdr:cNvSpPr txBox="1">
          <a:spLocks noChangeArrowheads="1"/>
        </xdr:cNvSpPr>
      </xdr:nvSpPr>
      <xdr:spPr bwMode="auto">
        <a:xfrm>
          <a:off x="4800600" y="30575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60960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xmlns="" id="{00000000-0008-0000-0C00-000046020000}"/>
            </a:ext>
          </a:extLst>
        </xdr:cNvPr>
        <xdr:cNvSpPr txBox="1">
          <a:spLocks noChangeArrowheads="1"/>
        </xdr:cNvSpPr>
      </xdr:nvSpPr>
      <xdr:spPr bwMode="auto">
        <a:xfrm>
          <a:off x="4800600" y="30575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xmlns="" id="{00000000-0008-0000-0C00-00004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xmlns="" id="{00000000-0008-0000-0C00-00004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xmlns="" id="{00000000-0008-0000-0C00-00004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00000000-0008-0000-0C00-00004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xmlns="" id="{00000000-0008-0000-0C00-00004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xmlns="" id="{00000000-0008-0000-0C00-00004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xmlns="" id="{00000000-0008-0000-0C00-00004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xmlns="" id="{00000000-0008-0000-0C00-00004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xmlns="" id="{00000000-0008-0000-0C00-00004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xmlns="" id="{00000000-0008-0000-0C00-00005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xmlns="" id="{00000000-0008-0000-0C00-00005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xmlns="" id="{00000000-0008-0000-0C00-00005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xmlns="" id="{00000000-0008-0000-0C00-00005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xmlns="" id="{00000000-0008-0000-0C00-00005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xmlns="" id="{00000000-0008-0000-0C00-00005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xmlns="" id="{00000000-0008-0000-0C00-00005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xmlns="" id="{00000000-0008-0000-0C00-00005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xmlns="" id="{00000000-0008-0000-0C00-00005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xmlns="" id="{00000000-0008-0000-0C00-00005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xmlns="" id="{00000000-0008-0000-0C00-00005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xmlns="" id="{00000000-0008-0000-0C00-00005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xmlns="" id="{00000000-0008-0000-0C00-00005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xmlns="" id="{00000000-0008-0000-0C00-00005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xmlns="" id="{00000000-0008-0000-0C00-00005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xmlns="" id="{00000000-0008-0000-0C00-00005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xmlns="" id="{00000000-0008-0000-0C00-00006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xmlns="" id="{00000000-0008-0000-0C00-00006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00000000-0008-0000-0C00-00006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xmlns="" id="{00000000-0008-0000-0C00-00006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xmlns="" id="{00000000-0008-0000-0C00-00006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xmlns="" id="{00000000-0008-0000-0C00-00006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xmlns="" id="{00000000-0008-0000-0C00-00006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xmlns="" id="{00000000-0008-0000-0C00-00006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xmlns="" id="{00000000-0008-0000-0C00-00006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xmlns="" id="{00000000-0008-0000-0C00-00006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xmlns="" id="{00000000-0008-0000-0C00-00006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xmlns="" id="{00000000-0008-0000-0C00-00006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xmlns="" id="{00000000-0008-0000-0C00-00006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xmlns="" id="{00000000-0008-0000-0C00-00006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xmlns="" id="{00000000-0008-0000-0C00-00006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xmlns="" id="{00000000-0008-0000-0C00-00006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xmlns="" id="{00000000-0008-0000-0C00-00007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xmlns="" id="{00000000-0008-0000-0C00-00007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xmlns="" id="{00000000-0008-0000-0C00-00007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xmlns="" id="{00000000-0008-0000-0C00-00007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xmlns="" id="{00000000-0008-0000-0C00-00007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xmlns="" id="{00000000-0008-0000-0C00-00007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xmlns="" id="{00000000-0008-0000-0C00-00007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14</xdr:row>
      <xdr:rowOff>104775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xmlns="" id="{00000000-0008-0000-0C00-00007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xmlns="" id="{00000000-0008-0000-0C00-00007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xmlns="" id="{00000000-0008-0000-0C00-00007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xmlns="" id="{00000000-0008-0000-0C00-00007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xmlns="" id="{00000000-0008-0000-0C00-00007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xmlns="" id="{00000000-0008-0000-0C00-00007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xmlns="" id="{00000000-0008-0000-0C00-00007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xmlns="" id="{00000000-0008-0000-0C00-00007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xmlns="" id="{00000000-0008-0000-0C00-00007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xmlns="" id="{00000000-0008-0000-0C00-00008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xmlns="" id="{00000000-0008-0000-0C00-00008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xmlns="" id="{00000000-0008-0000-0C00-00008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xmlns="" id="{00000000-0008-0000-0C00-00008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xmlns="" id="{00000000-0008-0000-0C00-00008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xmlns="" id="{00000000-0008-0000-0C00-00008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xmlns="" id="{00000000-0008-0000-0C00-00008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xmlns="" id="{00000000-0008-0000-0C00-00008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xmlns="" id="{00000000-0008-0000-0C00-00008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xmlns="" id="{00000000-0008-0000-0C00-00008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xmlns="" id="{00000000-0008-0000-0C00-00008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00000000-0008-0000-0C00-00008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xmlns="" id="{00000000-0008-0000-0C00-00008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xmlns="" id="{00000000-0008-0000-0C00-00008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xmlns="" id="{00000000-0008-0000-0C00-00008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xmlns="" id="{00000000-0008-0000-0C00-00008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xmlns="" id="{00000000-0008-0000-0C00-00009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xmlns="" id="{00000000-0008-0000-0C00-00009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xmlns="" id="{00000000-0008-0000-0C00-00009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xmlns="" id="{00000000-0008-0000-0C00-00009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xmlns="" id="{00000000-0008-0000-0C00-00009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xmlns="" id="{00000000-0008-0000-0C00-00009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xmlns="" id="{00000000-0008-0000-0C00-00009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xmlns="" id="{00000000-0008-0000-0C00-00009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xmlns="" id="{00000000-0008-0000-0C00-00009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xmlns="" id="{00000000-0008-0000-0C00-00009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xmlns="" id="{00000000-0008-0000-0C00-00009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xmlns="" id="{00000000-0008-0000-0C00-00009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xmlns="" id="{00000000-0008-0000-0C00-00009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xmlns="" id="{00000000-0008-0000-0C00-00009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xmlns="" id="{00000000-0008-0000-0C00-00009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xmlns="" id="{00000000-0008-0000-0C00-00009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xmlns="" id="{00000000-0008-0000-0C00-0000A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xmlns="" id="{00000000-0008-0000-0C00-0000A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xmlns="" id="{00000000-0008-0000-0C00-0000A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xmlns="" id="{00000000-0008-0000-0C00-0000A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xmlns="" id="{00000000-0008-0000-0C00-0000A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xmlns="" id="{00000000-0008-0000-0C00-0000A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xmlns="" id="{00000000-0008-0000-0C00-0000A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xmlns="" id="{00000000-0008-0000-0C00-0000A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xmlns="" id="{00000000-0008-0000-0C00-0000A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xmlns="" id="{00000000-0008-0000-0C00-0000A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xmlns="" id="{00000000-0008-0000-0C00-0000A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xmlns="" id="{00000000-0008-0000-0C00-0000A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xmlns="" id="{00000000-0008-0000-0C00-0000A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xmlns="" id="{00000000-0008-0000-0C00-0000AD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xmlns="" id="{00000000-0008-0000-0C00-0000AE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xmlns="" id="{00000000-0008-0000-0C00-0000AF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xmlns="" id="{00000000-0008-0000-0C00-0000B0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xmlns="" id="{00000000-0008-0000-0C00-0000B1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xmlns="" id="{00000000-0008-0000-0C00-0000B2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xmlns="" id="{00000000-0008-0000-0C00-0000B3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xmlns="" id="{00000000-0008-0000-0C00-0000B4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xmlns="" id="{00000000-0008-0000-0C00-0000B5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xmlns="" id="{00000000-0008-0000-0C00-0000B6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xmlns="" id="{00000000-0008-0000-0C00-0000B7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xmlns="" id="{00000000-0008-0000-0C00-0000B8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xmlns="" id="{00000000-0008-0000-0C00-0000B9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xmlns="" id="{00000000-0008-0000-0C00-0000BA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xmlns="" id="{00000000-0008-0000-0C00-0000BB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xmlns="" id="{00000000-0008-0000-0C00-0000BC02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xmlns="" id="{00000000-0008-0000-0C00-0000BD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xmlns="" id="{00000000-0008-0000-0C00-0000BE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xmlns="" id="{00000000-0008-0000-0C00-0000BF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xmlns="" id="{00000000-0008-0000-0C00-0000C0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xmlns="" id="{00000000-0008-0000-0C00-0000C1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xmlns="" id="{00000000-0008-0000-0C00-0000C2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xmlns="" id="{00000000-0008-0000-0C00-0000C3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xmlns="" id="{00000000-0008-0000-0C00-0000C4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xmlns="" id="{00000000-0008-0000-0C00-0000C5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xmlns="" id="{00000000-0008-0000-0C00-0000C6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xmlns="" id="{00000000-0008-0000-0C00-0000C7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xmlns="" id="{00000000-0008-0000-0C00-0000C8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xmlns="" id="{00000000-0008-0000-0C00-0000C9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xmlns="" id="{00000000-0008-0000-0C00-0000CA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xmlns="" id="{00000000-0008-0000-0C00-0000CB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xmlns="" id="{00000000-0008-0000-0C00-0000CC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xmlns="" id="{00000000-0008-0000-0C00-0000CD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xmlns="" id="{00000000-0008-0000-0C00-0000CE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xmlns="" id="{00000000-0008-0000-0C00-0000CF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xmlns="" id="{00000000-0008-0000-0C00-0000D0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xmlns="" id="{00000000-0008-0000-0C00-0000D1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xmlns="" id="{00000000-0008-0000-0C00-0000D2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xmlns="" id="{00000000-0008-0000-0C00-0000D3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xmlns="" id="{00000000-0008-0000-0C00-0000D4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xmlns="" id="{00000000-0008-0000-0C00-0000D5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xmlns="" id="{00000000-0008-0000-0C00-0000D6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xmlns="" id="{00000000-0008-0000-0C00-0000D7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xmlns="" id="{00000000-0008-0000-0C00-0000D8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xmlns="" id="{00000000-0008-0000-0C00-0000D9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xmlns="" id="{00000000-0008-0000-0C00-0000DA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xmlns="" id="{00000000-0008-0000-0C00-0000DB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xmlns="" id="{00000000-0008-0000-0C00-0000DC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xmlns="" id="{00000000-0008-0000-0C00-0000DD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xmlns="" id="{00000000-0008-0000-0C00-0000DE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xmlns="" id="{00000000-0008-0000-0C00-0000DF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xmlns="" id="{00000000-0008-0000-0C00-0000E0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xmlns="" id="{00000000-0008-0000-0C00-0000E1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xmlns="" id="{00000000-0008-0000-0C00-0000E2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xmlns="" id="{00000000-0008-0000-0C00-0000E3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xmlns="" id="{00000000-0008-0000-0C00-0000E4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xmlns="" id="{00000000-0008-0000-0C00-0000E5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xmlns="" id="{00000000-0008-0000-0C00-0000E6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xmlns="" id="{00000000-0008-0000-0C00-0000E7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00000000-0008-0000-0C00-0000E8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xmlns="" id="{00000000-0008-0000-0C00-0000E9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xmlns="" id="{00000000-0008-0000-0C00-0000EA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xmlns="" id="{00000000-0008-0000-0C00-0000EB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xmlns="" id="{00000000-0008-0000-0C00-0000EC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xmlns="" id="{00000000-0008-0000-0C00-0000ED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xmlns="" id="{00000000-0008-0000-0C00-0000EE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xmlns="" id="{00000000-0008-0000-0C00-0000EF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xmlns="" id="{00000000-0008-0000-0C00-0000F0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xmlns="" id="{00000000-0008-0000-0C00-0000F1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xmlns="" id="{00000000-0008-0000-0C00-0000F2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xmlns="" id="{00000000-0008-0000-0C00-0000F3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xmlns="" id="{00000000-0008-0000-0C00-0000F4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xmlns="" id="{00000000-0008-0000-0C00-0000F5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xmlns="" id="{00000000-0008-0000-0C00-0000F6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xmlns="" id="{00000000-0008-0000-0C00-0000F7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xmlns="" id="{00000000-0008-0000-0C00-0000F8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xmlns="" id="{00000000-0008-0000-0C00-0000F9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00000000-0008-0000-0C00-0000FA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xmlns="" id="{00000000-0008-0000-0C00-0000FB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xmlns="" id="{00000000-0008-0000-0C00-0000FC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xmlns="" id="{00000000-0008-0000-0C00-0000FD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xmlns="" id="{00000000-0008-0000-0C00-0000FE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xmlns="" id="{00000000-0008-0000-0C00-0000FF02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xmlns="" id="{00000000-0008-0000-0C00-00000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xmlns="" id="{00000000-0008-0000-0C00-00000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xmlns="" id="{00000000-0008-0000-0C00-00000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xmlns="" id="{00000000-0008-0000-0C00-00000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xmlns="" id="{00000000-0008-0000-0C00-00000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xmlns="" id="{00000000-0008-0000-0C00-00000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xmlns="" id="{00000000-0008-0000-0C00-00000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xmlns="" id="{00000000-0008-0000-0C00-00000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xmlns="" id="{00000000-0008-0000-0C00-00000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xmlns="" id="{00000000-0008-0000-0C00-00000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00000000-0008-0000-0C00-00000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xmlns="" id="{00000000-0008-0000-0C00-00000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xmlns="" id="{00000000-0008-0000-0C00-00000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xmlns="" id="{00000000-0008-0000-0C00-00000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xmlns="" id="{00000000-0008-0000-0C00-00000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xmlns="" id="{00000000-0008-0000-0C00-00000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xmlns="" id="{00000000-0008-0000-0C00-00001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xmlns="" id="{00000000-0008-0000-0C00-00001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xmlns="" id="{00000000-0008-0000-0C00-00001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00000000-0008-0000-0C00-00001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00000000-0008-0000-0C00-00001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xmlns="" id="{00000000-0008-0000-0C00-00001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xmlns="" id="{00000000-0008-0000-0C00-00001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xmlns="" id="{00000000-0008-0000-0C00-00001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xmlns="" id="{00000000-0008-0000-0C00-00001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xmlns="" id="{00000000-0008-0000-0C00-00001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xmlns="" id="{00000000-0008-0000-0C00-00001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xmlns="" id="{00000000-0008-0000-0C00-00001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xmlns="" id="{00000000-0008-0000-0C00-00001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xmlns="" id="{00000000-0008-0000-0C00-00001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xmlns="" id="{00000000-0008-0000-0C00-00001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xmlns="" id="{00000000-0008-0000-0C00-00001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xmlns="" id="{00000000-0008-0000-0C00-00002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xmlns="" id="{00000000-0008-0000-0C00-00002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xmlns="" id="{00000000-0008-0000-0C00-00002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xmlns="" id="{00000000-0008-0000-0C00-00002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xmlns="" id="{00000000-0008-0000-0C00-00002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xmlns="" id="{00000000-0008-0000-0C00-00002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xmlns="" id="{00000000-0008-0000-0C00-00002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xmlns="" id="{00000000-0008-0000-0C00-00002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xmlns="" id="{00000000-0008-0000-0C00-00002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xmlns="" id="{00000000-0008-0000-0C00-00002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xmlns="" id="{00000000-0008-0000-0C00-00002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xmlns="" id="{00000000-0008-0000-0C00-00002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xmlns="" id="{00000000-0008-0000-0C00-00002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xmlns="" id="{00000000-0008-0000-0C00-00002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00000000-0008-0000-0C00-00002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xmlns="" id="{00000000-0008-0000-0C00-00002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xmlns="" id="{00000000-0008-0000-0C00-00003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xmlns="" id="{00000000-0008-0000-0C00-00003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xmlns="" id="{00000000-0008-0000-0C00-00003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xmlns="" id="{00000000-0008-0000-0C00-00003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xmlns="" id="{00000000-0008-0000-0C00-00003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xmlns="" id="{00000000-0008-0000-0C00-00003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xmlns="" id="{00000000-0008-0000-0C00-00003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xmlns="" id="{00000000-0008-0000-0C00-00003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xmlns="" id="{00000000-0008-0000-0C00-00003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00000000-0008-0000-0C00-00003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xmlns="" id="{00000000-0008-0000-0C00-00003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xmlns="" id="{00000000-0008-0000-0C00-00003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xmlns="" id="{00000000-0008-0000-0C00-00003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xmlns="" id="{00000000-0008-0000-0C00-00003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xmlns="" id="{00000000-0008-0000-0C00-00003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xmlns="" id="{00000000-0008-0000-0C00-00003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xmlns="" id="{00000000-0008-0000-0C00-00004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xmlns="" id="{00000000-0008-0000-0C00-00004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xmlns="" id="{00000000-0008-0000-0C00-00004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xmlns="" id="{00000000-0008-0000-0C00-00004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xmlns="" id="{00000000-0008-0000-0C00-00004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xmlns="" id="{00000000-0008-0000-0C00-00004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xmlns="" id="{00000000-0008-0000-0C00-00004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xmlns="" id="{00000000-0008-0000-0C00-00004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xmlns="" id="{00000000-0008-0000-0C00-00004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xmlns="" id="{00000000-0008-0000-0C00-00004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xmlns="" id="{00000000-0008-0000-0C00-00004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xmlns="" id="{00000000-0008-0000-0C00-00004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xmlns="" id="{00000000-0008-0000-0C00-00004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xmlns="" id="{00000000-0008-0000-0C00-00004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xmlns="" id="{00000000-0008-0000-0C00-00004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xmlns="" id="{00000000-0008-0000-0C00-00004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00000000-0008-0000-0C00-00005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xmlns="" id="{00000000-0008-0000-0C00-00005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xmlns="" id="{00000000-0008-0000-0C00-00005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xmlns="" id="{00000000-0008-0000-0C00-00005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xmlns="" id="{00000000-0008-0000-0C00-00005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xmlns="" id="{00000000-0008-0000-0C00-00005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xmlns="" id="{00000000-0008-0000-0C00-00005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xmlns="" id="{00000000-0008-0000-0C00-00005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xmlns="" id="{00000000-0008-0000-0C00-00005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xmlns="" id="{00000000-0008-0000-0C00-00005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xmlns="" id="{00000000-0008-0000-0C00-00005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00000000-0008-0000-0C00-00005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xmlns="" id="{00000000-0008-0000-0C00-00005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xmlns="" id="{00000000-0008-0000-0C00-00005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xmlns="" id="{00000000-0008-0000-0C00-00005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xmlns="" id="{00000000-0008-0000-0C00-00005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xmlns="" id="{00000000-0008-0000-0C00-00006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xmlns="" id="{00000000-0008-0000-0C00-00006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xmlns="" id="{00000000-0008-0000-0C00-00006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xmlns="" id="{00000000-0008-0000-0C00-00006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xmlns="" id="{00000000-0008-0000-0C00-00006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xmlns="" id="{00000000-0008-0000-0C00-00006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xmlns="" id="{00000000-0008-0000-0C00-00006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xmlns="" id="{00000000-0008-0000-0C00-00006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xmlns="" id="{00000000-0008-0000-0C00-00006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xmlns="" id="{00000000-0008-0000-0C00-00006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xmlns="" id="{00000000-0008-0000-0C00-00006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xmlns="" id="{00000000-0008-0000-0C00-00006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xmlns="" id="{00000000-0008-0000-0C00-00006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xmlns="" id="{00000000-0008-0000-0C00-00006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00000000-0008-0000-0C00-00006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xmlns="" id="{00000000-0008-0000-0C00-00006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xmlns="" id="{00000000-0008-0000-0C00-00007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xmlns="" id="{00000000-0008-0000-0C00-00007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xmlns="" id="{00000000-0008-0000-0C00-00007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xmlns="" id="{00000000-0008-0000-0C00-00007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xmlns="" id="{00000000-0008-0000-0C00-00007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xmlns="" id="{00000000-0008-0000-0C00-00007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xmlns="" id="{00000000-0008-0000-0C00-00007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xmlns="" id="{00000000-0008-0000-0C00-00007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xmlns="" id="{00000000-0008-0000-0C00-00007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xmlns="" id="{00000000-0008-0000-0C00-00007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xmlns="" id="{00000000-0008-0000-0C00-00007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xmlns="" id="{00000000-0008-0000-0C00-00007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xmlns="" id="{00000000-0008-0000-0C00-00007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xmlns="" id="{00000000-0008-0000-0C00-00007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xmlns="" id="{00000000-0008-0000-0C00-00007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xmlns="" id="{00000000-0008-0000-0C00-00007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xmlns="" id="{00000000-0008-0000-0C00-00008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00000000-0008-0000-0C00-00008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xmlns="" id="{00000000-0008-0000-0C00-00008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xmlns="" id="{00000000-0008-0000-0C00-00008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xmlns="" id="{00000000-0008-0000-0C00-00008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xmlns="" id="{00000000-0008-0000-0C00-00008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xmlns="" id="{00000000-0008-0000-0C00-00008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xmlns="" id="{00000000-0008-0000-0C00-00008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xmlns="" id="{00000000-0008-0000-0C00-00008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xmlns="" id="{00000000-0008-0000-0C00-00008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xmlns="" id="{00000000-0008-0000-0C00-00008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xmlns="" id="{00000000-0008-0000-0C00-00008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xmlns="" id="{00000000-0008-0000-0C00-00008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xmlns="" id="{00000000-0008-0000-0C00-00008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xmlns="" id="{00000000-0008-0000-0C00-00008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xmlns="" id="{00000000-0008-0000-0C00-00008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xmlns="" id="{00000000-0008-0000-0C00-00009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xmlns="" id="{00000000-0008-0000-0C00-00009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xmlns="" id="{00000000-0008-0000-0C00-00009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xmlns="" id="{00000000-0008-0000-0C00-00009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xmlns="" id="{00000000-0008-0000-0C00-00009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00000000-0008-0000-0C00-00009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xmlns="" id="{00000000-0008-0000-0C00-00009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xmlns="" id="{00000000-0008-0000-0C00-00009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xmlns="" id="{00000000-0008-0000-0C00-00009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xmlns="" id="{00000000-0008-0000-0C00-00009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xmlns="" id="{00000000-0008-0000-0C00-00009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xmlns="" id="{00000000-0008-0000-0C00-00009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xmlns="" id="{00000000-0008-0000-0C00-00009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xmlns="" id="{00000000-0008-0000-0C00-00009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xmlns="" id="{00000000-0008-0000-0C00-00009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xmlns="" id="{00000000-0008-0000-0C00-00009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xmlns="" id="{00000000-0008-0000-0C00-0000A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00000000-0008-0000-0C00-0000A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xmlns="" id="{00000000-0008-0000-0C00-0000A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xmlns="" id="{00000000-0008-0000-0C00-0000A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xmlns="" id="{00000000-0008-0000-0C00-0000A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xmlns="" id="{00000000-0008-0000-0C00-0000A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xmlns="" id="{00000000-0008-0000-0C00-0000A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xmlns="" id="{00000000-0008-0000-0C00-0000A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xmlns="" id="{00000000-0008-0000-0C00-0000A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xmlns="" id="{00000000-0008-0000-0C00-0000A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xmlns="" id="{00000000-0008-0000-0C00-0000A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xmlns="" id="{00000000-0008-0000-0C00-0000A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xmlns="" id="{00000000-0008-0000-0C00-0000AC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xmlns="" id="{00000000-0008-0000-0C00-0000AD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xmlns="" id="{00000000-0008-0000-0C00-0000AE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xmlns="" id="{00000000-0008-0000-0C00-0000AF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xmlns="" id="{00000000-0008-0000-0C00-0000B0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xmlns="" id="{00000000-0008-0000-0C00-0000B1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xmlns="" id="{00000000-0008-0000-0C00-0000B2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xmlns="" id="{00000000-0008-0000-0C00-0000B3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xmlns="" id="{00000000-0008-0000-0C00-0000B4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xmlns="" id="{00000000-0008-0000-0C00-0000B5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xmlns="" id="{00000000-0008-0000-0C00-0000B6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xmlns="" id="{00000000-0008-0000-0C00-0000B7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xmlns="" id="{00000000-0008-0000-0C00-0000B8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xmlns="" id="{00000000-0008-0000-0C00-0000B9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xmlns="" id="{00000000-0008-0000-0C00-0000BA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xmlns="" id="{00000000-0008-0000-0C00-0000BB030000}"/>
            </a:ext>
          </a:extLst>
        </xdr:cNvPr>
        <xdr:cNvSpPr txBox="1">
          <a:spLocks noChangeArrowheads="1"/>
        </xdr:cNvSpPr>
      </xdr:nvSpPr>
      <xdr:spPr bwMode="auto">
        <a:xfrm>
          <a:off x="4800600" y="5372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10</xdr:row>
      <xdr:rowOff>0</xdr:rowOff>
    </xdr:from>
    <xdr:ext cx="76200" cy="60960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xmlns="" id="{00000000-0008-0000-0C00-0000BC030000}"/>
            </a:ext>
          </a:extLst>
        </xdr:cNvPr>
        <xdr:cNvSpPr txBox="1">
          <a:spLocks noChangeArrowheads="1"/>
        </xdr:cNvSpPr>
      </xdr:nvSpPr>
      <xdr:spPr bwMode="auto">
        <a:xfrm>
          <a:off x="4829175" y="5391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xmlns="" id="{00000000-0008-0000-0C00-0000BD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xmlns="" id="{00000000-0008-0000-0C00-0000BE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xmlns="" id="{00000000-0008-0000-0C00-0000BF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xmlns="" id="{00000000-0008-0000-0C00-0000C0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xmlns="" id="{00000000-0008-0000-0C00-0000C1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xmlns="" id="{00000000-0008-0000-0C00-0000C2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xmlns="" id="{00000000-0008-0000-0C00-0000C3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xmlns="" id="{00000000-0008-0000-0C00-0000C4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xmlns="" id="{00000000-0008-0000-0C00-0000C5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xmlns="" id="{00000000-0008-0000-0C00-0000C6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xmlns="" id="{00000000-0008-0000-0C00-0000C7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00000000-0008-0000-0C00-0000C8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xmlns="" id="{00000000-0008-0000-0C00-0000C9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00000000-0008-0000-0C00-0000CA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xmlns="" id="{00000000-0008-0000-0C00-0000CB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xmlns="" id="{00000000-0008-0000-0C00-0000CC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xmlns="" id="{00000000-0008-0000-0C00-0000CD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xmlns="" id="{00000000-0008-0000-0C00-0000CE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xmlns="" id="{00000000-0008-0000-0C00-0000CF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xmlns="" id="{00000000-0008-0000-0C00-0000D0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xmlns="" id="{00000000-0008-0000-0C00-0000D1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xmlns="" id="{00000000-0008-0000-0C00-0000D2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C00-0000D3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xmlns="" id="{00000000-0008-0000-0C00-0000D4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xmlns="" id="{00000000-0008-0000-0C00-0000D5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xmlns="" id="{00000000-0008-0000-0C00-0000D6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xmlns="" id="{00000000-0008-0000-0C00-0000D7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xmlns="" id="{00000000-0008-0000-0C00-0000D8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xmlns="" id="{00000000-0008-0000-0C00-0000D9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00000000-0008-0000-0C00-0000DA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xmlns="" id="{00000000-0008-0000-0C00-0000DB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xmlns="" id="{00000000-0008-0000-0C00-0000DC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xmlns="" id="{00000000-0008-0000-0C00-0000DD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xmlns="" id="{00000000-0008-0000-0C00-0000DE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xmlns="" id="{00000000-0008-0000-0C00-0000DF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xmlns="" id="{00000000-0008-0000-0C00-0000E0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xmlns="" id="{00000000-0008-0000-0C00-0000E1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xmlns="" id="{00000000-0008-0000-0C00-0000E2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xmlns="" id="{00000000-0008-0000-0C00-0000E3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xmlns="" id="{00000000-0008-0000-0C00-0000E4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xmlns="" id="{00000000-0008-0000-0C00-0000E5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xmlns="" id="{00000000-0008-0000-0C00-0000E6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xmlns="" id="{00000000-0008-0000-0C00-0000E7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xmlns="" id="{00000000-0008-0000-0C00-0000E8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00000000-0008-0000-0C00-0000E9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xmlns="" id="{00000000-0008-0000-0C00-0000EA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xmlns="" id="{00000000-0008-0000-0C00-0000EB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xmlns="" id="{00000000-0008-0000-0C00-0000EC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xmlns="" id="{00000000-0008-0000-0C00-0000ED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xmlns="" id="{00000000-0008-0000-0C00-0000EE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xmlns="" id="{00000000-0008-0000-0C00-0000EF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xmlns="" id="{00000000-0008-0000-0C00-0000F0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xmlns="" id="{00000000-0008-0000-0C00-0000F1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xmlns="" id="{00000000-0008-0000-0C00-0000F2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xmlns="" id="{00000000-0008-0000-0C00-0000F3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xmlns="" id="{00000000-0008-0000-0C00-0000F4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xmlns="" id="{00000000-0008-0000-0C00-0000F5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xmlns="" id="{00000000-0008-0000-0C00-0000F6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xmlns="" id="{00000000-0008-0000-0C00-0000F7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xmlns="" id="{00000000-0008-0000-0C00-0000F8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xmlns="" id="{00000000-0008-0000-0C00-0000F9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xmlns="" id="{00000000-0008-0000-0C00-0000FA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xmlns="" id="{00000000-0008-0000-0C00-0000FB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xmlns="" id="{00000000-0008-0000-0C00-0000FC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xmlns="" id="{00000000-0008-0000-0C00-0000FD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xmlns="" id="{00000000-0008-0000-0C00-0000FE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xmlns="" id="{00000000-0008-0000-0C00-0000FF03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xmlns="" id="{00000000-0008-0000-0C00-00000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00000000-0008-0000-0C00-00000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C00-00000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xmlns="" id="{00000000-0008-0000-0C00-00000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xmlns="" id="{00000000-0008-0000-0C00-00000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xmlns="" id="{00000000-0008-0000-0C00-00000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xmlns="" id="{00000000-0008-0000-0C00-00000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xmlns="" id="{00000000-0008-0000-0C00-00000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xmlns="" id="{00000000-0008-0000-0C00-00000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00000000-0008-0000-0C00-00000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xmlns="" id="{00000000-0008-0000-0C00-00000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xmlns="" id="{00000000-0008-0000-0C00-00000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xmlns="" id="{00000000-0008-0000-0C00-00000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xmlns="" id="{00000000-0008-0000-0C00-00000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xmlns="" id="{00000000-0008-0000-0C00-00000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xmlns="" id="{00000000-0008-0000-0C00-00000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xmlns="" id="{00000000-0008-0000-0C00-00001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xmlns="" id="{00000000-0008-0000-0C00-00001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xmlns="" id="{00000000-0008-0000-0C00-00001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xmlns="" id="{00000000-0008-0000-0C00-00001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xmlns="" id="{00000000-0008-0000-0C00-00001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xmlns="" id="{00000000-0008-0000-0C00-00001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xmlns="" id="{00000000-0008-0000-0C00-00001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xmlns="" id="{00000000-0008-0000-0C00-00001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xmlns="" id="{00000000-0008-0000-0C00-00001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xmlns="" id="{00000000-0008-0000-0C00-00001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xmlns="" id="{00000000-0008-0000-0C00-00001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xmlns="" id="{00000000-0008-0000-0C00-00001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xmlns="" id="{00000000-0008-0000-0C00-00001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xmlns="" id="{00000000-0008-0000-0C00-00001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xmlns="" id="{00000000-0008-0000-0C00-00001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xmlns="" id="{00000000-0008-0000-0C00-00001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xmlns="" id="{00000000-0008-0000-0C00-00002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xmlns="" id="{00000000-0008-0000-0C00-00002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xmlns="" id="{00000000-0008-0000-0C00-00002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xmlns="" id="{00000000-0008-0000-0C00-00002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xmlns="" id="{00000000-0008-0000-0C00-00002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xmlns="" id="{00000000-0008-0000-0C00-00002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00000000-0008-0000-0C00-00002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xmlns="" id="{00000000-0008-0000-0C00-00002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xmlns="" id="{00000000-0008-0000-0C00-00002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xmlns="" id="{00000000-0008-0000-0C00-00002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xmlns="" id="{00000000-0008-0000-0C00-00002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xmlns="" id="{00000000-0008-0000-0C00-00002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xmlns="" id="{00000000-0008-0000-0C00-00002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xmlns="" id="{00000000-0008-0000-0C00-00002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xmlns="" id="{00000000-0008-0000-0C00-00002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xmlns="" id="{00000000-0008-0000-0C00-00002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xmlns="" id="{00000000-0008-0000-0C00-00003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xmlns="" id="{00000000-0008-0000-0C00-00003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xmlns="" id="{00000000-0008-0000-0C00-00003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xmlns="" id="{00000000-0008-0000-0C00-00003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xmlns="" id="{00000000-0008-0000-0C00-00003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xmlns="" id="{00000000-0008-0000-0C00-00003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xmlns="" id="{00000000-0008-0000-0C00-00003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xmlns="" id="{00000000-0008-0000-0C00-00003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xmlns="" id="{00000000-0008-0000-0C00-00003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xmlns="" id="{00000000-0008-0000-0C00-00003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xmlns="" id="{00000000-0008-0000-0C00-00003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xmlns="" id="{00000000-0008-0000-0C00-00003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00000000-0008-0000-0C00-00003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xmlns="" id="{00000000-0008-0000-0C00-00003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xmlns="" id="{00000000-0008-0000-0C00-00003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xmlns="" id="{00000000-0008-0000-0C00-00003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xmlns="" id="{00000000-0008-0000-0C00-00004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xmlns="" id="{00000000-0008-0000-0C00-00004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xmlns="" id="{00000000-0008-0000-0C00-00004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xmlns="" id="{00000000-0008-0000-0C00-00004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xmlns="" id="{00000000-0008-0000-0C00-00004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xmlns="" id="{00000000-0008-0000-0C00-00004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xmlns="" id="{00000000-0008-0000-0C00-00004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00000000-0008-0000-0C00-00004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xmlns="" id="{00000000-0008-0000-0C00-00004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xmlns="" id="{00000000-0008-0000-0C00-00004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xmlns="" id="{00000000-0008-0000-0C00-00004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xmlns="" id="{00000000-0008-0000-0C00-00004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xmlns="" id="{00000000-0008-0000-0C00-00004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xmlns="" id="{00000000-0008-0000-0C00-00004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xmlns="" id="{00000000-0008-0000-0C00-00004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xmlns="" id="{00000000-0008-0000-0C00-00004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xmlns="" id="{00000000-0008-0000-0C00-00005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xmlns="" id="{00000000-0008-0000-0C00-00005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xmlns="" id="{00000000-0008-0000-0C00-00005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xmlns="" id="{00000000-0008-0000-0C00-00005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xmlns="" id="{00000000-0008-0000-0C00-00005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xmlns="" id="{00000000-0008-0000-0C00-00005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xmlns="" id="{00000000-0008-0000-0C00-00005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xmlns="" id="{00000000-0008-0000-0C00-00005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xmlns="" id="{00000000-0008-0000-0C00-00005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xmlns="" id="{00000000-0008-0000-0C00-00005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xmlns="" id="{00000000-0008-0000-0C00-00005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xmlns="" id="{00000000-0008-0000-0C00-00005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xmlns="" id="{00000000-0008-0000-0C00-00005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xmlns="" id="{00000000-0008-0000-0C00-00005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xmlns="" id="{00000000-0008-0000-0C00-00005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xmlns="" id="{00000000-0008-0000-0C00-00005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xmlns="" id="{00000000-0008-0000-0C00-00006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xmlns="" id="{00000000-0008-0000-0C00-00006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xmlns="" id="{00000000-0008-0000-0C00-00006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xmlns="" id="{00000000-0008-0000-0C00-00006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xmlns="" id="{00000000-0008-0000-0C00-00006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xmlns="" id="{00000000-0008-0000-0C00-00006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xmlns="" id="{00000000-0008-0000-0C00-00006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xmlns="" id="{00000000-0008-0000-0C00-00006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xmlns="" id="{00000000-0008-0000-0C00-00006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xmlns="" id="{00000000-0008-0000-0C00-00006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xmlns="" id="{00000000-0008-0000-0C00-00006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xmlns="" id="{00000000-0008-0000-0C00-00006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xmlns="" id="{00000000-0008-0000-0C00-00006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xmlns="" id="{00000000-0008-0000-0C00-00006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xmlns="" id="{00000000-0008-0000-0C00-00006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xmlns="" id="{00000000-0008-0000-0C00-00006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xmlns="" id="{00000000-0008-0000-0C00-00007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xmlns="" id="{00000000-0008-0000-0C00-00007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xmlns="" id="{00000000-0008-0000-0C00-00007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xmlns="" id="{00000000-0008-0000-0C00-00007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xmlns="" id="{00000000-0008-0000-0C00-00007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xmlns="" id="{00000000-0008-0000-0C00-00007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xmlns="" id="{00000000-0008-0000-0C00-00007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xmlns="" id="{00000000-0008-0000-0C00-00007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xmlns="" id="{00000000-0008-0000-0C00-00007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xmlns="" id="{00000000-0008-0000-0C00-00007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xmlns="" id="{00000000-0008-0000-0C00-00007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xmlns="" id="{00000000-0008-0000-0C00-00007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xmlns="" id="{00000000-0008-0000-0C00-00007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xmlns="" id="{00000000-0008-0000-0C00-00007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xmlns="" id="{00000000-0008-0000-0C00-00007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xmlns="" id="{00000000-0008-0000-0C00-00007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xmlns="" id="{00000000-0008-0000-0C00-00008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xmlns="" id="{00000000-0008-0000-0C00-00008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xmlns="" id="{00000000-0008-0000-0C00-00008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xmlns="" id="{00000000-0008-0000-0C00-00008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xmlns="" id="{00000000-0008-0000-0C00-00008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xmlns="" id="{00000000-0008-0000-0C00-00008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xmlns="" id="{00000000-0008-0000-0C00-00008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xmlns="" id="{00000000-0008-0000-0C00-00008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xmlns="" id="{00000000-0008-0000-0C00-00008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xmlns="" id="{00000000-0008-0000-0C00-00008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xmlns="" id="{00000000-0008-0000-0C00-00008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xmlns="" id="{00000000-0008-0000-0C00-00008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xmlns="" id="{00000000-0008-0000-0C00-00008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xmlns="" id="{00000000-0008-0000-0C00-00008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xmlns="" id="{00000000-0008-0000-0C00-00008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xmlns="" id="{00000000-0008-0000-0C00-00008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xmlns="" id="{00000000-0008-0000-0C00-00009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xmlns="" id="{00000000-0008-0000-0C00-00009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xmlns="" id="{00000000-0008-0000-0C00-00009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xmlns="" id="{00000000-0008-0000-0C00-00009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xmlns="" id="{00000000-0008-0000-0C00-00009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xmlns="" id="{00000000-0008-0000-0C00-00009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xmlns="" id="{00000000-0008-0000-0C00-00009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xmlns="" id="{00000000-0008-0000-0C00-00009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xmlns="" id="{00000000-0008-0000-0C00-00009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xmlns="" id="{00000000-0008-0000-0C00-00009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xmlns="" id="{00000000-0008-0000-0C00-00009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xmlns="" id="{00000000-0008-0000-0C00-00009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xmlns="" id="{00000000-0008-0000-0C00-00009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xmlns="" id="{00000000-0008-0000-0C00-00009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xmlns="" id="{00000000-0008-0000-0C00-00009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xmlns="" id="{00000000-0008-0000-0C00-00009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xmlns="" id="{00000000-0008-0000-0C00-0000A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xmlns="" id="{00000000-0008-0000-0C00-0000A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xmlns="" id="{00000000-0008-0000-0C00-0000A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xmlns="" id="{00000000-0008-0000-0C00-0000A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xmlns="" id="{00000000-0008-0000-0C00-0000A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C00-0000A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xmlns="" id="{00000000-0008-0000-0C00-0000A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xmlns="" id="{00000000-0008-0000-0C00-0000A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xmlns="" id="{00000000-0008-0000-0C00-0000A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xmlns="" id="{00000000-0008-0000-0C00-0000A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xmlns="" id="{00000000-0008-0000-0C00-0000A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xmlns="" id="{00000000-0008-0000-0C00-0000A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xmlns="" id="{00000000-0008-0000-0C00-0000A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xmlns="" id="{00000000-0008-0000-0C00-0000AD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xmlns="" id="{00000000-0008-0000-0C00-0000AE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xmlns="" id="{00000000-0008-0000-0C00-0000AF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xmlns="" id="{00000000-0008-0000-0C00-0000B0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xmlns="" id="{00000000-0008-0000-0C00-0000B1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xmlns="" id="{00000000-0008-0000-0C00-0000B2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xmlns="" id="{00000000-0008-0000-0C00-0000B3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xmlns="" id="{00000000-0008-0000-0C00-0000B4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xmlns="" id="{00000000-0008-0000-0C00-0000B5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xmlns="" id="{00000000-0008-0000-0C00-0000B6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xmlns="" id="{00000000-0008-0000-0C00-0000B7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xmlns="" id="{00000000-0008-0000-0C00-0000B8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xmlns="" id="{00000000-0008-0000-0C00-0000B9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xmlns="" id="{00000000-0008-0000-0C00-0000BA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xmlns="" id="{00000000-0008-0000-0C00-0000BB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xmlns="" id="{00000000-0008-0000-0C00-0000BC040000}"/>
            </a:ext>
          </a:extLst>
        </xdr:cNvPr>
        <xdr:cNvSpPr txBox="1">
          <a:spLocks noChangeArrowheads="1"/>
        </xdr:cNvSpPr>
      </xdr:nvSpPr>
      <xdr:spPr bwMode="auto">
        <a:xfrm>
          <a:off x="4800600" y="3943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xmlns="" id="{00000000-0008-0000-0C00-0000BD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xmlns="" id="{00000000-0008-0000-0C00-0000BE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xmlns="" id="{00000000-0008-0000-0C00-0000BF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xmlns="" id="{00000000-0008-0000-0C00-0000C0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xmlns="" id="{00000000-0008-0000-0C00-0000C1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xmlns="" id="{00000000-0008-0000-0C00-0000C2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xmlns="" id="{00000000-0008-0000-0C00-0000C3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xmlns="" id="{00000000-0008-0000-0C00-0000C4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xmlns="" id="{00000000-0008-0000-0C00-0000C5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xmlns="" id="{00000000-0008-0000-0C00-0000C6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xmlns="" id="{00000000-0008-0000-0C00-0000C7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xmlns="" id="{00000000-0008-0000-0C00-0000C8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xmlns="" id="{00000000-0008-0000-0C00-0000C9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xmlns="" id="{00000000-0008-0000-0C00-0000CA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xmlns="" id="{00000000-0008-0000-0C00-0000CB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xmlns="" id="{00000000-0008-0000-0C00-0000CC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xmlns="" id="{00000000-0008-0000-0C00-0000CD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xmlns="" id="{00000000-0008-0000-0C00-0000CE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xmlns="" id="{00000000-0008-0000-0C00-0000CF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xmlns="" id="{00000000-0008-0000-0C00-0000D0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xmlns="" id="{00000000-0008-0000-0C00-0000D1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xmlns="" id="{00000000-0008-0000-0C00-0000D2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xmlns="" id="{00000000-0008-0000-0C00-0000D3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xmlns="" id="{00000000-0008-0000-0C00-0000D4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xmlns="" id="{00000000-0008-0000-0C00-0000D5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xmlns="" id="{00000000-0008-0000-0C00-0000D6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xmlns="" id="{00000000-0008-0000-0C00-0000D7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xmlns="" id="{00000000-0008-0000-0C00-0000D8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xmlns="" id="{00000000-0008-0000-0C00-0000D9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xmlns="" id="{00000000-0008-0000-0C00-0000DA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xmlns="" id="{00000000-0008-0000-0C00-0000DB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xmlns="" id="{00000000-0008-0000-0C00-0000DC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xmlns="" id="{00000000-0008-0000-0C00-0000DD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xmlns="" id="{00000000-0008-0000-0C00-0000DE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xmlns="" id="{00000000-0008-0000-0C00-0000DF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xmlns="" id="{00000000-0008-0000-0C00-0000E0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xmlns="" id="{00000000-0008-0000-0C00-0000E1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xmlns="" id="{00000000-0008-0000-0C00-0000E2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xmlns="" id="{00000000-0008-0000-0C00-0000E3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xmlns="" id="{00000000-0008-0000-0C00-0000E4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xmlns="" id="{00000000-0008-0000-0C00-0000E5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xmlns="" id="{00000000-0008-0000-0C00-0000E6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xmlns="" id="{00000000-0008-0000-0C00-0000E7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xmlns="" id="{00000000-0008-0000-0C00-0000E8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xmlns="" id="{00000000-0008-0000-0C00-0000E9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xmlns="" id="{00000000-0008-0000-0C00-0000EA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xmlns="" id="{00000000-0008-0000-0C00-0000EB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xmlns="" id="{00000000-0008-0000-0C00-0000EC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xmlns="" id="{00000000-0008-0000-0C00-0000ED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xmlns="" id="{00000000-0008-0000-0C00-0000EE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xmlns="" id="{00000000-0008-0000-0C00-0000EF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xmlns="" id="{00000000-0008-0000-0C00-0000F0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xmlns="" id="{00000000-0008-0000-0C00-0000F1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xmlns="" id="{00000000-0008-0000-0C00-0000F2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xmlns="" id="{00000000-0008-0000-0C00-0000F3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xmlns="" id="{00000000-0008-0000-0C00-0000F4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xmlns="" id="{00000000-0008-0000-0C00-0000F5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xmlns="" id="{00000000-0008-0000-0C00-0000F6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xmlns="" id="{00000000-0008-0000-0C00-0000F7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xmlns="" id="{00000000-0008-0000-0C00-0000F8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xmlns="" id="{00000000-0008-0000-0C00-0000F9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00000000-0008-0000-0C00-0000FA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xmlns="" id="{00000000-0008-0000-0C00-0000FB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xmlns="" id="{00000000-0008-0000-0C00-0000FC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xmlns="" id="{00000000-0008-0000-0C00-0000FD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xmlns="" id="{00000000-0008-0000-0C00-0000FE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xmlns="" id="{00000000-0008-0000-0C00-0000FF04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C00-00000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xmlns="" id="{00000000-0008-0000-0C00-00000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xmlns="" id="{00000000-0008-0000-0C00-00000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xmlns="" id="{00000000-0008-0000-0C00-00000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xmlns="" id="{00000000-0008-0000-0C00-00000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xmlns="" id="{00000000-0008-0000-0C00-00000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xmlns="" id="{00000000-0008-0000-0C00-00000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xmlns="" id="{00000000-0008-0000-0C00-00000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xmlns="" id="{00000000-0008-0000-0C00-00000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xmlns="" id="{00000000-0008-0000-0C00-00000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xmlns="" id="{00000000-0008-0000-0C00-00000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xmlns="" id="{00000000-0008-0000-0C00-00000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xmlns="" id="{00000000-0008-0000-0C00-00000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xmlns="" id="{00000000-0008-0000-0C00-00000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xmlns="" id="{00000000-0008-0000-0C00-00000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xmlns="" id="{00000000-0008-0000-0C00-00000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xmlns="" id="{00000000-0008-0000-0C00-00001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xmlns="" id="{00000000-0008-0000-0C00-00001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xmlns="" id="{00000000-0008-0000-0C00-00001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xmlns="" id="{00000000-0008-0000-0C00-00001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xmlns="" id="{00000000-0008-0000-0C00-00001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xmlns="" id="{00000000-0008-0000-0C00-00001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xmlns="" id="{00000000-0008-0000-0C00-00001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xmlns="" id="{00000000-0008-0000-0C00-00001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xmlns="" id="{00000000-0008-0000-0C00-00001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xmlns="" id="{00000000-0008-0000-0C00-00001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xmlns="" id="{00000000-0008-0000-0C00-00001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xmlns="" id="{00000000-0008-0000-0C00-00001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xmlns="" id="{00000000-0008-0000-0C00-00001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xmlns="" id="{00000000-0008-0000-0C00-00001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xmlns="" id="{00000000-0008-0000-0C00-00001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xmlns="" id="{00000000-0008-0000-0C00-00001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xmlns="" id="{00000000-0008-0000-0C00-00002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xmlns="" id="{00000000-0008-0000-0C00-00002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xmlns="" id="{00000000-0008-0000-0C00-00002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xmlns="" id="{00000000-0008-0000-0C00-00002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xmlns="" id="{00000000-0008-0000-0C00-00002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xmlns="" id="{00000000-0008-0000-0C00-00002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xmlns="" id="{00000000-0008-0000-0C00-00002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xmlns="" id="{00000000-0008-0000-0C00-00002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xmlns="" id="{00000000-0008-0000-0C00-00002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xmlns="" id="{00000000-0008-0000-0C00-00002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xmlns="" id="{00000000-0008-0000-0C00-00002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xmlns="" id="{00000000-0008-0000-0C00-00002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xmlns="" id="{00000000-0008-0000-0C00-00002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xmlns="" id="{00000000-0008-0000-0C00-00002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xmlns="" id="{00000000-0008-0000-0C00-00002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xmlns="" id="{00000000-0008-0000-0C00-00002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xmlns="" id="{00000000-0008-0000-0C00-00003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xmlns="" id="{00000000-0008-0000-0C00-00003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xmlns="" id="{00000000-0008-0000-0C00-00003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xmlns="" id="{00000000-0008-0000-0C00-00003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xmlns="" id="{00000000-0008-0000-0C00-00003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xmlns="" id="{00000000-0008-0000-0C00-00003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xmlns="" id="{00000000-0008-0000-0C00-00003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xmlns="" id="{00000000-0008-0000-0C00-00003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xmlns="" id="{00000000-0008-0000-0C00-00003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xmlns="" id="{00000000-0008-0000-0C00-00003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xmlns="" id="{00000000-0008-0000-0C00-00003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xmlns="" id="{00000000-0008-0000-0C00-00003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xmlns="" id="{00000000-0008-0000-0C00-00003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xmlns="" id="{00000000-0008-0000-0C00-00003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xmlns="" id="{00000000-0008-0000-0C00-00003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xmlns="" id="{00000000-0008-0000-0C00-00003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xmlns="" id="{00000000-0008-0000-0C00-00004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xmlns="" id="{00000000-0008-0000-0C00-00004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xmlns="" id="{00000000-0008-0000-0C00-00004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xmlns="" id="{00000000-0008-0000-0C00-00004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xmlns="" id="{00000000-0008-0000-0C00-00004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xmlns="" id="{00000000-0008-0000-0C00-00004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xmlns="" id="{00000000-0008-0000-0C00-00004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xmlns="" id="{00000000-0008-0000-0C00-00004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xmlns="" id="{00000000-0008-0000-0C00-00004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xmlns="" id="{00000000-0008-0000-0C00-00004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xmlns="" id="{00000000-0008-0000-0C00-00004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xmlns="" id="{00000000-0008-0000-0C00-00004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xmlns="" id="{00000000-0008-0000-0C00-00004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xmlns="" id="{00000000-0008-0000-0C00-00004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xmlns="" id="{00000000-0008-0000-0C00-00004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xmlns="" id="{00000000-0008-0000-0C00-00004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xmlns="" id="{00000000-0008-0000-0C00-00005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xmlns="" id="{00000000-0008-0000-0C00-00005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xmlns="" id="{00000000-0008-0000-0C00-00005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xmlns="" id="{00000000-0008-0000-0C00-00005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xmlns="" id="{00000000-0008-0000-0C00-00005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xmlns="" id="{00000000-0008-0000-0C00-00005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xmlns="" id="{00000000-0008-0000-0C00-00005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xmlns="" id="{00000000-0008-0000-0C00-00005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xmlns="" id="{00000000-0008-0000-0C00-00005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xmlns="" id="{00000000-0008-0000-0C00-00005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xmlns="" id="{00000000-0008-0000-0C00-00005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xmlns="" id="{00000000-0008-0000-0C00-00005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xmlns="" id="{00000000-0008-0000-0C00-00005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xmlns="" id="{00000000-0008-0000-0C00-00005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xmlns="" id="{00000000-0008-0000-0C00-00005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xmlns="" id="{00000000-0008-0000-0C00-00005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xmlns="" id="{00000000-0008-0000-0C00-00006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xmlns="" id="{00000000-0008-0000-0C00-00006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xmlns="" id="{00000000-0008-0000-0C00-00006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xmlns="" id="{00000000-0008-0000-0C00-00006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xmlns="" id="{00000000-0008-0000-0C00-00006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xmlns="" id="{00000000-0008-0000-0C00-00006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xmlns="" id="{00000000-0008-0000-0C00-00006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xmlns="" id="{00000000-0008-0000-0C00-00006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xmlns="" id="{00000000-0008-0000-0C00-00006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xmlns="" id="{00000000-0008-0000-0C00-00006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xmlns="" id="{00000000-0008-0000-0C00-00006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xmlns="" id="{00000000-0008-0000-0C00-00006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00000000-0008-0000-0C00-00006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xmlns="" id="{00000000-0008-0000-0C00-00006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xmlns="" id="{00000000-0008-0000-0C00-00006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xmlns="" id="{00000000-0008-0000-0C00-00006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xmlns="" id="{00000000-0008-0000-0C00-00007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xmlns="" id="{00000000-0008-0000-0C00-00007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xmlns="" id="{00000000-0008-0000-0C00-00007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xmlns="" id="{00000000-0008-0000-0C00-00007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xmlns="" id="{00000000-0008-0000-0C00-00007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xmlns="" id="{00000000-0008-0000-0C00-00007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xmlns="" id="{00000000-0008-0000-0C00-00007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xmlns="" id="{00000000-0008-0000-0C00-00007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xmlns="" id="{00000000-0008-0000-0C00-00007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xmlns="" id="{00000000-0008-0000-0C00-00007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xmlns="" id="{00000000-0008-0000-0C00-00007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xmlns="" id="{00000000-0008-0000-0C00-00007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xmlns="" id="{00000000-0008-0000-0C00-00007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xmlns="" id="{00000000-0008-0000-0C00-00007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xmlns="" id="{00000000-0008-0000-0C00-00007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xmlns="" id="{00000000-0008-0000-0C00-00007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xmlns="" id="{00000000-0008-0000-0C00-00008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xmlns="" id="{00000000-0008-0000-0C00-00008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xmlns="" id="{00000000-0008-0000-0C00-00008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xmlns="" id="{00000000-0008-0000-0C00-00008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xmlns="" id="{00000000-0008-0000-0C00-00008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xmlns="" id="{00000000-0008-0000-0C00-00008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xmlns="" id="{00000000-0008-0000-0C00-00008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xmlns="" id="{00000000-0008-0000-0C00-00008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xmlns="" id="{00000000-0008-0000-0C00-00008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xmlns="" id="{00000000-0008-0000-0C00-00008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xmlns="" id="{00000000-0008-0000-0C00-00008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xmlns="" id="{00000000-0008-0000-0C00-00008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xmlns="" id="{00000000-0008-0000-0C00-00008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xmlns="" id="{00000000-0008-0000-0C00-00008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xmlns="" id="{00000000-0008-0000-0C00-00008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xmlns="" id="{00000000-0008-0000-0C00-00008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xmlns="" id="{00000000-0008-0000-0C00-00009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xmlns="" id="{00000000-0008-0000-0C00-00009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xmlns="" id="{00000000-0008-0000-0C00-00009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xmlns="" id="{00000000-0008-0000-0C00-00009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xmlns="" id="{00000000-0008-0000-0C00-00009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xmlns="" id="{00000000-0008-0000-0C00-00009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xmlns="" id="{00000000-0008-0000-0C00-00009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xmlns="" id="{00000000-0008-0000-0C00-00009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xmlns="" id="{00000000-0008-0000-0C00-00009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xmlns="" id="{00000000-0008-0000-0C00-00009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xmlns="" id="{00000000-0008-0000-0C00-00009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xmlns="" id="{00000000-0008-0000-0C00-00009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xmlns="" id="{00000000-0008-0000-0C00-00009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xmlns="" id="{00000000-0008-0000-0C00-00009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xmlns="" id="{00000000-0008-0000-0C00-00009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xmlns="" id="{00000000-0008-0000-0C00-00009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xmlns="" id="{00000000-0008-0000-0C00-0000A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xmlns="" id="{00000000-0008-0000-0C00-0000A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xmlns="" id="{00000000-0008-0000-0C00-0000A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xmlns="" id="{00000000-0008-0000-0C00-0000A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xmlns="" id="{00000000-0008-0000-0C00-0000A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xmlns="" id="{00000000-0008-0000-0C00-0000A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xmlns="" id="{00000000-0008-0000-0C00-0000A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xmlns="" id="{00000000-0008-0000-0C00-0000A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xmlns="" id="{00000000-0008-0000-0C00-0000A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xmlns="" id="{00000000-0008-0000-0C00-0000A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xmlns="" id="{00000000-0008-0000-0C00-0000A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xmlns="" id="{00000000-0008-0000-0C00-0000A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xmlns="" id="{00000000-0008-0000-0C00-0000A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xmlns="" id="{00000000-0008-0000-0C00-0000A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xmlns="" id="{00000000-0008-0000-0C00-0000A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xmlns="" id="{00000000-0008-0000-0C00-0000A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xmlns="" id="{00000000-0008-0000-0C00-0000B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xmlns="" id="{00000000-0008-0000-0C00-0000B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xmlns="" id="{00000000-0008-0000-0C00-0000B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xmlns="" id="{00000000-0008-0000-0C00-0000B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xmlns="" id="{00000000-0008-0000-0C00-0000B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xmlns="" id="{00000000-0008-0000-0C00-0000B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xmlns="" id="{00000000-0008-0000-0C00-0000B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xmlns="" id="{00000000-0008-0000-0C00-0000B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xmlns="" id="{00000000-0008-0000-0C00-0000B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xmlns="" id="{00000000-0008-0000-0C00-0000B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xmlns="" id="{00000000-0008-0000-0C00-0000B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xmlns="" id="{00000000-0008-0000-0C00-0000B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xmlns="" id="{00000000-0008-0000-0C00-0000B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xmlns="" id="{00000000-0008-0000-0C00-0000B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xmlns="" id="{00000000-0008-0000-0C00-0000B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xmlns="" id="{00000000-0008-0000-0C00-0000B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xmlns="" id="{00000000-0008-0000-0C00-0000C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xmlns="" id="{00000000-0008-0000-0C00-0000C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xmlns="" id="{00000000-0008-0000-0C00-0000C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xmlns="" id="{00000000-0008-0000-0C00-0000C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xmlns="" id="{00000000-0008-0000-0C00-0000C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xmlns="" id="{00000000-0008-0000-0C00-0000C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xmlns="" id="{00000000-0008-0000-0C00-0000C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xmlns="" id="{00000000-0008-0000-0C00-0000C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xmlns="" id="{00000000-0008-0000-0C00-0000C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xmlns="" id="{00000000-0008-0000-0C00-0000C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xmlns="" id="{00000000-0008-0000-0C00-0000C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xmlns="" id="{00000000-0008-0000-0C00-0000C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xmlns="" id="{00000000-0008-0000-0C00-0000C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xmlns="" id="{00000000-0008-0000-0C00-0000C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xmlns="" id="{00000000-0008-0000-0C00-0000C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xmlns="" id="{00000000-0008-0000-0C00-0000C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xmlns="" id="{00000000-0008-0000-0C00-0000D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xmlns="" id="{00000000-0008-0000-0C00-0000D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xmlns="" id="{00000000-0008-0000-0C00-0000D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xmlns="" id="{00000000-0008-0000-0C00-0000D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xmlns="" id="{00000000-0008-0000-0C00-0000D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xmlns="" id="{00000000-0008-0000-0C00-0000D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xmlns="" id="{00000000-0008-0000-0C00-0000D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xmlns="" id="{00000000-0008-0000-0C00-0000D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xmlns="" id="{00000000-0008-0000-0C00-0000D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xmlns="" id="{00000000-0008-0000-0C00-0000D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xmlns="" id="{00000000-0008-0000-0C00-0000D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xmlns="" id="{00000000-0008-0000-0C00-0000D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xmlns="" id="{00000000-0008-0000-0C00-0000D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xmlns="" id="{00000000-0008-0000-0C00-0000D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xmlns="" id="{00000000-0008-0000-0C00-0000D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xmlns="" id="{00000000-0008-0000-0C00-0000D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xmlns="" id="{00000000-0008-0000-0C00-0000E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00000000-0008-0000-0C00-0000E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xmlns="" id="{00000000-0008-0000-0C00-0000E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xmlns="" id="{00000000-0008-0000-0C00-0000E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xmlns="" id="{00000000-0008-0000-0C00-0000E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xmlns="" id="{00000000-0008-0000-0C00-0000E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xmlns="" id="{00000000-0008-0000-0C00-0000E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xmlns="" id="{00000000-0008-0000-0C00-0000E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xmlns="" id="{00000000-0008-0000-0C00-0000E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xmlns="" id="{00000000-0008-0000-0C00-0000E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xmlns="" id="{00000000-0008-0000-0C00-0000E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xmlns="" id="{00000000-0008-0000-0C00-0000E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xmlns="" id="{00000000-0008-0000-0C00-0000E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xmlns="" id="{00000000-0008-0000-0C00-0000E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xmlns="" id="{00000000-0008-0000-0C00-0000E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xmlns="" id="{00000000-0008-0000-0C00-0000E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xmlns="" id="{00000000-0008-0000-0C00-0000F0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xmlns="" id="{00000000-0008-0000-0C00-0000F1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xmlns="" id="{00000000-0008-0000-0C00-0000F2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xmlns="" id="{00000000-0008-0000-0C00-0000F3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xmlns="" id="{00000000-0008-0000-0C00-0000F4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xmlns="" id="{00000000-0008-0000-0C00-0000F5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xmlns="" id="{00000000-0008-0000-0C00-0000F6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xmlns="" id="{00000000-0008-0000-0C00-0000F7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xmlns="" id="{00000000-0008-0000-0C00-0000F8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xmlns="" id="{00000000-0008-0000-0C00-0000F9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xmlns="" id="{00000000-0008-0000-0C00-0000FA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xmlns="" id="{00000000-0008-0000-0C00-0000FB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xmlns="" id="{00000000-0008-0000-0C00-0000FC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xmlns="" id="{00000000-0008-0000-0C00-0000FD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xmlns="" id="{00000000-0008-0000-0C00-0000FE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xmlns="" id="{00000000-0008-0000-0C00-0000FF05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xmlns="" id="{00000000-0008-0000-0C00-00000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xmlns="" id="{00000000-0008-0000-0C00-00000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xmlns="" id="{00000000-0008-0000-0C00-00000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xmlns="" id="{00000000-0008-0000-0C00-00000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xmlns="" id="{00000000-0008-0000-0C00-00000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xmlns="" id="{00000000-0008-0000-0C00-00000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xmlns="" id="{00000000-0008-0000-0C00-00000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xmlns="" id="{00000000-0008-0000-0C00-00000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xmlns="" id="{00000000-0008-0000-0C00-00000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xmlns="" id="{00000000-0008-0000-0C00-00000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xmlns="" id="{00000000-0008-0000-0C00-00000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xmlns="" id="{00000000-0008-0000-0C00-00000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xmlns="" id="{00000000-0008-0000-0C00-00000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xmlns="" id="{00000000-0008-0000-0C00-00000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xmlns="" id="{00000000-0008-0000-0C00-00000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xmlns="" id="{00000000-0008-0000-0C00-00000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xmlns="" id="{00000000-0008-0000-0C00-00001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xmlns="" id="{00000000-0008-0000-0C00-00001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xmlns="" id="{00000000-0008-0000-0C00-00001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xmlns="" id="{00000000-0008-0000-0C00-00001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xmlns="" id="{00000000-0008-0000-0C00-00001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xmlns="" id="{00000000-0008-0000-0C00-00001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xmlns="" id="{00000000-0008-0000-0C00-00001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xmlns="" id="{00000000-0008-0000-0C00-00001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xmlns="" id="{00000000-0008-0000-0C00-00001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xmlns="" id="{00000000-0008-0000-0C00-00001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xmlns="" id="{00000000-0008-0000-0C00-00001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xmlns="" id="{00000000-0008-0000-0C00-00001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xmlns="" id="{00000000-0008-0000-0C00-00001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xmlns="" id="{00000000-0008-0000-0C00-00001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xmlns="" id="{00000000-0008-0000-0C00-00001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xmlns="" id="{00000000-0008-0000-0C00-00001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xmlns="" id="{00000000-0008-0000-0C00-00002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xmlns="" id="{00000000-0008-0000-0C00-00002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xmlns="" id="{00000000-0008-0000-0C00-00002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xmlns="" id="{00000000-0008-0000-0C00-00002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xmlns="" id="{00000000-0008-0000-0C00-00002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xmlns="" id="{00000000-0008-0000-0C00-00002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xmlns="" id="{00000000-0008-0000-0C00-00002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xmlns="" id="{00000000-0008-0000-0C00-00002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xmlns="" id="{00000000-0008-0000-0C00-00002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xmlns="" id="{00000000-0008-0000-0C00-00002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xmlns="" id="{00000000-0008-0000-0C00-00002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xmlns="" id="{00000000-0008-0000-0C00-00002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xmlns="" id="{00000000-0008-0000-0C00-00002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xmlns="" id="{00000000-0008-0000-0C00-00002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xmlns="" id="{00000000-0008-0000-0C00-00002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xmlns="" id="{00000000-0008-0000-0C00-00002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xmlns="" id="{00000000-0008-0000-0C00-00003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xmlns="" id="{00000000-0008-0000-0C00-00003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xmlns="" id="{00000000-0008-0000-0C00-00003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xmlns="" id="{00000000-0008-0000-0C00-00003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xmlns="" id="{00000000-0008-0000-0C00-00003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xmlns="" id="{00000000-0008-0000-0C00-00003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xmlns="" id="{00000000-0008-0000-0C00-00003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xmlns="" id="{00000000-0008-0000-0C00-00003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xmlns="" id="{00000000-0008-0000-0C00-00003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xmlns="" id="{00000000-0008-0000-0C00-00003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xmlns="" id="{00000000-0008-0000-0C00-00003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xmlns="" id="{00000000-0008-0000-0C00-00003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xmlns="" id="{00000000-0008-0000-0C00-00003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00000000-0008-0000-0C00-00003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xmlns="" id="{00000000-0008-0000-0C00-00003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xmlns="" id="{00000000-0008-0000-0C00-00003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xmlns="" id="{00000000-0008-0000-0C00-00004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xmlns="" id="{00000000-0008-0000-0C00-00004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xmlns="" id="{00000000-0008-0000-0C00-00004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xmlns="" id="{00000000-0008-0000-0C00-00004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xmlns="" id="{00000000-0008-0000-0C00-00004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xmlns="" id="{00000000-0008-0000-0C00-00004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xmlns="" id="{00000000-0008-0000-0C00-00004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xmlns="" id="{00000000-0008-0000-0C00-00004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xmlns="" id="{00000000-0008-0000-0C00-00004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xmlns="" id="{00000000-0008-0000-0C00-00004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xmlns="" id="{00000000-0008-0000-0C00-00004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xmlns="" id="{00000000-0008-0000-0C00-00004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xmlns="" id="{00000000-0008-0000-0C00-00004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xmlns="" id="{00000000-0008-0000-0C00-00004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xmlns="" id="{00000000-0008-0000-0C00-00004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xmlns="" id="{00000000-0008-0000-0C00-00004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xmlns="" id="{00000000-0008-0000-0C00-00005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xmlns="" id="{00000000-0008-0000-0C00-00005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xmlns="" id="{00000000-0008-0000-0C00-00005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00000000-0008-0000-0C00-00005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xmlns="" id="{00000000-0008-0000-0C00-00005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xmlns="" id="{00000000-0008-0000-0C00-00005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xmlns="" id="{00000000-0008-0000-0C00-00005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xmlns="" id="{00000000-0008-0000-0C00-00005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xmlns="" id="{00000000-0008-0000-0C00-00005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xmlns="" id="{00000000-0008-0000-0C00-00005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xmlns="" id="{00000000-0008-0000-0C00-00005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xmlns="" id="{00000000-0008-0000-0C00-00005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xmlns="" id="{00000000-0008-0000-0C00-00005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xmlns="" id="{00000000-0008-0000-0C00-00005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xmlns="" id="{00000000-0008-0000-0C00-00005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xmlns="" id="{00000000-0008-0000-0C00-00005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xmlns="" id="{00000000-0008-0000-0C00-00006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xmlns="" id="{00000000-0008-0000-0C00-00006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xmlns="" id="{00000000-0008-0000-0C00-00006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xmlns="" id="{00000000-0008-0000-0C00-00006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xmlns="" id="{00000000-0008-0000-0C00-00006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xmlns="" id="{00000000-0008-0000-0C00-00006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xmlns="" id="{00000000-0008-0000-0C00-00006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xmlns="" id="{00000000-0008-0000-0C00-00006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xmlns="" id="{00000000-0008-0000-0C00-00006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xmlns="" id="{00000000-0008-0000-0C00-00006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xmlns="" id="{00000000-0008-0000-0C00-00006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00000000-0008-0000-0C00-00006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xmlns="" id="{00000000-0008-0000-0C00-00006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xmlns="" id="{00000000-0008-0000-0C00-00006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xmlns="" id="{00000000-0008-0000-0C00-00006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xmlns="" id="{00000000-0008-0000-0C00-00006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xmlns="" id="{00000000-0008-0000-0C00-00007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xmlns="" id="{00000000-0008-0000-0C00-00007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xmlns="" id="{00000000-0008-0000-0C00-00007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xmlns="" id="{00000000-0008-0000-0C00-00007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xmlns="" id="{00000000-0008-0000-0C00-00007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xmlns="" id="{00000000-0008-0000-0C00-00007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C00-00007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xmlns="" id="{00000000-0008-0000-0C00-00007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xmlns="" id="{00000000-0008-0000-0C00-00007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xmlns="" id="{00000000-0008-0000-0C00-00007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xmlns="" id="{00000000-0008-0000-0C00-00007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xmlns="" id="{00000000-0008-0000-0C00-00007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xmlns="" id="{00000000-0008-0000-0C00-00007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xmlns="" id="{00000000-0008-0000-0C00-00007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xmlns="" id="{00000000-0008-0000-0C00-00007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xmlns="" id="{00000000-0008-0000-0C00-00007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xmlns="" id="{00000000-0008-0000-0C00-00008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00000000-0008-0000-0C00-00008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xmlns="" id="{00000000-0008-0000-0C00-00008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xmlns="" id="{00000000-0008-0000-0C00-00008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xmlns="" id="{00000000-0008-0000-0C00-00008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xmlns="" id="{00000000-0008-0000-0C00-00008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xmlns="" id="{00000000-0008-0000-0C00-00008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xmlns="" id="{00000000-0008-0000-0C00-00008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xmlns="" id="{00000000-0008-0000-0C00-00008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xmlns="" id="{00000000-0008-0000-0C00-00008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xmlns="" id="{00000000-0008-0000-0C00-00008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xmlns="" id="{00000000-0008-0000-0C00-00008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xmlns="" id="{00000000-0008-0000-0C00-00008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xmlns="" id="{00000000-0008-0000-0C00-00008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xmlns="" id="{00000000-0008-0000-0C00-00008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xmlns="" id="{00000000-0008-0000-0C00-00008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C00-00009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xmlns="" id="{00000000-0008-0000-0C00-00009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xmlns="" id="{00000000-0008-0000-0C00-00009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xmlns="" id="{00000000-0008-0000-0C00-00009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xmlns="" id="{00000000-0008-0000-0C00-00009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xmlns="" id="{00000000-0008-0000-0C00-00009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xmlns="" id="{00000000-0008-0000-0C00-00009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xmlns="" id="{00000000-0008-0000-0C00-00009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xmlns="" id="{00000000-0008-0000-0C00-00009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xmlns="" id="{00000000-0008-0000-0C00-00009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xmlns="" id="{00000000-0008-0000-0C00-00009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xmlns="" id="{00000000-0008-0000-0C00-00009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xmlns="" id="{00000000-0008-0000-0C00-00009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xmlns="" id="{00000000-0008-0000-0C00-00009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xmlns="" id="{00000000-0008-0000-0C00-00009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xmlns="" id="{00000000-0008-0000-0C00-00009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xmlns="" id="{00000000-0008-0000-0C00-0000A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xmlns="" id="{00000000-0008-0000-0C00-0000A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xmlns="" id="{00000000-0008-0000-0C00-0000A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xmlns="" id="{00000000-0008-0000-0C00-0000A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xmlns="" id="{00000000-0008-0000-0C00-0000A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xmlns="" id="{00000000-0008-0000-0C00-0000A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xmlns="" id="{00000000-0008-0000-0C00-0000A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xmlns="" id="{00000000-0008-0000-0C00-0000A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xmlns="" id="{00000000-0008-0000-0C00-0000A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xmlns="" id="{00000000-0008-0000-0C00-0000A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xmlns="" id="{00000000-0008-0000-0C00-0000A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xmlns="" id="{00000000-0008-0000-0C00-0000A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xmlns="" id="{00000000-0008-0000-0C00-0000A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xmlns="" id="{00000000-0008-0000-0C00-0000AD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xmlns="" id="{00000000-0008-0000-0C00-0000AE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xmlns="" id="{00000000-0008-0000-0C00-0000AF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xmlns="" id="{00000000-0008-0000-0C00-0000B0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xmlns="" id="{00000000-0008-0000-0C00-0000B1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xmlns="" id="{00000000-0008-0000-0C00-0000B2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xmlns="" id="{00000000-0008-0000-0C00-0000B3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xmlns="" id="{00000000-0008-0000-0C00-0000B4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xmlns="" id="{00000000-0008-0000-0C00-0000B5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xmlns="" id="{00000000-0008-0000-0C00-0000B6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xmlns="" id="{00000000-0008-0000-0C00-0000B7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xmlns="" id="{00000000-0008-0000-0C00-0000B8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xmlns="" id="{00000000-0008-0000-0C00-0000B9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xmlns="" id="{00000000-0008-0000-0C00-0000BA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xmlns="" id="{00000000-0008-0000-0C00-0000BB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xmlns="" id="{00000000-0008-0000-0C00-0000BC060000}"/>
            </a:ext>
          </a:extLst>
        </xdr:cNvPr>
        <xdr:cNvSpPr txBox="1">
          <a:spLocks noChangeArrowheads="1"/>
        </xdr:cNvSpPr>
      </xdr:nvSpPr>
      <xdr:spPr bwMode="auto">
        <a:xfrm>
          <a:off x="4800600" y="46577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xmlns="" id="{00000000-0008-0000-0C00-0000BD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xmlns="" id="{00000000-0008-0000-0C00-0000BE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xmlns="" id="{00000000-0008-0000-0C00-0000BF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xmlns="" id="{00000000-0008-0000-0C00-0000C0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xmlns="" id="{00000000-0008-0000-0C00-0000C1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xmlns="" id="{00000000-0008-0000-0C00-0000C2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xmlns="" id="{00000000-0008-0000-0C00-0000C3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xmlns="" id="{00000000-0008-0000-0C00-0000C4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xmlns="" id="{00000000-0008-0000-0C00-0000C5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xmlns="" id="{00000000-0008-0000-0C00-0000C6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xmlns="" id="{00000000-0008-0000-0C00-0000C7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xmlns="" id="{00000000-0008-0000-0C00-0000C8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xmlns="" id="{00000000-0008-0000-0C00-0000C9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xmlns="" id="{00000000-0008-0000-0C00-0000CA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xmlns="" id="{00000000-0008-0000-0C00-0000CB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xmlns="" id="{00000000-0008-0000-0C00-0000CC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xmlns="" id="{00000000-0008-0000-0C00-0000CD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xmlns="" id="{00000000-0008-0000-0C00-0000CE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xmlns="" id="{00000000-0008-0000-0C00-0000CF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xmlns="" id="{00000000-0008-0000-0C00-0000D0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xmlns="" id="{00000000-0008-0000-0C00-0000D1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xmlns="" id="{00000000-0008-0000-0C00-0000D2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xmlns="" id="{00000000-0008-0000-0C00-0000D3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xmlns="" id="{00000000-0008-0000-0C00-0000D4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xmlns="" id="{00000000-0008-0000-0C00-0000D5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xmlns="" id="{00000000-0008-0000-0C00-0000D6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xmlns="" id="{00000000-0008-0000-0C00-0000D7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xmlns="" id="{00000000-0008-0000-0C00-0000D8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xmlns="" id="{00000000-0008-0000-0C00-0000D9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xmlns="" id="{00000000-0008-0000-0C00-0000DA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xmlns="" id="{00000000-0008-0000-0C00-0000DB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xmlns="" id="{00000000-0008-0000-0C00-0000DC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xmlns="" id="{00000000-0008-0000-0C00-0000DD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xmlns="" id="{00000000-0008-0000-0C00-0000DE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xmlns="" id="{00000000-0008-0000-0C00-0000DF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xmlns="" id="{00000000-0008-0000-0C00-0000E0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xmlns="" id="{00000000-0008-0000-0C00-0000E1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xmlns="" id="{00000000-0008-0000-0C00-0000E2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xmlns="" id="{00000000-0008-0000-0C00-0000E3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xmlns="" id="{00000000-0008-0000-0C00-0000E4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xmlns="" id="{00000000-0008-0000-0C00-0000E5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xmlns="" id="{00000000-0008-0000-0C00-0000E6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xmlns="" id="{00000000-0008-0000-0C00-0000E7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xmlns="" id="{00000000-0008-0000-0C00-0000E8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xmlns="" id="{00000000-0008-0000-0C00-0000E9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xmlns="" id="{00000000-0008-0000-0C00-0000EA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xmlns="" id="{00000000-0008-0000-0C00-0000EB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xmlns="" id="{00000000-0008-0000-0C00-0000EC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xmlns="" id="{00000000-0008-0000-0C00-0000ED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xmlns="" id="{00000000-0008-0000-0C00-0000EE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xmlns="" id="{00000000-0008-0000-0C00-0000EF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xmlns="" id="{00000000-0008-0000-0C00-0000F0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xmlns="" id="{00000000-0008-0000-0C00-0000F1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xmlns="" id="{00000000-0008-0000-0C00-0000F2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00000000-0008-0000-0C00-0000F3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xmlns="" id="{00000000-0008-0000-0C00-0000F4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xmlns="" id="{00000000-0008-0000-0C00-0000F5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xmlns="" id="{00000000-0008-0000-0C00-0000F6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xmlns="" id="{00000000-0008-0000-0C00-0000F7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xmlns="" id="{00000000-0008-0000-0C00-0000F8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xmlns="" id="{00000000-0008-0000-0C00-0000F9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xmlns="" id="{00000000-0008-0000-0C00-0000FA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xmlns="" id="{00000000-0008-0000-0C00-0000FB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xmlns="" id="{00000000-0008-0000-0C00-0000FC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xmlns="" id="{00000000-0008-0000-0C00-0000FD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xmlns="" id="{00000000-0008-0000-0C00-0000FE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xmlns="" id="{00000000-0008-0000-0C00-0000FF06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xmlns="" id="{00000000-0008-0000-0C00-00000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xmlns="" id="{00000000-0008-0000-0C00-00000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xmlns="" id="{00000000-0008-0000-0C00-00000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xmlns="" id="{00000000-0008-0000-0C00-00000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xmlns="" id="{00000000-0008-0000-0C00-00000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xmlns="" id="{00000000-0008-0000-0C00-00000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xmlns="" id="{00000000-0008-0000-0C00-00000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xmlns="" id="{00000000-0008-0000-0C00-00000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xmlns="" id="{00000000-0008-0000-0C00-00000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xmlns="" id="{00000000-0008-0000-0C00-00000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xmlns="" id="{00000000-0008-0000-0C00-00000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00000000-0008-0000-0C00-00000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xmlns="" id="{00000000-0008-0000-0C00-00000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xmlns="" id="{00000000-0008-0000-0C00-00000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xmlns="" id="{00000000-0008-0000-0C00-00000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xmlns="" id="{00000000-0008-0000-0C00-00000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xmlns="" id="{00000000-0008-0000-0C00-00001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xmlns="" id="{00000000-0008-0000-0C00-00001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xmlns="" id="{00000000-0008-0000-0C00-00001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xmlns="" id="{00000000-0008-0000-0C00-00001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xmlns="" id="{00000000-0008-0000-0C00-00001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xmlns="" id="{00000000-0008-0000-0C00-00001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xmlns="" id="{00000000-0008-0000-0C00-00001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xmlns="" id="{00000000-0008-0000-0C00-00001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xmlns="" id="{00000000-0008-0000-0C00-00001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xmlns="" id="{00000000-0008-0000-0C00-00001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xmlns="" id="{00000000-0008-0000-0C00-00001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xmlns="" id="{00000000-0008-0000-0C00-00001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xmlns="" id="{00000000-0008-0000-0C00-00001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xmlns="" id="{00000000-0008-0000-0C00-00001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xmlns="" id="{00000000-0008-0000-0C00-00001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xmlns="" id="{00000000-0008-0000-0C00-00001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xmlns="" id="{00000000-0008-0000-0C00-00002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00000000-0008-0000-0C00-00002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xmlns="" id="{00000000-0008-0000-0C00-00002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xmlns="" id="{00000000-0008-0000-0C00-00002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xmlns="" id="{00000000-0008-0000-0C00-00002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xmlns="" id="{00000000-0008-0000-0C00-00002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xmlns="" id="{00000000-0008-0000-0C00-00002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xmlns="" id="{00000000-0008-0000-0C00-00002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xmlns="" id="{00000000-0008-0000-0C00-00002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xmlns="" id="{00000000-0008-0000-0C00-00002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xmlns="" id="{00000000-0008-0000-0C00-00002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xmlns="" id="{00000000-0008-0000-0C00-00002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xmlns="" id="{00000000-0008-0000-0C00-00002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xmlns="" id="{00000000-0008-0000-0C00-00002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xmlns="" id="{00000000-0008-0000-0C00-00002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xmlns="" id="{00000000-0008-0000-0C00-00002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xmlns="" id="{00000000-0008-0000-0C00-00003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xmlns="" id="{00000000-0008-0000-0C00-00003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xmlns="" id="{00000000-0008-0000-0C00-00003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xmlns="" id="{00000000-0008-0000-0C00-00003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xmlns="" id="{00000000-0008-0000-0C00-00003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xmlns="" id="{00000000-0008-0000-0C00-00003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xmlns="" id="{00000000-0008-0000-0C00-00003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00000000-0008-0000-0C00-00003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xmlns="" id="{00000000-0008-0000-0C00-00003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xmlns="" id="{00000000-0008-0000-0C00-00003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xmlns="" id="{00000000-0008-0000-0C00-00003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xmlns="" id="{00000000-0008-0000-0C00-00003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xmlns="" id="{00000000-0008-0000-0C00-00003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xmlns="" id="{00000000-0008-0000-0C00-00003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xmlns="" id="{00000000-0008-0000-0C00-00003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xmlns="" id="{00000000-0008-0000-0C00-00003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xmlns="" id="{00000000-0008-0000-0C00-00004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xmlns="" id="{00000000-0008-0000-0C00-00004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xmlns="" id="{00000000-0008-0000-0C00-00004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xmlns="" id="{00000000-0008-0000-0C00-00004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xmlns="" id="{00000000-0008-0000-0C00-00004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xmlns="" id="{00000000-0008-0000-0C00-00004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xmlns="" id="{00000000-0008-0000-0C00-00004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xmlns="" id="{00000000-0008-0000-0C00-00004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xmlns="" id="{00000000-0008-0000-0C00-00004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xmlns="" id="{00000000-0008-0000-0C00-00004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xmlns="" id="{00000000-0008-0000-0C00-00004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xmlns="" id="{00000000-0008-0000-0C00-00004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xmlns="" id="{00000000-0008-0000-0C00-00004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xmlns="" id="{00000000-0008-0000-0C00-00004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xmlns="" id="{00000000-0008-0000-0C00-00004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xmlns="" id="{00000000-0008-0000-0C00-00004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xmlns="" id="{00000000-0008-0000-0C00-00005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xmlns="" id="{00000000-0008-0000-0C00-00005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xmlns="" id="{00000000-0008-0000-0C00-00005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xmlns="" id="{00000000-0008-0000-0C00-00005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xmlns="" id="{00000000-0008-0000-0C00-00005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xmlns="" id="{00000000-0008-0000-0C00-00005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xmlns="" id="{00000000-0008-0000-0C00-00005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xmlns="" id="{00000000-0008-0000-0C00-00005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xmlns="" id="{00000000-0008-0000-0C00-00005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xmlns="" id="{00000000-0008-0000-0C00-00005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xmlns="" id="{00000000-0008-0000-0C00-00005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xmlns="" id="{00000000-0008-0000-0C00-00005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xmlns="" id="{00000000-0008-0000-0C00-00005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xmlns="" id="{00000000-0008-0000-0C00-00005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xmlns="" id="{00000000-0008-0000-0C00-00005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xmlns="" id="{00000000-0008-0000-0C00-00005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xmlns="" id="{00000000-0008-0000-0C00-00006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xmlns="" id="{00000000-0008-0000-0C00-00006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xmlns="" id="{00000000-0008-0000-0C00-00006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xmlns="" id="{00000000-0008-0000-0C00-00006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xmlns="" id="{00000000-0008-0000-0C00-00006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xmlns="" id="{00000000-0008-0000-0C00-00006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xmlns="" id="{00000000-0008-0000-0C00-00006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xmlns="" id="{00000000-0008-0000-0C00-00006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xmlns="" id="{00000000-0008-0000-0C00-00006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xmlns="" id="{00000000-0008-0000-0C00-00006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xmlns="" id="{00000000-0008-0000-0C00-00006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xmlns="" id="{00000000-0008-0000-0C00-00006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xmlns="" id="{00000000-0008-0000-0C00-00006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xmlns="" id="{00000000-0008-0000-0C00-00006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xmlns="" id="{00000000-0008-0000-0C00-00006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xmlns="" id="{00000000-0008-0000-0C00-00006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xmlns="" id="{00000000-0008-0000-0C00-00007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xmlns="" id="{00000000-0008-0000-0C00-00007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xmlns="" id="{00000000-0008-0000-0C00-00007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xmlns="" id="{00000000-0008-0000-0C00-00007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xmlns="" id="{00000000-0008-0000-0C00-00007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xmlns="" id="{00000000-0008-0000-0C00-00007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xmlns="" id="{00000000-0008-0000-0C00-00007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xmlns="" id="{00000000-0008-0000-0C00-00007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xmlns="" id="{00000000-0008-0000-0C00-00007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xmlns="" id="{00000000-0008-0000-0C00-00007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xmlns="" id="{00000000-0008-0000-0C00-00007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xmlns="" id="{00000000-0008-0000-0C00-00007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xmlns="" id="{00000000-0008-0000-0C00-00007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xmlns="" id="{00000000-0008-0000-0C00-00007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xmlns="" id="{00000000-0008-0000-0C00-00007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xmlns="" id="{00000000-0008-0000-0C00-00007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xmlns="" id="{00000000-0008-0000-0C00-00008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xmlns="" id="{00000000-0008-0000-0C00-00008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xmlns="" id="{00000000-0008-0000-0C00-00008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xmlns="" id="{00000000-0008-0000-0C00-00008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xmlns="" id="{00000000-0008-0000-0C00-00008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xmlns="" id="{00000000-0008-0000-0C00-00008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xmlns="" id="{00000000-0008-0000-0C00-00008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xmlns="" id="{00000000-0008-0000-0C00-00008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xmlns="" id="{00000000-0008-0000-0C00-00008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xmlns="" id="{00000000-0008-0000-0C00-00008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xmlns="" id="{00000000-0008-0000-0C00-00008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xmlns="" id="{00000000-0008-0000-0C00-00008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xmlns="" id="{00000000-0008-0000-0C00-00008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xmlns="" id="{00000000-0008-0000-0C00-00008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xmlns="" id="{00000000-0008-0000-0C00-00008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xmlns="" id="{00000000-0008-0000-0C00-00008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xmlns="" id="{00000000-0008-0000-0C00-00009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xmlns="" id="{00000000-0008-0000-0C00-00009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xmlns="" id="{00000000-0008-0000-0C00-00009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xmlns="" id="{00000000-0008-0000-0C00-00009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xmlns="" id="{00000000-0008-0000-0C00-00009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xmlns="" id="{00000000-0008-0000-0C00-00009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xmlns="" id="{00000000-0008-0000-0C00-00009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xmlns="" id="{00000000-0008-0000-0C00-00009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xmlns="" id="{00000000-0008-0000-0C00-00009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xmlns="" id="{00000000-0008-0000-0C00-00009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xmlns="" id="{00000000-0008-0000-0C00-00009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xmlns="" id="{00000000-0008-0000-0C00-00009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xmlns="" id="{00000000-0008-0000-0C00-00009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xmlns="" id="{00000000-0008-0000-0C00-00009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xmlns="" id="{00000000-0008-0000-0C00-00009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xmlns="" id="{00000000-0008-0000-0C00-00009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xmlns="" id="{00000000-0008-0000-0C00-0000A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xmlns="" id="{00000000-0008-0000-0C00-0000A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xmlns="" id="{00000000-0008-0000-0C00-0000A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xmlns="" id="{00000000-0008-0000-0C00-0000A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xmlns="" id="{00000000-0008-0000-0C00-0000A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xmlns="" id="{00000000-0008-0000-0C00-0000A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xmlns="" id="{00000000-0008-0000-0C00-0000A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xmlns="" id="{00000000-0008-0000-0C00-0000A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xmlns="" id="{00000000-0008-0000-0C00-0000A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xmlns="" id="{00000000-0008-0000-0C00-0000A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xmlns="" id="{00000000-0008-0000-0C00-0000A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xmlns="" id="{00000000-0008-0000-0C00-0000A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xmlns="" id="{00000000-0008-0000-0C00-0000A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xmlns="" id="{00000000-0008-0000-0C00-0000AD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xmlns="" id="{00000000-0008-0000-0C00-0000AE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xmlns="" id="{00000000-0008-0000-0C00-0000AF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xmlns="" id="{00000000-0008-0000-0C00-0000B0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xmlns="" id="{00000000-0008-0000-0C00-0000B1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xmlns="" id="{00000000-0008-0000-0C00-0000B2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xmlns="" id="{00000000-0008-0000-0C00-0000B3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xmlns="" id="{00000000-0008-0000-0C00-0000B4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xmlns="" id="{00000000-0008-0000-0C00-0000B5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xmlns="" id="{00000000-0008-0000-0C00-0000B6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xmlns="" id="{00000000-0008-0000-0C00-0000B7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xmlns="" id="{00000000-0008-0000-0C00-0000B8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xmlns="" id="{00000000-0008-0000-0C00-0000B9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xmlns="" id="{00000000-0008-0000-0C00-0000BA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xmlns="" id="{00000000-0008-0000-0C00-0000BB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xmlns="" id="{00000000-0008-0000-0C00-0000BC070000}"/>
            </a:ext>
          </a:extLst>
        </xdr:cNvPr>
        <xdr:cNvSpPr txBox="1">
          <a:spLocks noChangeArrowheads="1"/>
        </xdr:cNvSpPr>
      </xdr:nvSpPr>
      <xdr:spPr bwMode="auto">
        <a:xfrm>
          <a:off x="4800600" y="6086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12</xdr:row>
      <xdr:rowOff>371475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xmlns="" id="{00000000-0008-0000-0C00-0000B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xmlns="" id="{00000000-0008-0000-0C00-0000B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xmlns="" id="{00000000-0008-0000-0C00-0000B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xmlns="" id="{00000000-0008-0000-0C00-0000C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xmlns="" id="{00000000-0008-0000-0C00-0000C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xmlns="" id="{00000000-0008-0000-0C00-0000C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xmlns="" id="{00000000-0008-0000-0C00-0000C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xmlns="" id="{00000000-0008-0000-0C00-0000C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xmlns="" id="{00000000-0008-0000-0C00-0000C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xmlns="" id="{00000000-0008-0000-0C00-0000C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xmlns="" id="{00000000-0008-0000-0C00-0000C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xmlns="" id="{00000000-0008-0000-0C00-0000C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xmlns="" id="{00000000-0008-0000-0C00-0000C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xmlns="" id="{00000000-0008-0000-0C00-0000C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xmlns="" id="{00000000-0008-0000-0C00-0000C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xmlns="" id="{00000000-0008-0000-0C00-0000C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xmlns="" id="{00000000-0008-0000-0C00-0000C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xmlns="" id="{00000000-0008-0000-0C00-0000C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xmlns="" id="{00000000-0008-0000-0C00-0000C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xmlns="" id="{00000000-0008-0000-0C00-0000D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xmlns="" id="{00000000-0008-0000-0C00-0000D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xmlns="" id="{00000000-0008-0000-0C00-0000D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xmlns="" id="{00000000-0008-0000-0C00-0000D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xmlns="" id="{00000000-0008-0000-0C00-0000D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xmlns="" id="{00000000-0008-0000-0C00-0000D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xmlns="" id="{00000000-0008-0000-0C00-0000D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xmlns="" id="{00000000-0008-0000-0C00-0000D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xmlns="" id="{00000000-0008-0000-0C00-0000D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xmlns="" id="{00000000-0008-0000-0C00-0000D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xmlns="" id="{00000000-0008-0000-0C00-0000D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xmlns="" id="{00000000-0008-0000-0C00-0000D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xmlns="" id="{00000000-0008-0000-0C00-0000D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xmlns="" id="{00000000-0008-0000-0C00-0000D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xmlns="" id="{00000000-0008-0000-0C00-0000D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xmlns="" id="{00000000-0008-0000-0C00-0000D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xmlns="" id="{00000000-0008-0000-0C00-0000E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xmlns="" id="{00000000-0008-0000-0C00-0000E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xmlns="" id="{00000000-0008-0000-0C00-0000E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xmlns="" id="{00000000-0008-0000-0C00-0000E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xmlns="" id="{00000000-0008-0000-0C00-0000E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xmlns="" id="{00000000-0008-0000-0C00-0000E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xmlns="" id="{00000000-0008-0000-0C00-0000E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xmlns="" id="{00000000-0008-0000-0C00-0000E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xmlns="" id="{00000000-0008-0000-0C00-0000E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xmlns="" id="{00000000-0008-0000-0C00-0000E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xmlns="" id="{00000000-0008-0000-0C00-0000E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xmlns="" id="{00000000-0008-0000-0C00-0000E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xmlns="" id="{00000000-0008-0000-0C00-0000E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xmlns="" id="{00000000-0008-0000-0C00-0000E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xmlns="" id="{00000000-0008-0000-0C00-0000E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xmlns="" id="{00000000-0008-0000-0C00-0000E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xmlns="" id="{00000000-0008-0000-0C00-0000F0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xmlns="" id="{00000000-0008-0000-0C00-0000F1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xmlns="" id="{00000000-0008-0000-0C00-0000F2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xmlns="" id="{00000000-0008-0000-0C00-0000F3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xmlns="" id="{00000000-0008-0000-0C00-0000F4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xmlns="" id="{00000000-0008-0000-0C00-0000F5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xmlns="" id="{00000000-0008-0000-0C00-0000F6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xmlns="" id="{00000000-0008-0000-0C00-0000F7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xmlns="" id="{00000000-0008-0000-0C00-0000F8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xmlns="" id="{00000000-0008-0000-0C00-0000F9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xmlns="" id="{00000000-0008-0000-0C00-0000FA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xmlns="" id="{00000000-0008-0000-0C00-0000FB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xmlns="" id="{00000000-0008-0000-0C00-0000FC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xmlns="" id="{00000000-0008-0000-0C00-0000FD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xmlns="" id="{00000000-0008-0000-0C00-0000FE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xmlns="" id="{00000000-0008-0000-0C00-0000FF07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xmlns="" id="{00000000-0008-0000-0C00-00000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xmlns="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xmlns="" id="{00000000-0008-0000-0C00-00000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xmlns="" id="{00000000-0008-0000-0C00-00000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xmlns="" id="{00000000-0008-0000-0C00-00000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xmlns="" id="{00000000-0008-0000-0C00-00000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xmlns="" id="{00000000-0008-0000-0C00-00000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xmlns="" id="{00000000-0008-0000-0C00-00000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xmlns="" id="{00000000-0008-0000-0C00-00000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xmlns="" id="{00000000-0008-0000-0C00-00000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xmlns="" id="{00000000-0008-0000-0C00-00000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xmlns="" id="{00000000-0008-0000-0C00-00000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xmlns="" id="{00000000-0008-0000-0C00-00000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xmlns="" id="{00000000-0008-0000-0C00-00000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xmlns="" id="{00000000-0008-0000-0C00-00000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xmlns="" id="{00000000-0008-0000-0C00-00000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xmlns="" id="{00000000-0008-0000-0C00-00001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xmlns="" id="{00000000-0008-0000-0C00-00001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xmlns="" id="{00000000-0008-0000-0C00-00001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xmlns="" id="{00000000-0008-0000-0C00-00001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xmlns="" id="{00000000-0008-0000-0C00-00001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xmlns="" id="{00000000-0008-0000-0C00-00001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xmlns="" id="{00000000-0008-0000-0C00-00001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xmlns="" id="{00000000-0008-0000-0C00-00001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xmlns="" id="{00000000-0008-0000-0C00-00001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xmlns="" id="{00000000-0008-0000-0C00-00001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xmlns="" id="{00000000-0008-0000-0C00-00001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xmlns="" id="{00000000-0008-0000-0C00-00001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xmlns="" id="{00000000-0008-0000-0C00-00001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xmlns="" id="{00000000-0008-0000-0C00-00001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xmlns="" id="{00000000-0008-0000-0C00-00001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xmlns="" id="{00000000-0008-0000-0C00-00001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xmlns="" id="{00000000-0008-0000-0C00-00002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xmlns="" id="{00000000-0008-0000-0C00-00002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xmlns="" id="{00000000-0008-0000-0C00-00002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xmlns="" id="{00000000-0008-0000-0C00-00002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xmlns="" id="{00000000-0008-0000-0C00-00002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xmlns="" id="{00000000-0008-0000-0C00-00002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xmlns="" id="{00000000-0008-0000-0C00-00002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xmlns="" id="{00000000-0008-0000-0C00-00002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xmlns="" id="{00000000-0008-0000-0C00-00002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xmlns="" id="{00000000-0008-0000-0C00-00002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xmlns="" id="{00000000-0008-0000-0C00-00002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xmlns="" id="{00000000-0008-0000-0C00-00002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xmlns="" id="{00000000-0008-0000-0C00-00002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xmlns="" id="{00000000-0008-0000-0C00-00002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xmlns="" id="{00000000-0008-0000-0C00-00002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xmlns="" id="{00000000-0008-0000-0C00-00002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xmlns="" id="{00000000-0008-0000-0C00-00003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xmlns="" id="{00000000-0008-0000-0C00-00003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xmlns="" id="{00000000-0008-0000-0C00-00003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xmlns="" id="{00000000-0008-0000-0C00-00003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xmlns="" id="{00000000-0008-0000-0C00-00003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xmlns="" id="{00000000-0008-0000-0C00-00003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xmlns="" id="{00000000-0008-0000-0C00-00003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xmlns="" id="{00000000-0008-0000-0C00-00003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xmlns="" id="{00000000-0008-0000-0C00-00003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xmlns="" id="{00000000-0008-0000-0C00-00003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xmlns="" id="{00000000-0008-0000-0C00-00003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xmlns="" id="{00000000-0008-0000-0C00-00003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xmlns="" id="{00000000-0008-0000-0C00-00003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xmlns="" id="{00000000-0008-0000-0C00-00003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xmlns="" id="{00000000-0008-0000-0C00-00003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xmlns="" id="{00000000-0008-0000-0C00-00003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xmlns="" id="{00000000-0008-0000-0C00-00004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xmlns="" id="{00000000-0008-0000-0C00-00004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xmlns="" id="{00000000-0008-0000-0C00-00004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xmlns="" id="{00000000-0008-0000-0C00-00004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xmlns="" id="{00000000-0008-0000-0C00-00004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xmlns="" id="{00000000-0008-0000-0C00-00004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xmlns="" id="{00000000-0008-0000-0C00-00004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xmlns="" id="{00000000-0008-0000-0C00-00004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xmlns="" id="{00000000-0008-0000-0C00-00004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xmlns="" id="{00000000-0008-0000-0C00-00004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xmlns="" id="{00000000-0008-0000-0C00-00004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xmlns="" id="{00000000-0008-0000-0C00-00004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xmlns="" id="{00000000-0008-0000-0C00-00004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xmlns="" id="{00000000-0008-0000-0C00-00004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xmlns="" id="{00000000-0008-0000-0C00-00004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xmlns="" id="{00000000-0008-0000-0C00-00004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xmlns="" id="{00000000-0008-0000-0C00-00005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xmlns="" id="{00000000-0008-0000-0C00-00005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xmlns="" id="{00000000-0008-0000-0C00-00005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xmlns="" id="{00000000-0008-0000-0C00-00005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xmlns="" id="{00000000-0008-0000-0C00-00005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xmlns="" id="{00000000-0008-0000-0C00-00005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xmlns="" id="{00000000-0008-0000-0C00-00005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xmlns="" id="{00000000-0008-0000-0C00-00005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xmlns="" id="{00000000-0008-0000-0C00-00005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xmlns="" id="{00000000-0008-0000-0C00-00005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xmlns="" id="{00000000-0008-0000-0C00-00005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xmlns="" id="{00000000-0008-0000-0C00-00005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xmlns="" id="{00000000-0008-0000-0C00-00005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xmlns="" id="{00000000-0008-0000-0C00-00005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xmlns="" id="{00000000-0008-0000-0C00-00005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xmlns="" id="{00000000-0008-0000-0C00-00005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xmlns="" id="{00000000-0008-0000-0C00-00006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C00-00006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xmlns="" id="{00000000-0008-0000-0C00-00006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xmlns="" id="{00000000-0008-0000-0C00-00006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xmlns="" id="{00000000-0008-0000-0C00-00006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xmlns="" id="{00000000-0008-0000-0C00-00006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xmlns="" id="{00000000-0008-0000-0C00-00006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xmlns="" id="{00000000-0008-0000-0C00-00006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xmlns="" id="{00000000-0008-0000-0C00-00006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xmlns="" id="{00000000-0008-0000-0C00-00006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xmlns="" id="{00000000-0008-0000-0C00-00006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xmlns="" id="{00000000-0008-0000-0C00-00006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xmlns="" id="{00000000-0008-0000-0C00-00006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xmlns="" id="{00000000-0008-0000-0C00-00006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xmlns="" id="{00000000-0008-0000-0C00-00006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xmlns="" id="{00000000-0008-0000-0C00-00006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xmlns="" id="{00000000-0008-0000-0C00-00007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xmlns="" id="{00000000-0008-0000-0C00-00007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xmlns="" id="{00000000-0008-0000-0C00-00007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xmlns="" id="{00000000-0008-0000-0C00-00007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xmlns="" id="{00000000-0008-0000-0C00-00007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xmlns="" id="{00000000-0008-0000-0C00-00007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xmlns="" id="{00000000-0008-0000-0C00-00007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xmlns="" id="{00000000-0008-0000-0C00-00007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xmlns="" id="{00000000-0008-0000-0C00-00007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xmlns="" id="{00000000-0008-0000-0C00-00007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xmlns="" id="{00000000-0008-0000-0C00-00007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xmlns="" id="{00000000-0008-0000-0C00-00007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xmlns="" id="{00000000-0008-0000-0C00-00007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xmlns="" id="{00000000-0008-0000-0C00-00007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xmlns="" id="{00000000-0008-0000-0C00-00007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xmlns="" id="{00000000-0008-0000-0C00-00007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xmlns="" id="{00000000-0008-0000-0C00-00008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xmlns="" id="{00000000-0008-0000-0C00-00008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xmlns="" id="{00000000-0008-0000-0C00-00008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xmlns="" id="{00000000-0008-0000-0C00-00008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xmlns="" id="{00000000-0008-0000-0C00-00008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xmlns="" id="{00000000-0008-0000-0C00-00008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xmlns="" id="{00000000-0008-0000-0C00-00008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xmlns="" id="{00000000-0008-0000-0C00-00008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xmlns="" id="{00000000-0008-0000-0C00-00008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xmlns="" id="{00000000-0008-0000-0C00-00008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xmlns="" id="{00000000-0008-0000-0C00-00008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xmlns="" id="{00000000-0008-0000-0C00-00008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xmlns="" id="{00000000-0008-0000-0C00-00008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xmlns="" id="{00000000-0008-0000-0C00-00008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xmlns="" id="{00000000-0008-0000-0C00-00008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xmlns="" id="{00000000-0008-0000-0C00-00008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xmlns="" id="{00000000-0008-0000-0C00-00009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xmlns="" id="{00000000-0008-0000-0C00-00009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xmlns="" id="{00000000-0008-0000-0C00-00009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C00-00009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xmlns="" id="{00000000-0008-0000-0C00-00009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xmlns="" id="{00000000-0008-0000-0C00-00009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xmlns="" id="{00000000-0008-0000-0C00-00009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xmlns="" id="{00000000-0008-0000-0C00-00009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xmlns="" id="{00000000-0008-0000-0C00-00009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xmlns="" id="{00000000-0008-0000-0C00-00009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xmlns="" id="{00000000-0008-0000-0C00-00009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xmlns="" id="{00000000-0008-0000-0C00-00009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xmlns="" id="{00000000-0008-0000-0C00-00009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xmlns="" id="{00000000-0008-0000-0C00-00009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xmlns="" id="{00000000-0008-0000-0C00-00009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xmlns="" id="{00000000-0008-0000-0C00-00009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xmlns="" id="{00000000-0008-0000-0C00-0000A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xmlns="" id="{00000000-0008-0000-0C00-0000A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xmlns="" id="{00000000-0008-0000-0C00-0000A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xmlns="" id="{00000000-0008-0000-0C00-0000A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xmlns="" id="{00000000-0008-0000-0C00-0000A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xmlns="" id="{00000000-0008-0000-0C00-0000A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xmlns="" id="{00000000-0008-0000-0C00-0000A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xmlns="" id="{00000000-0008-0000-0C00-0000A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xmlns="" id="{00000000-0008-0000-0C00-0000A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xmlns="" id="{00000000-0008-0000-0C00-0000A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xmlns="" id="{00000000-0008-0000-0C00-0000A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xmlns="" id="{00000000-0008-0000-0C00-0000A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xmlns="" id="{00000000-0008-0000-0C00-0000A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xmlns="" id="{00000000-0008-0000-0C00-0000A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xmlns="" id="{00000000-0008-0000-0C00-0000A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xmlns="" id="{00000000-0008-0000-0C00-0000A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xmlns="" id="{00000000-0008-0000-0C00-0000B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xmlns="" id="{00000000-0008-0000-0C00-0000B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xmlns="" id="{00000000-0008-0000-0C00-0000B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xmlns="" id="{00000000-0008-0000-0C00-0000B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xmlns="" id="{00000000-0008-0000-0C00-0000B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xmlns="" id="{00000000-0008-0000-0C00-0000B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xmlns="" id="{00000000-0008-0000-0C00-0000B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xmlns="" id="{00000000-0008-0000-0C00-0000B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xmlns="" id="{00000000-0008-0000-0C00-0000B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xmlns="" id="{00000000-0008-0000-0C00-0000B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xmlns="" id="{00000000-0008-0000-0C00-0000B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xmlns="" id="{00000000-0008-0000-0C00-0000B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xmlns="" id="{00000000-0008-0000-0C00-0000B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xmlns="" id="{00000000-0008-0000-0C00-0000B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xmlns="" id="{00000000-0008-0000-0C00-0000B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xmlns="" id="{00000000-0008-0000-0C00-0000B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xmlns="" id="{00000000-0008-0000-0C00-0000C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xmlns="" id="{00000000-0008-0000-0C00-0000C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xmlns="" id="{00000000-0008-0000-0C00-0000C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xmlns="" id="{00000000-0008-0000-0C00-0000C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xmlns="" id="{00000000-0008-0000-0C00-0000C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xmlns="" id="{00000000-0008-0000-0C00-0000C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xmlns="" id="{00000000-0008-0000-0C00-0000C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xmlns="" id="{00000000-0008-0000-0C00-0000C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xmlns="" id="{00000000-0008-0000-0C00-0000C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xmlns="" id="{00000000-0008-0000-0C00-0000C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xmlns="" id="{00000000-0008-0000-0C00-0000C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xmlns="" id="{00000000-0008-0000-0C00-0000C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xmlns="" id="{00000000-0008-0000-0C00-0000C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xmlns="" id="{00000000-0008-0000-0C00-0000C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xmlns="" id="{00000000-0008-0000-0C00-0000C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xmlns="" id="{00000000-0008-0000-0C00-0000C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xmlns="" id="{00000000-0008-0000-0C00-0000D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xmlns="" id="{00000000-0008-0000-0C00-0000D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xmlns="" id="{00000000-0008-0000-0C00-0000D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xmlns="" id="{00000000-0008-0000-0C00-0000D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xmlns="" id="{00000000-0008-0000-0C00-0000D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xmlns="" id="{00000000-0008-0000-0C00-0000D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xmlns="" id="{00000000-0008-0000-0C00-0000D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9</xdr:row>
      <xdr:rowOff>0</xdr:rowOff>
    </xdr:from>
    <xdr:ext cx="76200" cy="6096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xmlns="" id="{00000000-0008-0000-0C00-0000D7080000}"/>
            </a:ext>
          </a:extLst>
        </xdr:cNvPr>
        <xdr:cNvSpPr txBox="1">
          <a:spLocks noChangeArrowheads="1"/>
        </xdr:cNvSpPr>
      </xdr:nvSpPr>
      <xdr:spPr bwMode="auto">
        <a:xfrm>
          <a:off x="4829175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xmlns="" id="{00000000-0008-0000-0C00-0000D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xmlns="" id="{00000000-0008-0000-0C00-0000D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xmlns="" id="{00000000-0008-0000-0C00-0000D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xmlns="" id="{00000000-0008-0000-0C00-0000D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xmlns="" id="{00000000-0008-0000-0C00-0000D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xmlns="" id="{00000000-0008-0000-0C00-0000D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xmlns="" id="{00000000-0008-0000-0C00-0000D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xmlns="" id="{00000000-0008-0000-0C00-0000D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xmlns="" id="{00000000-0008-0000-0C00-0000E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xmlns="" id="{00000000-0008-0000-0C00-0000E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xmlns="" id="{00000000-0008-0000-0C00-0000E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xmlns="" id="{00000000-0008-0000-0C00-0000E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xmlns="" id="{00000000-0008-0000-0C00-0000E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xmlns="" id="{00000000-0008-0000-0C00-0000E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xmlns="" id="{00000000-0008-0000-0C00-0000E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xmlns="" id="{00000000-0008-0000-0C00-0000E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xmlns="" id="{00000000-0008-0000-0C00-0000E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xmlns="" id="{00000000-0008-0000-0C00-0000E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xmlns="" id="{00000000-0008-0000-0C00-0000E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xmlns="" id="{00000000-0008-0000-0C00-0000E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xmlns="" id="{00000000-0008-0000-0C00-0000E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xmlns="" id="{00000000-0008-0000-0C00-0000E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xmlns="" id="{00000000-0008-0000-0C00-0000E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xmlns="" id="{00000000-0008-0000-0C00-0000E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xmlns="" id="{00000000-0008-0000-0C00-0000F0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xmlns="" id="{00000000-0008-0000-0C00-0000F1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xmlns="" id="{00000000-0008-0000-0C00-0000F2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xmlns="" id="{00000000-0008-0000-0C00-0000F3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xmlns="" id="{00000000-0008-0000-0C00-0000F4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xmlns="" id="{00000000-0008-0000-0C00-0000F5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xmlns="" id="{00000000-0008-0000-0C00-0000F6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xmlns="" id="{00000000-0008-0000-0C00-0000F7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xmlns="" id="{00000000-0008-0000-0C00-0000F8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xmlns="" id="{00000000-0008-0000-0C00-0000F9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xmlns="" id="{00000000-0008-0000-0C00-0000FA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xmlns="" id="{00000000-0008-0000-0C00-0000FB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xmlns="" id="{00000000-0008-0000-0C00-0000FC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xmlns="" id="{00000000-0008-0000-0C00-0000FD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xmlns="" id="{00000000-0008-0000-0C00-0000FE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xmlns="" id="{00000000-0008-0000-0C00-0000FF08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xmlns="" id="{00000000-0008-0000-0C00-00000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xmlns="" id="{00000000-0008-0000-0C00-00000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xmlns="" id="{00000000-0008-0000-0C00-00000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xmlns="" id="{00000000-0008-0000-0C00-00000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xmlns="" id="{00000000-0008-0000-0C00-00000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xmlns="" id="{00000000-0008-0000-0C00-00000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xmlns="" id="{00000000-0008-0000-0C00-00000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xmlns="" id="{00000000-0008-0000-0C00-00000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xmlns="" id="{00000000-0008-0000-0C00-00000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xmlns="" id="{00000000-0008-0000-0C00-00000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xmlns="" id="{00000000-0008-0000-0C00-00000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xmlns="" id="{00000000-0008-0000-0C00-00000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xmlns="" id="{00000000-0008-0000-0C00-00000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xmlns="" id="{00000000-0008-0000-0C00-00000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xmlns="" id="{00000000-0008-0000-0C00-00000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xmlns="" id="{00000000-0008-0000-0C00-00000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xmlns="" id="{00000000-0008-0000-0C00-00001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xmlns="" id="{00000000-0008-0000-0C00-00001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xmlns="" id="{00000000-0008-0000-0C00-00001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xmlns="" id="{00000000-0008-0000-0C00-00001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xmlns="" id="{00000000-0008-0000-0C00-00001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xmlns="" id="{00000000-0008-0000-0C00-00001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xmlns="" id="{00000000-0008-0000-0C00-00001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xmlns="" id="{00000000-0008-0000-0C00-00001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xmlns="" id="{00000000-0008-0000-0C00-00001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xmlns="" id="{00000000-0008-0000-0C00-00001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xmlns="" id="{00000000-0008-0000-0C00-00001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xmlns="" id="{00000000-0008-0000-0C00-00001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xmlns="" id="{00000000-0008-0000-0C00-00001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xmlns="" id="{00000000-0008-0000-0C00-00001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xmlns="" id="{00000000-0008-0000-0C00-00001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xmlns="" id="{00000000-0008-0000-0C00-00001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xmlns="" id="{00000000-0008-0000-0C00-00002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xmlns="" id="{00000000-0008-0000-0C00-00002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xmlns="" id="{00000000-0008-0000-0C00-00002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xmlns="" id="{00000000-0008-0000-0C00-00002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xmlns="" id="{00000000-0008-0000-0C00-00002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xmlns="" id="{00000000-0008-0000-0C00-00002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xmlns="" id="{00000000-0008-0000-0C00-00002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xmlns="" id="{00000000-0008-0000-0C00-00002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xmlns="" id="{00000000-0008-0000-0C00-00002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xmlns="" id="{00000000-0008-0000-0C00-00002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xmlns="" id="{00000000-0008-0000-0C00-00002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xmlns="" id="{00000000-0008-0000-0C00-00002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xmlns="" id="{00000000-0008-0000-0C00-00002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xmlns="" id="{00000000-0008-0000-0C00-00002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xmlns="" id="{00000000-0008-0000-0C00-00002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xmlns="" id="{00000000-0008-0000-0C00-00002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xmlns="" id="{00000000-0008-0000-0C00-00003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xmlns="" id="{00000000-0008-0000-0C00-00003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xmlns="" id="{00000000-0008-0000-0C00-00003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xmlns="" id="{00000000-0008-0000-0C00-00003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xmlns="" id="{00000000-0008-0000-0C00-00003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xmlns="" id="{00000000-0008-0000-0C00-00003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xmlns="" id="{00000000-0008-0000-0C00-00003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xmlns="" id="{00000000-0008-0000-0C00-00003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xmlns="" id="{00000000-0008-0000-0C00-00003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xmlns="" id="{00000000-0008-0000-0C00-00003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xmlns="" id="{00000000-0008-0000-0C00-00003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xmlns="" id="{00000000-0008-0000-0C00-00003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xmlns="" id="{00000000-0008-0000-0C00-00003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xmlns="" id="{00000000-0008-0000-0C00-00003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xmlns="" id="{00000000-0008-0000-0C00-00003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xmlns="" id="{00000000-0008-0000-0C00-00003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xmlns="" id="{00000000-0008-0000-0C00-00004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xmlns="" id="{00000000-0008-0000-0C00-00004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xmlns="" id="{00000000-0008-0000-0C00-00004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xmlns="" id="{00000000-0008-0000-0C00-00004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xmlns="" id="{00000000-0008-0000-0C00-00004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xmlns="" id="{00000000-0008-0000-0C00-00004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xmlns="" id="{00000000-0008-0000-0C00-00004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xmlns="" id="{00000000-0008-0000-0C00-00004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xmlns="" id="{00000000-0008-0000-0C00-00004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xmlns="" id="{00000000-0008-0000-0C00-00004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xmlns="" id="{00000000-0008-0000-0C00-00004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xmlns="" id="{00000000-0008-0000-0C00-00004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xmlns="" id="{00000000-0008-0000-0C00-00004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xmlns="" id="{00000000-0008-0000-0C00-00004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xmlns="" id="{00000000-0008-0000-0C00-00004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xmlns="" id="{00000000-0008-0000-0C00-00004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xmlns="" id="{00000000-0008-0000-0C00-00005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xmlns="" id="{00000000-0008-0000-0C00-00005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xmlns="" id="{00000000-0008-0000-0C00-00005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xmlns="" id="{00000000-0008-0000-0C00-00005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xmlns="" id="{00000000-0008-0000-0C00-00005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xmlns="" id="{00000000-0008-0000-0C00-00005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xmlns="" id="{00000000-0008-0000-0C00-00005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xmlns="" id="{00000000-0008-0000-0C00-00005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xmlns="" id="{00000000-0008-0000-0C00-00005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xmlns="" id="{00000000-0008-0000-0C00-00005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xmlns="" id="{00000000-0008-0000-0C00-00005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xmlns="" id="{00000000-0008-0000-0C00-00005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xmlns="" id="{00000000-0008-0000-0C00-00005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xmlns="" id="{00000000-0008-0000-0C00-00005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xmlns="" id="{00000000-0008-0000-0C00-00005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xmlns="" id="{00000000-0008-0000-0C00-00005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xmlns="" id="{00000000-0008-0000-0C00-00006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xmlns="" id="{00000000-0008-0000-0C00-00006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xmlns="" id="{00000000-0008-0000-0C00-00006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xmlns="" id="{00000000-0008-0000-0C00-00006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xmlns="" id="{00000000-0008-0000-0C00-00006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xmlns="" id="{00000000-0008-0000-0C00-00006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xmlns="" id="{00000000-0008-0000-0C00-00006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xmlns="" id="{00000000-0008-0000-0C00-00006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xmlns="" id="{00000000-0008-0000-0C00-00006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xmlns="" id="{00000000-0008-0000-0C00-00006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xmlns="" id="{00000000-0008-0000-0C00-00006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xmlns="" id="{00000000-0008-0000-0C00-00006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xmlns="" id="{00000000-0008-0000-0C00-00006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xmlns="" id="{00000000-0008-0000-0C00-00006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xmlns="" id="{00000000-0008-0000-0C00-00006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xmlns="" id="{00000000-0008-0000-0C00-00006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xmlns="" id="{00000000-0008-0000-0C00-00007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xmlns="" id="{00000000-0008-0000-0C00-00007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xmlns="" id="{00000000-0008-0000-0C00-00007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xmlns="" id="{00000000-0008-0000-0C00-00007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xmlns="" id="{00000000-0008-0000-0C00-00007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xmlns="" id="{00000000-0008-0000-0C00-00007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xmlns="" id="{00000000-0008-0000-0C00-00007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xmlns="" id="{00000000-0008-0000-0C00-00007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xmlns="" id="{00000000-0008-0000-0C00-00007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xmlns="" id="{00000000-0008-0000-0C00-00007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xmlns="" id="{00000000-0008-0000-0C00-00007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xmlns="" id="{00000000-0008-0000-0C00-00007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xmlns="" id="{00000000-0008-0000-0C00-00007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xmlns="" id="{00000000-0008-0000-0C00-00007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xmlns="" id="{00000000-0008-0000-0C00-00007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xmlns="" id="{00000000-0008-0000-0C00-00007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xmlns="" id="{00000000-0008-0000-0C00-00008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xmlns="" id="{00000000-0008-0000-0C00-00008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xmlns="" id="{00000000-0008-0000-0C00-00008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xmlns="" id="{00000000-0008-0000-0C00-00008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xmlns="" id="{00000000-0008-0000-0C00-00008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xmlns="" id="{00000000-0008-0000-0C00-00008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xmlns="" id="{00000000-0008-0000-0C00-00008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xmlns="" id="{00000000-0008-0000-0C00-00008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xmlns="" id="{00000000-0008-0000-0C00-00008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xmlns="" id="{00000000-0008-0000-0C00-00008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xmlns="" id="{00000000-0008-0000-0C00-00008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xmlns="" id="{00000000-0008-0000-0C00-00008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xmlns="" id="{00000000-0008-0000-0C00-00008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xmlns="" id="{00000000-0008-0000-0C00-00008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xmlns="" id="{00000000-0008-0000-0C00-00008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xmlns="" id="{00000000-0008-0000-0C00-00008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xmlns="" id="{00000000-0008-0000-0C00-00009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xmlns="" id="{00000000-0008-0000-0C00-00009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xmlns="" id="{00000000-0008-0000-0C00-00009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xmlns="" id="{00000000-0008-0000-0C00-00009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xmlns="" id="{00000000-0008-0000-0C00-00009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xmlns="" id="{00000000-0008-0000-0C00-00009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xmlns="" id="{00000000-0008-0000-0C00-00009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xmlns="" id="{00000000-0008-0000-0C00-00009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xmlns="" id="{00000000-0008-0000-0C00-00009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xmlns="" id="{00000000-0008-0000-0C00-00009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xmlns="" id="{00000000-0008-0000-0C00-00009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xmlns="" id="{00000000-0008-0000-0C00-00009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xmlns="" id="{00000000-0008-0000-0C00-00009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xmlns="" id="{00000000-0008-0000-0C00-00009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xmlns="" id="{00000000-0008-0000-0C00-00009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xmlns="" id="{00000000-0008-0000-0C00-00009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xmlns="" id="{00000000-0008-0000-0C00-0000A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xmlns="" id="{00000000-0008-0000-0C00-0000A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xmlns="" id="{00000000-0008-0000-0C00-0000A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xmlns="" id="{00000000-0008-0000-0C00-0000A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xmlns="" id="{00000000-0008-0000-0C00-0000A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xmlns="" id="{00000000-0008-0000-0C00-0000A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xmlns="" id="{00000000-0008-0000-0C00-0000A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xmlns="" id="{00000000-0008-0000-0C00-0000A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xmlns="" id="{00000000-0008-0000-0C00-0000A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xmlns="" id="{00000000-0008-0000-0C00-0000A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xmlns="" id="{00000000-0008-0000-0C00-0000A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xmlns="" id="{00000000-0008-0000-0C00-0000A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xmlns="" id="{00000000-0008-0000-0C00-0000A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xmlns="" id="{00000000-0008-0000-0C00-0000A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xmlns="" id="{00000000-0008-0000-0C00-0000A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xmlns="" id="{00000000-0008-0000-0C00-0000A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xmlns="" id="{00000000-0008-0000-0C00-0000B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xmlns="" id="{00000000-0008-0000-0C00-0000B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xmlns="" id="{00000000-0008-0000-0C00-0000B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xmlns="" id="{00000000-0008-0000-0C00-0000B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xmlns="" id="{00000000-0008-0000-0C00-0000B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xmlns="" id="{00000000-0008-0000-0C00-0000B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xmlns="" id="{00000000-0008-0000-0C00-0000B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xmlns="" id="{00000000-0008-0000-0C00-0000B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xmlns="" id="{00000000-0008-0000-0C00-0000B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xmlns="" id="{00000000-0008-0000-0C00-0000B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xmlns="" id="{00000000-0008-0000-0C00-0000B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xmlns="" id="{00000000-0008-0000-0C00-0000B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xmlns="" id="{00000000-0008-0000-0C00-0000B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xmlns="" id="{00000000-0008-0000-0C00-0000B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xmlns="" id="{00000000-0008-0000-0C00-0000B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xmlns="" id="{00000000-0008-0000-0C00-0000B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xmlns="" id="{00000000-0008-0000-0C00-0000C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xmlns="" id="{00000000-0008-0000-0C00-0000C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xmlns="" id="{00000000-0008-0000-0C00-0000C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xmlns="" id="{00000000-0008-0000-0C00-0000C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xmlns="" id="{00000000-0008-0000-0C00-0000C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xmlns="" id="{00000000-0008-0000-0C00-0000C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xmlns="" id="{00000000-0008-0000-0C00-0000C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xmlns="" id="{00000000-0008-0000-0C00-0000C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xmlns="" id="{00000000-0008-0000-0C00-0000C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xmlns="" id="{00000000-0008-0000-0C00-0000C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xmlns="" id="{00000000-0008-0000-0C00-0000C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xmlns="" id="{00000000-0008-0000-0C00-0000C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xmlns="" id="{00000000-0008-0000-0C00-0000C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xmlns="" id="{00000000-0008-0000-0C00-0000C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xmlns="" id="{00000000-0008-0000-0C00-0000C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xmlns="" id="{00000000-0008-0000-0C00-0000C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xmlns="" id="{00000000-0008-0000-0C00-0000D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xmlns="" id="{00000000-0008-0000-0C00-0000D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xmlns="" id="{00000000-0008-0000-0C00-0000D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xmlns="" id="{00000000-0008-0000-0C00-0000D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xmlns="" id="{00000000-0008-0000-0C00-0000D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xmlns="" id="{00000000-0008-0000-0C00-0000D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xmlns="" id="{00000000-0008-0000-0C00-0000D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xmlns="" id="{00000000-0008-0000-0C00-0000D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xmlns="" id="{00000000-0008-0000-0C00-0000D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xmlns="" id="{00000000-0008-0000-0C00-0000D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xmlns="" id="{00000000-0008-0000-0C00-0000D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xmlns="" id="{00000000-0008-0000-0C00-0000D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xmlns="" id="{00000000-0008-0000-0C00-0000D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xmlns="" id="{00000000-0008-0000-0C00-0000D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xmlns="" id="{00000000-0008-0000-0C00-0000D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xmlns="" id="{00000000-0008-0000-0C00-0000D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xmlns="" id="{00000000-0008-0000-0C00-0000E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xmlns="" id="{00000000-0008-0000-0C00-0000E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xmlns="" id="{00000000-0008-0000-0C00-0000E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xmlns="" id="{00000000-0008-0000-0C00-0000E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xmlns="" id="{00000000-0008-0000-0C00-0000E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xmlns="" id="{00000000-0008-0000-0C00-0000E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xmlns="" id="{00000000-0008-0000-0C00-0000E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xmlns="" id="{00000000-0008-0000-0C00-0000E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xmlns="" id="{00000000-0008-0000-0C00-0000E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xmlns="" id="{00000000-0008-0000-0C00-0000E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xmlns="" id="{00000000-0008-0000-0C00-0000E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xmlns="" id="{00000000-0008-0000-0C00-0000E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xmlns="" id="{00000000-0008-0000-0C00-0000E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xmlns="" id="{00000000-0008-0000-0C00-0000E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xmlns="" id="{00000000-0008-0000-0C00-0000E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xmlns="" id="{00000000-0008-0000-0C00-0000E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xmlns="" id="{00000000-0008-0000-0C00-0000F0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xmlns="" id="{00000000-0008-0000-0C00-0000F1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xmlns="" id="{00000000-0008-0000-0C00-0000F2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xmlns="" id="{00000000-0008-0000-0C00-0000F3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xmlns="" id="{00000000-0008-0000-0C00-0000F4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xmlns="" id="{00000000-0008-0000-0C00-0000F5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xmlns="" id="{00000000-0008-0000-0C00-0000F6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xmlns="" id="{00000000-0008-0000-0C00-0000F7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xmlns="" id="{00000000-0008-0000-0C00-0000F8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xmlns="" id="{00000000-0008-0000-0C00-0000F9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xmlns="" id="{00000000-0008-0000-0C00-0000FA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xmlns="" id="{00000000-0008-0000-0C00-0000FB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xmlns="" id="{00000000-0008-0000-0C00-0000FC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xmlns="" id="{00000000-0008-0000-0C00-0000FD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xmlns="" id="{00000000-0008-0000-0C00-0000FE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xmlns="" id="{00000000-0008-0000-0C00-0000FF09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xmlns="" id="{00000000-0008-0000-0C00-00000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xmlns="" id="{00000000-0008-0000-0C00-00000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xmlns="" id="{00000000-0008-0000-0C00-00000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xmlns="" id="{00000000-0008-0000-0C00-00000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xmlns="" id="{00000000-0008-0000-0C00-00000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xmlns="" id="{00000000-0008-0000-0C00-00000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xmlns="" id="{00000000-0008-0000-0C00-00000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xmlns="" id="{00000000-0008-0000-0C00-00000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xmlns="" id="{00000000-0008-0000-0C00-00000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xmlns="" id="{00000000-0008-0000-0C00-00000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xmlns="" id="{00000000-0008-0000-0C00-00000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xmlns="" id="{00000000-0008-0000-0C00-00000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xmlns="" id="{00000000-0008-0000-0C00-00000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xmlns="" id="{00000000-0008-0000-0C00-00000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xmlns="" id="{00000000-0008-0000-0C00-00000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xmlns="" id="{00000000-0008-0000-0C00-00000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xmlns="" id="{00000000-0008-0000-0C00-00001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xmlns="" id="{00000000-0008-0000-0C00-00001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xmlns="" id="{00000000-0008-0000-0C00-00001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xmlns="" id="{00000000-0008-0000-0C00-00001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xmlns="" id="{00000000-0008-0000-0C00-00001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xmlns="" id="{00000000-0008-0000-0C00-00001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xmlns="" id="{00000000-0008-0000-0C00-00001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xmlns="" id="{00000000-0008-0000-0C00-00001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xmlns="" id="{00000000-0008-0000-0C00-00001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xmlns="" id="{00000000-0008-0000-0C00-00001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xmlns="" id="{00000000-0008-0000-0C00-00001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xmlns="" id="{00000000-0008-0000-0C00-00001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xmlns="" id="{00000000-0008-0000-0C00-00001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xmlns="" id="{00000000-0008-0000-0C00-00001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xmlns="" id="{00000000-0008-0000-0C00-00001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xmlns="" id="{00000000-0008-0000-0C00-00001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xmlns="" id="{00000000-0008-0000-0C00-00002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xmlns="" id="{00000000-0008-0000-0C00-00002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xmlns="" id="{00000000-0008-0000-0C00-00002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xmlns="" id="{00000000-0008-0000-0C00-00002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xmlns="" id="{00000000-0008-0000-0C00-00002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xmlns="" id="{00000000-0008-0000-0C00-00002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xmlns="" id="{00000000-0008-0000-0C00-00002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xmlns="" id="{00000000-0008-0000-0C00-00002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xmlns="" id="{00000000-0008-0000-0C00-00002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xmlns="" id="{00000000-0008-0000-0C00-00002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xmlns="" id="{00000000-0008-0000-0C00-00002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xmlns="" id="{00000000-0008-0000-0C00-00002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xmlns="" id="{00000000-0008-0000-0C00-00002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xmlns="" id="{00000000-0008-0000-0C00-00002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xmlns="" id="{00000000-0008-0000-0C00-00002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xmlns="" id="{00000000-0008-0000-0C00-00002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xmlns="" id="{00000000-0008-0000-0C00-00003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xmlns="" id="{00000000-0008-0000-0C00-00003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xmlns="" id="{00000000-0008-0000-0C00-00003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xmlns="" id="{00000000-0008-0000-0C00-00003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xmlns="" id="{00000000-0008-0000-0C00-00003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xmlns="" id="{00000000-0008-0000-0C00-00003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xmlns="" id="{00000000-0008-0000-0C00-00003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xmlns="" id="{00000000-0008-0000-0C00-00003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xmlns="" id="{00000000-0008-0000-0C00-00003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xmlns="" id="{00000000-0008-0000-0C00-00003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xmlns="" id="{00000000-0008-0000-0C00-00003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xmlns="" id="{00000000-0008-0000-0C00-00003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xmlns="" id="{00000000-0008-0000-0C00-00003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xmlns="" id="{00000000-0008-0000-0C00-00003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xmlns="" id="{00000000-0008-0000-0C00-00003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xmlns="" id="{00000000-0008-0000-0C00-00003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xmlns="" id="{00000000-0008-0000-0C00-00004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xmlns="" id="{00000000-0008-0000-0C00-00004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xmlns="" id="{00000000-0008-0000-0C00-00004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xmlns="" id="{00000000-0008-0000-0C00-00004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xmlns="" id="{00000000-0008-0000-0C00-00004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xmlns="" id="{00000000-0008-0000-0C00-00004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xmlns="" id="{00000000-0008-0000-0C00-00004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xmlns="" id="{00000000-0008-0000-0C00-00004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xmlns="" id="{00000000-0008-0000-0C00-00004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xmlns="" id="{00000000-0008-0000-0C00-00004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xmlns="" id="{00000000-0008-0000-0C00-00004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xmlns="" id="{00000000-0008-0000-0C00-00004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xmlns="" id="{00000000-0008-0000-0C00-00004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xmlns="" id="{00000000-0008-0000-0C00-00004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xmlns="" id="{00000000-0008-0000-0C00-00004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xmlns="" id="{00000000-0008-0000-0C00-00004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xmlns="" id="{00000000-0008-0000-0C00-00005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xmlns="" id="{00000000-0008-0000-0C00-00005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xmlns="" id="{00000000-0008-0000-0C00-00005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xmlns="" id="{00000000-0008-0000-0C00-00005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xmlns="" id="{00000000-0008-0000-0C00-00005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xmlns="" id="{00000000-0008-0000-0C00-00005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xmlns="" id="{00000000-0008-0000-0C00-00005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xmlns="" id="{00000000-0008-0000-0C00-00005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xmlns="" id="{00000000-0008-0000-0C00-00005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xmlns="" id="{00000000-0008-0000-0C00-00005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xmlns="" id="{00000000-0008-0000-0C00-00005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xmlns="" id="{00000000-0008-0000-0C00-00005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xmlns="" id="{00000000-0008-0000-0C00-00005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xmlns="" id="{00000000-0008-0000-0C00-00005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xmlns="" id="{00000000-0008-0000-0C00-00005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xmlns="" id="{00000000-0008-0000-0C00-00005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xmlns="" id="{00000000-0008-0000-0C00-00006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xmlns="" id="{00000000-0008-0000-0C00-00006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xmlns="" id="{00000000-0008-0000-0C00-00006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xmlns="" id="{00000000-0008-0000-0C00-00006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xmlns="" id="{00000000-0008-0000-0C00-00006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xmlns="" id="{00000000-0008-0000-0C00-00006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xmlns="" id="{00000000-0008-0000-0C00-00006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xmlns="" id="{00000000-0008-0000-0C00-00006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xmlns="" id="{00000000-0008-0000-0C00-00006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xmlns="" id="{00000000-0008-0000-0C00-00006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xmlns="" id="{00000000-0008-0000-0C00-00006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xmlns="" id="{00000000-0008-0000-0C00-00006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xmlns="" id="{00000000-0008-0000-0C00-00006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xmlns="" id="{00000000-0008-0000-0C00-00006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xmlns="" id="{00000000-0008-0000-0C00-00006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xmlns="" id="{00000000-0008-0000-0C00-00006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xmlns="" id="{00000000-0008-0000-0C00-00007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xmlns="" id="{00000000-0008-0000-0C00-00007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xmlns="" id="{00000000-0008-0000-0C00-00007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xmlns="" id="{00000000-0008-0000-0C00-00007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xmlns="" id="{00000000-0008-0000-0C00-00007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xmlns="" id="{00000000-0008-0000-0C00-00007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xmlns="" id="{00000000-0008-0000-0C00-00007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xmlns="" id="{00000000-0008-0000-0C00-00007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xmlns="" id="{00000000-0008-0000-0C00-00007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xmlns="" id="{00000000-0008-0000-0C00-00007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xmlns="" id="{00000000-0008-0000-0C00-00007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xmlns="" id="{00000000-0008-0000-0C00-00007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xmlns="" id="{00000000-0008-0000-0C00-00007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xmlns="" id="{00000000-0008-0000-0C00-00007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xmlns="" id="{00000000-0008-0000-0C00-00007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xmlns="" id="{00000000-0008-0000-0C00-00007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xmlns="" id="{00000000-0008-0000-0C00-00008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xmlns="" id="{00000000-0008-0000-0C00-00008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xmlns="" id="{00000000-0008-0000-0C00-00008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xmlns="" id="{00000000-0008-0000-0C00-00008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xmlns="" id="{00000000-0008-0000-0C00-00008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xmlns="" id="{00000000-0008-0000-0C00-00008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xmlns="" id="{00000000-0008-0000-0C00-00008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xmlns="" id="{00000000-0008-0000-0C00-00008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xmlns="" id="{00000000-0008-0000-0C00-00008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xmlns="" id="{00000000-0008-0000-0C00-00008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xmlns="" id="{00000000-0008-0000-0C00-00008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xmlns="" id="{00000000-0008-0000-0C00-00008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xmlns="" id="{00000000-0008-0000-0C00-00008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xmlns="" id="{00000000-0008-0000-0C00-00008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xmlns="" id="{00000000-0008-0000-0C00-00008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xmlns="" id="{00000000-0008-0000-0C00-00008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xmlns="" id="{00000000-0008-0000-0C00-00009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xmlns="" id="{00000000-0008-0000-0C00-00009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xmlns="" id="{00000000-0008-0000-0C00-00009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xmlns="" id="{00000000-0008-0000-0C00-00009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xmlns="" id="{00000000-0008-0000-0C00-00009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xmlns="" id="{00000000-0008-0000-0C00-00009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xmlns="" id="{00000000-0008-0000-0C00-00009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xmlns="" id="{00000000-0008-0000-0C00-00009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xmlns="" id="{00000000-0008-0000-0C00-00009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xmlns="" id="{00000000-0008-0000-0C00-00009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xmlns="" id="{00000000-0008-0000-0C00-00009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xmlns="" id="{00000000-0008-0000-0C00-00009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xmlns="" id="{00000000-0008-0000-0C00-00009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xmlns="" id="{00000000-0008-0000-0C00-00009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xmlns="" id="{00000000-0008-0000-0C00-00009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xmlns="" id="{00000000-0008-0000-0C00-00009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xmlns="" id="{00000000-0008-0000-0C00-0000A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xmlns="" id="{00000000-0008-0000-0C00-0000A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xmlns="" id="{00000000-0008-0000-0C00-0000A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xmlns="" id="{00000000-0008-0000-0C00-0000A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xmlns="" id="{00000000-0008-0000-0C00-0000A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xmlns="" id="{00000000-0008-0000-0C00-0000A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xmlns="" id="{00000000-0008-0000-0C00-0000A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xmlns="" id="{00000000-0008-0000-0C00-0000A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xmlns="" id="{00000000-0008-0000-0C00-0000A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xmlns="" id="{00000000-0008-0000-0C00-0000A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xmlns="" id="{00000000-0008-0000-0C00-0000A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xmlns="" id="{00000000-0008-0000-0C00-0000A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xmlns="" id="{00000000-0008-0000-0C00-0000A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xmlns="" id="{00000000-0008-0000-0C00-0000A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xmlns="" id="{00000000-0008-0000-0C00-0000A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xmlns="" id="{00000000-0008-0000-0C00-0000A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xmlns="" id="{00000000-0008-0000-0C00-0000B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xmlns="" id="{00000000-0008-0000-0C00-0000B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xmlns="" id="{00000000-0008-0000-0C00-0000B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xmlns="" id="{00000000-0008-0000-0C00-0000B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xmlns="" id="{00000000-0008-0000-0C00-0000B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xmlns="" id="{00000000-0008-0000-0C00-0000B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xmlns="" id="{00000000-0008-0000-0C00-0000B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00000000-0008-0000-0C00-0000B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xmlns="" id="{00000000-0008-0000-0C00-0000B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xmlns="" id="{00000000-0008-0000-0C00-0000B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xmlns="" id="{00000000-0008-0000-0C00-0000B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xmlns="" id="{00000000-0008-0000-0C00-0000B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xmlns="" id="{00000000-0008-0000-0C00-0000B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xmlns="" id="{00000000-0008-0000-0C00-0000B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xmlns="" id="{00000000-0008-0000-0C00-0000B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xmlns="" id="{00000000-0008-0000-0C00-0000B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xmlns="" id="{00000000-0008-0000-0C00-0000C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xmlns="" id="{00000000-0008-0000-0C00-0000C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xmlns="" id="{00000000-0008-0000-0C00-0000C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xmlns="" id="{00000000-0008-0000-0C00-0000C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xmlns="" id="{00000000-0008-0000-0C00-0000C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xmlns="" id="{00000000-0008-0000-0C00-0000C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xmlns="" id="{00000000-0008-0000-0C00-0000C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xmlns="" id="{00000000-0008-0000-0C00-0000C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xmlns="" id="{00000000-0008-0000-0C00-0000C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xmlns="" id="{00000000-0008-0000-0C00-0000C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xmlns="" id="{00000000-0008-0000-0C00-0000C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xmlns="" id="{00000000-0008-0000-0C00-0000C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xmlns="" id="{00000000-0008-0000-0C00-0000C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xmlns="" id="{00000000-0008-0000-0C00-0000C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xmlns="" id="{00000000-0008-0000-0C00-0000C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xmlns="" id="{00000000-0008-0000-0C00-0000C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xmlns="" id="{00000000-0008-0000-0C00-0000D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xmlns="" id="{00000000-0008-0000-0C00-0000D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xmlns="" id="{00000000-0008-0000-0C00-0000D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xmlns="" id="{00000000-0008-0000-0C00-0000D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xmlns="" id="{00000000-0008-0000-0C00-0000D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xmlns="" id="{00000000-0008-0000-0C00-0000D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xmlns="" id="{00000000-0008-0000-0C00-0000D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xmlns="" id="{00000000-0008-0000-0C00-0000D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xmlns="" id="{00000000-0008-0000-0C00-0000D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xmlns="" id="{00000000-0008-0000-0C00-0000D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xmlns="" id="{00000000-0008-0000-0C00-0000D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xmlns="" id="{00000000-0008-0000-0C00-0000D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xmlns="" id="{00000000-0008-0000-0C00-0000D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xmlns="" id="{00000000-0008-0000-0C00-0000D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xmlns="" id="{00000000-0008-0000-0C00-0000D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xmlns="" id="{00000000-0008-0000-0C00-0000D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xmlns="" id="{00000000-0008-0000-0C00-0000E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xmlns="" id="{00000000-0008-0000-0C00-0000E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xmlns="" id="{00000000-0008-0000-0C00-0000E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xmlns="" id="{00000000-0008-0000-0C00-0000E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xmlns="" id="{00000000-0008-0000-0C00-0000E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xmlns="" id="{00000000-0008-0000-0C00-0000E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xmlns="" id="{00000000-0008-0000-0C00-0000E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xmlns="" id="{00000000-0008-0000-0C00-0000E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xmlns="" id="{00000000-0008-0000-0C00-0000E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xmlns="" id="{00000000-0008-0000-0C00-0000E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xmlns="" id="{00000000-0008-0000-0C00-0000E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xmlns="" id="{00000000-0008-0000-0C00-0000E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xmlns="" id="{00000000-0008-0000-0C00-0000E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xmlns="" id="{00000000-0008-0000-0C00-0000E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xmlns="" id="{00000000-0008-0000-0C00-0000E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xmlns="" id="{00000000-0008-0000-0C00-0000E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xmlns="" id="{00000000-0008-0000-0C00-0000F0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xmlns="" id="{00000000-0008-0000-0C00-0000F1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xmlns="" id="{00000000-0008-0000-0C00-0000F2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xmlns="" id="{00000000-0008-0000-0C00-0000F3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xmlns="" id="{00000000-0008-0000-0C00-0000F4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xmlns="" id="{00000000-0008-0000-0C00-0000F5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xmlns="" id="{00000000-0008-0000-0C00-0000F6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xmlns="" id="{00000000-0008-0000-0C00-0000F7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xmlns="" id="{00000000-0008-0000-0C00-0000F8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xmlns="" id="{00000000-0008-0000-0C00-0000F9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xmlns="" id="{00000000-0008-0000-0C00-0000FA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xmlns="" id="{00000000-0008-0000-0C00-0000FB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xmlns="" id="{00000000-0008-0000-0C00-0000FC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xmlns="" id="{00000000-0008-0000-0C00-0000FD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xmlns="" id="{00000000-0008-0000-0C00-0000FE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xmlns="" id="{00000000-0008-0000-0C00-0000FF0A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xmlns="" id="{00000000-0008-0000-0C00-00000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xmlns="" id="{00000000-0008-0000-0C00-00000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xmlns="" id="{00000000-0008-0000-0C00-00000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xmlns="" id="{00000000-0008-0000-0C00-00000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xmlns="" id="{00000000-0008-0000-0C00-00000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xmlns="" id="{00000000-0008-0000-0C00-00000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xmlns="" id="{00000000-0008-0000-0C00-00000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xmlns="" id="{00000000-0008-0000-0C00-00000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xmlns="" id="{00000000-0008-0000-0C00-00000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xmlns="" id="{00000000-0008-0000-0C00-00000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xmlns="" id="{00000000-0008-0000-0C00-00000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xmlns="" id="{00000000-0008-0000-0C00-00000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xmlns="" id="{00000000-0008-0000-0C00-00000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xmlns="" id="{00000000-0008-0000-0C00-00000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xmlns="" id="{00000000-0008-0000-0C00-00000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xmlns="" id="{00000000-0008-0000-0C00-00000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xmlns="" id="{00000000-0008-0000-0C00-00001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xmlns="" id="{00000000-0008-0000-0C00-00001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xmlns="" id="{00000000-0008-0000-0C00-00001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xmlns="" id="{00000000-0008-0000-0C00-00001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xmlns="" id="{00000000-0008-0000-0C00-00001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xmlns="" id="{00000000-0008-0000-0C00-00001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xmlns="" id="{00000000-0008-0000-0C00-00001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xmlns="" id="{00000000-0008-0000-0C00-00001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xmlns="" id="{00000000-0008-0000-0C00-00001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xmlns="" id="{00000000-0008-0000-0C00-00001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xmlns="" id="{00000000-0008-0000-0C00-00001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xmlns="" id="{00000000-0008-0000-0C00-00001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xmlns="" id="{00000000-0008-0000-0C00-00001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xmlns="" id="{00000000-0008-0000-0C00-00001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xmlns="" id="{00000000-0008-0000-0C00-00001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xmlns="" id="{00000000-0008-0000-0C00-00001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xmlns="" id="{00000000-0008-0000-0C00-00002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xmlns="" id="{00000000-0008-0000-0C00-00002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xmlns="" id="{00000000-0008-0000-0C00-00002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xmlns="" id="{00000000-0008-0000-0C00-00002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xmlns="" id="{00000000-0008-0000-0C00-00002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xmlns="" id="{00000000-0008-0000-0C00-00002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xmlns="" id="{00000000-0008-0000-0C00-00002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xmlns="" id="{00000000-0008-0000-0C00-00002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xmlns="" id="{00000000-0008-0000-0C00-00002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xmlns="" id="{00000000-0008-0000-0C00-00002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xmlns="" id="{00000000-0008-0000-0C00-00002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xmlns="" id="{00000000-0008-0000-0C00-00002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xmlns="" id="{00000000-0008-0000-0C00-00002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xmlns="" id="{00000000-0008-0000-0C00-00002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xmlns="" id="{00000000-0008-0000-0C00-00002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xmlns="" id="{00000000-0008-0000-0C00-00002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xmlns="" id="{00000000-0008-0000-0C00-00003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xmlns="" id="{00000000-0008-0000-0C00-00003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xmlns="" id="{00000000-0008-0000-0C00-00003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xmlns="" id="{00000000-0008-0000-0C00-00003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xmlns="" id="{00000000-0008-0000-0C00-00003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xmlns="" id="{00000000-0008-0000-0C00-00003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xmlns="" id="{00000000-0008-0000-0C00-00003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xmlns="" id="{00000000-0008-0000-0C00-00003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xmlns="" id="{00000000-0008-0000-0C00-00003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xmlns="" id="{00000000-0008-0000-0C00-00003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xmlns="" id="{00000000-0008-0000-0C00-00003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xmlns="" id="{00000000-0008-0000-0C00-00003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xmlns="" id="{00000000-0008-0000-0C00-00003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xmlns="" id="{00000000-0008-0000-0C00-00003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xmlns="" id="{00000000-0008-0000-0C00-00003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xmlns="" id="{00000000-0008-0000-0C00-00003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xmlns="" id="{00000000-0008-0000-0C00-00004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xmlns="" id="{00000000-0008-0000-0C00-00004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xmlns="" id="{00000000-0008-0000-0C00-00004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xmlns="" id="{00000000-0008-0000-0C00-00004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xmlns="" id="{00000000-0008-0000-0C00-00004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xmlns="" id="{00000000-0008-0000-0C00-00004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xmlns="" id="{00000000-0008-0000-0C00-00004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xmlns="" id="{00000000-0008-0000-0C00-00004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xmlns="" id="{00000000-0008-0000-0C00-00004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xmlns="" id="{00000000-0008-0000-0C00-00004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xmlns="" id="{00000000-0008-0000-0C00-00004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xmlns="" id="{00000000-0008-0000-0C00-00004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xmlns="" id="{00000000-0008-0000-0C00-00004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xmlns="" id="{00000000-0008-0000-0C00-00004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xmlns="" id="{00000000-0008-0000-0C00-00004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xmlns="" id="{00000000-0008-0000-0C00-00004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xmlns="" id="{00000000-0008-0000-0C00-00005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xmlns="" id="{00000000-0008-0000-0C00-00005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xmlns="" id="{00000000-0008-0000-0C00-00005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xmlns="" id="{00000000-0008-0000-0C00-00005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xmlns="" id="{00000000-0008-0000-0C00-00005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xmlns="" id="{00000000-0008-0000-0C00-00005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xmlns="" id="{00000000-0008-0000-0C00-00005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xmlns="" id="{00000000-0008-0000-0C00-00005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xmlns="" id="{00000000-0008-0000-0C00-00005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xmlns="" id="{00000000-0008-0000-0C00-00005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xmlns="" id="{00000000-0008-0000-0C00-00005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xmlns="" id="{00000000-0008-0000-0C00-00005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xmlns="" id="{00000000-0008-0000-0C00-00005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xmlns="" id="{00000000-0008-0000-0C00-00005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xmlns="" id="{00000000-0008-0000-0C00-00005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xmlns="" id="{00000000-0008-0000-0C00-00005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xmlns="" id="{00000000-0008-0000-0C00-00006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xmlns="" id="{00000000-0008-0000-0C00-00006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xmlns="" id="{00000000-0008-0000-0C00-00006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xmlns="" id="{00000000-0008-0000-0C00-00006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xmlns="" id="{00000000-0008-0000-0C00-00006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xmlns="" id="{00000000-0008-0000-0C00-00006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xmlns="" id="{00000000-0008-0000-0C00-00006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xmlns="" id="{00000000-0008-0000-0C00-00006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xmlns="" id="{00000000-0008-0000-0C00-00006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xmlns="" id="{00000000-0008-0000-0C00-00006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xmlns="" id="{00000000-0008-0000-0C00-00006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xmlns="" id="{00000000-0008-0000-0C00-00006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xmlns="" id="{00000000-0008-0000-0C00-00006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xmlns="" id="{00000000-0008-0000-0C00-00006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xmlns="" id="{00000000-0008-0000-0C00-00006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xmlns="" id="{00000000-0008-0000-0C00-00006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xmlns="" id="{00000000-0008-0000-0C00-00007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xmlns="" id="{00000000-0008-0000-0C00-00007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xmlns="" id="{00000000-0008-0000-0C00-00007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xmlns="" id="{00000000-0008-0000-0C00-00007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xmlns="" id="{00000000-0008-0000-0C00-00007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xmlns="" id="{00000000-0008-0000-0C00-00007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xmlns="" id="{00000000-0008-0000-0C00-00007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xmlns="" id="{00000000-0008-0000-0C00-00007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xmlns="" id="{00000000-0008-0000-0C00-00007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xmlns="" id="{00000000-0008-0000-0C00-00007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xmlns="" id="{00000000-0008-0000-0C00-00007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xmlns="" id="{00000000-0008-0000-0C00-00007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xmlns="" id="{00000000-0008-0000-0C00-00007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xmlns="" id="{00000000-0008-0000-0C00-00007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xmlns="" id="{00000000-0008-0000-0C00-00007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xmlns="" id="{00000000-0008-0000-0C00-00007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xmlns="" id="{00000000-0008-0000-0C00-00008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xmlns="" id="{00000000-0008-0000-0C00-00008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xmlns="" id="{00000000-0008-0000-0C00-00008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xmlns="" id="{00000000-0008-0000-0C00-00008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xmlns="" id="{00000000-0008-0000-0C00-00008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xmlns="" id="{00000000-0008-0000-0C00-00008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xmlns="" id="{00000000-0008-0000-0C00-00008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xmlns="" id="{00000000-0008-0000-0C00-00008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xmlns="" id="{00000000-0008-0000-0C00-00008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xmlns="" id="{00000000-0008-0000-0C00-00008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xmlns="" id="{00000000-0008-0000-0C00-00008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xmlns="" id="{00000000-0008-0000-0C00-00008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xmlns="" id="{00000000-0008-0000-0C00-00008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xmlns="" id="{00000000-0008-0000-0C00-00008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xmlns="" id="{00000000-0008-0000-0C00-00008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xmlns="" id="{00000000-0008-0000-0C00-00008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xmlns="" id="{00000000-0008-0000-0C00-00009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xmlns="" id="{00000000-0008-0000-0C00-00009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xmlns="" id="{00000000-0008-0000-0C00-00009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xmlns="" id="{00000000-0008-0000-0C00-00009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xmlns="" id="{00000000-0008-0000-0C00-00009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xmlns="" id="{00000000-0008-0000-0C00-00009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xmlns="" id="{00000000-0008-0000-0C00-00009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xmlns="" id="{00000000-0008-0000-0C00-00009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xmlns="" id="{00000000-0008-0000-0C00-00009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xmlns="" id="{00000000-0008-0000-0C00-00009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xmlns="" id="{00000000-0008-0000-0C00-00009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xmlns="" id="{00000000-0008-0000-0C00-00009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xmlns="" id="{00000000-0008-0000-0C00-00009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xmlns="" id="{00000000-0008-0000-0C00-00009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xmlns="" id="{00000000-0008-0000-0C00-00009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xmlns="" id="{00000000-0008-0000-0C00-00009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xmlns="" id="{00000000-0008-0000-0C00-0000A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xmlns="" id="{00000000-0008-0000-0C00-0000A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xmlns="" id="{00000000-0008-0000-0C00-0000A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xmlns="" id="{00000000-0008-0000-0C00-0000A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xmlns="" id="{00000000-0008-0000-0C00-0000A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xmlns="" id="{00000000-0008-0000-0C00-0000A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xmlns="" id="{00000000-0008-0000-0C00-0000A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xmlns="" id="{00000000-0008-0000-0C00-0000A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xmlns="" id="{00000000-0008-0000-0C00-0000A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xmlns="" id="{00000000-0008-0000-0C00-0000A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xmlns="" id="{00000000-0008-0000-0C00-0000A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xmlns="" id="{00000000-0008-0000-0C00-0000A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xmlns="" id="{00000000-0008-0000-0C00-0000A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xmlns="" id="{00000000-0008-0000-0C00-0000A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xmlns="" id="{00000000-0008-0000-0C00-0000A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xmlns="" id="{00000000-0008-0000-0C00-0000A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xmlns="" id="{00000000-0008-0000-0C00-0000B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xmlns="" id="{00000000-0008-0000-0C00-0000B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xmlns="" id="{00000000-0008-0000-0C00-0000B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xmlns="" id="{00000000-0008-0000-0C00-0000B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xmlns="" id="{00000000-0008-0000-0C00-0000B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xmlns="" id="{00000000-0008-0000-0C00-0000B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xmlns="" id="{00000000-0008-0000-0C00-0000B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xmlns="" id="{00000000-0008-0000-0C00-0000B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xmlns="" id="{00000000-0008-0000-0C00-0000B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xmlns="" id="{00000000-0008-0000-0C00-0000B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xmlns="" id="{00000000-0008-0000-0C00-0000B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xmlns="" id="{00000000-0008-0000-0C00-0000B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xmlns="" id="{00000000-0008-0000-0C00-0000B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xmlns="" id="{00000000-0008-0000-0C00-0000B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xmlns="" id="{00000000-0008-0000-0C00-0000B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xmlns="" id="{00000000-0008-0000-0C00-0000B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xmlns="" id="{00000000-0008-0000-0C00-0000C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xmlns="" id="{00000000-0008-0000-0C00-0000C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xmlns="" id="{00000000-0008-0000-0C00-0000C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xmlns="" id="{00000000-0008-0000-0C00-0000C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xmlns="" id="{00000000-0008-0000-0C00-0000C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xmlns="" id="{00000000-0008-0000-0C00-0000C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xmlns="" id="{00000000-0008-0000-0C00-0000C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xmlns="" id="{00000000-0008-0000-0C00-0000C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xmlns="" id="{00000000-0008-0000-0C00-0000C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xmlns="" id="{00000000-0008-0000-0C00-0000C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xmlns="" id="{00000000-0008-0000-0C00-0000C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xmlns="" id="{00000000-0008-0000-0C00-0000C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xmlns="" id="{00000000-0008-0000-0C00-0000C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xmlns="" id="{00000000-0008-0000-0C00-0000C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xmlns="" id="{00000000-0008-0000-0C00-0000C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xmlns="" id="{00000000-0008-0000-0C00-0000C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xmlns="" id="{00000000-0008-0000-0C00-0000D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xmlns="" id="{00000000-0008-0000-0C00-0000D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xmlns="" id="{00000000-0008-0000-0C00-0000D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xmlns="" id="{00000000-0008-0000-0C00-0000D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xmlns="" id="{00000000-0008-0000-0C00-0000D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xmlns="" id="{00000000-0008-0000-0C00-0000D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xmlns="" id="{00000000-0008-0000-0C00-0000D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xmlns="" id="{00000000-0008-0000-0C00-0000D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xmlns="" id="{00000000-0008-0000-0C00-0000D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xmlns="" id="{00000000-0008-0000-0C00-0000D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xmlns="" id="{00000000-0008-0000-0C00-0000D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xmlns="" id="{00000000-0008-0000-0C00-0000D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xmlns="" id="{00000000-0008-0000-0C00-0000D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xmlns="" id="{00000000-0008-0000-0C00-0000D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xmlns="" id="{00000000-0008-0000-0C00-0000D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xmlns="" id="{00000000-0008-0000-0C00-0000D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xmlns="" id="{00000000-0008-0000-0C00-0000E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xmlns="" id="{00000000-0008-0000-0C00-0000E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xmlns="" id="{00000000-0008-0000-0C00-0000E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xmlns="" id="{00000000-0008-0000-0C00-0000E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xmlns="" id="{00000000-0008-0000-0C00-0000E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xmlns="" id="{00000000-0008-0000-0C00-0000E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xmlns="" id="{00000000-0008-0000-0C00-0000E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xmlns="" id="{00000000-0008-0000-0C00-0000E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xmlns="" id="{00000000-0008-0000-0C00-0000E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xmlns="" id="{00000000-0008-0000-0C00-0000E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xmlns="" id="{00000000-0008-0000-0C00-0000E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xmlns="" id="{00000000-0008-0000-0C00-0000E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xmlns="" id="{00000000-0008-0000-0C00-0000E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xmlns="" id="{00000000-0008-0000-0C00-0000E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xmlns="" id="{00000000-0008-0000-0C00-0000E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xmlns="" id="{00000000-0008-0000-0C00-0000E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xmlns="" id="{00000000-0008-0000-0C00-0000F0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xmlns="" id="{00000000-0008-0000-0C00-0000F1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xmlns="" id="{00000000-0008-0000-0C00-0000F2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xmlns="" id="{00000000-0008-0000-0C00-0000F3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xmlns="" id="{00000000-0008-0000-0C00-0000F4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xmlns="" id="{00000000-0008-0000-0C00-0000F5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xmlns="" id="{00000000-0008-0000-0C00-0000F6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xmlns="" id="{00000000-0008-0000-0C00-0000F7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xmlns="" id="{00000000-0008-0000-0C00-0000F8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xmlns="" id="{00000000-0008-0000-0C00-0000F9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xmlns="" id="{00000000-0008-0000-0C00-0000FA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xmlns="" id="{00000000-0008-0000-0C00-0000FB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xmlns="" id="{00000000-0008-0000-0C00-0000FC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xmlns="" id="{00000000-0008-0000-0C00-0000FD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xmlns="" id="{00000000-0008-0000-0C00-0000FE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xmlns="" id="{00000000-0008-0000-0C00-0000FF0B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xmlns="" id="{00000000-0008-0000-0C00-00000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xmlns="" id="{00000000-0008-0000-0C00-00000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xmlns="" id="{00000000-0008-0000-0C00-00000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xmlns="" id="{00000000-0008-0000-0C00-00000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xmlns="" id="{00000000-0008-0000-0C00-00000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xmlns="" id="{00000000-0008-0000-0C00-00000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xmlns="" id="{00000000-0008-0000-0C00-00000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xmlns="" id="{00000000-0008-0000-0C00-00000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xmlns="" id="{00000000-0008-0000-0C00-00000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xmlns="" id="{00000000-0008-0000-0C00-00000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xmlns="" id="{00000000-0008-0000-0C00-00000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xmlns="" id="{00000000-0008-0000-0C00-00000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xmlns="" id="{00000000-0008-0000-0C00-00000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xmlns="" id="{00000000-0008-0000-0C00-00000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xmlns="" id="{00000000-0008-0000-0C00-00000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xmlns="" id="{00000000-0008-0000-0C00-00000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xmlns="" id="{00000000-0008-0000-0C00-00001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xmlns="" id="{00000000-0008-0000-0C00-00001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xmlns="" id="{00000000-0008-0000-0C00-00001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xmlns="" id="{00000000-0008-0000-0C00-00001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xmlns="" id="{00000000-0008-0000-0C00-00001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xmlns="" id="{00000000-0008-0000-0C00-00001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xmlns="" id="{00000000-0008-0000-0C00-00001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xmlns="" id="{00000000-0008-0000-0C00-00001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xmlns="" id="{00000000-0008-0000-0C00-00001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xmlns="" id="{00000000-0008-0000-0C00-00001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xmlns="" id="{00000000-0008-0000-0C00-00001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xmlns="" id="{00000000-0008-0000-0C00-00001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xmlns="" id="{00000000-0008-0000-0C00-00001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xmlns="" id="{00000000-0008-0000-0C00-00001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xmlns="" id="{00000000-0008-0000-0C00-00001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xmlns="" id="{00000000-0008-0000-0C00-00001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xmlns="" id="{00000000-0008-0000-0C00-00002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xmlns="" id="{00000000-0008-0000-0C00-00002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xmlns="" id="{00000000-0008-0000-0C00-00002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xmlns="" id="{00000000-0008-0000-0C00-00002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xmlns="" id="{00000000-0008-0000-0C00-00002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xmlns="" id="{00000000-0008-0000-0C00-00002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xmlns="" id="{00000000-0008-0000-0C00-00002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xmlns="" id="{00000000-0008-0000-0C00-00002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xmlns="" id="{00000000-0008-0000-0C00-00002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xmlns="" id="{00000000-0008-0000-0C00-00002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xmlns="" id="{00000000-0008-0000-0C00-00002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xmlns="" id="{00000000-0008-0000-0C00-00002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xmlns="" id="{00000000-0008-0000-0C00-00002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xmlns="" id="{00000000-0008-0000-0C00-00002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xmlns="" id="{00000000-0008-0000-0C00-00002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xmlns="" id="{00000000-0008-0000-0C00-00002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xmlns="" id="{00000000-0008-0000-0C00-00003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xmlns="" id="{00000000-0008-0000-0C00-00003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xmlns="" id="{00000000-0008-0000-0C00-00003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xmlns="" id="{00000000-0008-0000-0C00-00003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xmlns="" id="{00000000-0008-0000-0C00-00003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xmlns="" id="{00000000-0008-0000-0C00-00003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xmlns="" id="{00000000-0008-0000-0C00-00003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xmlns="" id="{00000000-0008-0000-0C00-00003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xmlns="" id="{00000000-0008-0000-0C00-00003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xmlns="" id="{00000000-0008-0000-0C00-00003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xmlns="" id="{00000000-0008-0000-0C00-00003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xmlns="" id="{00000000-0008-0000-0C00-00003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xmlns="" id="{00000000-0008-0000-0C00-00003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xmlns="" id="{00000000-0008-0000-0C00-00003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xmlns="" id="{00000000-0008-0000-0C00-00003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xmlns="" id="{00000000-0008-0000-0C00-00003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xmlns="" id="{00000000-0008-0000-0C00-00004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xmlns="" id="{00000000-0008-0000-0C00-00004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xmlns="" id="{00000000-0008-0000-0C00-00004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xmlns="" id="{00000000-0008-0000-0C00-00004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xmlns="" id="{00000000-0008-0000-0C00-00004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xmlns="" id="{00000000-0008-0000-0C00-00004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xmlns="" id="{00000000-0008-0000-0C00-00004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xmlns="" id="{00000000-0008-0000-0C00-00004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xmlns="" id="{00000000-0008-0000-0C00-00004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xmlns="" id="{00000000-0008-0000-0C00-00004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xmlns="" id="{00000000-0008-0000-0C00-00004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xmlns="" id="{00000000-0008-0000-0C00-00004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xmlns="" id="{00000000-0008-0000-0C00-00004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xmlns="" id="{00000000-0008-0000-0C00-00004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xmlns="" id="{00000000-0008-0000-0C00-00004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xmlns="" id="{00000000-0008-0000-0C00-00004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xmlns="" id="{00000000-0008-0000-0C00-00005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xmlns="" id="{00000000-0008-0000-0C00-00005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xmlns="" id="{00000000-0008-0000-0C00-00005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xmlns="" id="{00000000-0008-0000-0C00-00005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xmlns="" id="{00000000-0008-0000-0C00-00005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xmlns="" id="{00000000-0008-0000-0C00-00005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xmlns="" id="{00000000-0008-0000-0C00-00005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xmlns="" id="{00000000-0008-0000-0C00-00005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xmlns="" id="{00000000-0008-0000-0C00-00005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xmlns="" id="{00000000-0008-0000-0C00-00005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xmlns="" id="{00000000-0008-0000-0C00-00005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xmlns="" id="{00000000-0008-0000-0C00-00005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xmlns="" id="{00000000-0008-0000-0C00-00005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xmlns="" id="{00000000-0008-0000-0C00-00005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xmlns="" id="{00000000-0008-0000-0C00-00005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xmlns="" id="{00000000-0008-0000-0C00-00005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xmlns="" id="{00000000-0008-0000-0C00-00006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xmlns="" id="{00000000-0008-0000-0C00-00006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xmlns="" id="{00000000-0008-0000-0C00-00006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xmlns="" id="{00000000-0008-0000-0C00-00006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xmlns="" id="{00000000-0008-0000-0C00-00006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xmlns="" id="{00000000-0008-0000-0C00-00006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xmlns="" id="{00000000-0008-0000-0C00-00006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xmlns="" id="{00000000-0008-0000-0C00-00006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xmlns="" id="{00000000-0008-0000-0C00-00006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xmlns="" id="{00000000-0008-0000-0C00-00006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xmlns="" id="{00000000-0008-0000-0C00-00006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xmlns="" id="{00000000-0008-0000-0C00-00006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xmlns="" id="{00000000-0008-0000-0C00-00006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xmlns="" id="{00000000-0008-0000-0C00-00006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xmlns="" id="{00000000-0008-0000-0C00-00006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xmlns="" id="{00000000-0008-0000-0C00-00006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xmlns="" id="{00000000-0008-0000-0C00-00007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xmlns="" id="{00000000-0008-0000-0C00-00007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xmlns="" id="{00000000-0008-0000-0C00-00007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xmlns="" id="{00000000-0008-0000-0C00-00007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xmlns="" id="{00000000-0008-0000-0C00-00007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xmlns="" id="{00000000-0008-0000-0C00-00007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xmlns="" id="{00000000-0008-0000-0C00-00007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xmlns="" id="{00000000-0008-0000-0C00-00007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xmlns="" id="{00000000-0008-0000-0C00-00007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xmlns="" id="{00000000-0008-0000-0C00-00007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xmlns="" id="{00000000-0008-0000-0C00-00007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xmlns="" id="{00000000-0008-0000-0C00-00007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xmlns="" id="{00000000-0008-0000-0C00-00007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xmlns="" id="{00000000-0008-0000-0C00-00007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xmlns="" id="{00000000-0008-0000-0C00-00007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xmlns="" id="{00000000-0008-0000-0C00-00007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xmlns="" id="{00000000-0008-0000-0C00-00008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xmlns="" id="{00000000-0008-0000-0C00-00008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xmlns="" id="{00000000-0008-0000-0C00-00008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xmlns="" id="{00000000-0008-0000-0C00-00008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xmlns="" id="{00000000-0008-0000-0C00-00008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xmlns="" id="{00000000-0008-0000-0C00-00008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xmlns="" id="{00000000-0008-0000-0C00-00008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xmlns="" id="{00000000-0008-0000-0C00-00008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xmlns="" id="{00000000-0008-0000-0C00-00008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xmlns="" id="{00000000-0008-0000-0C00-00008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xmlns="" id="{00000000-0008-0000-0C00-00008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xmlns="" id="{00000000-0008-0000-0C00-00008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xmlns="" id="{00000000-0008-0000-0C00-00008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xmlns="" id="{00000000-0008-0000-0C00-00008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xmlns="" id="{00000000-0008-0000-0C00-00008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xmlns="" id="{00000000-0008-0000-0C00-00008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xmlns="" id="{00000000-0008-0000-0C00-00009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xmlns="" id="{00000000-0008-0000-0C00-00009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xmlns="" id="{00000000-0008-0000-0C00-00009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xmlns="" id="{00000000-0008-0000-0C00-00009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xmlns="" id="{00000000-0008-0000-0C00-00009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xmlns="" id="{00000000-0008-0000-0C00-00009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xmlns="" id="{00000000-0008-0000-0C00-00009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xmlns="" id="{00000000-0008-0000-0C00-00009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xmlns="" id="{00000000-0008-0000-0C00-00009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xmlns="" id="{00000000-0008-0000-0C00-00009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xmlns="" id="{00000000-0008-0000-0C00-00009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xmlns="" id="{00000000-0008-0000-0C00-00009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xmlns="" id="{00000000-0008-0000-0C00-00009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xmlns="" id="{00000000-0008-0000-0C00-00009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xmlns="" id="{00000000-0008-0000-0C00-00009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xmlns="" id="{00000000-0008-0000-0C00-00009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xmlns="" id="{00000000-0008-0000-0C00-0000A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xmlns="" id="{00000000-0008-0000-0C00-0000A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xmlns="" id="{00000000-0008-0000-0C00-0000A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xmlns="" id="{00000000-0008-0000-0C00-0000A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xmlns="" id="{00000000-0008-0000-0C00-0000A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xmlns="" id="{00000000-0008-0000-0C00-0000A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xmlns="" id="{00000000-0008-0000-0C00-0000A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xmlns="" id="{00000000-0008-0000-0C00-0000A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xmlns="" id="{00000000-0008-0000-0C00-0000A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xmlns="" id="{00000000-0008-0000-0C00-0000A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xmlns="" id="{00000000-0008-0000-0C00-0000A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xmlns="" id="{00000000-0008-0000-0C00-0000A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xmlns="" id="{00000000-0008-0000-0C00-0000A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xmlns="" id="{00000000-0008-0000-0C00-0000A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xmlns="" id="{00000000-0008-0000-0C00-0000A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xmlns="" id="{00000000-0008-0000-0C00-0000A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xmlns="" id="{00000000-0008-0000-0C00-0000B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xmlns="" id="{00000000-0008-0000-0C00-0000B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xmlns="" id="{00000000-0008-0000-0C00-0000B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xmlns="" id="{00000000-0008-0000-0C00-0000B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xmlns="" id="{00000000-0008-0000-0C00-0000B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xmlns="" id="{00000000-0008-0000-0C00-0000B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xmlns="" id="{00000000-0008-0000-0C00-0000B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xmlns="" id="{00000000-0008-0000-0C00-0000B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xmlns="" id="{00000000-0008-0000-0C00-0000B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xmlns="" id="{00000000-0008-0000-0C00-0000B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xmlns="" id="{00000000-0008-0000-0C00-0000B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xmlns="" id="{00000000-0008-0000-0C00-0000B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xmlns="" id="{00000000-0008-0000-0C00-0000B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xmlns="" id="{00000000-0008-0000-0C00-0000B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xmlns="" id="{00000000-0008-0000-0C00-0000B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xmlns="" id="{00000000-0008-0000-0C00-0000B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xmlns="" id="{00000000-0008-0000-0C00-0000C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xmlns="" id="{00000000-0008-0000-0C00-0000C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xmlns="" id="{00000000-0008-0000-0C00-0000C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xmlns="" id="{00000000-0008-0000-0C00-0000C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xmlns="" id="{00000000-0008-0000-0C00-0000C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xmlns="" id="{00000000-0008-0000-0C00-0000C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xmlns="" id="{00000000-0008-0000-0C00-0000C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xmlns="" id="{00000000-0008-0000-0C00-0000C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xmlns="" id="{00000000-0008-0000-0C00-0000C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xmlns="" id="{00000000-0008-0000-0C00-0000C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xmlns="" id="{00000000-0008-0000-0C00-0000C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xmlns="" id="{00000000-0008-0000-0C00-0000C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xmlns="" id="{00000000-0008-0000-0C00-0000C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xmlns="" id="{00000000-0008-0000-0C00-0000C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xmlns="" id="{00000000-0008-0000-0C00-0000C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xmlns="" id="{00000000-0008-0000-0C00-0000C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xmlns="" id="{00000000-0008-0000-0C00-0000D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xmlns="" id="{00000000-0008-0000-0C00-0000D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xmlns="" id="{00000000-0008-0000-0C00-0000D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xmlns="" id="{00000000-0008-0000-0C00-0000D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xmlns="" id="{00000000-0008-0000-0C00-0000D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xmlns="" id="{00000000-0008-0000-0C00-0000D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xmlns="" id="{00000000-0008-0000-0C00-0000D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xmlns="" id="{00000000-0008-0000-0C00-0000D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xmlns="" id="{00000000-0008-0000-0C00-0000D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xmlns="" id="{00000000-0008-0000-0C00-0000D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xmlns="" id="{00000000-0008-0000-0C00-0000D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xmlns="" id="{00000000-0008-0000-0C00-0000D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xmlns="" id="{00000000-0008-0000-0C00-0000D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xmlns="" id="{00000000-0008-0000-0C00-0000D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xmlns="" id="{00000000-0008-0000-0C00-0000D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xmlns="" id="{00000000-0008-0000-0C00-0000D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xmlns="" id="{00000000-0008-0000-0C00-0000E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xmlns="" id="{00000000-0008-0000-0C00-0000E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xmlns="" id="{00000000-0008-0000-0C00-0000E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xmlns="" id="{00000000-0008-0000-0C00-0000E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xmlns="" id="{00000000-0008-0000-0C00-0000E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xmlns="" id="{00000000-0008-0000-0C00-0000E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xmlns="" id="{00000000-0008-0000-0C00-0000E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xmlns="" id="{00000000-0008-0000-0C00-0000E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xmlns="" id="{00000000-0008-0000-0C00-0000E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xmlns="" id="{00000000-0008-0000-0C00-0000E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xmlns="" id="{00000000-0008-0000-0C00-0000E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xmlns="" id="{00000000-0008-0000-0C00-0000E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xmlns="" id="{00000000-0008-0000-0C00-0000E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xmlns="" id="{00000000-0008-0000-0C00-0000E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xmlns="" id="{00000000-0008-0000-0C00-0000E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xmlns="" id="{00000000-0008-0000-0C00-0000E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xmlns="" id="{00000000-0008-0000-0C00-0000F0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xmlns="" id="{00000000-0008-0000-0C00-0000F1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xmlns="" id="{00000000-0008-0000-0C00-0000F2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xmlns="" id="{00000000-0008-0000-0C00-0000F3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xmlns="" id="{00000000-0008-0000-0C00-0000F4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xmlns="" id="{00000000-0008-0000-0C00-0000F5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xmlns="" id="{00000000-0008-0000-0C00-0000F6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xmlns="" id="{00000000-0008-0000-0C00-0000F7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xmlns="" id="{00000000-0008-0000-0C00-0000F8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xmlns="" id="{00000000-0008-0000-0C00-0000F9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xmlns="" id="{00000000-0008-0000-0C00-0000FA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xmlns="" id="{00000000-0008-0000-0C00-0000FB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xmlns="" id="{00000000-0008-0000-0C00-0000FC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xmlns="" id="{00000000-0008-0000-0C00-0000FD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xmlns="" id="{00000000-0008-0000-0C00-0000FE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xmlns="" id="{00000000-0008-0000-0C00-0000FF0C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xmlns="" id="{00000000-0008-0000-0C00-00000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xmlns="" id="{00000000-0008-0000-0C00-00000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xmlns="" id="{00000000-0008-0000-0C00-00000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xmlns="" id="{00000000-0008-0000-0C00-00000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xmlns="" id="{00000000-0008-0000-0C00-00000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xmlns="" id="{00000000-0008-0000-0C00-00000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xmlns="" id="{00000000-0008-0000-0C00-00000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xmlns="" id="{00000000-0008-0000-0C00-00000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xmlns="" id="{00000000-0008-0000-0C00-00000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xmlns="" id="{00000000-0008-0000-0C00-00000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xmlns="" id="{00000000-0008-0000-0C00-00000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xmlns="" id="{00000000-0008-0000-0C00-00000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xmlns="" id="{00000000-0008-0000-0C00-00000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xmlns="" id="{00000000-0008-0000-0C00-00000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xmlns="" id="{00000000-0008-0000-0C00-00000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xmlns="" id="{00000000-0008-0000-0C00-00000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xmlns="" id="{00000000-0008-0000-0C00-00001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xmlns="" id="{00000000-0008-0000-0C00-00001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xmlns="" id="{00000000-0008-0000-0C00-00001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xmlns="" id="{00000000-0008-0000-0C00-00001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xmlns="" id="{00000000-0008-0000-0C00-00001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xmlns="" id="{00000000-0008-0000-0C00-00001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xmlns="" id="{00000000-0008-0000-0C00-00001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xmlns="" id="{00000000-0008-0000-0C00-00001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xmlns="" id="{00000000-0008-0000-0C00-00001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xmlns="" id="{00000000-0008-0000-0C00-00001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xmlns="" id="{00000000-0008-0000-0C00-00001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xmlns="" id="{00000000-0008-0000-0C00-00001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xmlns="" id="{00000000-0008-0000-0C00-00001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xmlns="" id="{00000000-0008-0000-0C00-00001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xmlns="" id="{00000000-0008-0000-0C00-00001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xmlns="" id="{00000000-0008-0000-0C00-00001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xmlns="" id="{00000000-0008-0000-0C00-00002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xmlns="" id="{00000000-0008-0000-0C00-00002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xmlns="" id="{00000000-0008-0000-0C00-00002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xmlns="" id="{00000000-0008-0000-0C00-00002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xmlns="" id="{00000000-0008-0000-0C00-00002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xmlns="" id="{00000000-0008-0000-0C00-00002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xmlns="" id="{00000000-0008-0000-0C00-00002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xmlns="" id="{00000000-0008-0000-0C00-00002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xmlns="" id="{00000000-0008-0000-0C00-00002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xmlns="" id="{00000000-0008-0000-0C00-00002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xmlns="" id="{00000000-0008-0000-0C00-00002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xmlns="" id="{00000000-0008-0000-0C00-00002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xmlns="" id="{00000000-0008-0000-0C00-00002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xmlns="" id="{00000000-0008-0000-0C00-00002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xmlns="" id="{00000000-0008-0000-0C00-00002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xmlns="" id="{00000000-0008-0000-0C00-00002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xmlns="" id="{00000000-0008-0000-0C00-00003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xmlns="" id="{00000000-0008-0000-0C00-00003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xmlns="" id="{00000000-0008-0000-0C00-00003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xmlns="" id="{00000000-0008-0000-0C00-00003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xmlns="" id="{00000000-0008-0000-0C00-00003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xmlns="" id="{00000000-0008-0000-0C00-00003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xmlns="" id="{00000000-0008-0000-0C00-00003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xmlns="" id="{00000000-0008-0000-0C00-00003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xmlns="" id="{00000000-0008-0000-0C00-00003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xmlns="" id="{00000000-0008-0000-0C00-00003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xmlns="" id="{00000000-0008-0000-0C00-00003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xmlns="" id="{00000000-0008-0000-0C00-00003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xmlns="" id="{00000000-0008-0000-0C00-00003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xmlns="" id="{00000000-0008-0000-0C00-00003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xmlns="" id="{00000000-0008-0000-0C00-00003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xmlns="" id="{00000000-0008-0000-0C00-00003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xmlns="" id="{00000000-0008-0000-0C00-00004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xmlns="" id="{00000000-0008-0000-0C00-00004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xmlns="" id="{00000000-0008-0000-0C00-00004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xmlns="" id="{00000000-0008-0000-0C00-00004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xmlns="" id="{00000000-0008-0000-0C00-00004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xmlns="" id="{00000000-0008-0000-0C00-00004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xmlns="" id="{00000000-0008-0000-0C00-00004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xmlns="" id="{00000000-0008-0000-0C00-00004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xmlns="" id="{00000000-0008-0000-0C00-00004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xmlns="" id="{00000000-0008-0000-0C00-00004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xmlns="" id="{00000000-0008-0000-0C00-00004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xmlns="" id="{00000000-0008-0000-0C00-00004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xmlns="" id="{00000000-0008-0000-0C00-00004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xmlns="" id="{00000000-0008-0000-0C00-00004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xmlns="" id="{00000000-0008-0000-0C00-00004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xmlns="" id="{00000000-0008-0000-0C00-00004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xmlns="" id="{00000000-0008-0000-0C00-00005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xmlns="" id="{00000000-0008-0000-0C00-00005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xmlns="" id="{00000000-0008-0000-0C00-00005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xmlns="" id="{00000000-0008-0000-0C00-00005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xmlns="" id="{00000000-0008-0000-0C00-00005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xmlns="" id="{00000000-0008-0000-0C00-00005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xmlns="" id="{00000000-0008-0000-0C00-00005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xmlns="" id="{00000000-0008-0000-0C00-00005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xmlns="" id="{00000000-0008-0000-0C00-00005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xmlns="" id="{00000000-0008-0000-0C00-00005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xmlns="" id="{00000000-0008-0000-0C00-00005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xmlns="" id="{00000000-0008-0000-0C00-00005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xmlns="" id="{00000000-0008-0000-0C00-00005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xmlns="" id="{00000000-0008-0000-0C00-00005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xmlns="" id="{00000000-0008-0000-0C00-00005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xmlns="" id="{00000000-0008-0000-0C00-00005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xmlns="" id="{00000000-0008-0000-0C00-00006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xmlns="" id="{00000000-0008-0000-0C00-00006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xmlns="" id="{00000000-0008-0000-0C00-00006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xmlns="" id="{00000000-0008-0000-0C00-00006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xmlns="" id="{00000000-0008-0000-0C00-00006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xmlns="" id="{00000000-0008-0000-0C00-00006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xmlns="" id="{00000000-0008-0000-0C00-00006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xmlns="" id="{00000000-0008-0000-0C00-00006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xmlns="" id="{00000000-0008-0000-0C00-00006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xmlns="" id="{00000000-0008-0000-0C00-00006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xmlns="" id="{00000000-0008-0000-0C00-00006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xmlns="" id="{00000000-0008-0000-0C00-00006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xmlns="" id="{00000000-0008-0000-0C00-00006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xmlns="" id="{00000000-0008-0000-0C00-00006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xmlns="" id="{00000000-0008-0000-0C00-00006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xmlns="" id="{00000000-0008-0000-0C00-00006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xmlns="" id="{00000000-0008-0000-0C00-00007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xmlns="" id="{00000000-0008-0000-0C00-00007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xmlns="" id="{00000000-0008-0000-0C00-00007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xmlns="" id="{00000000-0008-0000-0C00-00007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xmlns="" id="{00000000-0008-0000-0C00-00007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xmlns="" id="{00000000-0008-0000-0C00-00007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xmlns="" id="{00000000-0008-0000-0C00-00007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xmlns="" id="{00000000-0008-0000-0C00-00007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xmlns="" id="{00000000-0008-0000-0C00-00007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xmlns="" id="{00000000-0008-0000-0C00-00007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xmlns="" id="{00000000-0008-0000-0C00-00007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xmlns="" id="{00000000-0008-0000-0C00-00007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xmlns="" id="{00000000-0008-0000-0C00-00007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xmlns="" id="{00000000-0008-0000-0C00-00007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xmlns="" id="{00000000-0008-0000-0C00-00007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xmlns="" id="{00000000-0008-0000-0C00-00007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xmlns="" id="{00000000-0008-0000-0C00-00008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xmlns="" id="{00000000-0008-0000-0C00-00008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xmlns="" id="{00000000-0008-0000-0C00-00008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xmlns="" id="{00000000-0008-0000-0C00-00008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xmlns="" id="{00000000-0008-0000-0C00-00008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xmlns="" id="{00000000-0008-0000-0C00-00008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xmlns="" id="{00000000-0008-0000-0C00-00008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xmlns="" id="{00000000-0008-0000-0C00-00008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xmlns="" id="{00000000-0008-0000-0C00-00008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xmlns="" id="{00000000-0008-0000-0C00-00008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xmlns="" id="{00000000-0008-0000-0C00-00008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xmlns="" id="{00000000-0008-0000-0C00-00008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xmlns="" id="{00000000-0008-0000-0C00-00008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xmlns="" id="{00000000-0008-0000-0C00-00008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xmlns="" id="{00000000-0008-0000-0C00-00008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xmlns="" id="{00000000-0008-0000-0C00-00008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xmlns="" id="{00000000-0008-0000-0C00-00009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xmlns="" id="{00000000-0008-0000-0C00-00009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xmlns="" id="{00000000-0008-0000-0C00-00009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xmlns="" id="{00000000-0008-0000-0C00-00009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xmlns="" id="{00000000-0008-0000-0C00-00009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xmlns="" id="{00000000-0008-0000-0C00-00009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xmlns="" id="{00000000-0008-0000-0C00-00009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xmlns="" id="{00000000-0008-0000-0C00-00009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xmlns="" id="{00000000-0008-0000-0C00-00009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xmlns="" id="{00000000-0008-0000-0C00-00009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xmlns="" id="{00000000-0008-0000-0C00-00009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xmlns="" id="{00000000-0008-0000-0C00-00009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xmlns="" id="{00000000-0008-0000-0C00-00009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xmlns="" id="{00000000-0008-0000-0C00-00009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xmlns="" id="{00000000-0008-0000-0C00-00009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xmlns="" id="{00000000-0008-0000-0C00-00009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xmlns="" id="{00000000-0008-0000-0C00-0000A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xmlns="" id="{00000000-0008-0000-0C00-0000A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xmlns="" id="{00000000-0008-0000-0C00-0000A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xmlns="" id="{00000000-0008-0000-0C00-0000A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xmlns="" id="{00000000-0008-0000-0C00-0000A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xmlns="" id="{00000000-0008-0000-0C00-0000A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xmlns="" id="{00000000-0008-0000-0C00-0000A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xmlns="" id="{00000000-0008-0000-0C00-0000A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xmlns="" id="{00000000-0008-0000-0C00-0000A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xmlns="" id="{00000000-0008-0000-0C00-0000A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xmlns="" id="{00000000-0008-0000-0C00-0000A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xmlns="" id="{00000000-0008-0000-0C00-0000A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xmlns="" id="{00000000-0008-0000-0C00-0000A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xmlns="" id="{00000000-0008-0000-0C00-0000A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xmlns="" id="{00000000-0008-0000-0C00-0000A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xmlns="" id="{00000000-0008-0000-0C00-0000A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xmlns="" id="{00000000-0008-0000-0C00-0000B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xmlns="" id="{00000000-0008-0000-0C00-0000B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xmlns="" id="{00000000-0008-0000-0C00-0000B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xmlns="" id="{00000000-0008-0000-0C00-0000B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xmlns="" id="{00000000-0008-0000-0C00-0000B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xmlns="" id="{00000000-0008-0000-0C00-0000B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xmlns="" id="{00000000-0008-0000-0C00-0000B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xmlns="" id="{00000000-0008-0000-0C00-0000B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xmlns="" id="{00000000-0008-0000-0C00-0000B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xmlns="" id="{00000000-0008-0000-0C00-0000B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xmlns="" id="{00000000-0008-0000-0C00-0000B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xmlns="" id="{00000000-0008-0000-0C00-0000B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xmlns="" id="{00000000-0008-0000-0C00-0000B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xmlns="" id="{00000000-0008-0000-0C00-0000B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xmlns="" id="{00000000-0008-0000-0C00-0000B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xmlns="" id="{00000000-0008-0000-0C00-0000B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xmlns="" id="{00000000-0008-0000-0C00-0000C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xmlns="" id="{00000000-0008-0000-0C00-0000C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xmlns="" id="{00000000-0008-0000-0C00-0000C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xmlns="" id="{00000000-0008-0000-0C00-0000C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xmlns="" id="{00000000-0008-0000-0C00-0000C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xmlns="" id="{00000000-0008-0000-0C00-0000C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xmlns="" id="{00000000-0008-0000-0C00-0000C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xmlns="" id="{00000000-0008-0000-0C00-0000C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xmlns="" id="{00000000-0008-0000-0C00-0000C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xmlns="" id="{00000000-0008-0000-0C00-0000C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xmlns="" id="{00000000-0008-0000-0C00-0000C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xmlns="" id="{00000000-0008-0000-0C00-0000C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xmlns="" id="{00000000-0008-0000-0C00-0000C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xmlns="" id="{00000000-0008-0000-0C00-0000C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xmlns="" id="{00000000-0008-0000-0C00-0000C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xmlns="" id="{00000000-0008-0000-0C00-0000C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xmlns="" id="{00000000-0008-0000-0C00-0000D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xmlns="" id="{00000000-0008-0000-0C00-0000D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xmlns="" id="{00000000-0008-0000-0C00-0000D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xmlns="" id="{00000000-0008-0000-0C00-0000D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xmlns="" id="{00000000-0008-0000-0C00-0000D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xmlns="" id="{00000000-0008-0000-0C00-0000D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xmlns="" id="{00000000-0008-0000-0C00-0000D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xmlns="" id="{00000000-0008-0000-0C00-0000D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xmlns="" id="{00000000-0008-0000-0C00-0000D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xmlns="" id="{00000000-0008-0000-0C00-0000D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xmlns="" id="{00000000-0008-0000-0C00-0000D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xmlns="" id="{00000000-0008-0000-0C00-0000D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xmlns="" id="{00000000-0008-0000-0C00-0000D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xmlns="" id="{00000000-0008-0000-0C00-0000D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xmlns="" id="{00000000-0008-0000-0C00-0000D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xmlns="" id="{00000000-0008-0000-0C00-0000D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xmlns="" id="{00000000-0008-0000-0C00-0000E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xmlns="" id="{00000000-0008-0000-0C00-0000E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xmlns="" id="{00000000-0008-0000-0C00-0000E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xmlns="" id="{00000000-0008-0000-0C00-0000E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xmlns="" id="{00000000-0008-0000-0C00-0000E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xmlns="" id="{00000000-0008-0000-0C00-0000E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xmlns="" id="{00000000-0008-0000-0C00-0000E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xmlns="" id="{00000000-0008-0000-0C00-0000E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xmlns="" id="{00000000-0008-0000-0C00-0000E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xmlns="" id="{00000000-0008-0000-0C00-0000E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xmlns="" id="{00000000-0008-0000-0C00-0000E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xmlns="" id="{00000000-0008-0000-0C00-0000E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xmlns="" id="{00000000-0008-0000-0C00-0000E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xmlns="" id="{00000000-0008-0000-0C00-0000E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xmlns="" id="{00000000-0008-0000-0C00-0000E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xmlns="" id="{00000000-0008-0000-0C00-0000E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xmlns="" id="{00000000-0008-0000-0C00-0000F0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xmlns="" id="{00000000-0008-0000-0C00-0000F1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xmlns="" id="{00000000-0008-0000-0C00-0000F2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xmlns="" id="{00000000-0008-0000-0C00-0000F3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xmlns="" id="{00000000-0008-0000-0C00-0000F4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xmlns="" id="{00000000-0008-0000-0C00-0000F5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xmlns="" id="{00000000-0008-0000-0C00-0000F6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xmlns="" id="{00000000-0008-0000-0C00-0000F7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xmlns="" id="{00000000-0008-0000-0C00-0000F8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xmlns="" id="{00000000-0008-0000-0C00-0000F9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xmlns="" id="{00000000-0008-0000-0C00-0000FA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xmlns="" id="{00000000-0008-0000-0C00-0000FB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xmlns="" id="{00000000-0008-0000-0C00-0000FC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xmlns="" id="{00000000-0008-0000-0C00-0000FD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xmlns="" id="{00000000-0008-0000-0C00-0000FE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xmlns="" id="{00000000-0008-0000-0C00-0000FF0D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xmlns="" id="{00000000-0008-0000-0C00-00000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xmlns="" id="{00000000-0008-0000-0C00-00000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xmlns="" id="{00000000-0008-0000-0C00-00000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xmlns="" id="{00000000-0008-0000-0C00-00000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xmlns="" id="{00000000-0008-0000-0C00-00000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xmlns="" id="{00000000-0008-0000-0C00-00000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xmlns="" id="{00000000-0008-0000-0C00-00000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xmlns="" id="{00000000-0008-0000-0C00-00000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xmlns="" id="{00000000-0008-0000-0C00-00000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xmlns="" id="{00000000-0008-0000-0C00-00000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xmlns="" id="{00000000-0008-0000-0C00-00000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xmlns="" id="{00000000-0008-0000-0C00-00000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xmlns="" id="{00000000-0008-0000-0C00-00000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xmlns="" id="{00000000-0008-0000-0C00-00000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xmlns="" id="{00000000-0008-0000-0C00-00000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xmlns="" id="{00000000-0008-0000-0C00-00000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xmlns="" id="{00000000-0008-0000-0C00-00001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xmlns="" id="{00000000-0008-0000-0C00-00001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xmlns="" id="{00000000-0008-0000-0C00-00001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xmlns="" id="{00000000-0008-0000-0C00-00001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xmlns="" id="{00000000-0008-0000-0C00-00001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xmlns="" id="{00000000-0008-0000-0C00-00001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xmlns="" id="{00000000-0008-0000-0C00-00001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xmlns="" id="{00000000-0008-0000-0C00-00001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xmlns="" id="{00000000-0008-0000-0C00-00001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xmlns="" id="{00000000-0008-0000-0C00-00001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xmlns="" id="{00000000-0008-0000-0C00-00001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xmlns="" id="{00000000-0008-0000-0C00-00001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xmlns="" id="{00000000-0008-0000-0C00-00001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xmlns="" id="{00000000-0008-0000-0C00-00001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xmlns="" id="{00000000-0008-0000-0C00-00001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xmlns="" id="{00000000-0008-0000-0C00-00001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xmlns="" id="{00000000-0008-0000-0C00-00002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xmlns="" id="{00000000-0008-0000-0C00-00002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xmlns="" id="{00000000-0008-0000-0C00-00002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xmlns="" id="{00000000-0008-0000-0C00-00002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xmlns="" id="{00000000-0008-0000-0C00-00002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xmlns="" id="{00000000-0008-0000-0C00-00002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xmlns="" id="{00000000-0008-0000-0C00-00002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xmlns="" id="{00000000-0008-0000-0C00-00002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xmlns="" id="{00000000-0008-0000-0C00-00002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xmlns="" id="{00000000-0008-0000-0C00-00002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xmlns="" id="{00000000-0008-0000-0C00-00002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xmlns="" id="{00000000-0008-0000-0C00-00002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xmlns="" id="{00000000-0008-0000-0C00-00002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xmlns="" id="{00000000-0008-0000-0C00-00002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xmlns="" id="{00000000-0008-0000-0C00-00002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xmlns="" id="{00000000-0008-0000-0C00-00002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xmlns="" id="{00000000-0008-0000-0C00-00003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xmlns="" id="{00000000-0008-0000-0C00-00003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xmlns="" id="{00000000-0008-0000-0C00-00003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xmlns="" id="{00000000-0008-0000-0C00-00003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xmlns="" id="{00000000-0008-0000-0C00-00003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xmlns="" id="{00000000-0008-0000-0C00-00003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xmlns="" id="{00000000-0008-0000-0C00-00003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xmlns="" id="{00000000-0008-0000-0C00-00003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xmlns="" id="{00000000-0008-0000-0C00-00003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xmlns="" id="{00000000-0008-0000-0C00-00003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xmlns="" id="{00000000-0008-0000-0C00-00003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xmlns="" id="{00000000-0008-0000-0C00-00003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xmlns="" id="{00000000-0008-0000-0C00-00003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xmlns="" id="{00000000-0008-0000-0C00-00003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xmlns="" id="{00000000-0008-0000-0C00-00003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xmlns="" id="{00000000-0008-0000-0C00-00003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xmlns="" id="{00000000-0008-0000-0C00-00004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xmlns="" id="{00000000-0008-0000-0C00-00004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xmlns="" id="{00000000-0008-0000-0C00-00004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xmlns="" id="{00000000-0008-0000-0C00-00004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xmlns="" id="{00000000-0008-0000-0C00-00004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xmlns="" id="{00000000-0008-0000-0C00-00004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xmlns="" id="{00000000-0008-0000-0C00-00004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xmlns="" id="{00000000-0008-0000-0C00-00004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xmlns="" id="{00000000-0008-0000-0C00-00004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xmlns="" id="{00000000-0008-0000-0C00-00004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xmlns="" id="{00000000-0008-0000-0C00-00004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xmlns="" id="{00000000-0008-0000-0C00-00004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xmlns="" id="{00000000-0008-0000-0C00-00004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xmlns="" id="{00000000-0008-0000-0C00-00004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xmlns="" id="{00000000-0008-0000-0C00-00004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xmlns="" id="{00000000-0008-0000-0C00-00004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xmlns="" id="{00000000-0008-0000-0C00-00005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xmlns="" id="{00000000-0008-0000-0C00-00005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xmlns="" id="{00000000-0008-0000-0C00-00005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xmlns="" id="{00000000-0008-0000-0C00-00005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xmlns="" id="{00000000-0008-0000-0C00-00005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xmlns="" id="{00000000-0008-0000-0C00-00005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xmlns="" id="{00000000-0008-0000-0C00-00005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xmlns="" id="{00000000-0008-0000-0C00-00005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xmlns="" id="{00000000-0008-0000-0C00-00005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xmlns="" id="{00000000-0008-0000-0C00-00005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xmlns="" id="{00000000-0008-0000-0C00-00005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xmlns="" id="{00000000-0008-0000-0C00-00005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xmlns="" id="{00000000-0008-0000-0C00-00005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xmlns="" id="{00000000-0008-0000-0C00-00005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xmlns="" id="{00000000-0008-0000-0C00-00005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xmlns="" id="{00000000-0008-0000-0C00-00005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xmlns="" id="{00000000-0008-0000-0C00-00006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xmlns="" id="{00000000-0008-0000-0C00-00006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xmlns="" id="{00000000-0008-0000-0C00-00006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xmlns="" id="{00000000-0008-0000-0C00-00006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xmlns="" id="{00000000-0008-0000-0C00-00006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xmlns="" id="{00000000-0008-0000-0C00-00006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xmlns="" id="{00000000-0008-0000-0C00-00006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xmlns="" id="{00000000-0008-0000-0C00-00006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xmlns="" id="{00000000-0008-0000-0C00-00006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xmlns="" id="{00000000-0008-0000-0C00-00006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xmlns="" id="{00000000-0008-0000-0C00-00006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xmlns="" id="{00000000-0008-0000-0C00-00006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xmlns="" id="{00000000-0008-0000-0C00-00006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xmlns="" id="{00000000-0008-0000-0C00-00006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xmlns="" id="{00000000-0008-0000-0C00-00006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xmlns="" id="{00000000-0008-0000-0C00-00006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xmlns="" id="{00000000-0008-0000-0C00-00007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xmlns="" id="{00000000-0008-0000-0C00-00007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xmlns="" id="{00000000-0008-0000-0C00-00007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xmlns="" id="{00000000-0008-0000-0C00-00007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xmlns="" id="{00000000-0008-0000-0C00-00007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xmlns="" id="{00000000-0008-0000-0C00-00007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xmlns="" id="{00000000-0008-0000-0C00-00007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xmlns="" id="{00000000-0008-0000-0C00-00007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xmlns="" id="{00000000-0008-0000-0C00-00007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xmlns="" id="{00000000-0008-0000-0C00-00007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xmlns="" id="{00000000-0008-0000-0C00-00007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xmlns="" id="{00000000-0008-0000-0C00-00007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xmlns="" id="{00000000-0008-0000-0C00-00007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xmlns="" id="{00000000-0008-0000-0C00-00007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xmlns="" id="{00000000-0008-0000-0C00-00007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xmlns="" id="{00000000-0008-0000-0C00-00007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xmlns="" id="{00000000-0008-0000-0C00-00008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xmlns="" id="{00000000-0008-0000-0C00-00008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xmlns="" id="{00000000-0008-0000-0C00-00008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xmlns="" id="{00000000-0008-0000-0C00-00008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xmlns="" id="{00000000-0008-0000-0C00-00008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xmlns="" id="{00000000-0008-0000-0C00-00008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xmlns="" id="{00000000-0008-0000-0C00-00008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xmlns="" id="{00000000-0008-0000-0C00-00008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xmlns="" id="{00000000-0008-0000-0C00-00008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xmlns="" id="{00000000-0008-0000-0C00-00008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xmlns="" id="{00000000-0008-0000-0C00-00008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xmlns="" id="{00000000-0008-0000-0C00-00008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xmlns="" id="{00000000-0008-0000-0C00-00008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xmlns="" id="{00000000-0008-0000-0C00-00008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xmlns="" id="{00000000-0008-0000-0C00-00008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xmlns="" id="{00000000-0008-0000-0C00-00008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xmlns="" id="{00000000-0008-0000-0C00-00009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xmlns="" id="{00000000-0008-0000-0C00-00009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xmlns="" id="{00000000-0008-0000-0C00-00009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xmlns="" id="{00000000-0008-0000-0C00-00009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xmlns="" id="{00000000-0008-0000-0C00-00009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xmlns="" id="{00000000-0008-0000-0C00-00009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xmlns="" id="{00000000-0008-0000-0C00-00009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xmlns="" id="{00000000-0008-0000-0C00-00009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xmlns="" id="{00000000-0008-0000-0C00-00009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xmlns="" id="{00000000-0008-0000-0C00-00009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xmlns="" id="{00000000-0008-0000-0C00-00009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xmlns="" id="{00000000-0008-0000-0C00-00009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xmlns="" id="{00000000-0008-0000-0C00-00009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xmlns="" id="{00000000-0008-0000-0C00-00009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xmlns="" id="{00000000-0008-0000-0C00-00009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xmlns="" id="{00000000-0008-0000-0C00-00009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xmlns="" id="{00000000-0008-0000-0C00-0000A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xmlns="" id="{00000000-0008-0000-0C00-0000A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xmlns="" id="{00000000-0008-0000-0C00-0000A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xmlns="" id="{00000000-0008-0000-0C00-0000A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xmlns="" id="{00000000-0008-0000-0C00-0000A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xmlns="" id="{00000000-0008-0000-0C00-0000A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xmlns="" id="{00000000-0008-0000-0C00-0000A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xmlns="" id="{00000000-0008-0000-0C00-0000A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xmlns="" id="{00000000-0008-0000-0C00-0000A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xmlns="" id="{00000000-0008-0000-0C00-0000A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xmlns="" id="{00000000-0008-0000-0C00-0000A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xmlns="" id="{00000000-0008-0000-0C00-0000A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xmlns="" id="{00000000-0008-0000-0C00-0000A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xmlns="" id="{00000000-0008-0000-0C00-0000A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xmlns="" id="{00000000-0008-0000-0C00-0000A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xmlns="" id="{00000000-0008-0000-0C00-0000A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xmlns="" id="{00000000-0008-0000-0C00-0000B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xmlns="" id="{00000000-0008-0000-0C00-0000B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xmlns="" id="{00000000-0008-0000-0C00-0000B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xmlns="" id="{00000000-0008-0000-0C00-0000B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xmlns="" id="{00000000-0008-0000-0C00-0000B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xmlns="" id="{00000000-0008-0000-0C00-0000B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xmlns="" id="{00000000-0008-0000-0C00-0000B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xmlns="" id="{00000000-0008-0000-0C00-0000B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xmlns="" id="{00000000-0008-0000-0C00-0000B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xmlns="" id="{00000000-0008-0000-0C00-0000B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xmlns="" id="{00000000-0008-0000-0C00-0000B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xmlns="" id="{00000000-0008-0000-0C00-0000B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xmlns="" id="{00000000-0008-0000-0C00-0000B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xmlns="" id="{00000000-0008-0000-0C00-0000B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xmlns="" id="{00000000-0008-0000-0C00-0000B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xmlns="" id="{00000000-0008-0000-0C00-0000B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xmlns="" id="{00000000-0008-0000-0C00-0000C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xmlns="" id="{00000000-0008-0000-0C00-0000C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xmlns="" id="{00000000-0008-0000-0C00-0000C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xmlns="" id="{00000000-0008-0000-0C00-0000C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xmlns="" id="{00000000-0008-0000-0C00-0000C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xmlns="" id="{00000000-0008-0000-0C00-0000C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xmlns="" id="{00000000-0008-0000-0C00-0000C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xmlns="" id="{00000000-0008-0000-0C00-0000C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xmlns="" id="{00000000-0008-0000-0C00-0000C8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xmlns="" id="{00000000-0008-0000-0C00-0000C9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xmlns="" id="{00000000-0008-0000-0C00-0000CA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xmlns="" id="{00000000-0008-0000-0C00-0000CB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xmlns="" id="{00000000-0008-0000-0C00-0000CC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xmlns="" id="{00000000-0008-0000-0C00-0000CD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xmlns="" id="{00000000-0008-0000-0C00-0000CE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xmlns="" id="{00000000-0008-0000-0C00-0000CF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xmlns="" id="{00000000-0008-0000-0C00-0000D0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xmlns="" id="{00000000-0008-0000-0C00-0000D1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xmlns="" id="{00000000-0008-0000-0C00-0000D2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xmlns="" id="{00000000-0008-0000-0C00-0000D3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xmlns="" id="{00000000-0008-0000-0C00-0000D4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xmlns="" id="{00000000-0008-0000-0C00-0000D5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xmlns="" id="{00000000-0008-0000-0C00-0000D6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xmlns="" id="{00000000-0008-0000-0C00-0000D70E0000}"/>
            </a:ext>
          </a:extLst>
        </xdr:cNvPr>
        <xdr:cNvSpPr txBox="1">
          <a:spLocks noChangeArrowheads="1"/>
        </xdr:cNvSpPr>
      </xdr:nvSpPr>
      <xdr:spPr bwMode="auto">
        <a:xfrm>
          <a:off x="4800600" y="2171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xmlns="" id="{00000000-0008-0000-0C00-0000D8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xmlns="" id="{00000000-0008-0000-0C00-0000D9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xmlns="" id="{00000000-0008-0000-0C00-0000DA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xmlns="" id="{00000000-0008-0000-0C00-0000DB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xmlns="" id="{00000000-0008-0000-0C00-0000DC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xmlns="" id="{00000000-0008-0000-0C00-0000DD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xmlns="" id="{00000000-0008-0000-0C00-0000DE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xmlns="" id="{00000000-0008-0000-0C00-0000DF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xmlns="" id="{00000000-0008-0000-0C00-0000E0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xmlns="" id="{00000000-0008-0000-0C00-0000E1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xmlns="" id="{00000000-0008-0000-0C00-0000E2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xmlns="" id="{00000000-0008-0000-0C00-0000E3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xmlns="" id="{00000000-0008-0000-0C00-0000E4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xmlns="" id="{00000000-0008-0000-0C00-0000E5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xmlns="" id="{00000000-0008-0000-0C00-0000E6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xmlns="" id="{00000000-0008-0000-0C00-0000E7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xmlns="" id="{00000000-0008-0000-0C00-0000E8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xmlns="" id="{00000000-0008-0000-0C00-0000E9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xmlns="" id="{00000000-0008-0000-0C00-0000EA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xmlns="" id="{00000000-0008-0000-0C00-0000EB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xmlns="" id="{00000000-0008-0000-0C00-0000EC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xmlns="" id="{00000000-0008-0000-0C00-0000ED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xmlns="" id="{00000000-0008-0000-0C00-0000EE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xmlns="" id="{00000000-0008-0000-0C00-0000EF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xmlns="" id="{00000000-0008-0000-0C00-0000F0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xmlns="" id="{00000000-0008-0000-0C00-0000F1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xmlns="" id="{00000000-0008-0000-0C00-0000F2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xmlns="" id="{00000000-0008-0000-0C00-0000F3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xmlns="" id="{00000000-0008-0000-0C00-0000F4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xmlns="" id="{00000000-0008-0000-0C00-0000F5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xmlns="" id="{00000000-0008-0000-0C00-0000F6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xmlns="" id="{00000000-0008-0000-0C00-0000F7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xmlns="" id="{00000000-0008-0000-0C00-0000F8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xmlns="" id="{00000000-0008-0000-0C00-0000F9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xmlns="" id="{00000000-0008-0000-0C00-0000FA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xmlns="" id="{00000000-0008-0000-0C00-0000FB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xmlns="" id="{00000000-0008-0000-0C00-0000FC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xmlns="" id="{00000000-0008-0000-0C00-0000FD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xmlns="" id="{00000000-0008-0000-0C00-0000FE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xmlns="" id="{00000000-0008-0000-0C00-0000FF0E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xmlns="" id="{00000000-0008-0000-0C00-00000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xmlns="" id="{00000000-0008-0000-0C00-00000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xmlns="" id="{00000000-0008-0000-0C00-00000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xmlns="" id="{00000000-0008-0000-0C00-00000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xmlns="" id="{00000000-0008-0000-0C00-00000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xmlns="" id="{00000000-0008-0000-0C00-00000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xmlns="" id="{00000000-0008-0000-0C00-00000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xmlns="" id="{00000000-0008-0000-0C00-00000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xmlns="" id="{00000000-0008-0000-0C00-00000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xmlns="" id="{00000000-0008-0000-0C00-00000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xmlns="" id="{00000000-0008-0000-0C00-00000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xmlns="" id="{00000000-0008-0000-0C00-00000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xmlns="" id="{00000000-0008-0000-0C00-00000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xmlns="" id="{00000000-0008-0000-0C00-00000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xmlns="" id="{00000000-0008-0000-0C00-00000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xmlns="" id="{00000000-0008-0000-0C00-00000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xmlns="" id="{00000000-0008-0000-0C00-00001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xmlns="" id="{00000000-0008-0000-0C00-00001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xmlns="" id="{00000000-0008-0000-0C00-00001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xmlns="" id="{00000000-0008-0000-0C00-00001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xmlns="" id="{00000000-0008-0000-0C00-00001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xmlns="" id="{00000000-0008-0000-0C00-00001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xmlns="" id="{00000000-0008-0000-0C00-00001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xmlns="" id="{00000000-0008-0000-0C00-00001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xmlns="" id="{00000000-0008-0000-0C00-00001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xmlns="" id="{00000000-0008-0000-0C00-00001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xmlns="" id="{00000000-0008-0000-0C00-00001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xmlns="" id="{00000000-0008-0000-0C00-00001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xmlns="" id="{00000000-0008-0000-0C00-00001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xmlns="" id="{00000000-0008-0000-0C00-00001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xmlns="" id="{00000000-0008-0000-0C00-00001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xmlns="" id="{00000000-0008-0000-0C00-00001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xmlns="" id="{00000000-0008-0000-0C00-00002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xmlns="" id="{00000000-0008-0000-0C00-00002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xmlns="" id="{00000000-0008-0000-0C00-00002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xmlns="" id="{00000000-0008-0000-0C00-00002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xmlns="" id="{00000000-0008-0000-0C00-00002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xmlns="" id="{00000000-0008-0000-0C00-00002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xmlns="" id="{00000000-0008-0000-0C00-00002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xmlns="" id="{00000000-0008-0000-0C00-00002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xmlns="" id="{00000000-0008-0000-0C00-00002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xmlns="" id="{00000000-0008-0000-0C00-00002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xmlns="" id="{00000000-0008-0000-0C00-00002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xmlns="" id="{00000000-0008-0000-0C00-00002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xmlns="" id="{00000000-0008-0000-0C00-00002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xmlns="" id="{00000000-0008-0000-0C00-00002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xmlns="" id="{00000000-0008-0000-0C00-00002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xmlns="" id="{00000000-0008-0000-0C00-00002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xmlns="" id="{00000000-0008-0000-0C00-00003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xmlns="" id="{00000000-0008-0000-0C00-00003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xmlns="" id="{00000000-0008-0000-0C00-00003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xmlns="" id="{00000000-0008-0000-0C00-00003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xmlns="" id="{00000000-0008-0000-0C00-00003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xmlns="" id="{00000000-0008-0000-0C00-00003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xmlns="" id="{00000000-0008-0000-0C00-00003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xmlns="" id="{00000000-0008-0000-0C00-00003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xmlns="" id="{00000000-0008-0000-0C00-00003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xmlns="" id="{00000000-0008-0000-0C00-00003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xmlns="" id="{00000000-0008-0000-0C00-00003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xmlns="" id="{00000000-0008-0000-0C00-00003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xmlns="" id="{00000000-0008-0000-0C00-00003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xmlns="" id="{00000000-0008-0000-0C00-00003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xmlns="" id="{00000000-0008-0000-0C00-00003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xmlns="" id="{00000000-0008-0000-0C00-00003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xmlns="" id="{00000000-0008-0000-0C00-00004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xmlns="" id="{00000000-0008-0000-0C00-00004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xmlns="" id="{00000000-0008-0000-0C00-00004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xmlns="" id="{00000000-0008-0000-0C00-00004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xmlns="" id="{00000000-0008-0000-0C00-00004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xmlns="" id="{00000000-0008-0000-0C00-00004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xmlns="" id="{00000000-0008-0000-0C00-00004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xmlns="" id="{00000000-0008-0000-0C00-00004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xmlns="" id="{00000000-0008-0000-0C00-00004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xmlns="" id="{00000000-0008-0000-0C00-00004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xmlns="" id="{00000000-0008-0000-0C00-00004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xmlns="" id="{00000000-0008-0000-0C00-00004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xmlns="" id="{00000000-0008-0000-0C00-00004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xmlns="" id="{00000000-0008-0000-0C00-00004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xmlns="" id="{00000000-0008-0000-0C00-00004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xmlns="" id="{00000000-0008-0000-0C00-00004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xmlns="" id="{00000000-0008-0000-0C00-00005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xmlns="" id="{00000000-0008-0000-0C00-00005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xmlns="" id="{00000000-0008-0000-0C00-00005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xmlns="" id="{00000000-0008-0000-0C00-00005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xmlns="" id="{00000000-0008-0000-0C00-00005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xmlns="" id="{00000000-0008-0000-0C00-00005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xmlns="" id="{00000000-0008-0000-0C00-00005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xmlns="" id="{00000000-0008-0000-0C00-00005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xmlns="" id="{00000000-0008-0000-0C00-00005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xmlns="" id="{00000000-0008-0000-0C00-00005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xmlns="" id="{00000000-0008-0000-0C00-00005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xmlns="" id="{00000000-0008-0000-0C00-00005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xmlns="" id="{00000000-0008-0000-0C00-00005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xmlns="" id="{00000000-0008-0000-0C00-00005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xmlns="" id="{00000000-0008-0000-0C00-00005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xmlns="" id="{00000000-0008-0000-0C00-00005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xmlns="" id="{00000000-0008-0000-0C00-00006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xmlns="" id="{00000000-0008-0000-0C00-00006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xmlns="" id="{00000000-0008-0000-0C00-00006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xmlns="" id="{00000000-0008-0000-0C00-00006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xmlns="" id="{00000000-0008-0000-0C00-00006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xmlns="" id="{00000000-0008-0000-0C00-00006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xmlns="" id="{00000000-0008-0000-0C00-00006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xmlns="" id="{00000000-0008-0000-0C00-00006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xmlns="" id="{00000000-0008-0000-0C00-00006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xmlns="" id="{00000000-0008-0000-0C00-00006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xmlns="" id="{00000000-0008-0000-0C00-00006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xmlns="" id="{00000000-0008-0000-0C00-00006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xmlns="" id="{00000000-0008-0000-0C00-00006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xmlns="" id="{00000000-0008-0000-0C00-00006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xmlns="" id="{00000000-0008-0000-0C00-00006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xmlns="" id="{00000000-0008-0000-0C00-00006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xmlns="" id="{00000000-0008-0000-0C00-00007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xmlns="" id="{00000000-0008-0000-0C00-00007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xmlns="" id="{00000000-0008-0000-0C00-00007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xmlns="" id="{00000000-0008-0000-0C00-00007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xmlns="" id="{00000000-0008-0000-0C00-00007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xmlns="" id="{00000000-0008-0000-0C00-00007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xmlns="" id="{00000000-0008-0000-0C00-00007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xmlns="" id="{00000000-0008-0000-0C00-00007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xmlns="" id="{00000000-0008-0000-0C00-00007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xmlns="" id="{00000000-0008-0000-0C00-00007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xmlns="" id="{00000000-0008-0000-0C00-00007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xmlns="" id="{00000000-0008-0000-0C00-00007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xmlns="" id="{00000000-0008-0000-0C00-00007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xmlns="" id="{00000000-0008-0000-0C00-00007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xmlns="" id="{00000000-0008-0000-0C00-00007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xmlns="" id="{00000000-0008-0000-0C00-00007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xmlns="" id="{00000000-0008-0000-0C00-00008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xmlns="" id="{00000000-0008-0000-0C00-00008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xmlns="" id="{00000000-0008-0000-0C00-00008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xmlns="" id="{00000000-0008-0000-0C00-00008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xmlns="" id="{00000000-0008-0000-0C00-00008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xmlns="" id="{00000000-0008-0000-0C00-00008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xmlns="" id="{00000000-0008-0000-0C00-00008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xmlns="" id="{00000000-0008-0000-0C00-00008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xmlns="" id="{00000000-0008-0000-0C00-00008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xmlns="" id="{00000000-0008-0000-0C00-00008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xmlns="" id="{00000000-0008-0000-0C00-00008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xmlns="" id="{00000000-0008-0000-0C00-00008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xmlns="" id="{00000000-0008-0000-0C00-00008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xmlns="" id="{00000000-0008-0000-0C00-00008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xmlns="" id="{00000000-0008-0000-0C00-00008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xmlns="" id="{00000000-0008-0000-0C00-00008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xmlns="" id="{00000000-0008-0000-0C00-00009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xmlns="" id="{00000000-0008-0000-0C00-00009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xmlns="" id="{00000000-0008-0000-0C00-00009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xmlns="" id="{00000000-0008-0000-0C00-00009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xmlns="" id="{00000000-0008-0000-0C00-00009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xmlns="" id="{00000000-0008-0000-0C00-00009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xmlns="" id="{00000000-0008-0000-0C00-00009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xmlns="" id="{00000000-0008-0000-0C00-00009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xmlns="" id="{00000000-0008-0000-0C00-00009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xmlns="" id="{00000000-0008-0000-0C00-00009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xmlns="" id="{00000000-0008-0000-0C00-00009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xmlns="" id="{00000000-0008-0000-0C00-00009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xmlns="" id="{00000000-0008-0000-0C00-00009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xmlns="" id="{00000000-0008-0000-0C00-00009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xmlns="" id="{00000000-0008-0000-0C00-00009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xmlns="" id="{00000000-0008-0000-0C00-00009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xmlns="" id="{00000000-0008-0000-0C00-0000A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xmlns="" id="{00000000-0008-0000-0C00-0000A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xmlns="" id="{00000000-0008-0000-0C00-0000A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xmlns="" id="{00000000-0008-0000-0C00-0000A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xmlns="" id="{00000000-0008-0000-0C00-0000A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xmlns="" id="{00000000-0008-0000-0C00-0000A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xmlns="" id="{00000000-0008-0000-0C00-0000A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xmlns="" id="{00000000-0008-0000-0C00-0000A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xmlns="" id="{00000000-0008-0000-0C00-0000A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xmlns="" id="{00000000-0008-0000-0C00-0000A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xmlns="" id="{00000000-0008-0000-0C00-0000A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xmlns="" id="{00000000-0008-0000-0C00-0000A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xmlns="" id="{00000000-0008-0000-0C00-0000A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xmlns="" id="{00000000-0008-0000-0C00-0000A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xmlns="" id="{00000000-0008-0000-0C00-0000A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xmlns="" id="{00000000-0008-0000-0C00-0000A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xmlns="" id="{00000000-0008-0000-0C00-0000B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xmlns="" id="{00000000-0008-0000-0C00-0000B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xmlns="" id="{00000000-0008-0000-0C00-0000B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xmlns="" id="{00000000-0008-0000-0C00-0000B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xmlns="" id="{00000000-0008-0000-0C00-0000B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xmlns="" id="{00000000-0008-0000-0C00-0000B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xmlns="" id="{00000000-0008-0000-0C00-0000B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xmlns="" id="{00000000-0008-0000-0C00-0000B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xmlns="" id="{00000000-0008-0000-0C00-0000B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xmlns="" id="{00000000-0008-0000-0C00-0000B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xmlns="" id="{00000000-0008-0000-0C00-0000B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xmlns="" id="{00000000-0008-0000-0C00-0000B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xmlns="" id="{00000000-0008-0000-0C00-0000B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xmlns="" id="{00000000-0008-0000-0C00-0000B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xmlns="" id="{00000000-0008-0000-0C00-0000B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xmlns="" id="{00000000-0008-0000-0C00-0000B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xmlns="" id="{00000000-0008-0000-0C00-0000C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xmlns="" id="{00000000-0008-0000-0C00-0000C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xmlns="" id="{00000000-0008-0000-0C00-0000C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xmlns="" id="{00000000-0008-0000-0C00-0000C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xmlns="" id="{00000000-0008-0000-0C00-0000C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xmlns="" id="{00000000-0008-0000-0C00-0000C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xmlns="" id="{00000000-0008-0000-0C00-0000C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xmlns="" id="{00000000-0008-0000-0C00-0000C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xmlns="" id="{00000000-0008-0000-0C00-0000C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xmlns="" id="{00000000-0008-0000-0C00-0000C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xmlns="" id="{00000000-0008-0000-0C00-0000C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xmlns="" id="{00000000-0008-0000-0C00-0000C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xmlns="" id="{00000000-0008-0000-0C00-0000C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xmlns="" id="{00000000-0008-0000-0C00-0000C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xmlns="" id="{00000000-0008-0000-0C00-0000C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xmlns="" id="{00000000-0008-0000-0C00-0000C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xmlns="" id="{00000000-0008-0000-0C00-0000D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xmlns="" id="{00000000-0008-0000-0C00-0000D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xmlns="" id="{00000000-0008-0000-0C00-0000D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xmlns="" id="{00000000-0008-0000-0C00-0000D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xmlns="" id="{00000000-0008-0000-0C00-0000D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xmlns="" id="{00000000-0008-0000-0C00-0000D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xmlns="" id="{00000000-0008-0000-0C00-0000D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xmlns="" id="{00000000-0008-0000-0C00-0000D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xmlns="" id="{00000000-0008-0000-0C00-0000D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xmlns="" id="{00000000-0008-0000-0C00-0000D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xmlns="" id="{00000000-0008-0000-0C00-0000D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xmlns="" id="{00000000-0008-0000-0C00-0000D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xmlns="" id="{00000000-0008-0000-0C00-0000D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xmlns="" id="{00000000-0008-0000-0C00-0000D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xmlns="" id="{00000000-0008-0000-0C00-0000D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xmlns="" id="{00000000-0008-0000-0C00-0000D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xmlns="" id="{00000000-0008-0000-0C00-0000E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xmlns="" id="{00000000-0008-0000-0C00-0000E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xmlns="" id="{00000000-0008-0000-0C00-0000E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xmlns="" id="{00000000-0008-0000-0C00-0000E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xmlns="" id="{00000000-0008-0000-0C00-0000E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xmlns="" id="{00000000-0008-0000-0C00-0000E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xmlns="" id="{00000000-0008-0000-0C00-0000E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xmlns="" id="{00000000-0008-0000-0C00-0000E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xmlns="" id="{00000000-0008-0000-0C00-0000E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xmlns="" id="{00000000-0008-0000-0C00-0000E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xmlns="" id="{00000000-0008-0000-0C00-0000E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xmlns="" id="{00000000-0008-0000-0C00-0000E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xmlns="" id="{00000000-0008-0000-0C00-0000E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xmlns="" id="{00000000-0008-0000-0C00-0000E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xmlns="" id="{00000000-0008-0000-0C00-0000E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xmlns="" id="{00000000-0008-0000-0C00-0000E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xmlns="" id="{00000000-0008-0000-0C00-0000F0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xmlns="" id="{00000000-0008-0000-0C00-0000F1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xmlns="" id="{00000000-0008-0000-0C00-0000F2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xmlns="" id="{00000000-0008-0000-0C00-0000F3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xmlns="" id="{00000000-0008-0000-0C00-0000F4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xmlns="" id="{00000000-0008-0000-0C00-0000F5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xmlns="" id="{00000000-0008-0000-0C00-0000F6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xmlns="" id="{00000000-0008-0000-0C00-0000F7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xmlns="" id="{00000000-0008-0000-0C00-0000F8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xmlns="" id="{00000000-0008-0000-0C00-0000F9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xmlns="" id="{00000000-0008-0000-0C00-0000FA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xmlns="" id="{00000000-0008-0000-0C00-0000FB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xmlns="" id="{00000000-0008-0000-0C00-0000FC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xmlns="" id="{00000000-0008-0000-0C00-0000FD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xmlns="" id="{00000000-0008-0000-0C00-0000FE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xmlns="" id="{00000000-0008-0000-0C00-0000FF0F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xmlns="" id="{00000000-0008-0000-0C00-00000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xmlns="" id="{00000000-0008-0000-0C00-00000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xmlns="" id="{00000000-0008-0000-0C00-00000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xmlns="" id="{00000000-0008-0000-0C00-00000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xmlns="" id="{00000000-0008-0000-0C00-00000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xmlns="" id="{00000000-0008-0000-0C00-00000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xmlns="" id="{00000000-0008-0000-0C00-00000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xmlns="" id="{00000000-0008-0000-0C00-00000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xmlns="" id="{00000000-0008-0000-0C00-00000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xmlns="" id="{00000000-0008-0000-0C00-00000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xmlns="" id="{00000000-0008-0000-0C00-00000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xmlns="" id="{00000000-0008-0000-0C00-00000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xmlns="" id="{00000000-0008-0000-0C00-00000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xmlns="" id="{00000000-0008-0000-0C00-00000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xmlns="" id="{00000000-0008-0000-0C00-00000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xmlns="" id="{00000000-0008-0000-0C00-00000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xmlns="" id="{00000000-0008-0000-0C00-00001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xmlns="" id="{00000000-0008-0000-0C00-00001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xmlns="" id="{00000000-0008-0000-0C00-00001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xmlns="" id="{00000000-0008-0000-0C00-00001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xmlns="" id="{00000000-0008-0000-0C00-00001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xmlns="" id="{00000000-0008-0000-0C00-00001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xmlns="" id="{00000000-0008-0000-0C00-00001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xmlns="" id="{00000000-0008-0000-0C00-00001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xmlns="" id="{00000000-0008-0000-0C00-00001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xmlns="" id="{00000000-0008-0000-0C00-00001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xmlns="" id="{00000000-0008-0000-0C00-00001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xmlns="" id="{00000000-0008-0000-0C00-00001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xmlns="" id="{00000000-0008-0000-0C00-00001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xmlns="" id="{00000000-0008-0000-0C00-00001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xmlns="" id="{00000000-0008-0000-0C00-00001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xmlns="" id="{00000000-0008-0000-0C00-00001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xmlns="" id="{00000000-0008-0000-0C00-00002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xmlns="" id="{00000000-0008-0000-0C00-00002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xmlns="" id="{00000000-0008-0000-0C00-00002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xmlns="" id="{00000000-0008-0000-0C00-00002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xmlns="" id="{00000000-0008-0000-0C00-00002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xmlns="" id="{00000000-0008-0000-0C00-00002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xmlns="" id="{00000000-0008-0000-0C00-00002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xmlns="" id="{00000000-0008-0000-0C00-00002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xmlns="" id="{00000000-0008-0000-0C00-00002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xmlns="" id="{00000000-0008-0000-0C00-00002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xmlns="" id="{00000000-0008-0000-0C00-00002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xmlns="" id="{00000000-0008-0000-0C00-00002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xmlns="" id="{00000000-0008-0000-0C00-00002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xmlns="" id="{00000000-0008-0000-0C00-00002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xmlns="" id="{00000000-0008-0000-0C00-00002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xmlns="" id="{00000000-0008-0000-0C00-00002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xmlns="" id="{00000000-0008-0000-0C00-00003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xmlns="" id="{00000000-0008-0000-0C00-00003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xmlns="" id="{00000000-0008-0000-0C00-00003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xmlns="" id="{00000000-0008-0000-0C00-00003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xmlns="" id="{00000000-0008-0000-0C00-00003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xmlns="" id="{00000000-0008-0000-0C00-00003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xmlns="" id="{00000000-0008-0000-0C00-00003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xmlns="" id="{00000000-0008-0000-0C00-00003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xmlns="" id="{00000000-0008-0000-0C00-00003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xmlns="" id="{00000000-0008-0000-0C00-00003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xmlns="" id="{00000000-0008-0000-0C00-00003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xmlns="" id="{00000000-0008-0000-0C00-00003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xmlns="" id="{00000000-0008-0000-0C00-00003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xmlns="" id="{00000000-0008-0000-0C00-00003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xmlns="" id="{00000000-0008-0000-0C00-00003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xmlns="" id="{00000000-0008-0000-0C00-00003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xmlns="" id="{00000000-0008-0000-0C00-00004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xmlns="" id="{00000000-0008-0000-0C00-00004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xmlns="" id="{00000000-0008-0000-0C00-00004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xmlns="" id="{00000000-0008-0000-0C00-00004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xmlns="" id="{00000000-0008-0000-0C00-00004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xmlns="" id="{00000000-0008-0000-0C00-00004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xmlns="" id="{00000000-0008-0000-0C00-00004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xmlns="" id="{00000000-0008-0000-0C00-00004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xmlns="" id="{00000000-0008-0000-0C00-00004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xmlns="" id="{00000000-0008-0000-0C00-00004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xmlns="" id="{00000000-0008-0000-0C00-00004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xmlns="" id="{00000000-0008-0000-0C00-00004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xmlns="" id="{00000000-0008-0000-0C00-00004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xmlns="" id="{00000000-0008-0000-0C00-00004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xmlns="" id="{00000000-0008-0000-0C00-00004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xmlns="" id="{00000000-0008-0000-0C00-00004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xmlns="" id="{00000000-0008-0000-0C00-00005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xmlns="" id="{00000000-0008-0000-0C00-00005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xmlns="" id="{00000000-0008-0000-0C00-00005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xmlns="" id="{00000000-0008-0000-0C00-00005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xmlns="" id="{00000000-0008-0000-0C00-00005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xmlns="" id="{00000000-0008-0000-0C00-00005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xmlns="" id="{00000000-0008-0000-0C00-00005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xmlns="" id="{00000000-0008-0000-0C00-00005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xmlns="" id="{00000000-0008-0000-0C00-00005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xmlns="" id="{00000000-0008-0000-0C00-00005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xmlns="" id="{00000000-0008-0000-0C00-00005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xmlns="" id="{00000000-0008-0000-0C00-00005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xmlns="" id="{00000000-0008-0000-0C00-00005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xmlns="" id="{00000000-0008-0000-0C00-00005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xmlns="" id="{00000000-0008-0000-0C00-00005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xmlns="" id="{00000000-0008-0000-0C00-00005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xmlns="" id="{00000000-0008-0000-0C00-00006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xmlns="" id="{00000000-0008-0000-0C00-00006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xmlns="" id="{00000000-0008-0000-0C00-00006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xmlns="" id="{00000000-0008-0000-0C00-00006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xmlns="" id="{00000000-0008-0000-0C00-00006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xmlns="" id="{00000000-0008-0000-0C00-00006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xmlns="" id="{00000000-0008-0000-0C00-00006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xmlns="" id="{00000000-0008-0000-0C00-00006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xmlns="" id="{00000000-0008-0000-0C00-00006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xmlns="" id="{00000000-0008-0000-0C00-00006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xmlns="" id="{00000000-0008-0000-0C00-00006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xmlns="" id="{00000000-0008-0000-0C00-00006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xmlns="" id="{00000000-0008-0000-0C00-00006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xmlns="" id="{00000000-0008-0000-0C00-00006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xmlns="" id="{00000000-0008-0000-0C00-00006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xmlns="" id="{00000000-0008-0000-0C00-00006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xmlns="" id="{00000000-0008-0000-0C00-00007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xmlns="" id="{00000000-0008-0000-0C00-00007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xmlns="" id="{00000000-0008-0000-0C00-00007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xmlns="" id="{00000000-0008-0000-0C00-00007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xmlns="" id="{00000000-0008-0000-0C00-00007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xmlns="" id="{00000000-0008-0000-0C00-00007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xmlns="" id="{00000000-0008-0000-0C00-00007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xmlns="" id="{00000000-0008-0000-0C00-00007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xmlns="" id="{00000000-0008-0000-0C00-00007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xmlns="" id="{00000000-0008-0000-0C00-00007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xmlns="" id="{00000000-0008-0000-0C00-00007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xmlns="" id="{00000000-0008-0000-0C00-00007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xmlns="" id="{00000000-0008-0000-0C00-00007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xmlns="" id="{00000000-0008-0000-0C00-00007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xmlns="" id="{00000000-0008-0000-0C00-00007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xmlns="" id="{00000000-0008-0000-0C00-00007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xmlns="" id="{00000000-0008-0000-0C00-00008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xmlns="" id="{00000000-0008-0000-0C00-00008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xmlns="" id="{00000000-0008-0000-0C00-00008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xmlns="" id="{00000000-0008-0000-0C00-00008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xmlns="" id="{00000000-0008-0000-0C00-00008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xmlns="" id="{00000000-0008-0000-0C00-00008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xmlns="" id="{00000000-0008-0000-0C00-00008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xmlns="" id="{00000000-0008-0000-0C00-00008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xmlns="" id="{00000000-0008-0000-0C00-00008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xmlns="" id="{00000000-0008-0000-0C00-00008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xmlns="" id="{00000000-0008-0000-0C00-00008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xmlns="" id="{00000000-0008-0000-0C00-00008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xmlns="" id="{00000000-0008-0000-0C00-00008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xmlns="" id="{00000000-0008-0000-0C00-00008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xmlns="" id="{00000000-0008-0000-0C00-00008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xmlns="" id="{00000000-0008-0000-0C00-00008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xmlns="" id="{00000000-0008-0000-0C00-00009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xmlns="" id="{00000000-0008-0000-0C00-00009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xmlns="" id="{00000000-0008-0000-0C00-00009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xmlns="" id="{00000000-0008-0000-0C00-00009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xmlns="" id="{00000000-0008-0000-0C00-00009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xmlns="" id="{00000000-0008-0000-0C00-00009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xmlns="" id="{00000000-0008-0000-0C00-00009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xmlns="" id="{00000000-0008-0000-0C00-00009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xmlns="" id="{00000000-0008-0000-0C00-00009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xmlns="" id="{00000000-0008-0000-0C00-00009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xmlns="" id="{00000000-0008-0000-0C00-00009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xmlns="" id="{00000000-0008-0000-0C00-00009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xmlns="" id="{00000000-0008-0000-0C00-00009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xmlns="" id="{00000000-0008-0000-0C00-00009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xmlns="" id="{00000000-0008-0000-0C00-00009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xmlns="" id="{00000000-0008-0000-0C00-00009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xmlns="" id="{00000000-0008-0000-0C00-0000A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xmlns="" id="{00000000-0008-0000-0C00-0000A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xmlns="" id="{00000000-0008-0000-0C00-0000A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xmlns="" id="{00000000-0008-0000-0C00-0000A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xmlns="" id="{00000000-0008-0000-0C00-0000A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xmlns="" id="{00000000-0008-0000-0C00-0000A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xmlns="" id="{00000000-0008-0000-0C00-0000A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xmlns="" id="{00000000-0008-0000-0C00-0000A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xmlns="" id="{00000000-0008-0000-0C00-0000A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xmlns="" id="{00000000-0008-0000-0C00-0000A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xmlns="" id="{00000000-0008-0000-0C00-0000A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xmlns="" id="{00000000-0008-0000-0C00-0000A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xmlns="" id="{00000000-0008-0000-0C00-0000A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xmlns="" id="{00000000-0008-0000-0C00-0000A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xmlns="" id="{00000000-0008-0000-0C00-0000A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xmlns="" id="{00000000-0008-0000-0C00-0000A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xmlns="" id="{00000000-0008-0000-0C00-0000B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xmlns="" id="{00000000-0008-0000-0C00-0000B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xmlns="" id="{00000000-0008-0000-0C00-0000B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xmlns="" id="{00000000-0008-0000-0C00-0000B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xmlns="" id="{00000000-0008-0000-0C00-0000B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xmlns="" id="{00000000-0008-0000-0C00-0000B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xmlns="" id="{00000000-0008-0000-0C00-0000B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xmlns="" id="{00000000-0008-0000-0C00-0000B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xmlns="" id="{00000000-0008-0000-0C00-0000B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xmlns="" id="{00000000-0008-0000-0C00-0000B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xmlns="" id="{00000000-0008-0000-0C00-0000B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xmlns="" id="{00000000-0008-0000-0C00-0000B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xmlns="" id="{00000000-0008-0000-0C00-0000B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xmlns="" id="{00000000-0008-0000-0C00-0000B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xmlns="" id="{00000000-0008-0000-0C00-0000B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xmlns="" id="{00000000-0008-0000-0C00-0000B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xmlns="" id="{00000000-0008-0000-0C00-0000C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xmlns="" id="{00000000-0008-0000-0C00-0000C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xmlns="" id="{00000000-0008-0000-0C00-0000C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xmlns="" id="{00000000-0008-0000-0C00-0000C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xmlns="" id="{00000000-0008-0000-0C00-0000C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xmlns="" id="{00000000-0008-0000-0C00-0000C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xmlns="" id="{00000000-0008-0000-0C00-0000C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xmlns="" id="{00000000-0008-0000-0C00-0000C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xmlns="" id="{00000000-0008-0000-0C00-0000C8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xmlns="" id="{00000000-0008-0000-0C00-0000C9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xmlns="" id="{00000000-0008-0000-0C00-0000CA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xmlns="" id="{00000000-0008-0000-0C00-0000CB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xmlns="" id="{00000000-0008-0000-0C00-0000CC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xmlns="" id="{00000000-0008-0000-0C00-0000CD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xmlns="" id="{00000000-0008-0000-0C00-0000CE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xmlns="" id="{00000000-0008-0000-0C00-0000CF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xmlns="" id="{00000000-0008-0000-0C00-0000D0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xmlns="" id="{00000000-0008-0000-0C00-0000D1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xmlns="" id="{00000000-0008-0000-0C00-0000D2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xmlns="" id="{00000000-0008-0000-0C00-0000D3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xmlns="" id="{00000000-0008-0000-0C00-0000D4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xmlns="" id="{00000000-0008-0000-0C00-0000D5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xmlns="" id="{00000000-0008-0000-0C00-0000D6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609600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xmlns="" id="{00000000-0008-0000-0C00-0000D7100000}"/>
            </a:ext>
          </a:extLst>
        </xdr:cNvPr>
        <xdr:cNvSpPr txBox="1">
          <a:spLocks noChangeArrowheads="1"/>
        </xdr:cNvSpPr>
      </xdr:nvSpPr>
      <xdr:spPr bwMode="auto">
        <a:xfrm>
          <a:off x="4800600" y="5410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zoomScaleNormal="100" workbookViewId="0">
      <selection activeCell="J23" sqref="J23"/>
    </sheetView>
  </sheetViews>
  <sheetFormatPr defaultRowHeight="15" x14ac:dyDescent="0.25"/>
  <cols>
    <col min="1" max="1" width="3.28515625" style="1" customWidth="1"/>
    <col min="2" max="2" width="4.42578125" style="1" customWidth="1"/>
    <col min="3" max="3" width="75.5703125" style="1" customWidth="1"/>
    <col min="4" max="4" width="10.140625" style="1" customWidth="1"/>
    <col min="5" max="5" width="20.7109375" style="1" customWidth="1"/>
    <col min="6" max="6" width="13.85546875" style="1" customWidth="1"/>
    <col min="7" max="7" width="12.5703125" style="1" customWidth="1"/>
    <col min="8" max="8" width="10.5703125" style="1" bestFit="1" customWidth="1"/>
    <col min="9" max="9" width="9.140625" style="1"/>
    <col min="10" max="11" width="10.5703125" style="1" bestFit="1" customWidth="1"/>
    <col min="12" max="257" width="9.140625" style="1"/>
    <col min="258" max="258" width="4.85546875" style="1" customWidth="1"/>
    <col min="259" max="259" width="5.42578125" style="1" customWidth="1"/>
    <col min="260" max="260" width="66.85546875" style="1" customWidth="1"/>
    <col min="261" max="261" width="21.85546875" style="1" customWidth="1"/>
    <col min="262" max="262" width="10.5703125" style="1" bestFit="1" customWidth="1"/>
    <col min="263" max="263" width="9.140625" style="1"/>
    <col min="264" max="264" width="10.5703125" style="1" bestFit="1" customWidth="1"/>
    <col min="265" max="513" width="9.140625" style="1"/>
    <col min="514" max="514" width="4.85546875" style="1" customWidth="1"/>
    <col min="515" max="515" width="5.42578125" style="1" customWidth="1"/>
    <col min="516" max="516" width="66.85546875" style="1" customWidth="1"/>
    <col min="517" max="517" width="21.85546875" style="1" customWidth="1"/>
    <col min="518" max="518" width="10.5703125" style="1" bestFit="1" customWidth="1"/>
    <col min="519" max="519" width="9.140625" style="1"/>
    <col min="520" max="520" width="10.5703125" style="1" bestFit="1" customWidth="1"/>
    <col min="521" max="769" width="9.140625" style="1"/>
    <col min="770" max="770" width="4.85546875" style="1" customWidth="1"/>
    <col min="771" max="771" width="5.42578125" style="1" customWidth="1"/>
    <col min="772" max="772" width="66.85546875" style="1" customWidth="1"/>
    <col min="773" max="773" width="21.85546875" style="1" customWidth="1"/>
    <col min="774" max="774" width="10.5703125" style="1" bestFit="1" customWidth="1"/>
    <col min="775" max="775" width="9.140625" style="1"/>
    <col min="776" max="776" width="10.5703125" style="1" bestFit="1" customWidth="1"/>
    <col min="777" max="1025" width="9.140625" style="1"/>
    <col min="1026" max="1026" width="4.85546875" style="1" customWidth="1"/>
    <col min="1027" max="1027" width="5.42578125" style="1" customWidth="1"/>
    <col min="1028" max="1028" width="66.85546875" style="1" customWidth="1"/>
    <col min="1029" max="1029" width="21.85546875" style="1" customWidth="1"/>
    <col min="1030" max="1030" width="10.5703125" style="1" bestFit="1" customWidth="1"/>
    <col min="1031" max="1031" width="9.140625" style="1"/>
    <col min="1032" max="1032" width="10.5703125" style="1" bestFit="1" customWidth="1"/>
    <col min="1033" max="1281" width="9.140625" style="1"/>
    <col min="1282" max="1282" width="4.85546875" style="1" customWidth="1"/>
    <col min="1283" max="1283" width="5.42578125" style="1" customWidth="1"/>
    <col min="1284" max="1284" width="66.85546875" style="1" customWidth="1"/>
    <col min="1285" max="1285" width="21.85546875" style="1" customWidth="1"/>
    <col min="1286" max="1286" width="10.5703125" style="1" bestFit="1" customWidth="1"/>
    <col min="1287" max="1287" width="9.140625" style="1"/>
    <col min="1288" max="1288" width="10.5703125" style="1" bestFit="1" customWidth="1"/>
    <col min="1289" max="1537" width="9.140625" style="1"/>
    <col min="1538" max="1538" width="4.85546875" style="1" customWidth="1"/>
    <col min="1539" max="1539" width="5.42578125" style="1" customWidth="1"/>
    <col min="1540" max="1540" width="66.85546875" style="1" customWidth="1"/>
    <col min="1541" max="1541" width="21.85546875" style="1" customWidth="1"/>
    <col min="1542" max="1542" width="10.5703125" style="1" bestFit="1" customWidth="1"/>
    <col min="1543" max="1543" width="9.140625" style="1"/>
    <col min="1544" max="1544" width="10.5703125" style="1" bestFit="1" customWidth="1"/>
    <col min="1545" max="1793" width="9.140625" style="1"/>
    <col min="1794" max="1794" width="4.85546875" style="1" customWidth="1"/>
    <col min="1795" max="1795" width="5.42578125" style="1" customWidth="1"/>
    <col min="1796" max="1796" width="66.85546875" style="1" customWidth="1"/>
    <col min="1797" max="1797" width="21.85546875" style="1" customWidth="1"/>
    <col min="1798" max="1798" width="10.5703125" style="1" bestFit="1" customWidth="1"/>
    <col min="1799" max="1799" width="9.140625" style="1"/>
    <col min="1800" max="1800" width="10.5703125" style="1" bestFit="1" customWidth="1"/>
    <col min="1801" max="2049" width="9.140625" style="1"/>
    <col min="2050" max="2050" width="4.85546875" style="1" customWidth="1"/>
    <col min="2051" max="2051" width="5.42578125" style="1" customWidth="1"/>
    <col min="2052" max="2052" width="66.85546875" style="1" customWidth="1"/>
    <col min="2053" max="2053" width="21.85546875" style="1" customWidth="1"/>
    <col min="2054" max="2054" width="10.5703125" style="1" bestFit="1" customWidth="1"/>
    <col min="2055" max="2055" width="9.140625" style="1"/>
    <col min="2056" max="2056" width="10.5703125" style="1" bestFit="1" customWidth="1"/>
    <col min="2057" max="2305" width="9.140625" style="1"/>
    <col min="2306" max="2306" width="4.85546875" style="1" customWidth="1"/>
    <col min="2307" max="2307" width="5.42578125" style="1" customWidth="1"/>
    <col min="2308" max="2308" width="66.85546875" style="1" customWidth="1"/>
    <col min="2309" max="2309" width="21.85546875" style="1" customWidth="1"/>
    <col min="2310" max="2310" width="10.5703125" style="1" bestFit="1" customWidth="1"/>
    <col min="2311" max="2311" width="9.140625" style="1"/>
    <col min="2312" max="2312" width="10.5703125" style="1" bestFit="1" customWidth="1"/>
    <col min="2313" max="2561" width="9.140625" style="1"/>
    <col min="2562" max="2562" width="4.85546875" style="1" customWidth="1"/>
    <col min="2563" max="2563" width="5.42578125" style="1" customWidth="1"/>
    <col min="2564" max="2564" width="66.85546875" style="1" customWidth="1"/>
    <col min="2565" max="2565" width="21.85546875" style="1" customWidth="1"/>
    <col min="2566" max="2566" width="10.5703125" style="1" bestFit="1" customWidth="1"/>
    <col min="2567" max="2567" width="9.140625" style="1"/>
    <col min="2568" max="2568" width="10.5703125" style="1" bestFit="1" customWidth="1"/>
    <col min="2569" max="2817" width="9.140625" style="1"/>
    <col min="2818" max="2818" width="4.85546875" style="1" customWidth="1"/>
    <col min="2819" max="2819" width="5.42578125" style="1" customWidth="1"/>
    <col min="2820" max="2820" width="66.85546875" style="1" customWidth="1"/>
    <col min="2821" max="2821" width="21.85546875" style="1" customWidth="1"/>
    <col min="2822" max="2822" width="10.5703125" style="1" bestFit="1" customWidth="1"/>
    <col min="2823" max="2823" width="9.140625" style="1"/>
    <col min="2824" max="2824" width="10.5703125" style="1" bestFit="1" customWidth="1"/>
    <col min="2825" max="3073" width="9.140625" style="1"/>
    <col min="3074" max="3074" width="4.85546875" style="1" customWidth="1"/>
    <col min="3075" max="3075" width="5.42578125" style="1" customWidth="1"/>
    <col min="3076" max="3076" width="66.85546875" style="1" customWidth="1"/>
    <col min="3077" max="3077" width="21.85546875" style="1" customWidth="1"/>
    <col min="3078" max="3078" width="10.5703125" style="1" bestFit="1" customWidth="1"/>
    <col min="3079" max="3079" width="9.140625" style="1"/>
    <col min="3080" max="3080" width="10.5703125" style="1" bestFit="1" customWidth="1"/>
    <col min="3081" max="3329" width="9.140625" style="1"/>
    <col min="3330" max="3330" width="4.85546875" style="1" customWidth="1"/>
    <col min="3331" max="3331" width="5.42578125" style="1" customWidth="1"/>
    <col min="3332" max="3332" width="66.85546875" style="1" customWidth="1"/>
    <col min="3333" max="3333" width="21.85546875" style="1" customWidth="1"/>
    <col min="3334" max="3334" width="10.5703125" style="1" bestFit="1" customWidth="1"/>
    <col min="3335" max="3335" width="9.140625" style="1"/>
    <col min="3336" max="3336" width="10.5703125" style="1" bestFit="1" customWidth="1"/>
    <col min="3337" max="3585" width="9.140625" style="1"/>
    <col min="3586" max="3586" width="4.85546875" style="1" customWidth="1"/>
    <col min="3587" max="3587" width="5.42578125" style="1" customWidth="1"/>
    <col min="3588" max="3588" width="66.85546875" style="1" customWidth="1"/>
    <col min="3589" max="3589" width="21.85546875" style="1" customWidth="1"/>
    <col min="3590" max="3590" width="10.5703125" style="1" bestFit="1" customWidth="1"/>
    <col min="3591" max="3591" width="9.140625" style="1"/>
    <col min="3592" max="3592" width="10.5703125" style="1" bestFit="1" customWidth="1"/>
    <col min="3593" max="3841" width="9.140625" style="1"/>
    <col min="3842" max="3842" width="4.85546875" style="1" customWidth="1"/>
    <col min="3843" max="3843" width="5.42578125" style="1" customWidth="1"/>
    <col min="3844" max="3844" width="66.85546875" style="1" customWidth="1"/>
    <col min="3845" max="3845" width="21.85546875" style="1" customWidth="1"/>
    <col min="3846" max="3846" width="10.5703125" style="1" bestFit="1" customWidth="1"/>
    <col min="3847" max="3847" width="9.140625" style="1"/>
    <col min="3848" max="3848" width="10.5703125" style="1" bestFit="1" customWidth="1"/>
    <col min="3849" max="4097" width="9.140625" style="1"/>
    <col min="4098" max="4098" width="4.85546875" style="1" customWidth="1"/>
    <col min="4099" max="4099" width="5.42578125" style="1" customWidth="1"/>
    <col min="4100" max="4100" width="66.85546875" style="1" customWidth="1"/>
    <col min="4101" max="4101" width="21.85546875" style="1" customWidth="1"/>
    <col min="4102" max="4102" width="10.5703125" style="1" bestFit="1" customWidth="1"/>
    <col min="4103" max="4103" width="9.140625" style="1"/>
    <col min="4104" max="4104" width="10.5703125" style="1" bestFit="1" customWidth="1"/>
    <col min="4105" max="4353" width="9.140625" style="1"/>
    <col min="4354" max="4354" width="4.85546875" style="1" customWidth="1"/>
    <col min="4355" max="4355" width="5.42578125" style="1" customWidth="1"/>
    <col min="4356" max="4356" width="66.85546875" style="1" customWidth="1"/>
    <col min="4357" max="4357" width="21.85546875" style="1" customWidth="1"/>
    <col min="4358" max="4358" width="10.5703125" style="1" bestFit="1" customWidth="1"/>
    <col min="4359" max="4359" width="9.140625" style="1"/>
    <col min="4360" max="4360" width="10.5703125" style="1" bestFit="1" customWidth="1"/>
    <col min="4361" max="4609" width="9.140625" style="1"/>
    <col min="4610" max="4610" width="4.85546875" style="1" customWidth="1"/>
    <col min="4611" max="4611" width="5.42578125" style="1" customWidth="1"/>
    <col min="4612" max="4612" width="66.85546875" style="1" customWidth="1"/>
    <col min="4613" max="4613" width="21.85546875" style="1" customWidth="1"/>
    <col min="4614" max="4614" width="10.5703125" style="1" bestFit="1" customWidth="1"/>
    <col min="4615" max="4615" width="9.140625" style="1"/>
    <col min="4616" max="4616" width="10.5703125" style="1" bestFit="1" customWidth="1"/>
    <col min="4617" max="4865" width="9.140625" style="1"/>
    <col min="4866" max="4866" width="4.85546875" style="1" customWidth="1"/>
    <col min="4867" max="4867" width="5.42578125" style="1" customWidth="1"/>
    <col min="4868" max="4868" width="66.85546875" style="1" customWidth="1"/>
    <col min="4869" max="4869" width="21.85546875" style="1" customWidth="1"/>
    <col min="4870" max="4870" width="10.5703125" style="1" bestFit="1" customWidth="1"/>
    <col min="4871" max="4871" width="9.140625" style="1"/>
    <col min="4872" max="4872" width="10.5703125" style="1" bestFit="1" customWidth="1"/>
    <col min="4873" max="5121" width="9.140625" style="1"/>
    <col min="5122" max="5122" width="4.85546875" style="1" customWidth="1"/>
    <col min="5123" max="5123" width="5.42578125" style="1" customWidth="1"/>
    <col min="5124" max="5124" width="66.85546875" style="1" customWidth="1"/>
    <col min="5125" max="5125" width="21.85546875" style="1" customWidth="1"/>
    <col min="5126" max="5126" width="10.5703125" style="1" bestFit="1" customWidth="1"/>
    <col min="5127" max="5127" width="9.140625" style="1"/>
    <col min="5128" max="5128" width="10.5703125" style="1" bestFit="1" customWidth="1"/>
    <col min="5129" max="5377" width="9.140625" style="1"/>
    <col min="5378" max="5378" width="4.85546875" style="1" customWidth="1"/>
    <col min="5379" max="5379" width="5.42578125" style="1" customWidth="1"/>
    <col min="5380" max="5380" width="66.85546875" style="1" customWidth="1"/>
    <col min="5381" max="5381" width="21.85546875" style="1" customWidth="1"/>
    <col min="5382" max="5382" width="10.5703125" style="1" bestFit="1" customWidth="1"/>
    <col min="5383" max="5383" width="9.140625" style="1"/>
    <col min="5384" max="5384" width="10.5703125" style="1" bestFit="1" customWidth="1"/>
    <col min="5385" max="5633" width="9.140625" style="1"/>
    <col min="5634" max="5634" width="4.85546875" style="1" customWidth="1"/>
    <col min="5635" max="5635" width="5.42578125" style="1" customWidth="1"/>
    <col min="5636" max="5636" width="66.85546875" style="1" customWidth="1"/>
    <col min="5637" max="5637" width="21.85546875" style="1" customWidth="1"/>
    <col min="5638" max="5638" width="10.5703125" style="1" bestFit="1" customWidth="1"/>
    <col min="5639" max="5639" width="9.140625" style="1"/>
    <col min="5640" max="5640" width="10.5703125" style="1" bestFit="1" customWidth="1"/>
    <col min="5641" max="5889" width="9.140625" style="1"/>
    <col min="5890" max="5890" width="4.85546875" style="1" customWidth="1"/>
    <col min="5891" max="5891" width="5.42578125" style="1" customWidth="1"/>
    <col min="5892" max="5892" width="66.85546875" style="1" customWidth="1"/>
    <col min="5893" max="5893" width="21.85546875" style="1" customWidth="1"/>
    <col min="5894" max="5894" width="10.5703125" style="1" bestFit="1" customWidth="1"/>
    <col min="5895" max="5895" width="9.140625" style="1"/>
    <col min="5896" max="5896" width="10.5703125" style="1" bestFit="1" customWidth="1"/>
    <col min="5897" max="6145" width="9.140625" style="1"/>
    <col min="6146" max="6146" width="4.85546875" style="1" customWidth="1"/>
    <col min="6147" max="6147" width="5.42578125" style="1" customWidth="1"/>
    <col min="6148" max="6148" width="66.85546875" style="1" customWidth="1"/>
    <col min="6149" max="6149" width="21.85546875" style="1" customWidth="1"/>
    <col min="6150" max="6150" width="10.5703125" style="1" bestFit="1" customWidth="1"/>
    <col min="6151" max="6151" width="9.140625" style="1"/>
    <col min="6152" max="6152" width="10.5703125" style="1" bestFit="1" customWidth="1"/>
    <col min="6153" max="6401" width="9.140625" style="1"/>
    <col min="6402" max="6402" width="4.85546875" style="1" customWidth="1"/>
    <col min="6403" max="6403" width="5.42578125" style="1" customWidth="1"/>
    <col min="6404" max="6404" width="66.85546875" style="1" customWidth="1"/>
    <col min="6405" max="6405" width="21.85546875" style="1" customWidth="1"/>
    <col min="6406" max="6406" width="10.5703125" style="1" bestFit="1" customWidth="1"/>
    <col min="6407" max="6407" width="9.140625" style="1"/>
    <col min="6408" max="6408" width="10.5703125" style="1" bestFit="1" customWidth="1"/>
    <col min="6409" max="6657" width="9.140625" style="1"/>
    <col min="6658" max="6658" width="4.85546875" style="1" customWidth="1"/>
    <col min="6659" max="6659" width="5.42578125" style="1" customWidth="1"/>
    <col min="6660" max="6660" width="66.85546875" style="1" customWidth="1"/>
    <col min="6661" max="6661" width="21.85546875" style="1" customWidth="1"/>
    <col min="6662" max="6662" width="10.5703125" style="1" bestFit="1" customWidth="1"/>
    <col min="6663" max="6663" width="9.140625" style="1"/>
    <col min="6664" max="6664" width="10.5703125" style="1" bestFit="1" customWidth="1"/>
    <col min="6665" max="6913" width="9.140625" style="1"/>
    <col min="6914" max="6914" width="4.85546875" style="1" customWidth="1"/>
    <col min="6915" max="6915" width="5.42578125" style="1" customWidth="1"/>
    <col min="6916" max="6916" width="66.85546875" style="1" customWidth="1"/>
    <col min="6917" max="6917" width="21.85546875" style="1" customWidth="1"/>
    <col min="6918" max="6918" width="10.5703125" style="1" bestFit="1" customWidth="1"/>
    <col min="6919" max="6919" width="9.140625" style="1"/>
    <col min="6920" max="6920" width="10.5703125" style="1" bestFit="1" customWidth="1"/>
    <col min="6921" max="7169" width="9.140625" style="1"/>
    <col min="7170" max="7170" width="4.85546875" style="1" customWidth="1"/>
    <col min="7171" max="7171" width="5.42578125" style="1" customWidth="1"/>
    <col min="7172" max="7172" width="66.85546875" style="1" customWidth="1"/>
    <col min="7173" max="7173" width="21.85546875" style="1" customWidth="1"/>
    <col min="7174" max="7174" width="10.5703125" style="1" bestFit="1" customWidth="1"/>
    <col min="7175" max="7175" width="9.140625" style="1"/>
    <col min="7176" max="7176" width="10.5703125" style="1" bestFit="1" customWidth="1"/>
    <col min="7177" max="7425" width="9.140625" style="1"/>
    <col min="7426" max="7426" width="4.85546875" style="1" customWidth="1"/>
    <col min="7427" max="7427" width="5.42578125" style="1" customWidth="1"/>
    <col min="7428" max="7428" width="66.85546875" style="1" customWidth="1"/>
    <col min="7429" max="7429" width="21.85546875" style="1" customWidth="1"/>
    <col min="7430" max="7430" width="10.5703125" style="1" bestFit="1" customWidth="1"/>
    <col min="7431" max="7431" width="9.140625" style="1"/>
    <col min="7432" max="7432" width="10.5703125" style="1" bestFit="1" customWidth="1"/>
    <col min="7433" max="7681" width="9.140625" style="1"/>
    <col min="7682" max="7682" width="4.85546875" style="1" customWidth="1"/>
    <col min="7683" max="7683" width="5.42578125" style="1" customWidth="1"/>
    <col min="7684" max="7684" width="66.85546875" style="1" customWidth="1"/>
    <col min="7685" max="7685" width="21.85546875" style="1" customWidth="1"/>
    <col min="7686" max="7686" width="10.5703125" style="1" bestFit="1" customWidth="1"/>
    <col min="7687" max="7687" width="9.140625" style="1"/>
    <col min="7688" max="7688" width="10.5703125" style="1" bestFit="1" customWidth="1"/>
    <col min="7689" max="7937" width="9.140625" style="1"/>
    <col min="7938" max="7938" width="4.85546875" style="1" customWidth="1"/>
    <col min="7939" max="7939" width="5.42578125" style="1" customWidth="1"/>
    <col min="7940" max="7940" width="66.85546875" style="1" customWidth="1"/>
    <col min="7941" max="7941" width="21.85546875" style="1" customWidth="1"/>
    <col min="7942" max="7942" width="10.5703125" style="1" bestFit="1" customWidth="1"/>
    <col min="7943" max="7943" width="9.140625" style="1"/>
    <col min="7944" max="7944" width="10.5703125" style="1" bestFit="1" customWidth="1"/>
    <col min="7945" max="8193" width="9.140625" style="1"/>
    <col min="8194" max="8194" width="4.85546875" style="1" customWidth="1"/>
    <col min="8195" max="8195" width="5.42578125" style="1" customWidth="1"/>
    <col min="8196" max="8196" width="66.85546875" style="1" customWidth="1"/>
    <col min="8197" max="8197" width="21.85546875" style="1" customWidth="1"/>
    <col min="8198" max="8198" width="10.5703125" style="1" bestFit="1" customWidth="1"/>
    <col min="8199" max="8199" width="9.140625" style="1"/>
    <col min="8200" max="8200" width="10.5703125" style="1" bestFit="1" customWidth="1"/>
    <col min="8201" max="8449" width="9.140625" style="1"/>
    <col min="8450" max="8450" width="4.85546875" style="1" customWidth="1"/>
    <col min="8451" max="8451" width="5.42578125" style="1" customWidth="1"/>
    <col min="8452" max="8452" width="66.85546875" style="1" customWidth="1"/>
    <col min="8453" max="8453" width="21.85546875" style="1" customWidth="1"/>
    <col min="8454" max="8454" width="10.5703125" style="1" bestFit="1" customWidth="1"/>
    <col min="8455" max="8455" width="9.140625" style="1"/>
    <col min="8456" max="8456" width="10.5703125" style="1" bestFit="1" customWidth="1"/>
    <col min="8457" max="8705" width="9.140625" style="1"/>
    <col min="8706" max="8706" width="4.85546875" style="1" customWidth="1"/>
    <col min="8707" max="8707" width="5.42578125" style="1" customWidth="1"/>
    <col min="8708" max="8708" width="66.85546875" style="1" customWidth="1"/>
    <col min="8709" max="8709" width="21.85546875" style="1" customWidth="1"/>
    <col min="8710" max="8710" width="10.5703125" style="1" bestFit="1" customWidth="1"/>
    <col min="8711" max="8711" width="9.140625" style="1"/>
    <col min="8712" max="8712" width="10.5703125" style="1" bestFit="1" customWidth="1"/>
    <col min="8713" max="8961" width="9.140625" style="1"/>
    <col min="8962" max="8962" width="4.85546875" style="1" customWidth="1"/>
    <col min="8963" max="8963" width="5.42578125" style="1" customWidth="1"/>
    <col min="8964" max="8964" width="66.85546875" style="1" customWidth="1"/>
    <col min="8965" max="8965" width="21.85546875" style="1" customWidth="1"/>
    <col min="8966" max="8966" width="10.5703125" style="1" bestFit="1" customWidth="1"/>
    <col min="8967" max="8967" width="9.140625" style="1"/>
    <col min="8968" max="8968" width="10.5703125" style="1" bestFit="1" customWidth="1"/>
    <col min="8969" max="9217" width="9.140625" style="1"/>
    <col min="9218" max="9218" width="4.85546875" style="1" customWidth="1"/>
    <col min="9219" max="9219" width="5.42578125" style="1" customWidth="1"/>
    <col min="9220" max="9220" width="66.85546875" style="1" customWidth="1"/>
    <col min="9221" max="9221" width="21.85546875" style="1" customWidth="1"/>
    <col min="9222" max="9222" width="10.5703125" style="1" bestFit="1" customWidth="1"/>
    <col min="9223" max="9223" width="9.140625" style="1"/>
    <col min="9224" max="9224" width="10.5703125" style="1" bestFit="1" customWidth="1"/>
    <col min="9225" max="9473" width="9.140625" style="1"/>
    <col min="9474" max="9474" width="4.85546875" style="1" customWidth="1"/>
    <col min="9475" max="9475" width="5.42578125" style="1" customWidth="1"/>
    <col min="9476" max="9476" width="66.85546875" style="1" customWidth="1"/>
    <col min="9477" max="9477" width="21.85546875" style="1" customWidth="1"/>
    <col min="9478" max="9478" width="10.5703125" style="1" bestFit="1" customWidth="1"/>
    <col min="9479" max="9479" width="9.140625" style="1"/>
    <col min="9480" max="9480" width="10.5703125" style="1" bestFit="1" customWidth="1"/>
    <col min="9481" max="9729" width="9.140625" style="1"/>
    <col min="9730" max="9730" width="4.85546875" style="1" customWidth="1"/>
    <col min="9731" max="9731" width="5.42578125" style="1" customWidth="1"/>
    <col min="9732" max="9732" width="66.85546875" style="1" customWidth="1"/>
    <col min="9733" max="9733" width="21.85546875" style="1" customWidth="1"/>
    <col min="9734" max="9734" width="10.5703125" style="1" bestFit="1" customWidth="1"/>
    <col min="9735" max="9735" width="9.140625" style="1"/>
    <col min="9736" max="9736" width="10.5703125" style="1" bestFit="1" customWidth="1"/>
    <col min="9737" max="9985" width="9.140625" style="1"/>
    <col min="9986" max="9986" width="4.85546875" style="1" customWidth="1"/>
    <col min="9987" max="9987" width="5.42578125" style="1" customWidth="1"/>
    <col min="9988" max="9988" width="66.85546875" style="1" customWidth="1"/>
    <col min="9989" max="9989" width="21.85546875" style="1" customWidth="1"/>
    <col min="9990" max="9990" width="10.5703125" style="1" bestFit="1" customWidth="1"/>
    <col min="9991" max="9991" width="9.140625" style="1"/>
    <col min="9992" max="9992" width="10.5703125" style="1" bestFit="1" customWidth="1"/>
    <col min="9993" max="10241" width="9.140625" style="1"/>
    <col min="10242" max="10242" width="4.85546875" style="1" customWidth="1"/>
    <col min="10243" max="10243" width="5.42578125" style="1" customWidth="1"/>
    <col min="10244" max="10244" width="66.85546875" style="1" customWidth="1"/>
    <col min="10245" max="10245" width="21.85546875" style="1" customWidth="1"/>
    <col min="10246" max="10246" width="10.5703125" style="1" bestFit="1" customWidth="1"/>
    <col min="10247" max="10247" width="9.140625" style="1"/>
    <col min="10248" max="10248" width="10.5703125" style="1" bestFit="1" customWidth="1"/>
    <col min="10249" max="10497" width="9.140625" style="1"/>
    <col min="10498" max="10498" width="4.85546875" style="1" customWidth="1"/>
    <col min="10499" max="10499" width="5.42578125" style="1" customWidth="1"/>
    <col min="10500" max="10500" width="66.85546875" style="1" customWidth="1"/>
    <col min="10501" max="10501" width="21.85546875" style="1" customWidth="1"/>
    <col min="10502" max="10502" width="10.5703125" style="1" bestFit="1" customWidth="1"/>
    <col min="10503" max="10503" width="9.140625" style="1"/>
    <col min="10504" max="10504" width="10.5703125" style="1" bestFit="1" customWidth="1"/>
    <col min="10505" max="10753" width="9.140625" style="1"/>
    <col min="10754" max="10754" width="4.85546875" style="1" customWidth="1"/>
    <col min="10755" max="10755" width="5.42578125" style="1" customWidth="1"/>
    <col min="10756" max="10756" width="66.85546875" style="1" customWidth="1"/>
    <col min="10757" max="10757" width="21.85546875" style="1" customWidth="1"/>
    <col min="10758" max="10758" width="10.5703125" style="1" bestFit="1" customWidth="1"/>
    <col min="10759" max="10759" width="9.140625" style="1"/>
    <col min="10760" max="10760" width="10.5703125" style="1" bestFit="1" customWidth="1"/>
    <col min="10761" max="11009" width="9.140625" style="1"/>
    <col min="11010" max="11010" width="4.85546875" style="1" customWidth="1"/>
    <col min="11011" max="11011" width="5.42578125" style="1" customWidth="1"/>
    <col min="11012" max="11012" width="66.85546875" style="1" customWidth="1"/>
    <col min="11013" max="11013" width="21.85546875" style="1" customWidth="1"/>
    <col min="11014" max="11014" width="10.5703125" style="1" bestFit="1" customWidth="1"/>
    <col min="11015" max="11015" width="9.140625" style="1"/>
    <col min="11016" max="11016" width="10.5703125" style="1" bestFit="1" customWidth="1"/>
    <col min="11017" max="11265" width="9.140625" style="1"/>
    <col min="11266" max="11266" width="4.85546875" style="1" customWidth="1"/>
    <col min="11267" max="11267" width="5.42578125" style="1" customWidth="1"/>
    <col min="11268" max="11268" width="66.85546875" style="1" customWidth="1"/>
    <col min="11269" max="11269" width="21.85546875" style="1" customWidth="1"/>
    <col min="11270" max="11270" width="10.5703125" style="1" bestFit="1" customWidth="1"/>
    <col min="11271" max="11271" width="9.140625" style="1"/>
    <col min="11272" max="11272" width="10.5703125" style="1" bestFit="1" customWidth="1"/>
    <col min="11273" max="11521" width="9.140625" style="1"/>
    <col min="11522" max="11522" width="4.85546875" style="1" customWidth="1"/>
    <col min="11523" max="11523" width="5.42578125" style="1" customWidth="1"/>
    <col min="11524" max="11524" width="66.85546875" style="1" customWidth="1"/>
    <col min="11525" max="11525" width="21.85546875" style="1" customWidth="1"/>
    <col min="11526" max="11526" width="10.5703125" style="1" bestFit="1" customWidth="1"/>
    <col min="11527" max="11527" width="9.140625" style="1"/>
    <col min="11528" max="11528" width="10.5703125" style="1" bestFit="1" customWidth="1"/>
    <col min="11529" max="11777" width="9.140625" style="1"/>
    <col min="11778" max="11778" width="4.85546875" style="1" customWidth="1"/>
    <col min="11779" max="11779" width="5.42578125" style="1" customWidth="1"/>
    <col min="11780" max="11780" width="66.85546875" style="1" customWidth="1"/>
    <col min="11781" max="11781" width="21.85546875" style="1" customWidth="1"/>
    <col min="11782" max="11782" width="10.5703125" style="1" bestFit="1" customWidth="1"/>
    <col min="11783" max="11783" width="9.140625" style="1"/>
    <col min="11784" max="11784" width="10.5703125" style="1" bestFit="1" customWidth="1"/>
    <col min="11785" max="12033" width="9.140625" style="1"/>
    <col min="12034" max="12034" width="4.85546875" style="1" customWidth="1"/>
    <col min="12035" max="12035" width="5.42578125" style="1" customWidth="1"/>
    <col min="12036" max="12036" width="66.85546875" style="1" customWidth="1"/>
    <col min="12037" max="12037" width="21.85546875" style="1" customWidth="1"/>
    <col min="12038" max="12038" width="10.5703125" style="1" bestFit="1" customWidth="1"/>
    <col min="12039" max="12039" width="9.140625" style="1"/>
    <col min="12040" max="12040" width="10.5703125" style="1" bestFit="1" customWidth="1"/>
    <col min="12041" max="12289" width="9.140625" style="1"/>
    <col min="12290" max="12290" width="4.85546875" style="1" customWidth="1"/>
    <col min="12291" max="12291" width="5.42578125" style="1" customWidth="1"/>
    <col min="12292" max="12292" width="66.85546875" style="1" customWidth="1"/>
    <col min="12293" max="12293" width="21.85546875" style="1" customWidth="1"/>
    <col min="12294" max="12294" width="10.5703125" style="1" bestFit="1" customWidth="1"/>
    <col min="12295" max="12295" width="9.140625" style="1"/>
    <col min="12296" max="12296" width="10.5703125" style="1" bestFit="1" customWidth="1"/>
    <col min="12297" max="12545" width="9.140625" style="1"/>
    <col min="12546" max="12546" width="4.85546875" style="1" customWidth="1"/>
    <col min="12547" max="12547" width="5.42578125" style="1" customWidth="1"/>
    <col min="12548" max="12548" width="66.85546875" style="1" customWidth="1"/>
    <col min="12549" max="12549" width="21.85546875" style="1" customWidth="1"/>
    <col min="12550" max="12550" width="10.5703125" style="1" bestFit="1" customWidth="1"/>
    <col min="12551" max="12551" width="9.140625" style="1"/>
    <col min="12552" max="12552" width="10.5703125" style="1" bestFit="1" customWidth="1"/>
    <col min="12553" max="12801" width="9.140625" style="1"/>
    <col min="12802" max="12802" width="4.85546875" style="1" customWidth="1"/>
    <col min="12803" max="12803" width="5.42578125" style="1" customWidth="1"/>
    <col min="12804" max="12804" width="66.85546875" style="1" customWidth="1"/>
    <col min="12805" max="12805" width="21.85546875" style="1" customWidth="1"/>
    <col min="12806" max="12806" width="10.5703125" style="1" bestFit="1" customWidth="1"/>
    <col min="12807" max="12807" width="9.140625" style="1"/>
    <col min="12808" max="12808" width="10.5703125" style="1" bestFit="1" customWidth="1"/>
    <col min="12809" max="13057" width="9.140625" style="1"/>
    <col min="13058" max="13058" width="4.85546875" style="1" customWidth="1"/>
    <col min="13059" max="13059" width="5.42578125" style="1" customWidth="1"/>
    <col min="13060" max="13060" width="66.85546875" style="1" customWidth="1"/>
    <col min="13061" max="13061" width="21.85546875" style="1" customWidth="1"/>
    <col min="13062" max="13062" width="10.5703125" style="1" bestFit="1" customWidth="1"/>
    <col min="13063" max="13063" width="9.140625" style="1"/>
    <col min="13064" max="13064" width="10.5703125" style="1" bestFit="1" customWidth="1"/>
    <col min="13065" max="13313" width="9.140625" style="1"/>
    <col min="13314" max="13314" width="4.85546875" style="1" customWidth="1"/>
    <col min="13315" max="13315" width="5.42578125" style="1" customWidth="1"/>
    <col min="13316" max="13316" width="66.85546875" style="1" customWidth="1"/>
    <col min="13317" max="13317" width="21.85546875" style="1" customWidth="1"/>
    <col min="13318" max="13318" width="10.5703125" style="1" bestFit="1" customWidth="1"/>
    <col min="13319" max="13319" width="9.140625" style="1"/>
    <col min="13320" max="13320" width="10.5703125" style="1" bestFit="1" customWidth="1"/>
    <col min="13321" max="13569" width="9.140625" style="1"/>
    <col min="13570" max="13570" width="4.85546875" style="1" customWidth="1"/>
    <col min="13571" max="13571" width="5.42578125" style="1" customWidth="1"/>
    <col min="13572" max="13572" width="66.85546875" style="1" customWidth="1"/>
    <col min="13573" max="13573" width="21.85546875" style="1" customWidth="1"/>
    <col min="13574" max="13574" width="10.5703125" style="1" bestFit="1" customWidth="1"/>
    <col min="13575" max="13575" width="9.140625" style="1"/>
    <col min="13576" max="13576" width="10.5703125" style="1" bestFit="1" customWidth="1"/>
    <col min="13577" max="13825" width="9.140625" style="1"/>
    <col min="13826" max="13826" width="4.85546875" style="1" customWidth="1"/>
    <col min="13827" max="13827" width="5.42578125" style="1" customWidth="1"/>
    <col min="13828" max="13828" width="66.85546875" style="1" customWidth="1"/>
    <col min="13829" max="13829" width="21.85546875" style="1" customWidth="1"/>
    <col min="13830" max="13830" width="10.5703125" style="1" bestFit="1" customWidth="1"/>
    <col min="13831" max="13831" width="9.140625" style="1"/>
    <col min="13832" max="13832" width="10.5703125" style="1" bestFit="1" customWidth="1"/>
    <col min="13833" max="14081" width="9.140625" style="1"/>
    <col min="14082" max="14082" width="4.85546875" style="1" customWidth="1"/>
    <col min="14083" max="14083" width="5.42578125" style="1" customWidth="1"/>
    <col min="14084" max="14084" width="66.85546875" style="1" customWidth="1"/>
    <col min="14085" max="14085" width="21.85546875" style="1" customWidth="1"/>
    <col min="14086" max="14086" width="10.5703125" style="1" bestFit="1" customWidth="1"/>
    <col min="14087" max="14087" width="9.140625" style="1"/>
    <col min="14088" max="14088" width="10.5703125" style="1" bestFit="1" customWidth="1"/>
    <col min="14089" max="14337" width="9.140625" style="1"/>
    <col min="14338" max="14338" width="4.85546875" style="1" customWidth="1"/>
    <col min="14339" max="14339" width="5.42578125" style="1" customWidth="1"/>
    <col min="14340" max="14340" width="66.85546875" style="1" customWidth="1"/>
    <col min="14341" max="14341" width="21.85546875" style="1" customWidth="1"/>
    <col min="14342" max="14342" width="10.5703125" style="1" bestFit="1" customWidth="1"/>
    <col min="14343" max="14343" width="9.140625" style="1"/>
    <col min="14344" max="14344" width="10.5703125" style="1" bestFit="1" customWidth="1"/>
    <col min="14345" max="14593" width="9.140625" style="1"/>
    <col min="14594" max="14594" width="4.85546875" style="1" customWidth="1"/>
    <col min="14595" max="14595" width="5.42578125" style="1" customWidth="1"/>
    <col min="14596" max="14596" width="66.85546875" style="1" customWidth="1"/>
    <col min="14597" max="14597" width="21.85546875" style="1" customWidth="1"/>
    <col min="14598" max="14598" width="10.5703125" style="1" bestFit="1" customWidth="1"/>
    <col min="14599" max="14599" width="9.140625" style="1"/>
    <col min="14600" max="14600" width="10.5703125" style="1" bestFit="1" customWidth="1"/>
    <col min="14601" max="14849" width="9.140625" style="1"/>
    <col min="14850" max="14850" width="4.85546875" style="1" customWidth="1"/>
    <col min="14851" max="14851" width="5.42578125" style="1" customWidth="1"/>
    <col min="14852" max="14852" width="66.85546875" style="1" customWidth="1"/>
    <col min="14853" max="14853" width="21.85546875" style="1" customWidth="1"/>
    <col min="14854" max="14854" width="10.5703125" style="1" bestFit="1" customWidth="1"/>
    <col min="14855" max="14855" width="9.140625" style="1"/>
    <col min="14856" max="14856" width="10.5703125" style="1" bestFit="1" customWidth="1"/>
    <col min="14857" max="15105" width="9.140625" style="1"/>
    <col min="15106" max="15106" width="4.85546875" style="1" customWidth="1"/>
    <col min="15107" max="15107" width="5.42578125" style="1" customWidth="1"/>
    <col min="15108" max="15108" width="66.85546875" style="1" customWidth="1"/>
    <col min="15109" max="15109" width="21.85546875" style="1" customWidth="1"/>
    <col min="15110" max="15110" width="10.5703125" style="1" bestFit="1" customWidth="1"/>
    <col min="15111" max="15111" width="9.140625" style="1"/>
    <col min="15112" max="15112" width="10.5703125" style="1" bestFit="1" customWidth="1"/>
    <col min="15113" max="15361" width="9.140625" style="1"/>
    <col min="15362" max="15362" width="4.85546875" style="1" customWidth="1"/>
    <col min="15363" max="15363" width="5.42578125" style="1" customWidth="1"/>
    <col min="15364" max="15364" width="66.85546875" style="1" customWidth="1"/>
    <col min="15365" max="15365" width="21.85546875" style="1" customWidth="1"/>
    <col min="15366" max="15366" width="10.5703125" style="1" bestFit="1" customWidth="1"/>
    <col min="15367" max="15367" width="9.140625" style="1"/>
    <col min="15368" max="15368" width="10.5703125" style="1" bestFit="1" customWidth="1"/>
    <col min="15369" max="15617" width="9.140625" style="1"/>
    <col min="15618" max="15618" width="4.85546875" style="1" customWidth="1"/>
    <col min="15619" max="15619" width="5.42578125" style="1" customWidth="1"/>
    <col min="15620" max="15620" width="66.85546875" style="1" customWidth="1"/>
    <col min="15621" max="15621" width="21.85546875" style="1" customWidth="1"/>
    <col min="15622" max="15622" width="10.5703125" style="1" bestFit="1" customWidth="1"/>
    <col min="15623" max="15623" width="9.140625" style="1"/>
    <col min="15624" max="15624" width="10.5703125" style="1" bestFit="1" customWidth="1"/>
    <col min="15625" max="15873" width="9.140625" style="1"/>
    <col min="15874" max="15874" width="4.85546875" style="1" customWidth="1"/>
    <col min="15875" max="15875" width="5.42578125" style="1" customWidth="1"/>
    <col min="15876" max="15876" width="66.85546875" style="1" customWidth="1"/>
    <col min="15877" max="15877" width="21.85546875" style="1" customWidth="1"/>
    <col min="15878" max="15878" width="10.5703125" style="1" bestFit="1" customWidth="1"/>
    <col min="15879" max="15879" width="9.140625" style="1"/>
    <col min="15880" max="15880" width="10.5703125" style="1" bestFit="1" customWidth="1"/>
    <col min="15881" max="16129" width="9.140625" style="1"/>
    <col min="16130" max="16130" width="4.85546875" style="1" customWidth="1"/>
    <col min="16131" max="16131" width="5.42578125" style="1" customWidth="1"/>
    <col min="16132" max="16132" width="66.85546875" style="1" customWidth="1"/>
    <col min="16133" max="16133" width="21.85546875" style="1" customWidth="1"/>
    <col min="16134" max="16134" width="10.5703125" style="1" bestFit="1" customWidth="1"/>
    <col min="16135" max="16135" width="9.140625" style="1"/>
    <col min="16136" max="16136" width="10.5703125" style="1" bestFit="1" customWidth="1"/>
    <col min="16137" max="16383" width="9.140625" style="1"/>
    <col min="16384" max="16384" width="9.140625" style="1" customWidth="1"/>
  </cols>
  <sheetData>
    <row r="2" spans="2:15" ht="21" x14ac:dyDescent="0.25">
      <c r="B2" s="732"/>
      <c r="C2" s="732"/>
      <c r="D2" s="732"/>
      <c r="E2" s="732"/>
    </row>
    <row r="3" spans="2:15" ht="15.75" x14ac:dyDescent="0.25">
      <c r="B3" s="733" t="s">
        <v>217</v>
      </c>
      <c r="C3" s="733"/>
      <c r="D3" s="733"/>
      <c r="E3" s="733"/>
    </row>
    <row r="4" spans="2:15" ht="16.149999999999999" customHeight="1" x14ac:dyDescent="0.25">
      <c r="B4" s="291"/>
      <c r="C4" s="291"/>
      <c r="D4" s="292"/>
      <c r="E4" s="292"/>
    </row>
    <row r="5" spans="2:15" ht="21.75" customHeight="1" x14ac:dyDescent="0.25">
      <c r="B5" s="734" t="s">
        <v>218</v>
      </c>
      <c r="C5" s="736" t="s">
        <v>219</v>
      </c>
      <c r="D5" s="737"/>
      <c r="E5" s="740" t="s">
        <v>220</v>
      </c>
    </row>
    <row r="6" spans="2:15" ht="21.75" customHeight="1" x14ac:dyDescent="0.25">
      <c r="B6" s="735"/>
      <c r="C6" s="738"/>
      <c r="D6" s="739"/>
      <c r="E6" s="741"/>
    </row>
    <row r="7" spans="2:15" x14ac:dyDescent="0.25">
      <c r="B7" s="211" t="s">
        <v>9</v>
      </c>
      <c r="C7" s="730">
        <v>2</v>
      </c>
      <c r="D7" s="731"/>
      <c r="E7" s="293">
        <v>3</v>
      </c>
    </row>
    <row r="8" spans="2:15" ht="19.899999999999999" customHeight="1" x14ac:dyDescent="0.25">
      <c r="B8" s="270">
        <v>1</v>
      </c>
      <c r="C8" s="722" t="s">
        <v>206</v>
      </c>
      <c r="D8" s="723"/>
      <c r="E8" s="122"/>
    </row>
    <row r="9" spans="2:15" ht="20.25" customHeight="1" x14ac:dyDescent="0.25">
      <c r="B9" s="270">
        <v>2</v>
      </c>
      <c r="C9" s="722" t="s">
        <v>231</v>
      </c>
      <c r="D9" s="723"/>
      <c r="E9" s="122"/>
      <c r="F9" s="110"/>
      <c r="H9" s="110"/>
    </row>
    <row r="10" spans="2:15" ht="19.149999999999999" customHeight="1" x14ac:dyDescent="0.25">
      <c r="B10" s="270">
        <v>3</v>
      </c>
      <c r="C10" s="742" t="s">
        <v>232</v>
      </c>
      <c r="D10" s="743"/>
      <c r="E10" s="294"/>
      <c r="F10"/>
      <c r="G10"/>
      <c r="H10"/>
      <c r="I10"/>
      <c r="J10"/>
      <c r="K10"/>
      <c r="L10"/>
      <c r="M10"/>
      <c r="N10"/>
      <c r="O10"/>
    </row>
    <row r="11" spans="2:15" ht="19.149999999999999" customHeight="1" x14ac:dyDescent="0.25">
      <c r="B11" s="270">
        <v>4</v>
      </c>
      <c r="C11" s="722" t="s">
        <v>233</v>
      </c>
      <c r="D11" s="723"/>
      <c r="E11" s="122"/>
      <c r="F11" s="110"/>
      <c r="H11" s="110"/>
    </row>
    <row r="12" spans="2:15" ht="19.149999999999999" customHeight="1" x14ac:dyDescent="0.25">
      <c r="B12" s="270">
        <v>5</v>
      </c>
      <c r="C12" s="303" t="s">
        <v>252</v>
      </c>
      <c r="D12" s="304"/>
      <c r="E12" s="122"/>
      <c r="F12" s="110"/>
      <c r="H12" s="110"/>
    </row>
    <row r="13" spans="2:15" ht="19.149999999999999" customHeight="1" x14ac:dyDescent="0.25">
      <c r="B13" s="270">
        <v>6</v>
      </c>
      <c r="C13" s="722" t="s">
        <v>235</v>
      </c>
      <c r="D13" s="723"/>
      <c r="E13" s="122"/>
      <c r="F13" s="110"/>
      <c r="H13" s="110"/>
    </row>
    <row r="14" spans="2:15" ht="19.149999999999999" customHeight="1" x14ac:dyDescent="0.25">
      <c r="B14" s="270">
        <v>7</v>
      </c>
      <c r="C14" s="722" t="s">
        <v>234</v>
      </c>
      <c r="D14" s="723"/>
      <c r="E14" s="122"/>
      <c r="F14" s="110"/>
      <c r="H14" s="110"/>
    </row>
    <row r="15" spans="2:15" ht="19.149999999999999" customHeight="1" x14ac:dyDescent="0.25">
      <c r="B15" s="270">
        <v>8</v>
      </c>
      <c r="C15" s="722" t="s">
        <v>236</v>
      </c>
      <c r="D15" s="723"/>
      <c r="E15" s="122"/>
      <c r="F15" s="110"/>
      <c r="H15" s="110"/>
    </row>
    <row r="16" spans="2:15" ht="19.149999999999999" customHeight="1" x14ac:dyDescent="0.25">
      <c r="B16" s="270">
        <v>9</v>
      </c>
      <c r="C16" s="722" t="s">
        <v>237</v>
      </c>
      <c r="D16" s="723"/>
      <c r="E16" s="122"/>
      <c r="F16" s="110"/>
      <c r="H16" s="110"/>
    </row>
    <row r="17" spans="2:10" ht="19.149999999999999" customHeight="1" x14ac:dyDescent="0.25">
      <c r="B17" s="270">
        <v>10</v>
      </c>
      <c r="C17" s="722" t="s">
        <v>222</v>
      </c>
      <c r="D17" s="723"/>
      <c r="E17" s="122"/>
      <c r="F17" s="110"/>
      <c r="H17" s="110"/>
    </row>
    <row r="18" spans="2:10" ht="19.149999999999999" customHeight="1" x14ac:dyDescent="0.25">
      <c r="B18" s="270">
        <v>11</v>
      </c>
      <c r="C18" s="722" t="s">
        <v>221</v>
      </c>
      <c r="D18" s="723"/>
      <c r="E18" s="122"/>
      <c r="F18" s="110"/>
      <c r="H18" s="110"/>
    </row>
    <row r="19" spans="2:10" ht="19.149999999999999" customHeight="1" x14ac:dyDescent="0.25">
      <c r="B19" s="270">
        <v>12</v>
      </c>
      <c r="C19" s="722" t="s">
        <v>238</v>
      </c>
      <c r="D19" s="723"/>
      <c r="E19" s="122"/>
      <c r="F19" s="110"/>
      <c r="H19" s="110"/>
    </row>
    <row r="20" spans="2:10" ht="15" customHeight="1" x14ac:dyDescent="0.25">
      <c r="B20" s="724" t="s">
        <v>31</v>
      </c>
      <c r="C20" s="725"/>
      <c r="D20" s="726"/>
      <c r="E20" s="79"/>
      <c r="F20" s="110"/>
      <c r="J20" s="110"/>
    </row>
    <row r="21" spans="2:10" x14ac:dyDescent="0.25">
      <c r="B21" s="295"/>
      <c r="C21" s="296" t="s">
        <v>223</v>
      </c>
      <c r="D21" s="298"/>
      <c r="E21" s="297"/>
      <c r="F21" s="110"/>
      <c r="G21" s="110"/>
    </row>
    <row r="22" spans="2:10" x14ac:dyDescent="0.25">
      <c r="B22" s="727" t="s">
        <v>7</v>
      </c>
      <c r="C22" s="728"/>
      <c r="D22" s="729"/>
      <c r="E22" s="297"/>
    </row>
    <row r="23" spans="2:10" x14ac:dyDescent="0.25">
      <c r="B23" s="295"/>
      <c r="C23" s="296" t="s">
        <v>224</v>
      </c>
      <c r="D23" s="298"/>
      <c r="E23" s="297"/>
    </row>
    <row r="24" spans="2:10" x14ac:dyDescent="0.25">
      <c r="B24" s="727" t="s">
        <v>225</v>
      </c>
      <c r="C24" s="728"/>
      <c r="D24" s="729"/>
      <c r="E24" s="297"/>
    </row>
    <row r="25" spans="2:10" x14ac:dyDescent="0.25">
      <c r="B25" s="295"/>
      <c r="C25" s="296" t="s">
        <v>226</v>
      </c>
      <c r="D25" s="296">
        <v>0.05</v>
      </c>
      <c r="E25" s="299"/>
    </row>
    <row r="26" spans="2:10" x14ac:dyDescent="0.25">
      <c r="B26" s="727" t="s">
        <v>225</v>
      </c>
      <c r="C26" s="728"/>
      <c r="D26" s="729"/>
      <c r="E26" s="297"/>
    </row>
    <row r="27" spans="2:10" ht="27" x14ac:dyDescent="0.25">
      <c r="B27" s="295"/>
      <c r="C27" s="109" t="s">
        <v>227</v>
      </c>
      <c r="D27" s="296">
        <v>0.02</v>
      </c>
      <c r="E27" s="297"/>
      <c r="F27" s="110"/>
    </row>
    <row r="28" spans="2:10" x14ac:dyDescent="0.25">
      <c r="B28" s="727" t="s">
        <v>225</v>
      </c>
      <c r="C28" s="728"/>
      <c r="D28" s="729"/>
      <c r="E28" s="297"/>
    </row>
    <row r="29" spans="2:10" ht="27" x14ac:dyDescent="0.25">
      <c r="B29" s="295"/>
      <c r="C29" s="109" t="s">
        <v>228</v>
      </c>
      <c r="D29" s="296"/>
      <c r="E29" s="297"/>
    </row>
    <row r="30" spans="2:10" x14ac:dyDescent="0.25">
      <c r="B30" s="727" t="s">
        <v>7</v>
      </c>
      <c r="C30" s="728"/>
      <c r="D30" s="729"/>
      <c r="E30" s="297"/>
    </row>
    <row r="31" spans="2:10" x14ac:dyDescent="0.25">
      <c r="B31" s="295"/>
      <c r="C31" s="109" t="s">
        <v>229</v>
      </c>
      <c r="D31" s="296">
        <v>0.18</v>
      </c>
      <c r="E31" s="297"/>
    </row>
    <row r="32" spans="2:10" x14ac:dyDescent="0.25">
      <c r="B32" s="719" t="s">
        <v>230</v>
      </c>
      <c r="C32" s="720"/>
      <c r="D32" s="721"/>
      <c r="E32" s="297"/>
      <c r="F32" s="300"/>
      <c r="G32" s="110"/>
    </row>
  </sheetData>
  <mergeCells count="24">
    <mergeCell ref="C16:D16"/>
    <mergeCell ref="C14:D14"/>
    <mergeCell ref="C13:D13"/>
    <mergeCell ref="C8:D8"/>
    <mergeCell ref="C9:D9"/>
    <mergeCell ref="C10:D10"/>
    <mergeCell ref="C11:D11"/>
    <mergeCell ref="C15:D15"/>
    <mergeCell ref="C7:D7"/>
    <mergeCell ref="B2:E2"/>
    <mergeCell ref="B3:E3"/>
    <mergeCell ref="B5:B6"/>
    <mergeCell ref="C5:D6"/>
    <mergeCell ref="E5:E6"/>
    <mergeCell ref="B32:D32"/>
    <mergeCell ref="C18:D18"/>
    <mergeCell ref="C17:D17"/>
    <mergeCell ref="C19:D19"/>
    <mergeCell ref="B20:D20"/>
    <mergeCell ref="B22:D22"/>
    <mergeCell ref="B24:D24"/>
    <mergeCell ref="B26:D26"/>
    <mergeCell ref="B28:D28"/>
    <mergeCell ref="B30:D30"/>
  </mergeCells>
  <pageMargins left="1.43" right="0.7" top="0.75" bottom="0.75" header="0.3" footer="0.3"/>
  <pageSetup paperSize="9" scale="75" orientation="landscape" verticalDpi="0" r:id="rId1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zoomScaleNormal="100" workbookViewId="0">
      <selection activeCell="O12" sqref="O12"/>
    </sheetView>
  </sheetViews>
  <sheetFormatPr defaultRowHeight="15" x14ac:dyDescent="0.25"/>
  <cols>
    <col min="1" max="1" width="4.140625" style="111" customWidth="1"/>
    <col min="2" max="2" width="3.42578125" style="111" customWidth="1"/>
    <col min="3" max="3" width="63.42578125" style="111" customWidth="1"/>
    <col min="4" max="4" width="9.140625" style="111"/>
    <col min="5" max="5" width="10.140625" style="412" bestFit="1" customWidth="1"/>
    <col min="6" max="6" width="10.28515625" style="412" customWidth="1"/>
    <col min="7" max="7" width="12" style="412" customWidth="1"/>
    <col min="8" max="8" width="9.5703125" style="412" bestFit="1" customWidth="1"/>
    <col min="9" max="11" width="9.140625" style="412"/>
    <col min="12" max="12" width="11" style="412" bestFit="1" customWidth="1"/>
    <col min="13" max="254" width="9.140625" style="111"/>
    <col min="255" max="255" width="4.140625" style="111" customWidth="1"/>
    <col min="256" max="256" width="3.42578125" style="111" customWidth="1"/>
    <col min="257" max="257" width="9.140625" style="111"/>
    <col min="258" max="258" width="45.7109375" style="111" customWidth="1"/>
    <col min="259" max="259" width="9.140625" style="111"/>
    <col min="260" max="260" width="13.5703125" style="111" customWidth="1"/>
    <col min="261" max="261" width="9.140625" style="111"/>
    <col min="262" max="262" width="10.28515625" style="111" customWidth="1"/>
    <col min="263" max="263" width="12" style="111" customWidth="1"/>
    <col min="264" max="267" width="9.140625" style="111"/>
    <col min="268" max="268" width="11" style="111" bestFit="1" customWidth="1"/>
    <col min="269" max="510" width="9.140625" style="111"/>
    <col min="511" max="511" width="4.140625" style="111" customWidth="1"/>
    <col min="512" max="512" width="3.42578125" style="111" customWidth="1"/>
    <col min="513" max="513" width="9.140625" style="111"/>
    <col min="514" max="514" width="45.7109375" style="111" customWidth="1"/>
    <col min="515" max="515" width="9.140625" style="111"/>
    <col min="516" max="516" width="13.5703125" style="111" customWidth="1"/>
    <col min="517" max="517" width="9.140625" style="111"/>
    <col min="518" max="518" width="10.28515625" style="111" customWidth="1"/>
    <col min="519" max="519" width="12" style="111" customWidth="1"/>
    <col min="520" max="523" width="9.140625" style="111"/>
    <col min="524" max="524" width="11" style="111" bestFit="1" customWidth="1"/>
    <col min="525" max="766" width="9.140625" style="111"/>
    <col min="767" max="767" width="4.140625" style="111" customWidth="1"/>
    <col min="768" max="768" width="3.42578125" style="111" customWidth="1"/>
    <col min="769" max="769" width="9.140625" style="111"/>
    <col min="770" max="770" width="45.7109375" style="111" customWidth="1"/>
    <col min="771" max="771" width="9.140625" style="111"/>
    <col min="772" max="772" width="13.5703125" style="111" customWidth="1"/>
    <col min="773" max="773" width="9.140625" style="111"/>
    <col min="774" max="774" width="10.28515625" style="111" customWidth="1"/>
    <col min="775" max="775" width="12" style="111" customWidth="1"/>
    <col min="776" max="779" width="9.140625" style="111"/>
    <col min="780" max="780" width="11" style="111" bestFit="1" customWidth="1"/>
    <col min="781" max="1022" width="9.140625" style="111"/>
    <col min="1023" max="1023" width="4.140625" style="111" customWidth="1"/>
    <col min="1024" max="1024" width="3.42578125" style="111" customWidth="1"/>
    <col min="1025" max="1025" width="9.140625" style="111"/>
    <col min="1026" max="1026" width="45.7109375" style="111" customWidth="1"/>
    <col min="1027" max="1027" width="9.140625" style="111"/>
    <col min="1028" max="1028" width="13.5703125" style="111" customWidth="1"/>
    <col min="1029" max="1029" width="9.140625" style="111"/>
    <col min="1030" max="1030" width="10.28515625" style="111" customWidth="1"/>
    <col min="1031" max="1031" width="12" style="111" customWidth="1"/>
    <col min="1032" max="1035" width="9.140625" style="111"/>
    <col min="1036" max="1036" width="11" style="111" bestFit="1" customWidth="1"/>
    <col min="1037" max="1278" width="9.140625" style="111"/>
    <col min="1279" max="1279" width="4.140625" style="111" customWidth="1"/>
    <col min="1280" max="1280" width="3.42578125" style="111" customWidth="1"/>
    <col min="1281" max="1281" width="9.140625" style="111"/>
    <col min="1282" max="1282" width="45.7109375" style="111" customWidth="1"/>
    <col min="1283" max="1283" width="9.140625" style="111"/>
    <col min="1284" max="1284" width="13.5703125" style="111" customWidth="1"/>
    <col min="1285" max="1285" width="9.140625" style="111"/>
    <col min="1286" max="1286" width="10.28515625" style="111" customWidth="1"/>
    <col min="1287" max="1287" width="12" style="111" customWidth="1"/>
    <col min="1288" max="1291" width="9.140625" style="111"/>
    <col min="1292" max="1292" width="11" style="111" bestFit="1" customWidth="1"/>
    <col min="1293" max="1534" width="9.140625" style="111"/>
    <col min="1535" max="1535" width="4.140625" style="111" customWidth="1"/>
    <col min="1536" max="1536" width="3.42578125" style="111" customWidth="1"/>
    <col min="1537" max="1537" width="9.140625" style="111"/>
    <col min="1538" max="1538" width="45.7109375" style="111" customWidth="1"/>
    <col min="1539" max="1539" width="9.140625" style="111"/>
    <col min="1540" max="1540" width="13.5703125" style="111" customWidth="1"/>
    <col min="1541" max="1541" width="9.140625" style="111"/>
    <col min="1542" max="1542" width="10.28515625" style="111" customWidth="1"/>
    <col min="1543" max="1543" width="12" style="111" customWidth="1"/>
    <col min="1544" max="1547" width="9.140625" style="111"/>
    <col min="1548" max="1548" width="11" style="111" bestFit="1" customWidth="1"/>
    <col min="1549" max="1790" width="9.140625" style="111"/>
    <col min="1791" max="1791" width="4.140625" style="111" customWidth="1"/>
    <col min="1792" max="1792" width="3.42578125" style="111" customWidth="1"/>
    <col min="1793" max="1793" width="9.140625" style="111"/>
    <col min="1794" max="1794" width="45.7109375" style="111" customWidth="1"/>
    <col min="1795" max="1795" width="9.140625" style="111"/>
    <col min="1796" max="1796" width="13.5703125" style="111" customWidth="1"/>
    <col min="1797" max="1797" width="9.140625" style="111"/>
    <col min="1798" max="1798" width="10.28515625" style="111" customWidth="1"/>
    <col min="1799" max="1799" width="12" style="111" customWidth="1"/>
    <col min="1800" max="1803" width="9.140625" style="111"/>
    <col min="1804" max="1804" width="11" style="111" bestFit="1" customWidth="1"/>
    <col min="1805" max="2046" width="9.140625" style="111"/>
    <col min="2047" max="2047" width="4.140625" style="111" customWidth="1"/>
    <col min="2048" max="2048" width="3.42578125" style="111" customWidth="1"/>
    <col min="2049" max="2049" width="9.140625" style="111"/>
    <col min="2050" max="2050" width="45.7109375" style="111" customWidth="1"/>
    <col min="2051" max="2051" width="9.140625" style="111"/>
    <col min="2052" max="2052" width="13.5703125" style="111" customWidth="1"/>
    <col min="2053" max="2053" width="9.140625" style="111"/>
    <col min="2054" max="2054" width="10.28515625" style="111" customWidth="1"/>
    <col min="2055" max="2055" width="12" style="111" customWidth="1"/>
    <col min="2056" max="2059" width="9.140625" style="111"/>
    <col min="2060" max="2060" width="11" style="111" bestFit="1" customWidth="1"/>
    <col min="2061" max="2302" width="9.140625" style="111"/>
    <col min="2303" max="2303" width="4.140625" style="111" customWidth="1"/>
    <col min="2304" max="2304" width="3.42578125" style="111" customWidth="1"/>
    <col min="2305" max="2305" width="9.140625" style="111"/>
    <col min="2306" max="2306" width="45.7109375" style="111" customWidth="1"/>
    <col min="2307" max="2307" width="9.140625" style="111"/>
    <col min="2308" max="2308" width="13.5703125" style="111" customWidth="1"/>
    <col min="2309" max="2309" width="9.140625" style="111"/>
    <col min="2310" max="2310" width="10.28515625" style="111" customWidth="1"/>
    <col min="2311" max="2311" width="12" style="111" customWidth="1"/>
    <col min="2312" max="2315" width="9.140625" style="111"/>
    <col min="2316" max="2316" width="11" style="111" bestFit="1" customWidth="1"/>
    <col min="2317" max="2558" width="9.140625" style="111"/>
    <col min="2559" max="2559" width="4.140625" style="111" customWidth="1"/>
    <col min="2560" max="2560" width="3.42578125" style="111" customWidth="1"/>
    <col min="2561" max="2561" width="9.140625" style="111"/>
    <col min="2562" max="2562" width="45.7109375" style="111" customWidth="1"/>
    <col min="2563" max="2563" width="9.140625" style="111"/>
    <col min="2564" max="2564" width="13.5703125" style="111" customWidth="1"/>
    <col min="2565" max="2565" width="9.140625" style="111"/>
    <col min="2566" max="2566" width="10.28515625" style="111" customWidth="1"/>
    <col min="2567" max="2567" width="12" style="111" customWidth="1"/>
    <col min="2568" max="2571" width="9.140625" style="111"/>
    <col min="2572" max="2572" width="11" style="111" bestFit="1" customWidth="1"/>
    <col min="2573" max="2814" width="9.140625" style="111"/>
    <col min="2815" max="2815" width="4.140625" style="111" customWidth="1"/>
    <col min="2816" max="2816" width="3.42578125" style="111" customWidth="1"/>
    <col min="2817" max="2817" width="9.140625" style="111"/>
    <col min="2818" max="2818" width="45.7109375" style="111" customWidth="1"/>
    <col min="2819" max="2819" width="9.140625" style="111"/>
    <col min="2820" max="2820" width="13.5703125" style="111" customWidth="1"/>
    <col min="2821" max="2821" width="9.140625" style="111"/>
    <col min="2822" max="2822" width="10.28515625" style="111" customWidth="1"/>
    <col min="2823" max="2823" width="12" style="111" customWidth="1"/>
    <col min="2824" max="2827" width="9.140625" style="111"/>
    <col min="2828" max="2828" width="11" style="111" bestFit="1" customWidth="1"/>
    <col min="2829" max="3070" width="9.140625" style="111"/>
    <col min="3071" max="3071" width="4.140625" style="111" customWidth="1"/>
    <col min="3072" max="3072" width="3.42578125" style="111" customWidth="1"/>
    <col min="3073" max="3073" width="9.140625" style="111"/>
    <col min="3074" max="3074" width="45.7109375" style="111" customWidth="1"/>
    <col min="3075" max="3075" width="9.140625" style="111"/>
    <col min="3076" max="3076" width="13.5703125" style="111" customWidth="1"/>
    <col min="3077" max="3077" width="9.140625" style="111"/>
    <col min="3078" max="3078" width="10.28515625" style="111" customWidth="1"/>
    <col min="3079" max="3079" width="12" style="111" customWidth="1"/>
    <col min="3080" max="3083" width="9.140625" style="111"/>
    <col min="3084" max="3084" width="11" style="111" bestFit="1" customWidth="1"/>
    <col min="3085" max="3326" width="9.140625" style="111"/>
    <col min="3327" max="3327" width="4.140625" style="111" customWidth="1"/>
    <col min="3328" max="3328" width="3.42578125" style="111" customWidth="1"/>
    <col min="3329" max="3329" width="9.140625" style="111"/>
    <col min="3330" max="3330" width="45.7109375" style="111" customWidth="1"/>
    <col min="3331" max="3331" width="9.140625" style="111"/>
    <col min="3332" max="3332" width="13.5703125" style="111" customWidth="1"/>
    <col min="3333" max="3333" width="9.140625" style="111"/>
    <col min="3334" max="3334" width="10.28515625" style="111" customWidth="1"/>
    <col min="3335" max="3335" width="12" style="111" customWidth="1"/>
    <col min="3336" max="3339" width="9.140625" style="111"/>
    <col min="3340" max="3340" width="11" style="111" bestFit="1" customWidth="1"/>
    <col min="3341" max="3582" width="9.140625" style="111"/>
    <col min="3583" max="3583" width="4.140625" style="111" customWidth="1"/>
    <col min="3584" max="3584" width="3.42578125" style="111" customWidth="1"/>
    <col min="3585" max="3585" width="9.140625" style="111"/>
    <col min="3586" max="3586" width="45.7109375" style="111" customWidth="1"/>
    <col min="3587" max="3587" width="9.140625" style="111"/>
    <col min="3588" max="3588" width="13.5703125" style="111" customWidth="1"/>
    <col min="3589" max="3589" width="9.140625" style="111"/>
    <col min="3590" max="3590" width="10.28515625" style="111" customWidth="1"/>
    <col min="3591" max="3591" width="12" style="111" customWidth="1"/>
    <col min="3592" max="3595" width="9.140625" style="111"/>
    <col min="3596" max="3596" width="11" style="111" bestFit="1" customWidth="1"/>
    <col min="3597" max="3838" width="9.140625" style="111"/>
    <col min="3839" max="3839" width="4.140625" style="111" customWidth="1"/>
    <col min="3840" max="3840" width="3.42578125" style="111" customWidth="1"/>
    <col min="3841" max="3841" width="9.140625" style="111"/>
    <col min="3842" max="3842" width="45.7109375" style="111" customWidth="1"/>
    <col min="3843" max="3843" width="9.140625" style="111"/>
    <col min="3844" max="3844" width="13.5703125" style="111" customWidth="1"/>
    <col min="3845" max="3845" width="9.140625" style="111"/>
    <col min="3846" max="3846" width="10.28515625" style="111" customWidth="1"/>
    <col min="3847" max="3847" width="12" style="111" customWidth="1"/>
    <col min="3848" max="3851" width="9.140625" style="111"/>
    <col min="3852" max="3852" width="11" style="111" bestFit="1" customWidth="1"/>
    <col min="3853" max="4094" width="9.140625" style="111"/>
    <col min="4095" max="4095" width="4.140625" style="111" customWidth="1"/>
    <col min="4096" max="4096" width="3.42578125" style="111" customWidth="1"/>
    <col min="4097" max="4097" width="9.140625" style="111"/>
    <col min="4098" max="4098" width="45.7109375" style="111" customWidth="1"/>
    <col min="4099" max="4099" width="9.140625" style="111"/>
    <col min="4100" max="4100" width="13.5703125" style="111" customWidth="1"/>
    <col min="4101" max="4101" width="9.140625" style="111"/>
    <col min="4102" max="4102" width="10.28515625" style="111" customWidth="1"/>
    <col min="4103" max="4103" width="12" style="111" customWidth="1"/>
    <col min="4104" max="4107" width="9.140625" style="111"/>
    <col min="4108" max="4108" width="11" style="111" bestFit="1" customWidth="1"/>
    <col min="4109" max="4350" width="9.140625" style="111"/>
    <col min="4351" max="4351" width="4.140625" style="111" customWidth="1"/>
    <col min="4352" max="4352" width="3.42578125" style="111" customWidth="1"/>
    <col min="4353" max="4353" width="9.140625" style="111"/>
    <col min="4354" max="4354" width="45.7109375" style="111" customWidth="1"/>
    <col min="4355" max="4355" width="9.140625" style="111"/>
    <col min="4356" max="4356" width="13.5703125" style="111" customWidth="1"/>
    <col min="4357" max="4357" width="9.140625" style="111"/>
    <col min="4358" max="4358" width="10.28515625" style="111" customWidth="1"/>
    <col min="4359" max="4359" width="12" style="111" customWidth="1"/>
    <col min="4360" max="4363" width="9.140625" style="111"/>
    <col min="4364" max="4364" width="11" style="111" bestFit="1" customWidth="1"/>
    <col min="4365" max="4606" width="9.140625" style="111"/>
    <col min="4607" max="4607" width="4.140625" style="111" customWidth="1"/>
    <col min="4608" max="4608" width="3.42578125" style="111" customWidth="1"/>
    <col min="4609" max="4609" width="9.140625" style="111"/>
    <col min="4610" max="4610" width="45.7109375" style="111" customWidth="1"/>
    <col min="4611" max="4611" width="9.140625" style="111"/>
    <col min="4612" max="4612" width="13.5703125" style="111" customWidth="1"/>
    <col min="4613" max="4613" width="9.140625" style="111"/>
    <col min="4614" max="4614" width="10.28515625" style="111" customWidth="1"/>
    <col min="4615" max="4615" width="12" style="111" customWidth="1"/>
    <col min="4616" max="4619" width="9.140625" style="111"/>
    <col min="4620" max="4620" width="11" style="111" bestFit="1" customWidth="1"/>
    <col min="4621" max="4862" width="9.140625" style="111"/>
    <col min="4863" max="4863" width="4.140625" style="111" customWidth="1"/>
    <col min="4864" max="4864" width="3.42578125" style="111" customWidth="1"/>
    <col min="4865" max="4865" width="9.140625" style="111"/>
    <col min="4866" max="4866" width="45.7109375" style="111" customWidth="1"/>
    <col min="4867" max="4867" width="9.140625" style="111"/>
    <col min="4868" max="4868" width="13.5703125" style="111" customWidth="1"/>
    <col min="4869" max="4869" width="9.140625" style="111"/>
    <col min="4870" max="4870" width="10.28515625" style="111" customWidth="1"/>
    <col min="4871" max="4871" width="12" style="111" customWidth="1"/>
    <col min="4872" max="4875" width="9.140625" style="111"/>
    <col min="4876" max="4876" width="11" style="111" bestFit="1" customWidth="1"/>
    <col min="4877" max="5118" width="9.140625" style="111"/>
    <col min="5119" max="5119" width="4.140625" style="111" customWidth="1"/>
    <col min="5120" max="5120" width="3.42578125" style="111" customWidth="1"/>
    <col min="5121" max="5121" width="9.140625" style="111"/>
    <col min="5122" max="5122" width="45.7109375" style="111" customWidth="1"/>
    <col min="5123" max="5123" width="9.140625" style="111"/>
    <col min="5124" max="5124" width="13.5703125" style="111" customWidth="1"/>
    <col min="5125" max="5125" width="9.140625" style="111"/>
    <col min="5126" max="5126" width="10.28515625" style="111" customWidth="1"/>
    <col min="5127" max="5127" width="12" style="111" customWidth="1"/>
    <col min="5128" max="5131" width="9.140625" style="111"/>
    <col min="5132" max="5132" width="11" style="111" bestFit="1" customWidth="1"/>
    <col min="5133" max="5374" width="9.140625" style="111"/>
    <col min="5375" max="5375" width="4.140625" style="111" customWidth="1"/>
    <col min="5376" max="5376" width="3.42578125" style="111" customWidth="1"/>
    <col min="5377" max="5377" width="9.140625" style="111"/>
    <col min="5378" max="5378" width="45.7109375" style="111" customWidth="1"/>
    <col min="5379" max="5379" width="9.140625" style="111"/>
    <col min="5380" max="5380" width="13.5703125" style="111" customWidth="1"/>
    <col min="5381" max="5381" width="9.140625" style="111"/>
    <col min="5382" max="5382" width="10.28515625" style="111" customWidth="1"/>
    <col min="5383" max="5383" width="12" style="111" customWidth="1"/>
    <col min="5384" max="5387" width="9.140625" style="111"/>
    <col min="5388" max="5388" width="11" style="111" bestFit="1" customWidth="1"/>
    <col min="5389" max="5630" width="9.140625" style="111"/>
    <col min="5631" max="5631" width="4.140625" style="111" customWidth="1"/>
    <col min="5632" max="5632" width="3.42578125" style="111" customWidth="1"/>
    <col min="5633" max="5633" width="9.140625" style="111"/>
    <col min="5634" max="5634" width="45.7109375" style="111" customWidth="1"/>
    <col min="5635" max="5635" width="9.140625" style="111"/>
    <col min="5636" max="5636" width="13.5703125" style="111" customWidth="1"/>
    <col min="5637" max="5637" width="9.140625" style="111"/>
    <col min="5638" max="5638" width="10.28515625" style="111" customWidth="1"/>
    <col min="5639" max="5639" width="12" style="111" customWidth="1"/>
    <col min="5640" max="5643" width="9.140625" style="111"/>
    <col min="5644" max="5644" width="11" style="111" bestFit="1" customWidth="1"/>
    <col min="5645" max="5886" width="9.140625" style="111"/>
    <col min="5887" max="5887" width="4.140625" style="111" customWidth="1"/>
    <col min="5888" max="5888" width="3.42578125" style="111" customWidth="1"/>
    <col min="5889" max="5889" width="9.140625" style="111"/>
    <col min="5890" max="5890" width="45.7109375" style="111" customWidth="1"/>
    <col min="5891" max="5891" width="9.140625" style="111"/>
    <col min="5892" max="5892" width="13.5703125" style="111" customWidth="1"/>
    <col min="5893" max="5893" width="9.140625" style="111"/>
    <col min="5894" max="5894" width="10.28515625" style="111" customWidth="1"/>
    <col min="5895" max="5895" width="12" style="111" customWidth="1"/>
    <col min="5896" max="5899" width="9.140625" style="111"/>
    <col min="5900" max="5900" width="11" style="111" bestFit="1" customWidth="1"/>
    <col min="5901" max="6142" width="9.140625" style="111"/>
    <col min="6143" max="6143" width="4.140625" style="111" customWidth="1"/>
    <col min="6144" max="6144" width="3.42578125" style="111" customWidth="1"/>
    <col min="6145" max="6145" width="9.140625" style="111"/>
    <col min="6146" max="6146" width="45.7109375" style="111" customWidth="1"/>
    <col min="6147" max="6147" width="9.140625" style="111"/>
    <col min="6148" max="6148" width="13.5703125" style="111" customWidth="1"/>
    <col min="6149" max="6149" width="9.140625" style="111"/>
    <col min="6150" max="6150" width="10.28515625" style="111" customWidth="1"/>
    <col min="6151" max="6151" width="12" style="111" customWidth="1"/>
    <col min="6152" max="6155" width="9.140625" style="111"/>
    <col min="6156" max="6156" width="11" style="111" bestFit="1" customWidth="1"/>
    <col min="6157" max="6398" width="9.140625" style="111"/>
    <col min="6399" max="6399" width="4.140625" style="111" customWidth="1"/>
    <col min="6400" max="6400" width="3.42578125" style="111" customWidth="1"/>
    <col min="6401" max="6401" width="9.140625" style="111"/>
    <col min="6402" max="6402" width="45.7109375" style="111" customWidth="1"/>
    <col min="6403" max="6403" width="9.140625" style="111"/>
    <col min="6404" max="6404" width="13.5703125" style="111" customWidth="1"/>
    <col min="6405" max="6405" width="9.140625" style="111"/>
    <col min="6406" max="6406" width="10.28515625" style="111" customWidth="1"/>
    <col min="6407" max="6407" width="12" style="111" customWidth="1"/>
    <col min="6408" max="6411" width="9.140625" style="111"/>
    <col min="6412" max="6412" width="11" style="111" bestFit="1" customWidth="1"/>
    <col min="6413" max="6654" width="9.140625" style="111"/>
    <col min="6655" max="6655" width="4.140625" style="111" customWidth="1"/>
    <col min="6656" max="6656" width="3.42578125" style="111" customWidth="1"/>
    <col min="6657" max="6657" width="9.140625" style="111"/>
    <col min="6658" max="6658" width="45.7109375" style="111" customWidth="1"/>
    <col min="6659" max="6659" width="9.140625" style="111"/>
    <col min="6660" max="6660" width="13.5703125" style="111" customWidth="1"/>
    <col min="6661" max="6661" width="9.140625" style="111"/>
    <col min="6662" max="6662" width="10.28515625" style="111" customWidth="1"/>
    <col min="6663" max="6663" width="12" style="111" customWidth="1"/>
    <col min="6664" max="6667" width="9.140625" style="111"/>
    <col min="6668" max="6668" width="11" style="111" bestFit="1" customWidth="1"/>
    <col min="6669" max="6910" width="9.140625" style="111"/>
    <col min="6911" max="6911" width="4.140625" style="111" customWidth="1"/>
    <col min="6912" max="6912" width="3.42578125" style="111" customWidth="1"/>
    <col min="6913" max="6913" width="9.140625" style="111"/>
    <col min="6914" max="6914" width="45.7109375" style="111" customWidth="1"/>
    <col min="6915" max="6915" width="9.140625" style="111"/>
    <col min="6916" max="6916" width="13.5703125" style="111" customWidth="1"/>
    <col min="6917" max="6917" width="9.140625" style="111"/>
    <col min="6918" max="6918" width="10.28515625" style="111" customWidth="1"/>
    <col min="6919" max="6919" width="12" style="111" customWidth="1"/>
    <col min="6920" max="6923" width="9.140625" style="111"/>
    <col min="6924" max="6924" width="11" style="111" bestFit="1" customWidth="1"/>
    <col min="6925" max="7166" width="9.140625" style="111"/>
    <col min="7167" max="7167" width="4.140625" style="111" customWidth="1"/>
    <col min="7168" max="7168" width="3.42578125" style="111" customWidth="1"/>
    <col min="7169" max="7169" width="9.140625" style="111"/>
    <col min="7170" max="7170" width="45.7109375" style="111" customWidth="1"/>
    <col min="7171" max="7171" width="9.140625" style="111"/>
    <col min="7172" max="7172" width="13.5703125" style="111" customWidth="1"/>
    <col min="7173" max="7173" width="9.140625" style="111"/>
    <col min="7174" max="7174" width="10.28515625" style="111" customWidth="1"/>
    <col min="7175" max="7175" width="12" style="111" customWidth="1"/>
    <col min="7176" max="7179" width="9.140625" style="111"/>
    <col min="7180" max="7180" width="11" style="111" bestFit="1" customWidth="1"/>
    <col min="7181" max="7422" width="9.140625" style="111"/>
    <col min="7423" max="7423" width="4.140625" style="111" customWidth="1"/>
    <col min="7424" max="7424" width="3.42578125" style="111" customWidth="1"/>
    <col min="7425" max="7425" width="9.140625" style="111"/>
    <col min="7426" max="7426" width="45.7109375" style="111" customWidth="1"/>
    <col min="7427" max="7427" width="9.140625" style="111"/>
    <col min="7428" max="7428" width="13.5703125" style="111" customWidth="1"/>
    <col min="7429" max="7429" width="9.140625" style="111"/>
    <col min="7430" max="7430" width="10.28515625" style="111" customWidth="1"/>
    <col min="7431" max="7431" width="12" style="111" customWidth="1"/>
    <col min="7432" max="7435" width="9.140625" style="111"/>
    <col min="7436" max="7436" width="11" style="111" bestFit="1" customWidth="1"/>
    <col min="7437" max="7678" width="9.140625" style="111"/>
    <col min="7679" max="7679" width="4.140625" style="111" customWidth="1"/>
    <col min="7680" max="7680" width="3.42578125" style="111" customWidth="1"/>
    <col min="7681" max="7681" width="9.140625" style="111"/>
    <col min="7682" max="7682" width="45.7109375" style="111" customWidth="1"/>
    <col min="7683" max="7683" width="9.140625" style="111"/>
    <col min="7684" max="7684" width="13.5703125" style="111" customWidth="1"/>
    <col min="7685" max="7685" width="9.140625" style="111"/>
    <col min="7686" max="7686" width="10.28515625" style="111" customWidth="1"/>
    <col min="7687" max="7687" width="12" style="111" customWidth="1"/>
    <col min="7688" max="7691" width="9.140625" style="111"/>
    <col min="7692" max="7692" width="11" style="111" bestFit="1" customWidth="1"/>
    <col min="7693" max="7934" width="9.140625" style="111"/>
    <col min="7935" max="7935" width="4.140625" style="111" customWidth="1"/>
    <col min="7936" max="7936" width="3.42578125" style="111" customWidth="1"/>
    <col min="7937" max="7937" width="9.140625" style="111"/>
    <col min="7938" max="7938" width="45.7109375" style="111" customWidth="1"/>
    <col min="7939" max="7939" width="9.140625" style="111"/>
    <col min="7940" max="7940" width="13.5703125" style="111" customWidth="1"/>
    <col min="7941" max="7941" width="9.140625" style="111"/>
    <col min="7942" max="7942" width="10.28515625" style="111" customWidth="1"/>
    <col min="7943" max="7943" width="12" style="111" customWidth="1"/>
    <col min="7944" max="7947" width="9.140625" style="111"/>
    <col min="7948" max="7948" width="11" style="111" bestFit="1" customWidth="1"/>
    <col min="7949" max="8190" width="9.140625" style="111"/>
    <col min="8191" max="8191" width="4.140625" style="111" customWidth="1"/>
    <col min="8192" max="8192" width="3.42578125" style="111" customWidth="1"/>
    <col min="8193" max="8193" width="9.140625" style="111"/>
    <col min="8194" max="8194" width="45.7109375" style="111" customWidth="1"/>
    <col min="8195" max="8195" width="9.140625" style="111"/>
    <col min="8196" max="8196" width="13.5703125" style="111" customWidth="1"/>
    <col min="8197" max="8197" width="9.140625" style="111"/>
    <col min="8198" max="8198" width="10.28515625" style="111" customWidth="1"/>
    <col min="8199" max="8199" width="12" style="111" customWidth="1"/>
    <col min="8200" max="8203" width="9.140625" style="111"/>
    <col min="8204" max="8204" width="11" style="111" bestFit="1" customWidth="1"/>
    <col min="8205" max="8446" width="9.140625" style="111"/>
    <col min="8447" max="8447" width="4.140625" style="111" customWidth="1"/>
    <col min="8448" max="8448" width="3.42578125" style="111" customWidth="1"/>
    <col min="8449" max="8449" width="9.140625" style="111"/>
    <col min="8450" max="8450" width="45.7109375" style="111" customWidth="1"/>
    <col min="8451" max="8451" width="9.140625" style="111"/>
    <col min="8452" max="8452" width="13.5703125" style="111" customWidth="1"/>
    <col min="8453" max="8453" width="9.140625" style="111"/>
    <col min="8454" max="8454" width="10.28515625" style="111" customWidth="1"/>
    <col min="8455" max="8455" width="12" style="111" customWidth="1"/>
    <col min="8456" max="8459" width="9.140625" style="111"/>
    <col min="8460" max="8460" width="11" style="111" bestFit="1" customWidth="1"/>
    <col min="8461" max="8702" width="9.140625" style="111"/>
    <col min="8703" max="8703" width="4.140625" style="111" customWidth="1"/>
    <col min="8704" max="8704" width="3.42578125" style="111" customWidth="1"/>
    <col min="8705" max="8705" width="9.140625" style="111"/>
    <col min="8706" max="8706" width="45.7109375" style="111" customWidth="1"/>
    <col min="8707" max="8707" width="9.140625" style="111"/>
    <col min="8708" max="8708" width="13.5703125" style="111" customWidth="1"/>
    <col min="8709" max="8709" width="9.140625" style="111"/>
    <col min="8710" max="8710" width="10.28515625" style="111" customWidth="1"/>
    <col min="8711" max="8711" width="12" style="111" customWidth="1"/>
    <col min="8712" max="8715" width="9.140625" style="111"/>
    <col min="8716" max="8716" width="11" style="111" bestFit="1" customWidth="1"/>
    <col min="8717" max="8958" width="9.140625" style="111"/>
    <col min="8959" max="8959" width="4.140625" style="111" customWidth="1"/>
    <col min="8960" max="8960" width="3.42578125" style="111" customWidth="1"/>
    <col min="8961" max="8961" width="9.140625" style="111"/>
    <col min="8962" max="8962" width="45.7109375" style="111" customWidth="1"/>
    <col min="8963" max="8963" width="9.140625" style="111"/>
    <col min="8964" max="8964" width="13.5703125" style="111" customWidth="1"/>
    <col min="8965" max="8965" width="9.140625" style="111"/>
    <col min="8966" max="8966" width="10.28515625" style="111" customWidth="1"/>
    <col min="8967" max="8967" width="12" style="111" customWidth="1"/>
    <col min="8968" max="8971" width="9.140625" style="111"/>
    <col min="8972" max="8972" width="11" style="111" bestFit="1" customWidth="1"/>
    <col min="8973" max="9214" width="9.140625" style="111"/>
    <col min="9215" max="9215" width="4.140625" style="111" customWidth="1"/>
    <col min="9216" max="9216" width="3.42578125" style="111" customWidth="1"/>
    <col min="9217" max="9217" width="9.140625" style="111"/>
    <col min="9218" max="9218" width="45.7109375" style="111" customWidth="1"/>
    <col min="9219" max="9219" width="9.140625" style="111"/>
    <col min="9220" max="9220" width="13.5703125" style="111" customWidth="1"/>
    <col min="9221" max="9221" width="9.140625" style="111"/>
    <col min="9222" max="9222" width="10.28515625" style="111" customWidth="1"/>
    <col min="9223" max="9223" width="12" style="111" customWidth="1"/>
    <col min="9224" max="9227" width="9.140625" style="111"/>
    <col min="9228" max="9228" width="11" style="111" bestFit="1" customWidth="1"/>
    <col min="9229" max="9470" width="9.140625" style="111"/>
    <col min="9471" max="9471" width="4.140625" style="111" customWidth="1"/>
    <col min="9472" max="9472" width="3.42578125" style="111" customWidth="1"/>
    <col min="9473" max="9473" width="9.140625" style="111"/>
    <col min="9474" max="9474" width="45.7109375" style="111" customWidth="1"/>
    <col min="9475" max="9475" width="9.140625" style="111"/>
    <col min="9476" max="9476" width="13.5703125" style="111" customWidth="1"/>
    <col min="9477" max="9477" width="9.140625" style="111"/>
    <col min="9478" max="9478" width="10.28515625" style="111" customWidth="1"/>
    <col min="9479" max="9479" width="12" style="111" customWidth="1"/>
    <col min="9480" max="9483" width="9.140625" style="111"/>
    <col min="9484" max="9484" width="11" style="111" bestFit="1" customWidth="1"/>
    <col min="9485" max="9726" width="9.140625" style="111"/>
    <col min="9727" max="9727" width="4.140625" style="111" customWidth="1"/>
    <col min="9728" max="9728" width="3.42578125" style="111" customWidth="1"/>
    <col min="9729" max="9729" width="9.140625" style="111"/>
    <col min="9730" max="9730" width="45.7109375" style="111" customWidth="1"/>
    <col min="9731" max="9731" width="9.140625" style="111"/>
    <col min="9732" max="9732" width="13.5703125" style="111" customWidth="1"/>
    <col min="9733" max="9733" width="9.140625" style="111"/>
    <col min="9734" max="9734" width="10.28515625" style="111" customWidth="1"/>
    <col min="9735" max="9735" width="12" style="111" customWidth="1"/>
    <col min="9736" max="9739" width="9.140625" style="111"/>
    <col min="9740" max="9740" width="11" style="111" bestFit="1" customWidth="1"/>
    <col min="9741" max="9982" width="9.140625" style="111"/>
    <col min="9983" max="9983" width="4.140625" style="111" customWidth="1"/>
    <col min="9984" max="9984" width="3.42578125" style="111" customWidth="1"/>
    <col min="9985" max="9985" width="9.140625" style="111"/>
    <col min="9986" max="9986" width="45.7109375" style="111" customWidth="1"/>
    <col min="9987" max="9987" width="9.140625" style="111"/>
    <col min="9988" max="9988" width="13.5703125" style="111" customWidth="1"/>
    <col min="9989" max="9989" width="9.140625" style="111"/>
    <col min="9990" max="9990" width="10.28515625" style="111" customWidth="1"/>
    <col min="9991" max="9991" width="12" style="111" customWidth="1"/>
    <col min="9992" max="9995" width="9.140625" style="111"/>
    <col min="9996" max="9996" width="11" style="111" bestFit="1" customWidth="1"/>
    <col min="9997" max="10238" width="9.140625" style="111"/>
    <col min="10239" max="10239" width="4.140625" style="111" customWidth="1"/>
    <col min="10240" max="10240" width="3.42578125" style="111" customWidth="1"/>
    <col min="10241" max="10241" width="9.140625" style="111"/>
    <col min="10242" max="10242" width="45.7109375" style="111" customWidth="1"/>
    <col min="10243" max="10243" width="9.140625" style="111"/>
    <col min="10244" max="10244" width="13.5703125" style="111" customWidth="1"/>
    <col min="10245" max="10245" width="9.140625" style="111"/>
    <col min="10246" max="10246" width="10.28515625" style="111" customWidth="1"/>
    <col min="10247" max="10247" width="12" style="111" customWidth="1"/>
    <col min="10248" max="10251" width="9.140625" style="111"/>
    <col min="10252" max="10252" width="11" style="111" bestFit="1" customWidth="1"/>
    <col min="10253" max="10494" width="9.140625" style="111"/>
    <col min="10495" max="10495" width="4.140625" style="111" customWidth="1"/>
    <col min="10496" max="10496" width="3.42578125" style="111" customWidth="1"/>
    <col min="10497" max="10497" width="9.140625" style="111"/>
    <col min="10498" max="10498" width="45.7109375" style="111" customWidth="1"/>
    <col min="10499" max="10499" width="9.140625" style="111"/>
    <col min="10500" max="10500" width="13.5703125" style="111" customWidth="1"/>
    <col min="10501" max="10501" width="9.140625" style="111"/>
    <col min="10502" max="10502" width="10.28515625" style="111" customWidth="1"/>
    <col min="10503" max="10503" width="12" style="111" customWidth="1"/>
    <col min="10504" max="10507" width="9.140625" style="111"/>
    <col min="10508" max="10508" width="11" style="111" bestFit="1" customWidth="1"/>
    <col min="10509" max="10750" width="9.140625" style="111"/>
    <col min="10751" max="10751" width="4.140625" style="111" customWidth="1"/>
    <col min="10752" max="10752" width="3.42578125" style="111" customWidth="1"/>
    <col min="10753" max="10753" width="9.140625" style="111"/>
    <col min="10754" max="10754" width="45.7109375" style="111" customWidth="1"/>
    <col min="10755" max="10755" width="9.140625" style="111"/>
    <col min="10756" max="10756" width="13.5703125" style="111" customWidth="1"/>
    <col min="10757" max="10757" width="9.140625" style="111"/>
    <col min="10758" max="10758" width="10.28515625" style="111" customWidth="1"/>
    <col min="10759" max="10759" width="12" style="111" customWidth="1"/>
    <col min="10760" max="10763" width="9.140625" style="111"/>
    <col min="10764" max="10764" width="11" style="111" bestFit="1" customWidth="1"/>
    <col min="10765" max="11006" width="9.140625" style="111"/>
    <col min="11007" max="11007" width="4.140625" style="111" customWidth="1"/>
    <col min="11008" max="11008" width="3.42578125" style="111" customWidth="1"/>
    <col min="11009" max="11009" width="9.140625" style="111"/>
    <col min="11010" max="11010" width="45.7109375" style="111" customWidth="1"/>
    <col min="11011" max="11011" width="9.140625" style="111"/>
    <col min="11012" max="11012" width="13.5703125" style="111" customWidth="1"/>
    <col min="11013" max="11013" width="9.140625" style="111"/>
    <col min="11014" max="11014" width="10.28515625" style="111" customWidth="1"/>
    <col min="11015" max="11015" width="12" style="111" customWidth="1"/>
    <col min="11016" max="11019" width="9.140625" style="111"/>
    <col min="11020" max="11020" width="11" style="111" bestFit="1" customWidth="1"/>
    <col min="11021" max="11262" width="9.140625" style="111"/>
    <col min="11263" max="11263" width="4.140625" style="111" customWidth="1"/>
    <col min="11264" max="11264" width="3.42578125" style="111" customWidth="1"/>
    <col min="11265" max="11265" width="9.140625" style="111"/>
    <col min="11266" max="11266" width="45.7109375" style="111" customWidth="1"/>
    <col min="11267" max="11267" width="9.140625" style="111"/>
    <col min="11268" max="11268" width="13.5703125" style="111" customWidth="1"/>
    <col min="11269" max="11269" width="9.140625" style="111"/>
    <col min="11270" max="11270" width="10.28515625" style="111" customWidth="1"/>
    <col min="11271" max="11271" width="12" style="111" customWidth="1"/>
    <col min="11272" max="11275" width="9.140625" style="111"/>
    <col min="11276" max="11276" width="11" style="111" bestFit="1" customWidth="1"/>
    <col min="11277" max="11518" width="9.140625" style="111"/>
    <col min="11519" max="11519" width="4.140625" style="111" customWidth="1"/>
    <col min="11520" max="11520" width="3.42578125" style="111" customWidth="1"/>
    <col min="11521" max="11521" width="9.140625" style="111"/>
    <col min="11522" max="11522" width="45.7109375" style="111" customWidth="1"/>
    <col min="11523" max="11523" width="9.140625" style="111"/>
    <col min="11524" max="11524" width="13.5703125" style="111" customWidth="1"/>
    <col min="11525" max="11525" width="9.140625" style="111"/>
    <col min="11526" max="11526" width="10.28515625" style="111" customWidth="1"/>
    <col min="11527" max="11527" width="12" style="111" customWidth="1"/>
    <col min="11528" max="11531" width="9.140625" style="111"/>
    <col min="11532" max="11532" width="11" style="111" bestFit="1" customWidth="1"/>
    <col min="11533" max="11774" width="9.140625" style="111"/>
    <col min="11775" max="11775" width="4.140625" style="111" customWidth="1"/>
    <col min="11776" max="11776" width="3.42578125" style="111" customWidth="1"/>
    <col min="11777" max="11777" width="9.140625" style="111"/>
    <col min="11778" max="11778" width="45.7109375" style="111" customWidth="1"/>
    <col min="11779" max="11779" width="9.140625" style="111"/>
    <col min="11780" max="11780" width="13.5703125" style="111" customWidth="1"/>
    <col min="11781" max="11781" width="9.140625" style="111"/>
    <col min="11782" max="11782" width="10.28515625" style="111" customWidth="1"/>
    <col min="11783" max="11783" width="12" style="111" customWidth="1"/>
    <col min="11784" max="11787" width="9.140625" style="111"/>
    <col min="11788" max="11788" width="11" style="111" bestFit="1" customWidth="1"/>
    <col min="11789" max="12030" width="9.140625" style="111"/>
    <col min="12031" max="12031" width="4.140625" style="111" customWidth="1"/>
    <col min="12032" max="12032" width="3.42578125" style="111" customWidth="1"/>
    <col min="12033" max="12033" width="9.140625" style="111"/>
    <col min="12034" max="12034" width="45.7109375" style="111" customWidth="1"/>
    <col min="12035" max="12035" width="9.140625" style="111"/>
    <col min="12036" max="12036" width="13.5703125" style="111" customWidth="1"/>
    <col min="12037" max="12037" width="9.140625" style="111"/>
    <col min="12038" max="12038" width="10.28515625" style="111" customWidth="1"/>
    <col min="12039" max="12039" width="12" style="111" customWidth="1"/>
    <col min="12040" max="12043" width="9.140625" style="111"/>
    <col min="12044" max="12044" width="11" style="111" bestFit="1" customWidth="1"/>
    <col min="12045" max="12286" width="9.140625" style="111"/>
    <col min="12287" max="12287" width="4.140625" style="111" customWidth="1"/>
    <col min="12288" max="12288" width="3.42578125" style="111" customWidth="1"/>
    <col min="12289" max="12289" width="9.140625" style="111"/>
    <col min="12290" max="12290" width="45.7109375" style="111" customWidth="1"/>
    <col min="12291" max="12291" width="9.140625" style="111"/>
    <col min="12292" max="12292" width="13.5703125" style="111" customWidth="1"/>
    <col min="12293" max="12293" width="9.140625" style="111"/>
    <col min="12294" max="12294" width="10.28515625" style="111" customWidth="1"/>
    <col min="12295" max="12295" width="12" style="111" customWidth="1"/>
    <col min="12296" max="12299" width="9.140625" style="111"/>
    <col min="12300" max="12300" width="11" style="111" bestFit="1" customWidth="1"/>
    <col min="12301" max="12542" width="9.140625" style="111"/>
    <col min="12543" max="12543" width="4.140625" style="111" customWidth="1"/>
    <col min="12544" max="12544" width="3.42578125" style="111" customWidth="1"/>
    <col min="12545" max="12545" width="9.140625" style="111"/>
    <col min="12546" max="12546" width="45.7109375" style="111" customWidth="1"/>
    <col min="12547" max="12547" width="9.140625" style="111"/>
    <col min="12548" max="12548" width="13.5703125" style="111" customWidth="1"/>
    <col min="12549" max="12549" width="9.140625" style="111"/>
    <col min="12550" max="12550" width="10.28515625" style="111" customWidth="1"/>
    <col min="12551" max="12551" width="12" style="111" customWidth="1"/>
    <col min="12552" max="12555" width="9.140625" style="111"/>
    <col min="12556" max="12556" width="11" style="111" bestFit="1" customWidth="1"/>
    <col min="12557" max="12798" width="9.140625" style="111"/>
    <col min="12799" max="12799" width="4.140625" style="111" customWidth="1"/>
    <col min="12800" max="12800" width="3.42578125" style="111" customWidth="1"/>
    <col min="12801" max="12801" width="9.140625" style="111"/>
    <col min="12802" max="12802" width="45.7109375" style="111" customWidth="1"/>
    <col min="12803" max="12803" width="9.140625" style="111"/>
    <col min="12804" max="12804" width="13.5703125" style="111" customWidth="1"/>
    <col min="12805" max="12805" width="9.140625" style="111"/>
    <col min="12806" max="12806" width="10.28515625" style="111" customWidth="1"/>
    <col min="12807" max="12807" width="12" style="111" customWidth="1"/>
    <col min="12808" max="12811" width="9.140625" style="111"/>
    <col min="12812" max="12812" width="11" style="111" bestFit="1" customWidth="1"/>
    <col min="12813" max="13054" width="9.140625" style="111"/>
    <col min="13055" max="13055" width="4.140625" style="111" customWidth="1"/>
    <col min="13056" max="13056" width="3.42578125" style="111" customWidth="1"/>
    <col min="13057" max="13057" width="9.140625" style="111"/>
    <col min="13058" max="13058" width="45.7109375" style="111" customWidth="1"/>
    <col min="13059" max="13059" width="9.140625" style="111"/>
    <col min="13060" max="13060" width="13.5703125" style="111" customWidth="1"/>
    <col min="13061" max="13061" width="9.140625" style="111"/>
    <col min="13062" max="13062" width="10.28515625" style="111" customWidth="1"/>
    <col min="13063" max="13063" width="12" style="111" customWidth="1"/>
    <col min="13064" max="13067" width="9.140625" style="111"/>
    <col min="13068" max="13068" width="11" style="111" bestFit="1" customWidth="1"/>
    <col min="13069" max="13310" width="9.140625" style="111"/>
    <col min="13311" max="13311" width="4.140625" style="111" customWidth="1"/>
    <col min="13312" max="13312" width="3.42578125" style="111" customWidth="1"/>
    <col min="13313" max="13313" width="9.140625" style="111"/>
    <col min="13314" max="13314" width="45.7109375" style="111" customWidth="1"/>
    <col min="13315" max="13315" width="9.140625" style="111"/>
    <col min="13316" max="13316" width="13.5703125" style="111" customWidth="1"/>
    <col min="13317" max="13317" width="9.140625" style="111"/>
    <col min="13318" max="13318" width="10.28515625" style="111" customWidth="1"/>
    <col min="13319" max="13319" width="12" style="111" customWidth="1"/>
    <col min="13320" max="13323" width="9.140625" style="111"/>
    <col min="13324" max="13324" width="11" style="111" bestFit="1" customWidth="1"/>
    <col min="13325" max="13566" width="9.140625" style="111"/>
    <col min="13567" max="13567" width="4.140625" style="111" customWidth="1"/>
    <col min="13568" max="13568" width="3.42578125" style="111" customWidth="1"/>
    <col min="13569" max="13569" width="9.140625" style="111"/>
    <col min="13570" max="13570" width="45.7109375" style="111" customWidth="1"/>
    <col min="13571" max="13571" width="9.140625" style="111"/>
    <col min="13572" max="13572" width="13.5703125" style="111" customWidth="1"/>
    <col min="13573" max="13573" width="9.140625" style="111"/>
    <col min="13574" max="13574" width="10.28515625" style="111" customWidth="1"/>
    <col min="13575" max="13575" width="12" style="111" customWidth="1"/>
    <col min="13576" max="13579" width="9.140625" style="111"/>
    <col min="13580" max="13580" width="11" style="111" bestFit="1" customWidth="1"/>
    <col min="13581" max="13822" width="9.140625" style="111"/>
    <col min="13823" max="13823" width="4.140625" style="111" customWidth="1"/>
    <col min="13824" max="13824" width="3.42578125" style="111" customWidth="1"/>
    <col min="13825" max="13825" width="9.140625" style="111"/>
    <col min="13826" max="13826" width="45.7109375" style="111" customWidth="1"/>
    <col min="13827" max="13827" width="9.140625" style="111"/>
    <col min="13828" max="13828" width="13.5703125" style="111" customWidth="1"/>
    <col min="13829" max="13829" width="9.140625" style="111"/>
    <col min="13830" max="13830" width="10.28515625" style="111" customWidth="1"/>
    <col min="13831" max="13831" width="12" style="111" customWidth="1"/>
    <col min="13832" max="13835" width="9.140625" style="111"/>
    <col min="13836" max="13836" width="11" style="111" bestFit="1" customWidth="1"/>
    <col min="13837" max="14078" width="9.140625" style="111"/>
    <col min="14079" max="14079" width="4.140625" style="111" customWidth="1"/>
    <col min="14080" max="14080" width="3.42578125" style="111" customWidth="1"/>
    <col min="14081" max="14081" width="9.140625" style="111"/>
    <col min="14082" max="14082" width="45.7109375" style="111" customWidth="1"/>
    <col min="14083" max="14083" width="9.140625" style="111"/>
    <col min="14084" max="14084" width="13.5703125" style="111" customWidth="1"/>
    <col min="14085" max="14085" width="9.140625" style="111"/>
    <col min="14086" max="14086" width="10.28515625" style="111" customWidth="1"/>
    <col min="14087" max="14087" width="12" style="111" customWidth="1"/>
    <col min="14088" max="14091" width="9.140625" style="111"/>
    <col min="14092" max="14092" width="11" style="111" bestFit="1" customWidth="1"/>
    <col min="14093" max="14334" width="9.140625" style="111"/>
    <col min="14335" max="14335" width="4.140625" style="111" customWidth="1"/>
    <col min="14336" max="14336" width="3.42578125" style="111" customWidth="1"/>
    <col min="14337" max="14337" width="9.140625" style="111"/>
    <col min="14338" max="14338" width="45.7109375" style="111" customWidth="1"/>
    <col min="14339" max="14339" width="9.140625" style="111"/>
    <col min="14340" max="14340" width="13.5703125" style="111" customWidth="1"/>
    <col min="14341" max="14341" width="9.140625" style="111"/>
    <col min="14342" max="14342" width="10.28515625" style="111" customWidth="1"/>
    <col min="14343" max="14343" width="12" style="111" customWidth="1"/>
    <col min="14344" max="14347" width="9.140625" style="111"/>
    <col min="14348" max="14348" width="11" style="111" bestFit="1" customWidth="1"/>
    <col min="14349" max="14590" width="9.140625" style="111"/>
    <col min="14591" max="14591" width="4.140625" style="111" customWidth="1"/>
    <col min="14592" max="14592" width="3.42578125" style="111" customWidth="1"/>
    <col min="14593" max="14593" width="9.140625" style="111"/>
    <col min="14594" max="14594" width="45.7109375" style="111" customWidth="1"/>
    <col min="14595" max="14595" width="9.140625" style="111"/>
    <col min="14596" max="14596" width="13.5703125" style="111" customWidth="1"/>
    <col min="14597" max="14597" width="9.140625" style="111"/>
    <col min="14598" max="14598" width="10.28515625" style="111" customWidth="1"/>
    <col min="14599" max="14599" width="12" style="111" customWidth="1"/>
    <col min="14600" max="14603" width="9.140625" style="111"/>
    <col min="14604" max="14604" width="11" style="111" bestFit="1" customWidth="1"/>
    <col min="14605" max="14846" width="9.140625" style="111"/>
    <col min="14847" max="14847" width="4.140625" style="111" customWidth="1"/>
    <col min="14848" max="14848" width="3.42578125" style="111" customWidth="1"/>
    <col min="14849" max="14849" width="9.140625" style="111"/>
    <col min="14850" max="14850" width="45.7109375" style="111" customWidth="1"/>
    <col min="14851" max="14851" width="9.140625" style="111"/>
    <col min="14852" max="14852" width="13.5703125" style="111" customWidth="1"/>
    <col min="14853" max="14853" width="9.140625" style="111"/>
    <col min="14854" max="14854" width="10.28515625" style="111" customWidth="1"/>
    <col min="14855" max="14855" width="12" style="111" customWidth="1"/>
    <col min="14856" max="14859" width="9.140625" style="111"/>
    <col min="14860" max="14860" width="11" style="111" bestFit="1" customWidth="1"/>
    <col min="14861" max="15102" width="9.140625" style="111"/>
    <col min="15103" max="15103" width="4.140625" style="111" customWidth="1"/>
    <col min="15104" max="15104" width="3.42578125" style="111" customWidth="1"/>
    <col min="15105" max="15105" width="9.140625" style="111"/>
    <col min="15106" max="15106" width="45.7109375" style="111" customWidth="1"/>
    <col min="15107" max="15107" width="9.140625" style="111"/>
    <col min="15108" max="15108" width="13.5703125" style="111" customWidth="1"/>
    <col min="15109" max="15109" width="9.140625" style="111"/>
    <col min="15110" max="15110" width="10.28515625" style="111" customWidth="1"/>
    <col min="15111" max="15111" width="12" style="111" customWidth="1"/>
    <col min="15112" max="15115" width="9.140625" style="111"/>
    <col min="15116" max="15116" width="11" style="111" bestFit="1" customWidth="1"/>
    <col min="15117" max="15358" width="9.140625" style="111"/>
    <col min="15359" max="15359" width="4.140625" style="111" customWidth="1"/>
    <col min="15360" max="15360" width="3.42578125" style="111" customWidth="1"/>
    <col min="15361" max="15361" width="9.140625" style="111"/>
    <col min="15362" max="15362" width="45.7109375" style="111" customWidth="1"/>
    <col min="15363" max="15363" width="9.140625" style="111"/>
    <col min="15364" max="15364" width="13.5703125" style="111" customWidth="1"/>
    <col min="15365" max="15365" width="9.140625" style="111"/>
    <col min="15366" max="15366" width="10.28515625" style="111" customWidth="1"/>
    <col min="15367" max="15367" width="12" style="111" customWidth="1"/>
    <col min="15368" max="15371" width="9.140625" style="111"/>
    <col min="15372" max="15372" width="11" style="111" bestFit="1" customWidth="1"/>
    <col min="15373" max="15614" width="9.140625" style="111"/>
    <col min="15615" max="15615" width="4.140625" style="111" customWidth="1"/>
    <col min="15616" max="15616" width="3.42578125" style="111" customWidth="1"/>
    <col min="15617" max="15617" width="9.140625" style="111"/>
    <col min="15618" max="15618" width="45.7109375" style="111" customWidth="1"/>
    <col min="15619" max="15619" width="9.140625" style="111"/>
    <col min="15620" max="15620" width="13.5703125" style="111" customWidth="1"/>
    <col min="15621" max="15621" width="9.140625" style="111"/>
    <col min="15622" max="15622" width="10.28515625" style="111" customWidth="1"/>
    <col min="15623" max="15623" width="12" style="111" customWidth="1"/>
    <col min="15624" max="15627" width="9.140625" style="111"/>
    <col min="15628" max="15628" width="11" style="111" bestFit="1" customWidth="1"/>
    <col min="15629" max="15870" width="9.140625" style="111"/>
    <col min="15871" max="15871" width="4.140625" style="111" customWidth="1"/>
    <col min="15872" max="15872" width="3.42578125" style="111" customWidth="1"/>
    <col min="15873" max="15873" width="9.140625" style="111"/>
    <col min="15874" max="15874" width="45.7109375" style="111" customWidth="1"/>
    <col min="15875" max="15875" width="9.140625" style="111"/>
    <col min="15876" max="15876" width="13.5703125" style="111" customWidth="1"/>
    <col min="15877" max="15877" width="9.140625" style="111"/>
    <col min="15878" max="15878" width="10.28515625" style="111" customWidth="1"/>
    <col min="15879" max="15879" width="12" style="111" customWidth="1"/>
    <col min="15880" max="15883" width="9.140625" style="111"/>
    <col min="15884" max="15884" width="11" style="111" bestFit="1" customWidth="1"/>
    <col min="15885" max="16126" width="9.140625" style="111"/>
    <col min="16127" max="16127" width="4.140625" style="111" customWidth="1"/>
    <col min="16128" max="16128" width="3.42578125" style="111" customWidth="1"/>
    <col min="16129" max="16129" width="9.140625" style="111"/>
    <col min="16130" max="16130" width="45.7109375" style="111" customWidth="1"/>
    <col min="16131" max="16131" width="9.140625" style="111"/>
    <col min="16132" max="16132" width="13.5703125" style="111" customWidth="1"/>
    <col min="16133" max="16133" width="9.140625" style="111"/>
    <col min="16134" max="16134" width="10.28515625" style="111" customWidth="1"/>
    <col min="16135" max="16135" width="12" style="111" customWidth="1"/>
    <col min="16136" max="16139" width="9.140625" style="111"/>
    <col min="16140" max="16140" width="11" style="111" bestFit="1" customWidth="1"/>
    <col min="16141" max="16384" width="9.140625" style="111"/>
  </cols>
  <sheetData>
    <row r="1" spans="2:14" ht="18.75" x14ac:dyDescent="0.25"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2:14" ht="16.5" x14ac:dyDescent="0.25">
      <c r="B2" s="783" t="s">
        <v>117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2:14" ht="16.5" x14ac:dyDescent="0.25">
      <c r="B3" s="175"/>
      <c r="C3" s="783"/>
      <c r="D3" s="783"/>
      <c r="E3" s="783"/>
      <c r="F3" s="783"/>
      <c r="G3" s="783"/>
      <c r="H3" s="783"/>
      <c r="I3" s="783"/>
      <c r="J3" s="783"/>
      <c r="K3" s="783"/>
      <c r="L3" s="783"/>
    </row>
    <row r="4" spans="2:14" ht="45" customHeight="1" x14ac:dyDescent="0.25">
      <c r="B4" s="784" t="s">
        <v>56</v>
      </c>
      <c r="C4" s="752" t="s">
        <v>1</v>
      </c>
      <c r="D4" s="785" t="s">
        <v>57</v>
      </c>
      <c r="E4" s="481"/>
      <c r="F4" s="786" t="s">
        <v>4</v>
      </c>
      <c r="G4" s="786"/>
      <c r="H4" s="786" t="s">
        <v>5</v>
      </c>
      <c r="I4" s="786"/>
      <c r="J4" s="786" t="s">
        <v>58</v>
      </c>
      <c r="K4" s="786"/>
      <c r="L4" s="786" t="s">
        <v>7</v>
      </c>
    </row>
    <row r="5" spans="2:14" ht="27" x14ac:dyDescent="0.25">
      <c r="B5" s="784"/>
      <c r="C5" s="753"/>
      <c r="D5" s="785"/>
      <c r="E5" s="389" t="s">
        <v>59</v>
      </c>
      <c r="F5" s="389" t="s">
        <v>8</v>
      </c>
      <c r="G5" s="389" t="s">
        <v>7</v>
      </c>
      <c r="H5" s="389" t="s">
        <v>8</v>
      </c>
      <c r="I5" s="389" t="s">
        <v>7</v>
      </c>
      <c r="J5" s="389" t="s">
        <v>8</v>
      </c>
      <c r="K5" s="389" t="s">
        <v>7</v>
      </c>
      <c r="L5" s="786"/>
    </row>
    <row r="6" spans="2:14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</row>
    <row r="7" spans="2:14" s="115" customFormat="1" ht="15.75" x14ac:dyDescent="0.25">
      <c r="B7" s="411"/>
      <c r="C7" s="176" t="s">
        <v>118</v>
      </c>
      <c r="D7" s="411"/>
      <c r="E7" s="411"/>
      <c r="F7" s="411"/>
      <c r="G7" s="411"/>
      <c r="H7" s="411"/>
      <c r="I7" s="411"/>
      <c r="J7" s="411"/>
      <c r="K7" s="411"/>
      <c r="L7" s="411"/>
      <c r="M7" s="120"/>
    </row>
    <row r="8" spans="2:14" s="126" customFormat="1" ht="13.5" x14ac:dyDescent="0.25">
      <c r="B8" s="448">
        <v>1</v>
      </c>
      <c r="C8" s="499" t="s">
        <v>78</v>
      </c>
      <c r="D8" s="448" t="s">
        <v>27</v>
      </c>
      <c r="E8" s="17">
        <f>2*2</f>
        <v>4</v>
      </c>
      <c r="F8" s="379"/>
      <c r="G8" s="17"/>
      <c r="H8" s="17"/>
      <c r="I8" s="17"/>
      <c r="J8" s="125"/>
      <c r="K8" s="17"/>
      <c r="L8" s="17"/>
    </row>
    <row r="9" spans="2:14" s="126" customFormat="1" ht="13.5" x14ac:dyDescent="0.25">
      <c r="B9" s="448">
        <v>2</v>
      </c>
      <c r="C9" s="499" t="s">
        <v>79</v>
      </c>
      <c r="D9" s="448" t="s">
        <v>27</v>
      </c>
      <c r="E9" s="17">
        <v>2</v>
      </c>
      <c r="F9" s="379"/>
      <c r="G9" s="17"/>
      <c r="H9" s="17"/>
      <c r="I9" s="17"/>
      <c r="J9" s="125"/>
      <c r="K9" s="17"/>
      <c r="L9" s="17"/>
    </row>
    <row r="10" spans="2:14" s="126" customFormat="1" ht="13.5" x14ac:dyDescent="0.25">
      <c r="B10" s="448">
        <v>3</v>
      </c>
      <c r="C10" s="499" t="s">
        <v>122</v>
      </c>
      <c r="D10" s="448" t="s">
        <v>27</v>
      </c>
      <c r="E10" s="17">
        <f>2*0.5</f>
        <v>1</v>
      </c>
      <c r="F10" s="379"/>
      <c r="G10" s="17"/>
      <c r="H10" s="17"/>
      <c r="I10" s="17"/>
      <c r="J10" s="125"/>
      <c r="K10" s="17"/>
      <c r="L10" s="17"/>
    </row>
    <row r="11" spans="2:14" x14ac:dyDescent="0.25">
      <c r="B11" s="388"/>
      <c r="C11" s="177" t="s">
        <v>60</v>
      </c>
      <c r="D11" s="384"/>
      <c r="E11" s="132"/>
      <c r="F11" s="132"/>
      <c r="G11" s="132"/>
      <c r="H11" s="132"/>
      <c r="I11" s="132"/>
      <c r="J11" s="132"/>
      <c r="K11" s="132"/>
      <c r="L11" s="132"/>
    </row>
    <row r="12" spans="2:14" x14ac:dyDescent="0.25">
      <c r="B12" s="747">
        <v>1</v>
      </c>
      <c r="C12" s="179" t="s">
        <v>119</v>
      </c>
      <c r="D12" s="379" t="s">
        <v>17</v>
      </c>
      <c r="E12" s="17">
        <v>4</v>
      </c>
      <c r="F12" s="180"/>
      <c r="G12" s="17"/>
      <c r="H12" s="180"/>
      <c r="I12" s="17"/>
      <c r="J12" s="180"/>
      <c r="K12" s="17"/>
      <c r="L12" s="47"/>
    </row>
    <row r="13" spans="2:14" s="126" customFormat="1" ht="13.5" x14ac:dyDescent="0.25">
      <c r="B13" s="748"/>
      <c r="C13" s="56" t="s">
        <v>120</v>
      </c>
      <c r="D13" s="382" t="s">
        <v>17</v>
      </c>
      <c r="E13" s="20">
        <v>2</v>
      </c>
      <c r="F13" s="54"/>
      <c r="G13" s="20"/>
      <c r="H13" s="54"/>
      <c r="I13" s="20"/>
      <c r="J13" s="54"/>
      <c r="K13" s="20"/>
      <c r="L13" s="20"/>
      <c r="M13" s="105"/>
    </row>
    <row r="14" spans="2:14" x14ac:dyDescent="0.25">
      <c r="B14" s="748"/>
      <c r="C14" s="182" t="s">
        <v>121</v>
      </c>
      <c r="D14" s="382" t="s">
        <v>17</v>
      </c>
      <c r="E14" s="162">
        <v>6</v>
      </c>
      <c r="F14" s="183"/>
      <c r="G14" s="20"/>
      <c r="H14" s="183"/>
      <c r="I14" s="162"/>
      <c r="J14" s="183"/>
      <c r="K14" s="162"/>
      <c r="L14" s="49"/>
    </row>
    <row r="15" spans="2:14" s="138" customFormat="1" ht="13.5" x14ac:dyDescent="0.25">
      <c r="B15" s="11"/>
      <c r="C15" s="107" t="s">
        <v>7</v>
      </c>
      <c r="D15" s="11"/>
      <c r="E15" s="79"/>
      <c r="F15" s="79"/>
      <c r="G15" s="79"/>
      <c r="H15" s="79"/>
      <c r="I15" s="79"/>
      <c r="J15" s="79"/>
      <c r="K15" s="79"/>
      <c r="L15" s="79"/>
      <c r="M15" s="184"/>
      <c r="N15" s="184"/>
    </row>
    <row r="16" spans="2:14" s="126" customFormat="1" ht="13.5" x14ac:dyDescent="0.25">
      <c r="B16" s="141"/>
      <c r="C16" s="107" t="s">
        <v>52</v>
      </c>
      <c r="D16" s="142" t="s">
        <v>345</v>
      </c>
      <c r="E16" s="79"/>
      <c r="F16" s="79"/>
      <c r="G16" s="79"/>
      <c r="H16" s="79"/>
      <c r="I16" s="79"/>
      <c r="J16" s="79"/>
      <c r="K16" s="79"/>
      <c r="L16" s="79"/>
      <c r="M16" s="131"/>
    </row>
    <row r="17" spans="2:20" s="126" customFormat="1" ht="13.5" x14ac:dyDescent="0.25">
      <c r="B17" s="141"/>
      <c r="C17" s="107" t="s">
        <v>7</v>
      </c>
      <c r="D17" s="11"/>
      <c r="E17" s="79"/>
      <c r="F17" s="79"/>
      <c r="G17" s="79"/>
      <c r="H17" s="79"/>
      <c r="I17" s="79"/>
      <c r="J17" s="79"/>
      <c r="K17" s="79"/>
      <c r="L17" s="79"/>
      <c r="M17" s="131"/>
    </row>
    <row r="18" spans="2:20" s="116" customFormat="1" ht="13.5" x14ac:dyDescent="0.25">
      <c r="B18" s="143"/>
      <c r="C18" s="104" t="s">
        <v>33</v>
      </c>
      <c r="D18" s="144" t="s">
        <v>345</v>
      </c>
      <c r="E18" s="185"/>
      <c r="F18" s="185"/>
      <c r="G18" s="85"/>
      <c r="H18" s="85"/>
      <c r="I18" s="85"/>
      <c r="J18" s="85"/>
      <c r="K18" s="85"/>
      <c r="L18" s="85"/>
    </row>
    <row r="19" spans="2:20" s="126" customFormat="1" ht="13.5" x14ac:dyDescent="0.25">
      <c r="B19" s="11"/>
      <c r="C19" s="107" t="s">
        <v>7</v>
      </c>
      <c r="D19" s="11"/>
      <c r="E19" s="79"/>
      <c r="F19" s="79"/>
      <c r="G19" s="79"/>
      <c r="H19" s="79"/>
      <c r="I19" s="79"/>
      <c r="J19" s="79"/>
      <c r="K19" s="79"/>
      <c r="L19" s="85"/>
      <c r="M19" s="146"/>
    </row>
    <row r="20" spans="2:20" x14ac:dyDescent="0.25">
      <c r="B20" s="166"/>
      <c r="C20" s="167" t="s">
        <v>111</v>
      </c>
      <c r="D20" s="168"/>
      <c r="E20" s="170"/>
      <c r="F20" s="171"/>
      <c r="G20" s="171"/>
      <c r="H20" s="171"/>
      <c r="I20" s="171"/>
      <c r="J20" s="171"/>
      <c r="K20" s="171"/>
      <c r="L20" s="171"/>
    </row>
    <row r="21" spans="2:20" ht="15.75" x14ac:dyDescent="0.25">
      <c r="B21" s="166">
        <v>1</v>
      </c>
      <c r="C21" s="259" t="s">
        <v>112</v>
      </c>
      <c r="D21" s="446" t="s">
        <v>113</v>
      </c>
      <c r="E21" s="18">
        <v>4</v>
      </c>
      <c r="F21" s="20"/>
      <c r="G21" s="20"/>
      <c r="H21" s="20"/>
      <c r="I21" s="20"/>
      <c r="J21" s="20"/>
      <c r="K21" s="20"/>
      <c r="L21" s="20"/>
      <c r="N21" s="172"/>
      <c r="O21" s="172"/>
      <c r="P21" s="172"/>
      <c r="Q21" s="172"/>
      <c r="R21" s="172"/>
      <c r="S21" s="172"/>
      <c r="T21" s="172"/>
    </row>
    <row r="22" spans="2:20" x14ac:dyDescent="0.25">
      <c r="B22" s="11"/>
      <c r="C22" s="11" t="s">
        <v>7</v>
      </c>
      <c r="D22" s="11"/>
      <c r="E22" s="79"/>
      <c r="F22" s="79"/>
      <c r="G22" s="79"/>
      <c r="H22" s="79"/>
      <c r="I22" s="79"/>
      <c r="J22" s="79"/>
      <c r="K22" s="79"/>
      <c r="L22" s="79"/>
    </row>
    <row r="23" spans="2:20" ht="27" x14ac:dyDescent="0.25">
      <c r="B23" s="11"/>
      <c r="C23" s="11" t="s">
        <v>114</v>
      </c>
      <c r="D23" s="142" t="s">
        <v>345</v>
      </c>
      <c r="E23" s="173"/>
      <c r="F23" s="173"/>
      <c r="G23" s="173"/>
      <c r="H23" s="173"/>
      <c r="I23" s="173"/>
      <c r="J23" s="173"/>
      <c r="K23" s="173"/>
      <c r="L23" s="173"/>
    </row>
    <row r="24" spans="2:20" x14ac:dyDescent="0.25">
      <c r="B24" s="11"/>
      <c r="C24" s="11" t="s">
        <v>7</v>
      </c>
      <c r="D24" s="11"/>
      <c r="E24" s="173"/>
      <c r="F24" s="173"/>
      <c r="G24" s="173"/>
      <c r="H24" s="173"/>
      <c r="I24" s="173"/>
      <c r="J24" s="173"/>
      <c r="K24" s="173"/>
      <c r="L24" s="173"/>
    </row>
    <row r="25" spans="2:20" x14ac:dyDescent="0.25">
      <c r="B25" s="11"/>
      <c r="C25" s="81" t="s">
        <v>115</v>
      </c>
      <c r="D25" s="142" t="s">
        <v>345</v>
      </c>
      <c r="E25" s="173"/>
      <c r="F25" s="173"/>
      <c r="G25" s="173"/>
      <c r="H25" s="173"/>
      <c r="I25" s="173"/>
      <c r="J25" s="173"/>
      <c r="K25" s="173"/>
      <c r="L25" s="173"/>
    </row>
    <row r="26" spans="2:20" x14ac:dyDescent="0.25">
      <c r="B26" s="11"/>
      <c r="C26" s="11" t="s">
        <v>7</v>
      </c>
      <c r="D26" s="11"/>
      <c r="E26" s="173"/>
      <c r="F26" s="173"/>
      <c r="G26" s="173"/>
      <c r="H26" s="173"/>
      <c r="I26" s="173"/>
      <c r="J26" s="173"/>
      <c r="K26" s="173"/>
      <c r="L26" s="173"/>
    </row>
    <row r="27" spans="2:20" x14ac:dyDescent="0.25">
      <c r="B27" s="11"/>
      <c r="C27" s="11" t="s">
        <v>53</v>
      </c>
      <c r="D27" s="373"/>
      <c r="E27" s="173"/>
      <c r="F27" s="174"/>
      <c r="G27" s="173"/>
      <c r="H27" s="173"/>
      <c r="I27" s="173"/>
      <c r="J27" s="173"/>
      <c r="K27" s="173"/>
      <c r="L27" s="173"/>
    </row>
  </sheetData>
  <mergeCells count="11">
    <mergeCell ref="B12:B14"/>
    <mergeCell ref="B1:L1"/>
    <mergeCell ref="B2:L2"/>
    <mergeCell ref="C3:L3"/>
    <mergeCell ref="B4:B5"/>
    <mergeCell ref="C4:C5"/>
    <mergeCell ref="D4:D5"/>
    <mergeCell ref="F4:G4"/>
    <mergeCell ref="H4:I4"/>
    <mergeCell ref="J4:K4"/>
    <mergeCell ref="L4:L5"/>
  </mergeCells>
  <pageMargins left="0.2" right="0.2" top="0.75" bottom="0.75" header="0.3" footer="0.3"/>
  <pageSetup paperSize="9" scale="7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9"/>
  <sheetViews>
    <sheetView topLeftCell="A10" zoomScaleNormal="100" workbookViewId="0">
      <selection activeCell="N15" sqref="N15"/>
    </sheetView>
  </sheetViews>
  <sheetFormatPr defaultRowHeight="12.75" x14ac:dyDescent="0.25"/>
  <cols>
    <col min="1" max="1" width="3.7109375" style="115" customWidth="1"/>
    <col min="2" max="2" width="5.7109375" style="115" customWidth="1"/>
    <col min="3" max="3" width="70.5703125" style="115" customWidth="1"/>
    <col min="4" max="4" width="8.28515625" style="115" customWidth="1"/>
    <col min="5" max="5" width="10.85546875" style="147" customWidth="1"/>
    <col min="6" max="6" width="10.28515625" style="115" bestFit="1" customWidth="1"/>
    <col min="7" max="7" width="9.7109375" style="115" bestFit="1" customWidth="1"/>
    <col min="8" max="8" width="10.28515625" style="115" bestFit="1" customWidth="1"/>
    <col min="9" max="9" width="9" style="115" bestFit="1" customWidth="1"/>
    <col min="10" max="10" width="10.28515625" style="115" bestFit="1" customWidth="1"/>
    <col min="11" max="11" width="8.85546875" style="115" customWidth="1"/>
    <col min="12" max="12" width="12" style="115" customWidth="1"/>
    <col min="13" max="13" width="11.7109375" style="115" customWidth="1"/>
    <col min="14" max="255" width="9.140625" style="115"/>
    <col min="256" max="256" width="5.7109375" style="115" customWidth="1"/>
    <col min="257" max="257" width="10.5703125" style="115" customWidth="1"/>
    <col min="258" max="258" width="42.85546875" style="115" customWidth="1"/>
    <col min="259" max="259" width="8.28515625" style="115" customWidth="1"/>
    <col min="260" max="260" width="15.5703125" style="115" customWidth="1"/>
    <col min="261" max="261" width="10.85546875" style="115" customWidth="1"/>
    <col min="262" max="262" width="10.28515625" style="115" bestFit="1" customWidth="1"/>
    <col min="263" max="263" width="9.7109375" style="115" bestFit="1" customWidth="1"/>
    <col min="264" max="264" width="10.28515625" style="115" bestFit="1" customWidth="1"/>
    <col min="265" max="265" width="9" style="115" bestFit="1" customWidth="1"/>
    <col min="266" max="266" width="10.28515625" style="115" bestFit="1" customWidth="1"/>
    <col min="267" max="267" width="8.85546875" style="115" customWidth="1"/>
    <col min="268" max="268" width="9.7109375" style="115" bestFit="1" customWidth="1"/>
    <col min="269" max="269" width="11.7109375" style="115" customWidth="1"/>
    <col min="270" max="511" width="9.140625" style="115"/>
    <col min="512" max="512" width="5.7109375" style="115" customWidth="1"/>
    <col min="513" max="513" width="10.5703125" style="115" customWidth="1"/>
    <col min="514" max="514" width="42.85546875" style="115" customWidth="1"/>
    <col min="515" max="515" width="8.28515625" style="115" customWidth="1"/>
    <col min="516" max="516" width="15.5703125" style="115" customWidth="1"/>
    <col min="517" max="517" width="10.85546875" style="115" customWidth="1"/>
    <col min="518" max="518" width="10.28515625" style="115" bestFit="1" customWidth="1"/>
    <col min="519" max="519" width="9.7109375" style="115" bestFit="1" customWidth="1"/>
    <col min="520" max="520" width="10.28515625" style="115" bestFit="1" customWidth="1"/>
    <col min="521" max="521" width="9" style="115" bestFit="1" customWidth="1"/>
    <col min="522" max="522" width="10.28515625" style="115" bestFit="1" customWidth="1"/>
    <col min="523" max="523" width="8.85546875" style="115" customWidth="1"/>
    <col min="524" max="524" width="9.7109375" style="115" bestFit="1" customWidth="1"/>
    <col min="525" max="525" width="11.7109375" style="115" customWidth="1"/>
    <col min="526" max="767" width="9.140625" style="115"/>
    <col min="768" max="768" width="5.7109375" style="115" customWidth="1"/>
    <col min="769" max="769" width="10.5703125" style="115" customWidth="1"/>
    <col min="770" max="770" width="42.85546875" style="115" customWidth="1"/>
    <col min="771" max="771" width="8.28515625" style="115" customWidth="1"/>
    <col min="772" max="772" width="15.5703125" style="115" customWidth="1"/>
    <col min="773" max="773" width="10.85546875" style="115" customWidth="1"/>
    <col min="774" max="774" width="10.28515625" style="115" bestFit="1" customWidth="1"/>
    <col min="775" max="775" width="9.7109375" style="115" bestFit="1" customWidth="1"/>
    <col min="776" max="776" width="10.28515625" style="115" bestFit="1" customWidth="1"/>
    <col min="777" max="777" width="9" style="115" bestFit="1" customWidth="1"/>
    <col min="778" max="778" width="10.28515625" style="115" bestFit="1" customWidth="1"/>
    <col min="779" max="779" width="8.85546875" style="115" customWidth="1"/>
    <col min="780" max="780" width="9.7109375" style="115" bestFit="1" customWidth="1"/>
    <col min="781" max="781" width="11.7109375" style="115" customWidth="1"/>
    <col min="782" max="1023" width="9.140625" style="115"/>
    <col min="1024" max="1024" width="5.7109375" style="115" customWidth="1"/>
    <col min="1025" max="1025" width="10.5703125" style="115" customWidth="1"/>
    <col min="1026" max="1026" width="42.85546875" style="115" customWidth="1"/>
    <col min="1027" max="1027" width="8.28515625" style="115" customWidth="1"/>
    <col min="1028" max="1028" width="15.5703125" style="115" customWidth="1"/>
    <col min="1029" max="1029" width="10.85546875" style="115" customWidth="1"/>
    <col min="1030" max="1030" width="10.28515625" style="115" bestFit="1" customWidth="1"/>
    <col min="1031" max="1031" width="9.7109375" style="115" bestFit="1" customWidth="1"/>
    <col min="1032" max="1032" width="10.28515625" style="115" bestFit="1" customWidth="1"/>
    <col min="1033" max="1033" width="9" style="115" bestFit="1" customWidth="1"/>
    <col min="1034" max="1034" width="10.28515625" style="115" bestFit="1" customWidth="1"/>
    <col min="1035" max="1035" width="8.85546875" style="115" customWidth="1"/>
    <col min="1036" max="1036" width="9.7109375" style="115" bestFit="1" customWidth="1"/>
    <col min="1037" max="1037" width="11.7109375" style="115" customWidth="1"/>
    <col min="1038" max="1279" width="9.140625" style="115"/>
    <col min="1280" max="1280" width="5.7109375" style="115" customWidth="1"/>
    <col min="1281" max="1281" width="10.5703125" style="115" customWidth="1"/>
    <col min="1282" max="1282" width="42.85546875" style="115" customWidth="1"/>
    <col min="1283" max="1283" width="8.28515625" style="115" customWidth="1"/>
    <col min="1284" max="1284" width="15.5703125" style="115" customWidth="1"/>
    <col min="1285" max="1285" width="10.85546875" style="115" customWidth="1"/>
    <col min="1286" max="1286" width="10.28515625" style="115" bestFit="1" customWidth="1"/>
    <col min="1287" max="1287" width="9.7109375" style="115" bestFit="1" customWidth="1"/>
    <col min="1288" max="1288" width="10.28515625" style="115" bestFit="1" customWidth="1"/>
    <col min="1289" max="1289" width="9" style="115" bestFit="1" customWidth="1"/>
    <col min="1290" max="1290" width="10.28515625" style="115" bestFit="1" customWidth="1"/>
    <col min="1291" max="1291" width="8.85546875" style="115" customWidth="1"/>
    <col min="1292" max="1292" width="9.7109375" style="115" bestFit="1" customWidth="1"/>
    <col min="1293" max="1293" width="11.7109375" style="115" customWidth="1"/>
    <col min="1294" max="1535" width="9.140625" style="115"/>
    <col min="1536" max="1536" width="5.7109375" style="115" customWidth="1"/>
    <col min="1537" max="1537" width="10.5703125" style="115" customWidth="1"/>
    <col min="1538" max="1538" width="42.85546875" style="115" customWidth="1"/>
    <col min="1539" max="1539" width="8.28515625" style="115" customWidth="1"/>
    <col min="1540" max="1540" width="15.5703125" style="115" customWidth="1"/>
    <col min="1541" max="1541" width="10.85546875" style="115" customWidth="1"/>
    <col min="1542" max="1542" width="10.28515625" style="115" bestFit="1" customWidth="1"/>
    <col min="1543" max="1543" width="9.7109375" style="115" bestFit="1" customWidth="1"/>
    <col min="1544" max="1544" width="10.28515625" style="115" bestFit="1" customWidth="1"/>
    <col min="1545" max="1545" width="9" style="115" bestFit="1" customWidth="1"/>
    <col min="1546" max="1546" width="10.28515625" style="115" bestFit="1" customWidth="1"/>
    <col min="1547" max="1547" width="8.85546875" style="115" customWidth="1"/>
    <col min="1548" max="1548" width="9.7109375" style="115" bestFit="1" customWidth="1"/>
    <col min="1549" max="1549" width="11.7109375" style="115" customWidth="1"/>
    <col min="1550" max="1791" width="9.140625" style="115"/>
    <col min="1792" max="1792" width="5.7109375" style="115" customWidth="1"/>
    <col min="1793" max="1793" width="10.5703125" style="115" customWidth="1"/>
    <col min="1794" max="1794" width="42.85546875" style="115" customWidth="1"/>
    <col min="1795" max="1795" width="8.28515625" style="115" customWidth="1"/>
    <col min="1796" max="1796" width="15.5703125" style="115" customWidth="1"/>
    <col min="1797" max="1797" width="10.85546875" style="115" customWidth="1"/>
    <col min="1798" max="1798" width="10.28515625" style="115" bestFit="1" customWidth="1"/>
    <col min="1799" max="1799" width="9.7109375" style="115" bestFit="1" customWidth="1"/>
    <col min="1800" max="1800" width="10.28515625" style="115" bestFit="1" customWidth="1"/>
    <col min="1801" max="1801" width="9" style="115" bestFit="1" customWidth="1"/>
    <col min="1802" max="1802" width="10.28515625" style="115" bestFit="1" customWidth="1"/>
    <col min="1803" max="1803" width="8.85546875" style="115" customWidth="1"/>
    <col min="1804" max="1804" width="9.7109375" style="115" bestFit="1" customWidth="1"/>
    <col min="1805" max="1805" width="11.7109375" style="115" customWidth="1"/>
    <col min="1806" max="2047" width="9.140625" style="115"/>
    <col min="2048" max="2048" width="5.7109375" style="115" customWidth="1"/>
    <col min="2049" max="2049" width="10.5703125" style="115" customWidth="1"/>
    <col min="2050" max="2050" width="42.85546875" style="115" customWidth="1"/>
    <col min="2051" max="2051" width="8.28515625" style="115" customWidth="1"/>
    <col min="2052" max="2052" width="15.5703125" style="115" customWidth="1"/>
    <col min="2053" max="2053" width="10.85546875" style="115" customWidth="1"/>
    <col min="2054" max="2054" width="10.28515625" style="115" bestFit="1" customWidth="1"/>
    <col min="2055" max="2055" width="9.7109375" style="115" bestFit="1" customWidth="1"/>
    <col min="2056" max="2056" width="10.28515625" style="115" bestFit="1" customWidth="1"/>
    <col min="2057" max="2057" width="9" style="115" bestFit="1" customWidth="1"/>
    <col min="2058" max="2058" width="10.28515625" style="115" bestFit="1" customWidth="1"/>
    <col min="2059" max="2059" width="8.85546875" style="115" customWidth="1"/>
    <col min="2060" max="2060" width="9.7109375" style="115" bestFit="1" customWidth="1"/>
    <col min="2061" max="2061" width="11.7109375" style="115" customWidth="1"/>
    <col min="2062" max="2303" width="9.140625" style="115"/>
    <col min="2304" max="2304" width="5.7109375" style="115" customWidth="1"/>
    <col min="2305" max="2305" width="10.5703125" style="115" customWidth="1"/>
    <col min="2306" max="2306" width="42.85546875" style="115" customWidth="1"/>
    <col min="2307" max="2307" width="8.28515625" style="115" customWidth="1"/>
    <col min="2308" max="2308" width="15.5703125" style="115" customWidth="1"/>
    <col min="2309" max="2309" width="10.85546875" style="115" customWidth="1"/>
    <col min="2310" max="2310" width="10.28515625" style="115" bestFit="1" customWidth="1"/>
    <col min="2311" max="2311" width="9.7109375" style="115" bestFit="1" customWidth="1"/>
    <col min="2312" max="2312" width="10.28515625" style="115" bestFit="1" customWidth="1"/>
    <col min="2313" max="2313" width="9" style="115" bestFit="1" customWidth="1"/>
    <col min="2314" max="2314" width="10.28515625" style="115" bestFit="1" customWidth="1"/>
    <col min="2315" max="2315" width="8.85546875" style="115" customWidth="1"/>
    <col min="2316" max="2316" width="9.7109375" style="115" bestFit="1" customWidth="1"/>
    <col min="2317" max="2317" width="11.7109375" style="115" customWidth="1"/>
    <col min="2318" max="2559" width="9.140625" style="115"/>
    <col min="2560" max="2560" width="5.7109375" style="115" customWidth="1"/>
    <col min="2561" max="2561" width="10.5703125" style="115" customWidth="1"/>
    <col min="2562" max="2562" width="42.85546875" style="115" customWidth="1"/>
    <col min="2563" max="2563" width="8.28515625" style="115" customWidth="1"/>
    <col min="2564" max="2564" width="15.5703125" style="115" customWidth="1"/>
    <col min="2565" max="2565" width="10.85546875" style="115" customWidth="1"/>
    <col min="2566" max="2566" width="10.28515625" style="115" bestFit="1" customWidth="1"/>
    <col min="2567" max="2567" width="9.7109375" style="115" bestFit="1" customWidth="1"/>
    <col min="2568" max="2568" width="10.28515625" style="115" bestFit="1" customWidth="1"/>
    <col min="2569" max="2569" width="9" style="115" bestFit="1" customWidth="1"/>
    <col min="2570" max="2570" width="10.28515625" style="115" bestFit="1" customWidth="1"/>
    <col min="2571" max="2571" width="8.85546875" style="115" customWidth="1"/>
    <col min="2572" max="2572" width="9.7109375" style="115" bestFit="1" customWidth="1"/>
    <col min="2573" max="2573" width="11.7109375" style="115" customWidth="1"/>
    <col min="2574" max="2815" width="9.140625" style="115"/>
    <col min="2816" max="2816" width="5.7109375" style="115" customWidth="1"/>
    <col min="2817" max="2817" width="10.5703125" style="115" customWidth="1"/>
    <col min="2818" max="2818" width="42.85546875" style="115" customWidth="1"/>
    <col min="2819" max="2819" width="8.28515625" style="115" customWidth="1"/>
    <col min="2820" max="2820" width="15.5703125" style="115" customWidth="1"/>
    <col min="2821" max="2821" width="10.85546875" style="115" customWidth="1"/>
    <col min="2822" max="2822" width="10.28515625" style="115" bestFit="1" customWidth="1"/>
    <col min="2823" max="2823" width="9.7109375" style="115" bestFit="1" customWidth="1"/>
    <col min="2824" max="2824" width="10.28515625" style="115" bestFit="1" customWidth="1"/>
    <col min="2825" max="2825" width="9" style="115" bestFit="1" customWidth="1"/>
    <col min="2826" max="2826" width="10.28515625" style="115" bestFit="1" customWidth="1"/>
    <col min="2827" max="2827" width="8.85546875" style="115" customWidth="1"/>
    <col min="2828" max="2828" width="9.7109375" style="115" bestFit="1" customWidth="1"/>
    <col min="2829" max="2829" width="11.7109375" style="115" customWidth="1"/>
    <col min="2830" max="3071" width="9.140625" style="115"/>
    <col min="3072" max="3072" width="5.7109375" style="115" customWidth="1"/>
    <col min="3073" max="3073" width="10.5703125" style="115" customWidth="1"/>
    <col min="3074" max="3074" width="42.85546875" style="115" customWidth="1"/>
    <col min="3075" max="3075" width="8.28515625" style="115" customWidth="1"/>
    <col min="3076" max="3076" width="15.5703125" style="115" customWidth="1"/>
    <col min="3077" max="3077" width="10.85546875" style="115" customWidth="1"/>
    <col min="3078" max="3078" width="10.28515625" style="115" bestFit="1" customWidth="1"/>
    <col min="3079" max="3079" width="9.7109375" style="115" bestFit="1" customWidth="1"/>
    <col min="3080" max="3080" width="10.28515625" style="115" bestFit="1" customWidth="1"/>
    <col min="3081" max="3081" width="9" style="115" bestFit="1" customWidth="1"/>
    <col min="3082" max="3082" width="10.28515625" style="115" bestFit="1" customWidth="1"/>
    <col min="3083" max="3083" width="8.85546875" style="115" customWidth="1"/>
    <col min="3084" max="3084" width="9.7109375" style="115" bestFit="1" customWidth="1"/>
    <col min="3085" max="3085" width="11.7109375" style="115" customWidth="1"/>
    <col min="3086" max="3327" width="9.140625" style="115"/>
    <col min="3328" max="3328" width="5.7109375" style="115" customWidth="1"/>
    <col min="3329" max="3329" width="10.5703125" style="115" customWidth="1"/>
    <col min="3330" max="3330" width="42.85546875" style="115" customWidth="1"/>
    <col min="3331" max="3331" width="8.28515625" style="115" customWidth="1"/>
    <col min="3332" max="3332" width="15.5703125" style="115" customWidth="1"/>
    <col min="3333" max="3333" width="10.85546875" style="115" customWidth="1"/>
    <col min="3334" max="3334" width="10.28515625" style="115" bestFit="1" customWidth="1"/>
    <col min="3335" max="3335" width="9.7109375" style="115" bestFit="1" customWidth="1"/>
    <col min="3336" max="3336" width="10.28515625" style="115" bestFit="1" customWidth="1"/>
    <col min="3337" max="3337" width="9" style="115" bestFit="1" customWidth="1"/>
    <col min="3338" max="3338" width="10.28515625" style="115" bestFit="1" customWidth="1"/>
    <col min="3339" max="3339" width="8.85546875" style="115" customWidth="1"/>
    <col min="3340" max="3340" width="9.7109375" style="115" bestFit="1" customWidth="1"/>
    <col min="3341" max="3341" width="11.7109375" style="115" customWidth="1"/>
    <col min="3342" max="3583" width="9.140625" style="115"/>
    <col min="3584" max="3584" width="5.7109375" style="115" customWidth="1"/>
    <col min="3585" max="3585" width="10.5703125" style="115" customWidth="1"/>
    <col min="3586" max="3586" width="42.85546875" style="115" customWidth="1"/>
    <col min="3587" max="3587" width="8.28515625" style="115" customWidth="1"/>
    <col min="3588" max="3588" width="15.5703125" style="115" customWidth="1"/>
    <col min="3589" max="3589" width="10.85546875" style="115" customWidth="1"/>
    <col min="3590" max="3590" width="10.28515625" style="115" bestFit="1" customWidth="1"/>
    <col min="3591" max="3591" width="9.7109375" style="115" bestFit="1" customWidth="1"/>
    <col min="3592" max="3592" width="10.28515625" style="115" bestFit="1" customWidth="1"/>
    <col min="3593" max="3593" width="9" style="115" bestFit="1" customWidth="1"/>
    <col min="3594" max="3594" width="10.28515625" style="115" bestFit="1" customWidth="1"/>
    <col min="3595" max="3595" width="8.85546875" style="115" customWidth="1"/>
    <col min="3596" max="3596" width="9.7109375" style="115" bestFit="1" customWidth="1"/>
    <col min="3597" max="3597" width="11.7109375" style="115" customWidth="1"/>
    <col min="3598" max="3839" width="9.140625" style="115"/>
    <col min="3840" max="3840" width="5.7109375" style="115" customWidth="1"/>
    <col min="3841" max="3841" width="10.5703125" style="115" customWidth="1"/>
    <col min="3842" max="3842" width="42.85546875" style="115" customWidth="1"/>
    <col min="3843" max="3843" width="8.28515625" style="115" customWidth="1"/>
    <col min="3844" max="3844" width="15.5703125" style="115" customWidth="1"/>
    <col min="3845" max="3845" width="10.85546875" style="115" customWidth="1"/>
    <col min="3846" max="3846" width="10.28515625" style="115" bestFit="1" customWidth="1"/>
    <col min="3847" max="3847" width="9.7109375" style="115" bestFit="1" customWidth="1"/>
    <col min="3848" max="3848" width="10.28515625" style="115" bestFit="1" customWidth="1"/>
    <col min="3849" max="3849" width="9" style="115" bestFit="1" customWidth="1"/>
    <col min="3850" max="3850" width="10.28515625" style="115" bestFit="1" customWidth="1"/>
    <col min="3851" max="3851" width="8.85546875" style="115" customWidth="1"/>
    <col min="3852" max="3852" width="9.7109375" style="115" bestFit="1" customWidth="1"/>
    <col min="3853" max="3853" width="11.7109375" style="115" customWidth="1"/>
    <col min="3854" max="4095" width="9.140625" style="115"/>
    <col min="4096" max="4096" width="5.7109375" style="115" customWidth="1"/>
    <col min="4097" max="4097" width="10.5703125" style="115" customWidth="1"/>
    <col min="4098" max="4098" width="42.85546875" style="115" customWidth="1"/>
    <col min="4099" max="4099" width="8.28515625" style="115" customWidth="1"/>
    <col min="4100" max="4100" width="15.5703125" style="115" customWidth="1"/>
    <col min="4101" max="4101" width="10.85546875" style="115" customWidth="1"/>
    <col min="4102" max="4102" width="10.28515625" style="115" bestFit="1" customWidth="1"/>
    <col min="4103" max="4103" width="9.7109375" style="115" bestFit="1" customWidth="1"/>
    <col min="4104" max="4104" width="10.28515625" style="115" bestFit="1" customWidth="1"/>
    <col min="4105" max="4105" width="9" style="115" bestFit="1" customWidth="1"/>
    <col min="4106" max="4106" width="10.28515625" style="115" bestFit="1" customWidth="1"/>
    <col min="4107" max="4107" width="8.85546875" style="115" customWidth="1"/>
    <col min="4108" max="4108" width="9.7109375" style="115" bestFit="1" customWidth="1"/>
    <col min="4109" max="4109" width="11.7109375" style="115" customWidth="1"/>
    <col min="4110" max="4351" width="9.140625" style="115"/>
    <col min="4352" max="4352" width="5.7109375" style="115" customWidth="1"/>
    <col min="4353" max="4353" width="10.5703125" style="115" customWidth="1"/>
    <col min="4354" max="4354" width="42.85546875" style="115" customWidth="1"/>
    <col min="4355" max="4355" width="8.28515625" style="115" customWidth="1"/>
    <col min="4356" max="4356" width="15.5703125" style="115" customWidth="1"/>
    <col min="4357" max="4357" width="10.85546875" style="115" customWidth="1"/>
    <col min="4358" max="4358" width="10.28515625" style="115" bestFit="1" customWidth="1"/>
    <col min="4359" max="4359" width="9.7109375" style="115" bestFit="1" customWidth="1"/>
    <col min="4360" max="4360" width="10.28515625" style="115" bestFit="1" customWidth="1"/>
    <col min="4361" max="4361" width="9" style="115" bestFit="1" customWidth="1"/>
    <col min="4362" max="4362" width="10.28515625" style="115" bestFit="1" customWidth="1"/>
    <col min="4363" max="4363" width="8.85546875" style="115" customWidth="1"/>
    <col min="4364" max="4364" width="9.7109375" style="115" bestFit="1" customWidth="1"/>
    <col min="4365" max="4365" width="11.7109375" style="115" customWidth="1"/>
    <col min="4366" max="4607" width="9.140625" style="115"/>
    <col min="4608" max="4608" width="5.7109375" style="115" customWidth="1"/>
    <col min="4609" max="4609" width="10.5703125" style="115" customWidth="1"/>
    <col min="4610" max="4610" width="42.85546875" style="115" customWidth="1"/>
    <col min="4611" max="4611" width="8.28515625" style="115" customWidth="1"/>
    <col min="4612" max="4612" width="15.5703125" style="115" customWidth="1"/>
    <col min="4613" max="4613" width="10.85546875" style="115" customWidth="1"/>
    <col min="4614" max="4614" width="10.28515625" style="115" bestFit="1" customWidth="1"/>
    <col min="4615" max="4615" width="9.7109375" style="115" bestFit="1" customWidth="1"/>
    <col min="4616" max="4616" width="10.28515625" style="115" bestFit="1" customWidth="1"/>
    <col min="4617" max="4617" width="9" style="115" bestFit="1" customWidth="1"/>
    <col min="4618" max="4618" width="10.28515625" style="115" bestFit="1" customWidth="1"/>
    <col min="4619" max="4619" width="8.85546875" style="115" customWidth="1"/>
    <col min="4620" max="4620" width="9.7109375" style="115" bestFit="1" customWidth="1"/>
    <col min="4621" max="4621" width="11.7109375" style="115" customWidth="1"/>
    <col min="4622" max="4863" width="9.140625" style="115"/>
    <col min="4864" max="4864" width="5.7109375" style="115" customWidth="1"/>
    <col min="4865" max="4865" width="10.5703125" style="115" customWidth="1"/>
    <col min="4866" max="4866" width="42.85546875" style="115" customWidth="1"/>
    <col min="4867" max="4867" width="8.28515625" style="115" customWidth="1"/>
    <col min="4868" max="4868" width="15.5703125" style="115" customWidth="1"/>
    <col min="4869" max="4869" width="10.85546875" style="115" customWidth="1"/>
    <col min="4870" max="4870" width="10.28515625" style="115" bestFit="1" customWidth="1"/>
    <col min="4871" max="4871" width="9.7109375" style="115" bestFit="1" customWidth="1"/>
    <col min="4872" max="4872" width="10.28515625" style="115" bestFit="1" customWidth="1"/>
    <col min="4873" max="4873" width="9" style="115" bestFit="1" customWidth="1"/>
    <col min="4874" max="4874" width="10.28515625" style="115" bestFit="1" customWidth="1"/>
    <col min="4875" max="4875" width="8.85546875" style="115" customWidth="1"/>
    <col min="4876" max="4876" width="9.7109375" style="115" bestFit="1" customWidth="1"/>
    <col min="4877" max="4877" width="11.7109375" style="115" customWidth="1"/>
    <col min="4878" max="5119" width="9.140625" style="115"/>
    <col min="5120" max="5120" width="5.7109375" style="115" customWidth="1"/>
    <col min="5121" max="5121" width="10.5703125" style="115" customWidth="1"/>
    <col min="5122" max="5122" width="42.85546875" style="115" customWidth="1"/>
    <col min="5123" max="5123" width="8.28515625" style="115" customWidth="1"/>
    <col min="5124" max="5124" width="15.5703125" style="115" customWidth="1"/>
    <col min="5125" max="5125" width="10.85546875" style="115" customWidth="1"/>
    <col min="5126" max="5126" width="10.28515625" style="115" bestFit="1" customWidth="1"/>
    <col min="5127" max="5127" width="9.7109375" style="115" bestFit="1" customWidth="1"/>
    <col min="5128" max="5128" width="10.28515625" style="115" bestFit="1" customWidth="1"/>
    <col min="5129" max="5129" width="9" style="115" bestFit="1" customWidth="1"/>
    <col min="5130" max="5130" width="10.28515625" style="115" bestFit="1" customWidth="1"/>
    <col min="5131" max="5131" width="8.85546875" style="115" customWidth="1"/>
    <col min="5132" max="5132" width="9.7109375" style="115" bestFit="1" customWidth="1"/>
    <col min="5133" max="5133" width="11.7109375" style="115" customWidth="1"/>
    <col min="5134" max="5375" width="9.140625" style="115"/>
    <col min="5376" max="5376" width="5.7109375" style="115" customWidth="1"/>
    <col min="5377" max="5377" width="10.5703125" style="115" customWidth="1"/>
    <col min="5378" max="5378" width="42.85546875" style="115" customWidth="1"/>
    <col min="5379" max="5379" width="8.28515625" style="115" customWidth="1"/>
    <col min="5380" max="5380" width="15.5703125" style="115" customWidth="1"/>
    <col min="5381" max="5381" width="10.85546875" style="115" customWidth="1"/>
    <col min="5382" max="5382" width="10.28515625" style="115" bestFit="1" customWidth="1"/>
    <col min="5383" max="5383" width="9.7109375" style="115" bestFit="1" customWidth="1"/>
    <col min="5384" max="5384" width="10.28515625" style="115" bestFit="1" customWidth="1"/>
    <col min="5385" max="5385" width="9" style="115" bestFit="1" customWidth="1"/>
    <col min="5386" max="5386" width="10.28515625" style="115" bestFit="1" customWidth="1"/>
    <col min="5387" max="5387" width="8.85546875" style="115" customWidth="1"/>
    <col min="5388" max="5388" width="9.7109375" style="115" bestFit="1" customWidth="1"/>
    <col min="5389" max="5389" width="11.7109375" style="115" customWidth="1"/>
    <col min="5390" max="5631" width="9.140625" style="115"/>
    <col min="5632" max="5632" width="5.7109375" style="115" customWidth="1"/>
    <col min="5633" max="5633" width="10.5703125" style="115" customWidth="1"/>
    <col min="5634" max="5634" width="42.85546875" style="115" customWidth="1"/>
    <col min="5635" max="5635" width="8.28515625" style="115" customWidth="1"/>
    <col min="5636" max="5636" width="15.5703125" style="115" customWidth="1"/>
    <col min="5637" max="5637" width="10.85546875" style="115" customWidth="1"/>
    <col min="5638" max="5638" width="10.28515625" style="115" bestFit="1" customWidth="1"/>
    <col min="5639" max="5639" width="9.7109375" style="115" bestFit="1" customWidth="1"/>
    <col min="5640" max="5640" width="10.28515625" style="115" bestFit="1" customWidth="1"/>
    <col min="5641" max="5641" width="9" style="115" bestFit="1" customWidth="1"/>
    <col min="5642" max="5642" width="10.28515625" style="115" bestFit="1" customWidth="1"/>
    <col min="5643" max="5643" width="8.85546875" style="115" customWidth="1"/>
    <col min="5644" max="5644" width="9.7109375" style="115" bestFit="1" customWidth="1"/>
    <col min="5645" max="5645" width="11.7109375" style="115" customWidth="1"/>
    <col min="5646" max="5887" width="9.140625" style="115"/>
    <col min="5888" max="5888" width="5.7109375" style="115" customWidth="1"/>
    <col min="5889" max="5889" width="10.5703125" style="115" customWidth="1"/>
    <col min="5890" max="5890" width="42.85546875" style="115" customWidth="1"/>
    <col min="5891" max="5891" width="8.28515625" style="115" customWidth="1"/>
    <col min="5892" max="5892" width="15.5703125" style="115" customWidth="1"/>
    <col min="5893" max="5893" width="10.85546875" style="115" customWidth="1"/>
    <col min="5894" max="5894" width="10.28515625" style="115" bestFit="1" customWidth="1"/>
    <col min="5895" max="5895" width="9.7109375" style="115" bestFit="1" customWidth="1"/>
    <col min="5896" max="5896" width="10.28515625" style="115" bestFit="1" customWidth="1"/>
    <col min="5897" max="5897" width="9" style="115" bestFit="1" customWidth="1"/>
    <col min="5898" max="5898" width="10.28515625" style="115" bestFit="1" customWidth="1"/>
    <col min="5899" max="5899" width="8.85546875" style="115" customWidth="1"/>
    <col min="5900" max="5900" width="9.7109375" style="115" bestFit="1" customWidth="1"/>
    <col min="5901" max="5901" width="11.7109375" style="115" customWidth="1"/>
    <col min="5902" max="6143" width="9.140625" style="115"/>
    <col min="6144" max="6144" width="5.7109375" style="115" customWidth="1"/>
    <col min="6145" max="6145" width="10.5703125" style="115" customWidth="1"/>
    <col min="6146" max="6146" width="42.85546875" style="115" customWidth="1"/>
    <col min="6147" max="6147" width="8.28515625" style="115" customWidth="1"/>
    <col min="6148" max="6148" width="15.5703125" style="115" customWidth="1"/>
    <col min="6149" max="6149" width="10.85546875" style="115" customWidth="1"/>
    <col min="6150" max="6150" width="10.28515625" style="115" bestFit="1" customWidth="1"/>
    <col min="6151" max="6151" width="9.7109375" style="115" bestFit="1" customWidth="1"/>
    <col min="6152" max="6152" width="10.28515625" style="115" bestFit="1" customWidth="1"/>
    <col min="6153" max="6153" width="9" style="115" bestFit="1" customWidth="1"/>
    <col min="6154" max="6154" width="10.28515625" style="115" bestFit="1" customWidth="1"/>
    <col min="6155" max="6155" width="8.85546875" style="115" customWidth="1"/>
    <col min="6156" max="6156" width="9.7109375" style="115" bestFit="1" customWidth="1"/>
    <col min="6157" max="6157" width="11.7109375" style="115" customWidth="1"/>
    <col min="6158" max="6399" width="9.140625" style="115"/>
    <col min="6400" max="6400" width="5.7109375" style="115" customWidth="1"/>
    <col min="6401" max="6401" width="10.5703125" style="115" customWidth="1"/>
    <col min="6402" max="6402" width="42.85546875" style="115" customWidth="1"/>
    <col min="6403" max="6403" width="8.28515625" style="115" customWidth="1"/>
    <col min="6404" max="6404" width="15.5703125" style="115" customWidth="1"/>
    <col min="6405" max="6405" width="10.85546875" style="115" customWidth="1"/>
    <col min="6406" max="6406" width="10.28515625" style="115" bestFit="1" customWidth="1"/>
    <col min="6407" max="6407" width="9.7109375" style="115" bestFit="1" customWidth="1"/>
    <col min="6408" max="6408" width="10.28515625" style="115" bestFit="1" customWidth="1"/>
    <col min="6409" max="6409" width="9" style="115" bestFit="1" customWidth="1"/>
    <col min="6410" max="6410" width="10.28515625" style="115" bestFit="1" customWidth="1"/>
    <col min="6411" max="6411" width="8.85546875" style="115" customWidth="1"/>
    <col min="6412" max="6412" width="9.7109375" style="115" bestFit="1" customWidth="1"/>
    <col min="6413" max="6413" width="11.7109375" style="115" customWidth="1"/>
    <col min="6414" max="6655" width="9.140625" style="115"/>
    <col min="6656" max="6656" width="5.7109375" style="115" customWidth="1"/>
    <col min="6657" max="6657" width="10.5703125" style="115" customWidth="1"/>
    <col min="6658" max="6658" width="42.85546875" style="115" customWidth="1"/>
    <col min="6659" max="6659" width="8.28515625" style="115" customWidth="1"/>
    <col min="6660" max="6660" width="15.5703125" style="115" customWidth="1"/>
    <col min="6661" max="6661" width="10.85546875" style="115" customWidth="1"/>
    <col min="6662" max="6662" width="10.28515625" style="115" bestFit="1" customWidth="1"/>
    <col min="6663" max="6663" width="9.7109375" style="115" bestFit="1" customWidth="1"/>
    <col min="6664" max="6664" width="10.28515625" style="115" bestFit="1" customWidth="1"/>
    <col min="6665" max="6665" width="9" style="115" bestFit="1" customWidth="1"/>
    <col min="6666" max="6666" width="10.28515625" style="115" bestFit="1" customWidth="1"/>
    <col min="6667" max="6667" width="8.85546875" style="115" customWidth="1"/>
    <col min="6668" max="6668" width="9.7109375" style="115" bestFit="1" customWidth="1"/>
    <col min="6669" max="6669" width="11.7109375" style="115" customWidth="1"/>
    <col min="6670" max="6911" width="9.140625" style="115"/>
    <col min="6912" max="6912" width="5.7109375" style="115" customWidth="1"/>
    <col min="6913" max="6913" width="10.5703125" style="115" customWidth="1"/>
    <col min="6914" max="6914" width="42.85546875" style="115" customWidth="1"/>
    <col min="6915" max="6915" width="8.28515625" style="115" customWidth="1"/>
    <col min="6916" max="6916" width="15.5703125" style="115" customWidth="1"/>
    <col min="6917" max="6917" width="10.85546875" style="115" customWidth="1"/>
    <col min="6918" max="6918" width="10.28515625" style="115" bestFit="1" customWidth="1"/>
    <col min="6919" max="6919" width="9.7109375" style="115" bestFit="1" customWidth="1"/>
    <col min="6920" max="6920" width="10.28515625" style="115" bestFit="1" customWidth="1"/>
    <col min="6921" max="6921" width="9" style="115" bestFit="1" customWidth="1"/>
    <col min="6922" max="6922" width="10.28515625" style="115" bestFit="1" customWidth="1"/>
    <col min="6923" max="6923" width="8.85546875" style="115" customWidth="1"/>
    <col min="6924" max="6924" width="9.7109375" style="115" bestFit="1" customWidth="1"/>
    <col min="6925" max="6925" width="11.7109375" style="115" customWidth="1"/>
    <col min="6926" max="7167" width="9.140625" style="115"/>
    <col min="7168" max="7168" width="5.7109375" style="115" customWidth="1"/>
    <col min="7169" max="7169" width="10.5703125" style="115" customWidth="1"/>
    <col min="7170" max="7170" width="42.85546875" style="115" customWidth="1"/>
    <col min="7171" max="7171" width="8.28515625" style="115" customWidth="1"/>
    <col min="7172" max="7172" width="15.5703125" style="115" customWidth="1"/>
    <col min="7173" max="7173" width="10.85546875" style="115" customWidth="1"/>
    <col min="7174" max="7174" width="10.28515625" style="115" bestFit="1" customWidth="1"/>
    <col min="7175" max="7175" width="9.7109375" style="115" bestFit="1" customWidth="1"/>
    <col min="7176" max="7176" width="10.28515625" style="115" bestFit="1" customWidth="1"/>
    <col min="7177" max="7177" width="9" style="115" bestFit="1" customWidth="1"/>
    <col min="7178" max="7178" width="10.28515625" style="115" bestFit="1" customWidth="1"/>
    <col min="7179" max="7179" width="8.85546875" style="115" customWidth="1"/>
    <col min="7180" max="7180" width="9.7109375" style="115" bestFit="1" customWidth="1"/>
    <col min="7181" max="7181" width="11.7109375" style="115" customWidth="1"/>
    <col min="7182" max="7423" width="9.140625" style="115"/>
    <col min="7424" max="7424" width="5.7109375" style="115" customWidth="1"/>
    <col min="7425" max="7425" width="10.5703125" style="115" customWidth="1"/>
    <col min="7426" max="7426" width="42.85546875" style="115" customWidth="1"/>
    <col min="7427" max="7427" width="8.28515625" style="115" customWidth="1"/>
    <col min="7428" max="7428" width="15.5703125" style="115" customWidth="1"/>
    <col min="7429" max="7429" width="10.85546875" style="115" customWidth="1"/>
    <col min="7430" max="7430" width="10.28515625" style="115" bestFit="1" customWidth="1"/>
    <col min="7431" max="7431" width="9.7109375" style="115" bestFit="1" customWidth="1"/>
    <col min="7432" max="7432" width="10.28515625" style="115" bestFit="1" customWidth="1"/>
    <col min="7433" max="7433" width="9" style="115" bestFit="1" customWidth="1"/>
    <col min="7434" max="7434" width="10.28515625" style="115" bestFit="1" customWidth="1"/>
    <col min="7435" max="7435" width="8.85546875" style="115" customWidth="1"/>
    <col min="7436" max="7436" width="9.7109375" style="115" bestFit="1" customWidth="1"/>
    <col min="7437" max="7437" width="11.7109375" style="115" customWidth="1"/>
    <col min="7438" max="7679" width="9.140625" style="115"/>
    <col min="7680" max="7680" width="5.7109375" style="115" customWidth="1"/>
    <col min="7681" max="7681" width="10.5703125" style="115" customWidth="1"/>
    <col min="7682" max="7682" width="42.85546875" style="115" customWidth="1"/>
    <col min="7683" max="7683" width="8.28515625" style="115" customWidth="1"/>
    <col min="7684" max="7684" width="15.5703125" style="115" customWidth="1"/>
    <col min="7685" max="7685" width="10.85546875" style="115" customWidth="1"/>
    <col min="7686" max="7686" width="10.28515625" style="115" bestFit="1" customWidth="1"/>
    <col min="7687" max="7687" width="9.7109375" style="115" bestFit="1" customWidth="1"/>
    <col min="7688" max="7688" width="10.28515625" style="115" bestFit="1" customWidth="1"/>
    <col min="7689" max="7689" width="9" style="115" bestFit="1" customWidth="1"/>
    <col min="7690" max="7690" width="10.28515625" style="115" bestFit="1" customWidth="1"/>
    <col min="7691" max="7691" width="8.85546875" style="115" customWidth="1"/>
    <col min="7692" max="7692" width="9.7109375" style="115" bestFit="1" customWidth="1"/>
    <col min="7693" max="7693" width="11.7109375" style="115" customWidth="1"/>
    <col min="7694" max="7935" width="9.140625" style="115"/>
    <col min="7936" max="7936" width="5.7109375" style="115" customWidth="1"/>
    <col min="7937" max="7937" width="10.5703125" style="115" customWidth="1"/>
    <col min="7938" max="7938" width="42.85546875" style="115" customWidth="1"/>
    <col min="7939" max="7939" width="8.28515625" style="115" customWidth="1"/>
    <col min="7940" max="7940" width="15.5703125" style="115" customWidth="1"/>
    <col min="7941" max="7941" width="10.85546875" style="115" customWidth="1"/>
    <col min="7942" max="7942" width="10.28515625" style="115" bestFit="1" customWidth="1"/>
    <col min="7943" max="7943" width="9.7109375" style="115" bestFit="1" customWidth="1"/>
    <col min="7944" max="7944" width="10.28515625" style="115" bestFit="1" customWidth="1"/>
    <col min="7945" max="7945" width="9" style="115" bestFit="1" customWidth="1"/>
    <col min="7946" max="7946" width="10.28515625" style="115" bestFit="1" customWidth="1"/>
    <col min="7947" max="7947" width="8.85546875" style="115" customWidth="1"/>
    <col min="7948" max="7948" width="9.7109375" style="115" bestFit="1" customWidth="1"/>
    <col min="7949" max="7949" width="11.7109375" style="115" customWidth="1"/>
    <col min="7950" max="8191" width="9.140625" style="115"/>
    <col min="8192" max="8192" width="5.7109375" style="115" customWidth="1"/>
    <col min="8193" max="8193" width="10.5703125" style="115" customWidth="1"/>
    <col min="8194" max="8194" width="42.85546875" style="115" customWidth="1"/>
    <col min="8195" max="8195" width="8.28515625" style="115" customWidth="1"/>
    <col min="8196" max="8196" width="15.5703125" style="115" customWidth="1"/>
    <col min="8197" max="8197" width="10.85546875" style="115" customWidth="1"/>
    <col min="8198" max="8198" width="10.28515625" style="115" bestFit="1" customWidth="1"/>
    <col min="8199" max="8199" width="9.7109375" style="115" bestFit="1" customWidth="1"/>
    <col min="8200" max="8200" width="10.28515625" style="115" bestFit="1" customWidth="1"/>
    <col min="8201" max="8201" width="9" style="115" bestFit="1" customWidth="1"/>
    <col min="8202" max="8202" width="10.28515625" style="115" bestFit="1" customWidth="1"/>
    <col min="8203" max="8203" width="8.85546875" style="115" customWidth="1"/>
    <col min="8204" max="8204" width="9.7109375" style="115" bestFit="1" customWidth="1"/>
    <col min="8205" max="8205" width="11.7109375" style="115" customWidth="1"/>
    <col min="8206" max="8447" width="9.140625" style="115"/>
    <col min="8448" max="8448" width="5.7109375" style="115" customWidth="1"/>
    <col min="8449" max="8449" width="10.5703125" style="115" customWidth="1"/>
    <col min="8450" max="8450" width="42.85546875" style="115" customWidth="1"/>
    <col min="8451" max="8451" width="8.28515625" style="115" customWidth="1"/>
    <col min="8452" max="8452" width="15.5703125" style="115" customWidth="1"/>
    <col min="8453" max="8453" width="10.85546875" style="115" customWidth="1"/>
    <col min="8454" max="8454" width="10.28515625" style="115" bestFit="1" customWidth="1"/>
    <col min="8455" max="8455" width="9.7109375" style="115" bestFit="1" customWidth="1"/>
    <col min="8456" max="8456" width="10.28515625" style="115" bestFit="1" customWidth="1"/>
    <col min="8457" max="8457" width="9" style="115" bestFit="1" customWidth="1"/>
    <col min="8458" max="8458" width="10.28515625" style="115" bestFit="1" customWidth="1"/>
    <col min="8459" max="8459" width="8.85546875" style="115" customWidth="1"/>
    <col min="8460" max="8460" width="9.7109375" style="115" bestFit="1" customWidth="1"/>
    <col min="8461" max="8461" width="11.7109375" style="115" customWidth="1"/>
    <col min="8462" max="8703" width="9.140625" style="115"/>
    <col min="8704" max="8704" width="5.7109375" style="115" customWidth="1"/>
    <col min="8705" max="8705" width="10.5703125" style="115" customWidth="1"/>
    <col min="8706" max="8706" width="42.85546875" style="115" customWidth="1"/>
    <col min="8707" max="8707" width="8.28515625" style="115" customWidth="1"/>
    <col min="8708" max="8708" width="15.5703125" style="115" customWidth="1"/>
    <col min="8709" max="8709" width="10.85546875" style="115" customWidth="1"/>
    <col min="8710" max="8710" width="10.28515625" style="115" bestFit="1" customWidth="1"/>
    <col min="8711" max="8711" width="9.7109375" style="115" bestFit="1" customWidth="1"/>
    <col min="8712" max="8712" width="10.28515625" style="115" bestFit="1" customWidth="1"/>
    <col min="8713" max="8713" width="9" style="115" bestFit="1" customWidth="1"/>
    <col min="8714" max="8714" width="10.28515625" style="115" bestFit="1" customWidth="1"/>
    <col min="8715" max="8715" width="8.85546875" style="115" customWidth="1"/>
    <col min="8716" max="8716" width="9.7109375" style="115" bestFit="1" customWidth="1"/>
    <col min="8717" max="8717" width="11.7109375" style="115" customWidth="1"/>
    <col min="8718" max="8959" width="9.140625" style="115"/>
    <col min="8960" max="8960" width="5.7109375" style="115" customWidth="1"/>
    <col min="8961" max="8961" width="10.5703125" style="115" customWidth="1"/>
    <col min="8962" max="8962" width="42.85546875" style="115" customWidth="1"/>
    <col min="8963" max="8963" width="8.28515625" style="115" customWidth="1"/>
    <col min="8964" max="8964" width="15.5703125" style="115" customWidth="1"/>
    <col min="8965" max="8965" width="10.85546875" style="115" customWidth="1"/>
    <col min="8966" max="8966" width="10.28515625" style="115" bestFit="1" customWidth="1"/>
    <col min="8967" max="8967" width="9.7109375" style="115" bestFit="1" customWidth="1"/>
    <col min="8968" max="8968" width="10.28515625" style="115" bestFit="1" customWidth="1"/>
    <col min="8969" max="8969" width="9" style="115" bestFit="1" customWidth="1"/>
    <col min="8970" max="8970" width="10.28515625" style="115" bestFit="1" customWidth="1"/>
    <col min="8971" max="8971" width="8.85546875" style="115" customWidth="1"/>
    <col min="8972" max="8972" width="9.7109375" style="115" bestFit="1" customWidth="1"/>
    <col min="8973" max="8973" width="11.7109375" style="115" customWidth="1"/>
    <col min="8974" max="9215" width="9.140625" style="115"/>
    <col min="9216" max="9216" width="5.7109375" style="115" customWidth="1"/>
    <col min="9217" max="9217" width="10.5703125" style="115" customWidth="1"/>
    <col min="9218" max="9218" width="42.85546875" style="115" customWidth="1"/>
    <col min="9219" max="9219" width="8.28515625" style="115" customWidth="1"/>
    <col min="9220" max="9220" width="15.5703125" style="115" customWidth="1"/>
    <col min="9221" max="9221" width="10.85546875" style="115" customWidth="1"/>
    <col min="9222" max="9222" width="10.28515625" style="115" bestFit="1" customWidth="1"/>
    <col min="9223" max="9223" width="9.7109375" style="115" bestFit="1" customWidth="1"/>
    <col min="9224" max="9224" width="10.28515625" style="115" bestFit="1" customWidth="1"/>
    <col min="9225" max="9225" width="9" style="115" bestFit="1" customWidth="1"/>
    <col min="9226" max="9226" width="10.28515625" style="115" bestFit="1" customWidth="1"/>
    <col min="9227" max="9227" width="8.85546875" style="115" customWidth="1"/>
    <col min="9228" max="9228" width="9.7109375" style="115" bestFit="1" customWidth="1"/>
    <col min="9229" max="9229" width="11.7109375" style="115" customWidth="1"/>
    <col min="9230" max="9471" width="9.140625" style="115"/>
    <col min="9472" max="9472" width="5.7109375" style="115" customWidth="1"/>
    <col min="9473" max="9473" width="10.5703125" style="115" customWidth="1"/>
    <col min="9474" max="9474" width="42.85546875" style="115" customWidth="1"/>
    <col min="9475" max="9475" width="8.28515625" style="115" customWidth="1"/>
    <col min="9476" max="9476" width="15.5703125" style="115" customWidth="1"/>
    <col min="9477" max="9477" width="10.85546875" style="115" customWidth="1"/>
    <col min="9478" max="9478" width="10.28515625" style="115" bestFit="1" customWidth="1"/>
    <col min="9479" max="9479" width="9.7109375" style="115" bestFit="1" customWidth="1"/>
    <col min="9480" max="9480" width="10.28515625" style="115" bestFit="1" customWidth="1"/>
    <col min="9481" max="9481" width="9" style="115" bestFit="1" customWidth="1"/>
    <col min="9482" max="9482" width="10.28515625" style="115" bestFit="1" customWidth="1"/>
    <col min="9483" max="9483" width="8.85546875" style="115" customWidth="1"/>
    <col min="9484" max="9484" width="9.7109375" style="115" bestFit="1" customWidth="1"/>
    <col min="9485" max="9485" width="11.7109375" style="115" customWidth="1"/>
    <col min="9486" max="9727" width="9.140625" style="115"/>
    <col min="9728" max="9728" width="5.7109375" style="115" customWidth="1"/>
    <col min="9729" max="9729" width="10.5703125" style="115" customWidth="1"/>
    <col min="9730" max="9730" width="42.85546875" style="115" customWidth="1"/>
    <col min="9731" max="9731" width="8.28515625" style="115" customWidth="1"/>
    <col min="9732" max="9732" width="15.5703125" style="115" customWidth="1"/>
    <col min="9733" max="9733" width="10.85546875" style="115" customWidth="1"/>
    <col min="9734" max="9734" width="10.28515625" style="115" bestFit="1" customWidth="1"/>
    <col min="9735" max="9735" width="9.7109375" style="115" bestFit="1" customWidth="1"/>
    <col min="9736" max="9736" width="10.28515625" style="115" bestFit="1" customWidth="1"/>
    <col min="9737" max="9737" width="9" style="115" bestFit="1" customWidth="1"/>
    <col min="9738" max="9738" width="10.28515625" style="115" bestFit="1" customWidth="1"/>
    <col min="9739" max="9739" width="8.85546875" style="115" customWidth="1"/>
    <col min="9740" max="9740" width="9.7109375" style="115" bestFit="1" customWidth="1"/>
    <col min="9741" max="9741" width="11.7109375" style="115" customWidth="1"/>
    <col min="9742" max="9983" width="9.140625" style="115"/>
    <col min="9984" max="9984" width="5.7109375" style="115" customWidth="1"/>
    <col min="9985" max="9985" width="10.5703125" style="115" customWidth="1"/>
    <col min="9986" max="9986" width="42.85546875" style="115" customWidth="1"/>
    <col min="9987" max="9987" width="8.28515625" style="115" customWidth="1"/>
    <col min="9988" max="9988" width="15.5703125" style="115" customWidth="1"/>
    <col min="9989" max="9989" width="10.85546875" style="115" customWidth="1"/>
    <col min="9990" max="9990" width="10.28515625" style="115" bestFit="1" customWidth="1"/>
    <col min="9991" max="9991" width="9.7109375" style="115" bestFit="1" customWidth="1"/>
    <col min="9992" max="9992" width="10.28515625" style="115" bestFit="1" customWidth="1"/>
    <col min="9993" max="9993" width="9" style="115" bestFit="1" customWidth="1"/>
    <col min="9994" max="9994" width="10.28515625" style="115" bestFit="1" customWidth="1"/>
    <col min="9995" max="9995" width="8.85546875" style="115" customWidth="1"/>
    <col min="9996" max="9996" width="9.7109375" style="115" bestFit="1" customWidth="1"/>
    <col min="9997" max="9997" width="11.7109375" style="115" customWidth="1"/>
    <col min="9998" max="10239" width="9.140625" style="115"/>
    <col min="10240" max="10240" width="5.7109375" style="115" customWidth="1"/>
    <col min="10241" max="10241" width="10.5703125" style="115" customWidth="1"/>
    <col min="10242" max="10242" width="42.85546875" style="115" customWidth="1"/>
    <col min="10243" max="10243" width="8.28515625" style="115" customWidth="1"/>
    <col min="10244" max="10244" width="15.5703125" style="115" customWidth="1"/>
    <col min="10245" max="10245" width="10.85546875" style="115" customWidth="1"/>
    <col min="10246" max="10246" width="10.28515625" style="115" bestFit="1" customWidth="1"/>
    <col min="10247" max="10247" width="9.7109375" style="115" bestFit="1" customWidth="1"/>
    <col min="10248" max="10248" width="10.28515625" style="115" bestFit="1" customWidth="1"/>
    <col min="10249" max="10249" width="9" style="115" bestFit="1" customWidth="1"/>
    <col min="10250" max="10250" width="10.28515625" style="115" bestFit="1" customWidth="1"/>
    <col min="10251" max="10251" width="8.85546875" style="115" customWidth="1"/>
    <col min="10252" max="10252" width="9.7109375" style="115" bestFit="1" customWidth="1"/>
    <col min="10253" max="10253" width="11.7109375" style="115" customWidth="1"/>
    <col min="10254" max="10495" width="9.140625" style="115"/>
    <col min="10496" max="10496" width="5.7109375" style="115" customWidth="1"/>
    <col min="10497" max="10497" width="10.5703125" style="115" customWidth="1"/>
    <col min="10498" max="10498" width="42.85546875" style="115" customWidth="1"/>
    <col min="10499" max="10499" width="8.28515625" style="115" customWidth="1"/>
    <col min="10500" max="10500" width="15.5703125" style="115" customWidth="1"/>
    <col min="10501" max="10501" width="10.85546875" style="115" customWidth="1"/>
    <col min="10502" max="10502" width="10.28515625" style="115" bestFit="1" customWidth="1"/>
    <col min="10503" max="10503" width="9.7109375" style="115" bestFit="1" customWidth="1"/>
    <col min="10504" max="10504" width="10.28515625" style="115" bestFit="1" customWidth="1"/>
    <col min="10505" max="10505" width="9" style="115" bestFit="1" customWidth="1"/>
    <col min="10506" max="10506" width="10.28515625" style="115" bestFit="1" customWidth="1"/>
    <col min="10507" max="10507" width="8.85546875" style="115" customWidth="1"/>
    <col min="10508" max="10508" width="9.7109375" style="115" bestFit="1" customWidth="1"/>
    <col min="10509" max="10509" width="11.7109375" style="115" customWidth="1"/>
    <col min="10510" max="10751" width="9.140625" style="115"/>
    <col min="10752" max="10752" width="5.7109375" style="115" customWidth="1"/>
    <col min="10753" max="10753" width="10.5703125" style="115" customWidth="1"/>
    <col min="10754" max="10754" width="42.85546875" style="115" customWidth="1"/>
    <col min="10755" max="10755" width="8.28515625" style="115" customWidth="1"/>
    <col min="10756" max="10756" width="15.5703125" style="115" customWidth="1"/>
    <col min="10757" max="10757" width="10.85546875" style="115" customWidth="1"/>
    <col min="10758" max="10758" width="10.28515625" style="115" bestFit="1" customWidth="1"/>
    <col min="10759" max="10759" width="9.7109375" style="115" bestFit="1" customWidth="1"/>
    <col min="10760" max="10760" width="10.28515625" style="115" bestFit="1" customWidth="1"/>
    <col min="10761" max="10761" width="9" style="115" bestFit="1" customWidth="1"/>
    <col min="10762" max="10762" width="10.28515625" style="115" bestFit="1" customWidth="1"/>
    <col min="10763" max="10763" width="8.85546875" style="115" customWidth="1"/>
    <col min="10764" max="10764" width="9.7109375" style="115" bestFit="1" customWidth="1"/>
    <col min="10765" max="10765" width="11.7109375" style="115" customWidth="1"/>
    <col min="10766" max="11007" width="9.140625" style="115"/>
    <col min="11008" max="11008" width="5.7109375" style="115" customWidth="1"/>
    <col min="11009" max="11009" width="10.5703125" style="115" customWidth="1"/>
    <col min="11010" max="11010" width="42.85546875" style="115" customWidth="1"/>
    <col min="11011" max="11011" width="8.28515625" style="115" customWidth="1"/>
    <col min="11012" max="11012" width="15.5703125" style="115" customWidth="1"/>
    <col min="11013" max="11013" width="10.85546875" style="115" customWidth="1"/>
    <col min="11014" max="11014" width="10.28515625" style="115" bestFit="1" customWidth="1"/>
    <col min="11015" max="11015" width="9.7109375" style="115" bestFit="1" customWidth="1"/>
    <col min="11016" max="11016" width="10.28515625" style="115" bestFit="1" customWidth="1"/>
    <col min="11017" max="11017" width="9" style="115" bestFit="1" customWidth="1"/>
    <col min="11018" max="11018" width="10.28515625" style="115" bestFit="1" customWidth="1"/>
    <col min="11019" max="11019" width="8.85546875" style="115" customWidth="1"/>
    <col min="11020" max="11020" width="9.7109375" style="115" bestFit="1" customWidth="1"/>
    <col min="11021" max="11021" width="11.7109375" style="115" customWidth="1"/>
    <col min="11022" max="11263" width="9.140625" style="115"/>
    <col min="11264" max="11264" width="5.7109375" style="115" customWidth="1"/>
    <col min="11265" max="11265" width="10.5703125" style="115" customWidth="1"/>
    <col min="11266" max="11266" width="42.85546875" style="115" customWidth="1"/>
    <col min="11267" max="11267" width="8.28515625" style="115" customWidth="1"/>
    <col min="11268" max="11268" width="15.5703125" style="115" customWidth="1"/>
    <col min="11269" max="11269" width="10.85546875" style="115" customWidth="1"/>
    <col min="11270" max="11270" width="10.28515625" style="115" bestFit="1" customWidth="1"/>
    <col min="11271" max="11271" width="9.7109375" style="115" bestFit="1" customWidth="1"/>
    <col min="11272" max="11272" width="10.28515625" style="115" bestFit="1" customWidth="1"/>
    <col min="11273" max="11273" width="9" style="115" bestFit="1" customWidth="1"/>
    <col min="11274" max="11274" width="10.28515625" style="115" bestFit="1" customWidth="1"/>
    <col min="11275" max="11275" width="8.85546875" style="115" customWidth="1"/>
    <col min="11276" max="11276" width="9.7109375" style="115" bestFit="1" customWidth="1"/>
    <col min="11277" max="11277" width="11.7109375" style="115" customWidth="1"/>
    <col min="11278" max="11519" width="9.140625" style="115"/>
    <col min="11520" max="11520" width="5.7109375" style="115" customWidth="1"/>
    <col min="11521" max="11521" width="10.5703125" style="115" customWidth="1"/>
    <col min="11522" max="11522" width="42.85546875" style="115" customWidth="1"/>
    <col min="11523" max="11523" width="8.28515625" style="115" customWidth="1"/>
    <col min="11524" max="11524" width="15.5703125" style="115" customWidth="1"/>
    <col min="11525" max="11525" width="10.85546875" style="115" customWidth="1"/>
    <col min="11526" max="11526" width="10.28515625" style="115" bestFit="1" customWidth="1"/>
    <col min="11527" max="11527" width="9.7109375" style="115" bestFit="1" customWidth="1"/>
    <col min="11528" max="11528" width="10.28515625" style="115" bestFit="1" customWidth="1"/>
    <col min="11529" max="11529" width="9" style="115" bestFit="1" customWidth="1"/>
    <col min="11530" max="11530" width="10.28515625" style="115" bestFit="1" customWidth="1"/>
    <col min="11531" max="11531" width="8.85546875" style="115" customWidth="1"/>
    <col min="11532" max="11532" width="9.7109375" style="115" bestFit="1" customWidth="1"/>
    <col min="11533" max="11533" width="11.7109375" style="115" customWidth="1"/>
    <col min="11534" max="11775" width="9.140625" style="115"/>
    <col min="11776" max="11776" width="5.7109375" style="115" customWidth="1"/>
    <col min="11777" max="11777" width="10.5703125" style="115" customWidth="1"/>
    <col min="11778" max="11778" width="42.85546875" style="115" customWidth="1"/>
    <col min="11779" max="11779" width="8.28515625" style="115" customWidth="1"/>
    <col min="11780" max="11780" width="15.5703125" style="115" customWidth="1"/>
    <col min="11781" max="11781" width="10.85546875" style="115" customWidth="1"/>
    <col min="11782" max="11782" width="10.28515625" style="115" bestFit="1" customWidth="1"/>
    <col min="11783" max="11783" width="9.7109375" style="115" bestFit="1" customWidth="1"/>
    <col min="11784" max="11784" width="10.28515625" style="115" bestFit="1" customWidth="1"/>
    <col min="11785" max="11785" width="9" style="115" bestFit="1" customWidth="1"/>
    <col min="11786" max="11786" width="10.28515625" style="115" bestFit="1" customWidth="1"/>
    <col min="11787" max="11787" width="8.85546875" style="115" customWidth="1"/>
    <col min="11788" max="11788" width="9.7109375" style="115" bestFit="1" customWidth="1"/>
    <col min="11789" max="11789" width="11.7109375" style="115" customWidth="1"/>
    <col min="11790" max="12031" width="9.140625" style="115"/>
    <col min="12032" max="12032" width="5.7109375" style="115" customWidth="1"/>
    <col min="12033" max="12033" width="10.5703125" style="115" customWidth="1"/>
    <col min="12034" max="12034" width="42.85546875" style="115" customWidth="1"/>
    <col min="12035" max="12035" width="8.28515625" style="115" customWidth="1"/>
    <col min="12036" max="12036" width="15.5703125" style="115" customWidth="1"/>
    <col min="12037" max="12037" width="10.85546875" style="115" customWidth="1"/>
    <col min="12038" max="12038" width="10.28515625" style="115" bestFit="1" customWidth="1"/>
    <col min="12039" max="12039" width="9.7109375" style="115" bestFit="1" customWidth="1"/>
    <col min="12040" max="12040" width="10.28515625" style="115" bestFit="1" customWidth="1"/>
    <col min="12041" max="12041" width="9" style="115" bestFit="1" customWidth="1"/>
    <col min="12042" max="12042" width="10.28515625" style="115" bestFit="1" customWidth="1"/>
    <col min="12043" max="12043" width="8.85546875" style="115" customWidth="1"/>
    <col min="12044" max="12044" width="9.7109375" style="115" bestFit="1" customWidth="1"/>
    <col min="12045" max="12045" width="11.7109375" style="115" customWidth="1"/>
    <col min="12046" max="12287" width="9.140625" style="115"/>
    <col min="12288" max="12288" width="5.7109375" style="115" customWidth="1"/>
    <col min="12289" max="12289" width="10.5703125" style="115" customWidth="1"/>
    <col min="12290" max="12290" width="42.85546875" style="115" customWidth="1"/>
    <col min="12291" max="12291" width="8.28515625" style="115" customWidth="1"/>
    <col min="12292" max="12292" width="15.5703125" style="115" customWidth="1"/>
    <col min="12293" max="12293" width="10.85546875" style="115" customWidth="1"/>
    <col min="12294" max="12294" width="10.28515625" style="115" bestFit="1" customWidth="1"/>
    <col min="12295" max="12295" width="9.7109375" style="115" bestFit="1" customWidth="1"/>
    <col min="12296" max="12296" width="10.28515625" style="115" bestFit="1" customWidth="1"/>
    <col min="12297" max="12297" width="9" style="115" bestFit="1" customWidth="1"/>
    <col min="12298" max="12298" width="10.28515625" style="115" bestFit="1" customWidth="1"/>
    <col min="12299" max="12299" width="8.85546875" style="115" customWidth="1"/>
    <col min="12300" max="12300" width="9.7109375" style="115" bestFit="1" customWidth="1"/>
    <col min="12301" max="12301" width="11.7109375" style="115" customWidth="1"/>
    <col min="12302" max="12543" width="9.140625" style="115"/>
    <col min="12544" max="12544" width="5.7109375" style="115" customWidth="1"/>
    <col min="12545" max="12545" width="10.5703125" style="115" customWidth="1"/>
    <col min="12546" max="12546" width="42.85546875" style="115" customWidth="1"/>
    <col min="12547" max="12547" width="8.28515625" style="115" customWidth="1"/>
    <col min="12548" max="12548" width="15.5703125" style="115" customWidth="1"/>
    <col min="12549" max="12549" width="10.85546875" style="115" customWidth="1"/>
    <col min="12550" max="12550" width="10.28515625" style="115" bestFit="1" customWidth="1"/>
    <col min="12551" max="12551" width="9.7109375" style="115" bestFit="1" customWidth="1"/>
    <col min="12552" max="12552" width="10.28515625" style="115" bestFit="1" customWidth="1"/>
    <col min="12553" max="12553" width="9" style="115" bestFit="1" customWidth="1"/>
    <col min="12554" max="12554" width="10.28515625" style="115" bestFit="1" customWidth="1"/>
    <col min="12555" max="12555" width="8.85546875" style="115" customWidth="1"/>
    <col min="12556" max="12556" width="9.7109375" style="115" bestFit="1" customWidth="1"/>
    <col min="12557" max="12557" width="11.7109375" style="115" customWidth="1"/>
    <col min="12558" max="12799" width="9.140625" style="115"/>
    <col min="12800" max="12800" width="5.7109375" style="115" customWidth="1"/>
    <col min="12801" max="12801" width="10.5703125" style="115" customWidth="1"/>
    <col min="12802" max="12802" width="42.85546875" style="115" customWidth="1"/>
    <col min="12803" max="12803" width="8.28515625" style="115" customWidth="1"/>
    <col min="12804" max="12804" width="15.5703125" style="115" customWidth="1"/>
    <col min="12805" max="12805" width="10.85546875" style="115" customWidth="1"/>
    <col min="12806" max="12806" width="10.28515625" style="115" bestFit="1" customWidth="1"/>
    <col min="12807" max="12807" width="9.7109375" style="115" bestFit="1" customWidth="1"/>
    <col min="12808" max="12808" width="10.28515625" style="115" bestFit="1" customWidth="1"/>
    <col min="12809" max="12809" width="9" style="115" bestFit="1" customWidth="1"/>
    <col min="12810" max="12810" width="10.28515625" style="115" bestFit="1" customWidth="1"/>
    <col min="12811" max="12811" width="8.85546875" style="115" customWidth="1"/>
    <col min="12812" max="12812" width="9.7109375" style="115" bestFit="1" customWidth="1"/>
    <col min="12813" max="12813" width="11.7109375" style="115" customWidth="1"/>
    <col min="12814" max="13055" width="9.140625" style="115"/>
    <col min="13056" max="13056" width="5.7109375" style="115" customWidth="1"/>
    <col min="13057" max="13057" width="10.5703125" style="115" customWidth="1"/>
    <col min="13058" max="13058" width="42.85546875" style="115" customWidth="1"/>
    <col min="13059" max="13059" width="8.28515625" style="115" customWidth="1"/>
    <col min="13060" max="13060" width="15.5703125" style="115" customWidth="1"/>
    <col min="13061" max="13061" width="10.85546875" style="115" customWidth="1"/>
    <col min="13062" max="13062" width="10.28515625" style="115" bestFit="1" customWidth="1"/>
    <col min="13063" max="13063" width="9.7109375" style="115" bestFit="1" customWidth="1"/>
    <col min="13064" max="13064" width="10.28515625" style="115" bestFit="1" customWidth="1"/>
    <col min="13065" max="13065" width="9" style="115" bestFit="1" customWidth="1"/>
    <col min="13066" max="13066" width="10.28515625" style="115" bestFit="1" customWidth="1"/>
    <col min="13067" max="13067" width="8.85546875" style="115" customWidth="1"/>
    <col min="13068" max="13068" width="9.7109375" style="115" bestFit="1" customWidth="1"/>
    <col min="13069" max="13069" width="11.7109375" style="115" customWidth="1"/>
    <col min="13070" max="13311" width="9.140625" style="115"/>
    <col min="13312" max="13312" width="5.7109375" style="115" customWidth="1"/>
    <col min="13313" max="13313" width="10.5703125" style="115" customWidth="1"/>
    <col min="13314" max="13314" width="42.85546875" style="115" customWidth="1"/>
    <col min="13315" max="13315" width="8.28515625" style="115" customWidth="1"/>
    <col min="13316" max="13316" width="15.5703125" style="115" customWidth="1"/>
    <col min="13317" max="13317" width="10.85546875" style="115" customWidth="1"/>
    <col min="13318" max="13318" width="10.28515625" style="115" bestFit="1" customWidth="1"/>
    <col min="13319" max="13319" width="9.7109375" style="115" bestFit="1" customWidth="1"/>
    <col min="13320" max="13320" width="10.28515625" style="115" bestFit="1" customWidth="1"/>
    <col min="13321" max="13321" width="9" style="115" bestFit="1" customWidth="1"/>
    <col min="13322" max="13322" width="10.28515625" style="115" bestFit="1" customWidth="1"/>
    <col min="13323" max="13323" width="8.85546875" style="115" customWidth="1"/>
    <col min="13324" max="13324" width="9.7109375" style="115" bestFit="1" customWidth="1"/>
    <col min="13325" max="13325" width="11.7109375" style="115" customWidth="1"/>
    <col min="13326" max="13567" width="9.140625" style="115"/>
    <col min="13568" max="13568" width="5.7109375" style="115" customWidth="1"/>
    <col min="13569" max="13569" width="10.5703125" style="115" customWidth="1"/>
    <col min="13570" max="13570" width="42.85546875" style="115" customWidth="1"/>
    <col min="13571" max="13571" width="8.28515625" style="115" customWidth="1"/>
    <col min="13572" max="13572" width="15.5703125" style="115" customWidth="1"/>
    <col min="13573" max="13573" width="10.85546875" style="115" customWidth="1"/>
    <col min="13574" max="13574" width="10.28515625" style="115" bestFit="1" customWidth="1"/>
    <col min="13575" max="13575" width="9.7109375" style="115" bestFit="1" customWidth="1"/>
    <col min="13576" max="13576" width="10.28515625" style="115" bestFit="1" customWidth="1"/>
    <col min="13577" max="13577" width="9" style="115" bestFit="1" customWidth="1"/>
    <col min="13578" max="13578" width="10.28515625" style="115" bestFit="1" customWidth="1"/>
    <col min="13579" max="13579" width="8.85546875" style="115" customWidth="1"/>
    <col min="13580" max="13580" width="9.7109375" style="115" bestFit="1" customWidth="1"/>
    <col min="13581" max="13581" width="11.7109375" style="115" customWidth="1"/>
    <col min="13582" max="13823" width="9.140625" style="115"/>
    <col min="13824" max="13824" width="5.7109375" style="115" customWidth="1"/>
    <col min="13825" max="13825" width="10.5703125" style="115" customWidth="1"/>
    <col min="13826" max="13826" width="42.85546875" style="115" customWidth="1"/>
    <col min="13827" max="13827" width="8.28515625" style="115" customWidth="1"/>
    <col min="13828" max="13828" width="15.5703125" style="115" customWidth="1"/>
    <col min="13829" max="13829" width="10.85546875" style="115" customWidth="1"/>
    <col min="13830" max="13830" width="10.28515625" style="115" bestFit="1" customWidth="1"/>
    <col min="13831" max="13831" width="9.7109375" style="115" bestFit="1" customWidth="1"/>
    <col min="13832" max="13832" width="10.28515625" style="115" bestFit="1" customWidth="1"/>
    <col min="13833" max="13833" width="9" style="115" bestFit="1" customWidth="1"/>
    <col min="13834" max="13834" width="10.28515625" style="115" bestFit="1" customWidth="1"/>
    <col min="13835" max="13835" width="8.85546875" style="115" customWidth="1"/>
    <col min="13836" max="13836" width="9.7109375" style="115" bestFit="1" customWidth="1"/>
    <col min="13837" max="13837" width="11.7109375" style="115" customWidth="1"/>
    <col min="13838" max="14079" width="9.140625" style="115"/>
    <col min="14080" max="14080" width="5.7109375" style="115" customWidth="1"/>
    <col min="14081" max="14081" width="10.5703125" style="115" customWidth="1"/>
    <col min="14082" max="14082" width="42.85546875" style="115" customWidth="1"/>
    <col min="14083" max="14083" width="8.28515625" style="115" customWidth="1"/>
    <col min="14084" max="14084" width="15.5703125" style="115" customWidth="1"/>
    <col min="14085" max="14085" width="10.85546875" style="115" customWidth="1"/>
    <col min="14086" max="14086" width="10.28515625" style="115" bestFit="1" customWidth="1"/>
    <col min="14087" max="14087" width="9.7109375" style="115" bestFit="1" customWidth="1"/>
    <col min="14088" max="14088" width="10.28515625" style="115" bestFit="1" customWidth="1"/>
    <col min="14089" max="14089" width="9" style="115" bestFit="1" customWidth="1"/>
    <col min="14090" max="14090" width="10.28515625" style="115" bestFit="1" customWidth="1"/>
    <col min="14091" max="14091" width="8.85546875" style="115" customWidth="1"/>
    <col min="14092" max="14092" width="9.7109375" style="115" bestFit="1" customWidth="1"/>
    <col min="14093" max="14093" width="11.7109375" style="115" customWidth="1"/>
    <col min="14094" max="14335" width="9.140625" style="115"/>
    <col min="14336" max="14336" width="5.7109375" style="115" customWidth="1"/>
    <col min="14337" max="14337" width="10.5703125" style="115" customWidth="1"/>
    <col min="14338" max="14338" width="42.85546875" style="115" customWidth="1"/>
    <col min="14339" max="14339" width="8.28515625" style="115" customWidth="1"/>
    <col min="14340" max="14340" width="15.5703125" style="115" customWidth="1"/>
    <col min="14341" max="14341" width="10.85546875" style="115" customWidth="1"/>
    <col min="14342" max="14342" width="10.28515625" style="115" bestFit="1" customWidth="1"/>
    <col min="14343" max="14343" width="9.7109375" style="115" bestFit="1" customWidth="1"/>
    <col min="14344" max="14344" width="10.28515625" style="115" bestFit="1" customWidth="1"/>
    <col min="14345" max="14345" width="9" style="115" bestFit="1" customWidth="1"/>
    <col min="14346" max="14346" width="10.28515625" style="115" bestFit="1" customWidth="1"/>
    <col min="14347" max="14347" width="8.85546875" style="115" customWidth="1"/>
    <col min="14348" max="14348" width="9.7109375" style="115" bestFit="1" customWidth="1"/>
    <col min="14349" max="14349" width="11.7109375" style="115" customWidth="1"/>
    <col min="14350" max="14591" width="9.140625" style="115"/>
    <col min="14592" max="14592" width="5.7109375" style="115" customWidth="1"/>
    <col min="14593" max="14593" width="10.5703125" style="115" customWidth="1"/>
    <col min="14594" max="14594" width="42.85546875" style="115" customWidth="1"/>
    <col min="14595" max="14595" width="8.28515625" style="115" customWidth="1"/>
    <col min="14596" max="14596" width="15.5703125" style="115" customWidth="1"/>
    <col min="14597" max="14597" width="10.85546875" style="115" customWidth="1"/>
    <col min="14598" max="14598" width="10.28515625" style="115" bestFit="1" customWidth="1"/>
    <col min="14599" max="14599" width="9.7109375" style="115" bestFit="1" customWidth="1"/>
    <col min="14600" max="14600" width="10.28515625" style="115" bestFit="1" customWidth="1"/>
    <col min="14601" max="14601" width="9" style="115" bestFit="1" customWidth="1"/>
    <col min="14602" max="14602" width="10.28515625" style="115" bestFit="1" customWidth="1"/>
    <col min="14603" max="14603" width="8.85546875" style="115" customWidth="1"/>
    <col min="14604" max="14604" width="9.7109375" style="115" bestFit="1" customWidth="1"/>
    <col min="14605" max="14605" width="11.7109375" style="115" customWidth="1"/>
    <col min="14606" max="14847" width="9.140625" style="115"/>
    <col min="14848" max="14848" width="5.7109375" style="115" customWidth="1"/>
    <col min="14849" max="14849" width="10.5703125" style="115" customWidth="1"/>
    <col min="14850" max="14850" width="42.85546875" style="115" customWidth="1"/>
    <col min="14851" max="14851" width="8.28515625" style="115" customWidth="1"/>
    <col min="14852" max="14852" width="15.5703125" style="115" customWidth="1"/>
    <col min="14853" max="14853" width="10.85546875" style="115" customWidth="1"/>
    <col min="14854" max="14854" width="10.28515625" style="115" bestFit="1" customWidth="1"/>
    <col min="14855" max="14855" width="9.7109375" style="115" bestFit="1" customWidth="1"/>
    <col min="14856" max="14856" width="10.28515625" style="115" bestFit="1" customWidth="1"/>
    <col min="14857" max="14857" width="9" style="115" bestFit="1" customWidth="1"/>
    <col min="14858" max="14858" width="10.28515625" style="115" bestFit="1" customWidth="1"/>
    <col min="14859" max="14859" width="8.85546875" style="115" customWidth="1"/>
    <col min="14860" max="14860" width="9.7109375" style="115" bestFit="1" customWidth="1"/>
    <col min="14861" max="14861" width="11.7109375" style="115" customWidth="1"/>
    <col min="14862" max="15103" width="9.140625" style="115"/>
    <col min="15104" max="15104" width="5.7109375" style="115" customWidth="1"/>
    <col min="15105" max="15105" width="10.5703125" style="115" customWidth="1"/>
    <col min="15106" max="15106" width="42.85546875" style="115" customWidth="1"/>
    <col min="15107" max="15107" width="8.28515625" style="115" customWidth="1"/>
    <col min="15108" max="15108" width="15.5703125" style="115" customWidth="1"/>
    <col min="15109" max="15109" width="10.85546875" style="115" customWidth="1"/>
    <col min="15110" max="15110" width="10.28515625" style="115" bestFit="1" customWidth="1"/>
    <col min="15111" max="15111" width="9.7109375" style="115" bestFit="1" customWidth="1"/>
    <col min="15112" max="15112" width="10.28515625" style="115" bestFit="1" customWidth="1"/>
    <col min="15113" max="15113" width="9" style="115" bestFit="1" customWidth="1"/>
    <col min="15114" max="15114" width="10.28515625" style="115" bestFit="1" customWidth="1"/>
    <col min="15115" max="15115" width="8.85546875" style="115" customWidth="1"/>
    <col min="15116" max="15116" width="9.7109375" style="115" bestFit="1" customWidth="1"/>
    <col min="15117" max="15117" width="11.7109375" style="115" customWidth="1"/>
    <col min="15118" max="15359" width="9.140625" style="115"/>
    <col min="15360" max="15360" width="5.7109375" style="115" customWidth="1"/>
    <col min="15361" max="15361" width="10.5703125" style="115" customWidth="1"/>
    <col min="15362" max="15362" width="42.85546875" style="115" customWidth="1"/>
    <col min="15363" max="15363" width="8.28515625" style="115" customWidth="1"/>
    <col min="15364" max="15364" width="15.5703125" style="115" customWidth="1"/>
    <col min="15365" max="15365" width="10.85546875" style="115" customWidth="1"/>
    <col min="15366" max="15366" width="10.28515625" style="115" bestFit="1" customWidth="1"/>
    <col min="15367" max="15367" width="9.7109375" style="115" bestFit="1" customWidth="1"/>
    <col min="15368" max="15368" width="10.28515625" style="115" bestFit="1" customWidth="1"/>
    <col min="15369" max="15369" width="9" style="115" bestFit="1" customWidth="1"/>
    <col min="15370" max="15370" width="10.28515625" style="115" bestFit="1" customWidth="1"/>
    <col min="15371" max="15371" width="8.85546875" style="115" customWidth="1"/>
    <col min="15372" max="15372" width="9.7109375" style="115" bestFit="1" customWidth="1"/>
    <col min="15373" max="15373" width="11.7109375" style="115" customWidth="1"/>
    <col min="15374" max="15615" width="9.140625" style="115"/>
    <col min="15616" max="15616" width="5.7109375" style="115" customWidth="1"/>
    <col min="15617" max="15617" width="10.5703125" style="115" customWidth="1"/>
    <col min="15618" max="15618" width="42.85546875" style="115" customWidth="1"/>
    <col min="15619" max="15619" width="8.28515625" style="115" customWidth="1"/>
    <col min="15620" max="15620" width="15.5703125" style="115" customWidth="1"/>
    <col min="15621" max="15621" width="10.85546875" style="115" customWidth="1"/>
    <col min="15622" max="15622" width="10.28515625" style="115" bestFit="1" customWidth="1"/>
    <col min="15623" max="15623" width="9.7109375" style="115" bestFit="1" customWidth="1"/>
    <col min="15624" max="15624" width="10.28515625" style="115" bestFit="1" customWidth="1"/>
    <col min="15625" max="15625" width="9" style="115" bestFit="1" customWidth="1"/>
    <col min="15626" max="15626" width="10.28515625" style="115" bestFit="1" customWidth="1"/>
    <col min="15627" max="15627" width="8.85546875" style="115" customWidth="1"/>
    <col min="15628" max="15628" width="9.7109375" style="115" bestFit="1" customWidth="1"/>
    <col min="15629" max="15629" width="11.7109375" style="115" customWidth="1"/>
    <col min="15630" max="15871" width="9.140625" style="115"/>
    <col min="15872" max="15872" width="5.7109375" style="115" customWidth="1"/>
    <col min="15873" max="15873" width="10.5703125" style="115" customWidth="1"/>
    <col min="15874" max="15874" width="42.85546875" style="115" customWidth="1"/>
    <col min="15875" max="15875" width="8.28515625" style="115" customWidth="1"/>
    <col min="15876" max="15876" width="15.5703125" style="115" customWidth="1"/>
    <col min="15877" max="15877" width="10.85546875" style="115" customWidth="1"/>
    <col min="15878" max="15878" width="10.28515625" style="115" bestFit="1" customWidth="1"/>
    <col min="15879" max="15879" width="9.7109375" style="115" bestFit="1" customWidth="1"/>
    <col min="15880" max="15880" width="10.28515625" style="115" bestFit="1" customWidth="1"/>
    <col min="15881" max="15881" width="9" style="115" bestFit="1" customWidth="1"/>
    <col min="15882" max="15882" width="10.28515625" style="115" bestFit="1" customWidth="1"/>
    <col min="15883" max="15883" width="8.85546875" style="115" customWidth="1"/>
    <col min="15884" max="15884" width="9.7109375" style="115" bestFit="1" customWidth="1"/>
    <col min="15885" max="15885" width="11.7109375" style="115" customWidth="1"/>
    <col min="15886" max="16127" width="9.140625" style="115"/>
    <col min="16128" max="16128" width="5.7109375" style="115" customWidth="1"/>
    <col min="16129" max="16129" width="10.5703125" style="115" customWidth="1"/>
    <col min="16130" max="16130" width="42.85546875" style="115" customWidth="1"/>
    <col min="16131" max="16131" width="8.28515625" style="115" customWidth="1"/>
    <col min="16132" max="16132" width="15.5703125" style="115" customWidth="1"/>
    <col min="16133" max="16133" width="10.85546875" style="115" customWidth="1"/>
    <col min="16134" max="16134" width="10.28515625" style="115" bestFit="1" customWidth="1"/>
    <col min="16135" max="16135" width="9.7109375" style="115" bestFit="1" customWidth="1"/>
    <col min="16136" max="16136" width="10.28515625" style="115" bestFit="1" customWidth="1"/>
    <col min="16137" max="16137" width="9" style="115" bestFit="1" customWidth="1"/>
    <col min="16138" max="16138" width="10.28515625" style="115" bestFit="1" customWidth="1"/>
    <col min="16139" max="16139" width="8.85546875" style="115" customWidth="1"/>
    <col min="16140" max="16140" width="9.7109375" style="115" bestFit="1" customWidth="1"/>
    <col min="16141" max="16141" width="11.7109375" style="115" customWidth="1"/>
    <col min="16142" max="16384" width="9.140625" style="115"/>
  </cols>
  <sheetData>
    <row r="1" spans="2:26" s="111" customFormat="1" ht="20.25" customHeight="1" x14ac:dyDescent="0.25"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2:26" s="112" customFormat="1" ht="16.5" customHeight="1" x14ac:dyDescent="0.25">
      <c r="B2" s="789" t="s">
        <v>123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1"/>
      <c r="N2" s="1"/>
      <c r="O2" s="1"/>
      <c r="P2" s="1"/>
      <c r="Q2" s="1"/>
      <c r="R2" s="1"/>
      <c r="S2" s="1"/>
      <c r="T2" s="1"/>
      <c r="U2" s="1"/>
    </row>
    <row r="3" spans="2:26" ht="15" x14ac:dyDescent="0.25">
      <c r="M3" s="1"/>
      <c r="N3" s="1"/>
      <c r="O3" s="1"/>
      <c r="P3" s="1"/>
      <c r="Q3" s="1"/>
      <c r="R3" s="1"/>
      <c r="S3" s="1"/>
      <c r="T3" s="1"/>
      <c r="U3" s="1"/>
    </row>
    <row r="4" spans="2:26" ht="41.25" customHeight="1" x14ac:dyDescent="0.25">
      <c r="B4" s="790" t="s">
        <v>56</v>
      </c>
      <c r="C4" s="740" t="s">
        <v>438</v>
      </c>
      <c r="D4" s="740" t="s">
        <v>57</v>
      </c>
      <c r="E4" s="482"/>
      <c r="F4" s="792" t="s">
        <v>4</v>
      </c>
      <c r="G4" s="793"/>
      <c r="H4" s="794" t="s">
        <v>5</v>
      </c>
      <c r="I4" s="795"/>
      <c r="J4" s="794" t="s">
        <v>58</v>
      </c>
      <c r="K4" s="795"/>
      <c r="L4" s="796" t="s">
        <v>7</v>
      </c>
      <c r="M4" s="1"/>
      <c r="N4" s="1"/>
      <c r="O4" s="1"/>
      <c r="P4" s="1"/>
      <c r="Q4" s="1"/>
      <c r="R4" s="1"/>
      <c r="S4" s="1"/>
      <c r="T4" s="1"/>
      <c r="U4" s="1"/>
    </row>
    <row r="5" spans="2:26" ht="33" customHeight="1" x14ac:dyDescent="0.25">
      <c r="B5" s="791"/>
      <c r="C5" s="741"/>
      <c r="D5" s="741"/>
      <c r="E5" s="653" t="s">
        <v>59</v>
      </c>
      <c r="F5" s="117" t="s">
        <v>8</v>
      </c>
      <c r="G5" s="665" t="s">
        <v>7</v>
      </c>
      <c r="H5" s="666" t="s">
        <v>8</v>
      </c>
      <c r="I5" s="665" t="s">
        <v>7</v>
      </c>
      <c r="J5" s="666" t="s">
        <v>8</v>
      </c>
      <c r="K5" s="665" t="s">
        <v>7</v>
      </c>
      <c r="L5" s="797"/>
      <c r="M5" s="1"/>
      <c r="N5" s="1"/>
      <c r="O5" s="1"/>
      <c r="P5" s="1"/>
      <c r="Q5" s="1"/>
      <c r="R5" s="1"/>
      <c r="S5" s="1"/>
      <c r="T5" s="1"/>
      <c r="U5" s="1"/>
    </row>
    <row r="6" spans="2:26" s="186" customFormat="1" ht="15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M6" s="1"/>
      <c r="N6" s="1"/>
      <c r="O6" s="1"/>
      <c r="P6" s="1"/>
      <c r="Q6" s="1"/>
      <c r="R6" s="1"/>
      <c r="S6" s="1"/>
      <c r="T6" s="1"/>
      <c r="U6" s="1"/>
    </row>
    <row r="7" spans="2:26" s="188" customFormat="1" ht="15" x14ac:dyDescent="0.25">
      <c r="B7" s="660">
        <v>1</v>
      </c>
      <c r="C7" s="155" t="s">
        <v>141</v>
      </c>
      <c r="D7" s="660" t="s">
        <v>40</v>
      </c>
      <c r="E7" s="17">
        <v>70</v>
      </c>
      <c r="F7" s="660"/>
      <c r="G7" s="17"/>
      <c r="H7" s="125"/>
      <c r="I7" s="17"/>
      <c r="J7" s="125"/>
      <c r="K7" s="17"/>
      <c r="L7" s="17"/>
      <c r="M7" s="1"/>
      <c r="N7" s="1"/>
      <c r="O7" s="1"/>
      <c r="P7" s="1"/>
      <c r="Q7" s="1"/>
      <c r="R7" s="1"/>
      <c r="S7" s="1"/>
      <c r="T7" s="1"/>
      <c r="U7" s="1"/>
    </row>
    <row r="8" spans="2:26" s="188" customFormat="1" ht="15" x14ac:dyDescent="0.25">
      <c r="B8" s="660">
        <v>2</v>
      </c>
      <c r="C8" s="155" t="s">
        <v>124</v>
      </c>
      <c r="D8" s="660" t="s">
        <v>40</v>
      </c>
      <c r="E8" s="17">
        <v>6</v>
      </c>
      <c r="F8" s="660"/>
      <c r="G8" s="17"/>
      <c r="H8" s="17"/>
      <c r="I8" s="17"/>
      <c r="J8" s="125"/>
      <c r="K8" s="17"/>
      <c r="L8" s="17"/>
      <c r="M8" s="1"/>
      <c r="N8" s="1"/>
      <c r="O8" s="1"/>
      <c r="P8" s="1"/>
      <c r="Q8" s="1"/>
      <c r="R8" s="1"/>
      <c r="S8" s="1"/>
      <c r="T8" s="1"/>
      <c r="U8" s="1"/>
    </row>
    <row r="9" spans="2:26" s="192" customFormat="1" ht="13.5" x14ac:dyDescent="0.25">
      <c r="B9" s="460">
        <v>3</v>
      </c>
      <c r="C9" s="633" t="s">
        <v>142</v>
      </c>
      <c r="D9" s="460" t="s">
        <v>44</v>
      </c>
      <c r="E9" s="17">
        <f>E8*1.9</f>
        <v>11.399999999999999</v>
      </c>
      <c r="F9" s="128"/>
      <c r="G9" s="128"/>
      <c r="H9" s="191"/>
      <c r="I9" s="128"/>
      <c r="J9" s="128"/>
      <c r="K9" s="128"/>
      <c r="L9" s="128">
        <f>G9+I9+K9</f>
        <v>0</v>
      </c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2:26" s="58" customFormat="1" ht="13.5" x14ac:dyDescent="0.25">
      <c r="B10" s="465">
        <v>4</v>
      </c>
      <c r="C10" s="493" t="s">
        <v>430</v>
      </c>
      <c r="D10" s="453" t="s">
        <v>44</v>
      </c>
      <c r="E10" s="17">
        <f>E7*1.9+E9</f>
        <v>144.4</v>
      </c>
      <c r="F10" s="213"/>
      <c r="G10" s="213"/>
      <c r="H10" s="213"/>
      <c r="I10" s="213"/>
      <c r="J10" s="213"/>
      <c r="K10" s="214"/>
      <c r="L10" s="213"/>
      <c r="M10" s="215"/>
    </row>
    <row r="11" spans="2:26" s="188" customFormat="1" ht="13.5" x14ac:dyDescent="0.25">
      <c r="B11" s="660">
        <v>5</v>
      </c>
      <c r="C11" s="155" t="s">
        <v>125</v>
      </c>
      <c r="D11" s="660" t="s">
        <v>40</v>
      </c>
      <c r="E11" s="17">
        <v>5.5</v>
      </c>
      <c r="F11" s="660"/>
      <c r="G11" s="17"/>
      <c r="H11" s="17"/>
      <c r="I11" s="17"/>
      <c r="J11" s="125"/>
      <c r="K11" s="17"/>
      <c r="L11" s="17"/>
      <c r="M11" s="187"/>
    </row>
    <row r="12" spans="2:26" s="126" customFormat="1" ht="27" x14ac:dyDescent="0.25">
      <c r="B12" s="660">
        <v>6</v>
      </c>
      <c r="C12" s="499" t="s">
        <v>126</v>
      </c>
      <c r="D12" s="660" t="s">
        <v>40</v>
      </c>
      <c r="E12" s="17">
        <v>24</v>
      </c>
      <c r="F12" s="155"/>
      <c r="G12" s="156"/>
      <c r="H12" s="17"/>
      <c r="I12" s="17"/>
      <c r="J12" s="125"/>
      <c r="K12" s="17"/>
      <c r="L12" s="17"/>
      <c r="M12" s="131"/>
    </row>
    <row r="13" spans="2:26" s="269" customFormat="1" ht="13.5" x14ac:dyDescent="0.25">
      <c r="B13" s="660">
        <v>7</v>
      </c>
      <c r="C13" s="155" t="s">
        <v>133</v>
      </c>
      <c r="D13" s="660" t="s">
        <v>40</v>
      </c>
      <c r="E13" s="17">
        <v>38.5</v>
      </c>
      <c r="F13" s="17"/>
      <c r="G13" s="17"/>
      <c r="H13" s="17"/>
      <c r="I13" s="17"/>
      <c r="J13" s="17"/>
      <c r="K13" s="17"/>
      <c r="L13" s="17"/>
    </row>
    <row r="14" spans="2:26" s="269" customFormat="1" ht="13.5" x14ac:dyDescent="0.25">
      <c r="B14" s="660">
        <v>8</v>
      </c>
      <c r="C14" s="155" t="s">
        <v>132</v>
      </c>
      <c r="D14" s="660" t="s">
        <v>40</v>
      </c>
      <c r="E14" s="17">
        <f>E13</f>
        <v>38.5</v>
      </c>
      <c r="F14" s="17"/>
      <c r="G14" s="17"/>
      <c r="H14" s="17"/>
      <c r="I14" s="17"/>
      <c r="J14" s="17"/>
      <c r="K14" s="17"/>
      <c r="L14" s="17"/>
    </row>
    <row r="15" spans="2:26" s="126" customFormat="1" ht="19.899999999999999" customHeight="1" x14ac:dyDescent="0.25">
      <c r="B15" s="660">
        <v>9</v>
      </c>
      <c r="C15" s="499" t="s">
        <v>127</v>
      </c>
      <c r="D15" s="660" t="s">
        <v>40</v>
      </c>
      <c r="E15" s="17">
        <v>8</v>
      </c>
      <c r="F15" s="155"/>
      <c r="G15" s="156"/>
      <c r="H15" s="125"/>
      <c r="I15" s="17"/>
      <c r="J15" s="125"/>
      <c r="K15" s="17"/>
      <c r="L15" s="17"/>
      <c r="M15" s="131"/>
    </row>
    <row r="16" spans="2:26" s="198" customFormat="1" ht="13.5" x14ac:dyDescent="0.25">
      <c r="B16" s="168">
        <v>10</v>
      </c>
      <c r="C16" s="315" t="s">
        <v>434</v>
      </c>
      <c r="D16" s="635" t="s">
        <v>27</v>
      </c>
      <c r="E16" s="44">
        <v>72</v>
      </c>
      <c r="F16" s="631"/>
      <c r="G16" s="631"/>
      <c r="H16" s="631"/>
      <c r="I16" s="631"/>
      <c r="J16" s="631"/>
      <c r="K16" s="631"/>
      <c r="L16" s="631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/>
    </row>
    <row r="17" spans="2:84" s="57" customFormat="1" ht="13.5" x14ac:dyDescent="0.25">
      <c r="B17" s="257">
        <v>11</v>
      </c>
      <c r="C17" s="315" t="s">
        <v>325</v>
      </c>
      <c r="D17" s="257" t="s">
        <v>27</v>
      </c>
      <c r="E17" s="44">
        <f>4*3</f>
        <v>12</v>
      </c>
      <c r="F17" s="632"/>
      <c r="G17" s="632"/>
      <c r="H17" s="632"/>
      <c r="I17" s="632"/>
      <c r="J17" s="632"/>
      <c r="K17" s="632"/>
      <c r="L17" s="632"/>
      <c r="M17" s="199"/>
    </row>
    <row r="18" spans="2:84" s="57" customFormat="1" ht="13.5" x14ac:dyDescent="0.25">
      <c r="B18" s="257">
        <v>12</v>
      </c>
      <c r="C18" s="315" t="s">
        <v>326</v>
      </c>
      <c r="D18" s="257" t="s">
        <v>27</v>
      </c>
      <c r="E18" s="44">
        <f>7*3</f>
        <v>21</v>
      </c>
      <c r="F18" s="632"/>
      <c r="G18" s="632"/>
      <c r="H18" s="632"/>
      <c r="I18" s="632"/>
      <c r="J18" s="632"/>
      <c r="K18" s="632"/>
      <c r="L18" s="632"/>
      <c r="M18" s="199"/>
    </row>
    <row r="19" spans="2:84" s="57" customFormat="1" ht="40.5" x14ac:dyDescent="0.25">
      <c r="B19" s="21">
        <v>13</v>
      </c>
      <c r="C19" s="136" t="s">
        <v>431</v>
      </c>
      <c r="D19" s="664"/>
      <c r="E19" s="20"/>
      <c r="F19" s="20"/>
      <c r="G19" s="20"/>
      <c r="H19" s="20"/>
      <c r="I19" s="20"/>
      <c r="J19" s="20"/>
      <c r="K19" s="20"/>
      <c r="L19" s="20"/>
      <c r="N19" s="199"/>
    </row>
    <row r="20" spans="2:84" s="57" customFormat="1" ht="13.5" x14ac:dyDescent="0.25">
      <c r="B20" s="21"/>
      <c r="C20" s="136" t="s">
        <v>435</v>
      </c>
      <c r="D20" s="200" t="s">
        <v>17</v>
      </c>
      <c r="E20" s="20">
        <v>2</v>
      </c>
      <c r="F20" s="20"/>
      <c r="G20" s="20"/>
      <c r="H20" s="20"/>
      <c r="I20" s="20"/>
      <c r="J20" s="20"/>
      <c r="K20" s="20"/>
      <c r="L20" s="20"/>
      <c r="N20" s="199"/>
    </row>
    <row r="21" spans="2:84" s="57" customFormat="1" ht="13.5" x14ac:dyDescent="0.25">
      <c r="B21" s="21"/>
      <c r="C21" s="136" t="s">
        <v>128</v>
      </c>
      <c r="D21" s="664" t="s">
        <v>17</v>
      </c>
      <c r="E21" s="20">
        <v>2</v>
      </c>
      <c r="F21" s="20"/>
      <c r="G21" s="20"/>
      <c r="H21" s="20"/>
      <c r="I21" s="20"/>
      <c r="J21" s="20"/>
      <c r="K21" s="20"/>
      <c r="L21" s="20"/>
      <c r="N21" s="199"/>
    </row>
    <row r="22" spans="2:84" s="57" customFormat="1" ht="13.5" x14ac:dyDescent="0.25">
      <c r="B22" s="21"/>
      <c r="C22" s="136" t="s">
        <v>129</v>
      </c>
      <c r="D22" s="664" t="s">
        <v>17</v>
      </c>
      <c r="E22" s="18">
        <v>2</v>
      </c>
      <c r="F22" s="20"/>
      <c r="G22" s="20"/>
      <c r="H22" s="20"/>
      <c r="I22" s="20"/>
      <c r="J22" s="20"/>
      <c r="K22" s="20"/>
      <c r="L22" s="20"/>
      <c r="N22" s="199"/>
    </row>
    <row r="23" spans="2:84" s="126" customFormat="1" ht="16.5" customHeight="1" x14ac:dyDescent="0.25">
      <c r="B23" s="660">
        <v>14</v>
      </c>
      <c r="C23" s="499" t="s">
        <v>131</v>
      </c>
      <c r="D23" s="257" t="s">
        <v>17</v>
      </c>
      <c r="E23" s="17">
        <v>1</v>
      </c>
      <c r="F23" s="17"/>
      <c r="G23" s="17"/>
      <c r="H23" s="17"/>
      <c r="I23" s="17"/>
      <c r="J23" s="17"/>
      <c r="K23" s="17"/>
      <c r="L23" s="17"/>
      <c r="N23" s="105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</row>
    <row r="24" spans="2:84" ht="16.5" customHeight="1" x14ac:dyDescent="0.25">
      <c r="B24" s="202"/>
      <c r="C24" s="107" t="s">
        <v>7</v>
      </c>
      <c r="D24" s="11"/>
      <c r="E24" s="139"/>
      <c r="F24" s="11"/>
      <c r="G24" s="79"/>
      <c r="H24" s="79"/>
      <c r="I24" s="79"/>
      <c r="J24" s="79"/>
      <c r="K24" s="79"/>
      <c r="L24" s="79"/>
      <c r="M24" s="203"/>
    </row>
    <row r="25" spans="2:84" ht="16.5" customHeight="1" x14ac:dyDescent="0.25">
      <c r="B25" s="143"/>
      <c r="C25" s="107" t="s">
        <v>130</v>
      </c>
      <c r="D25" s="142" t="s">
        <v>345</v>
      </c>
      <c r="E25" s="204"/>
      <c r="F25" s="108"/>
      <c r="G25" s="79"/>
      <c r="H25" s="79"/>
      <c r="I25" s="79"/>
      <c r="J25" s="79"/>
      <c r="K25" s="79"/>
      <c r="L25" s="79"/>
    </row>
    <row r="26" spans="2:84" ht="16.5" customHeight="1" x14ac:dyDescent="0.25">
      <c r="B26" s="143"/>
      <c r="C26" s="107" t="s">
        <v>7</v>
      </c>
      <c r="D26" s="145"/>
      <c r="E26" s="205"/>
      <c r="F26" s="145"/>
      <c r="G26" s="85"/>
      <c r="H26" s="85"/>
      <c r="I26" s="85"/>
      <c r="J26" s="85"/>
      <c r="K26" s="85"/>
      <c r="L26" s="85"/>
    </row>
    <row r="27" spans="2:84" ht="16.5" customHeight="1" x14ac:dyDescent="0.25">
      <c r="B27" s="143"/>
      <c r="C27" s="104" t="s">
        <v>33</v>
      </c>
      <c r="D27" s="144" t="s">
        <v>345</v>
      </c>
      <c r="E27" s="205"/>
      <c r="F27" s="145"/>
      <c r="G27" s="85"/>
      <c r="H27" s="85"/>
      <c r="I27" s="85"/>
      <c r="J27" s="85"/>
      <c r="K27" s="85"/>
      <c r="L27" s="85"/>
    </row>
    <row r="28" spans="2:84" s="483" customFormat="1" ht="16.5" customHeight="1" x14ac:dyDescent="0.25">
      <c r="B28" s="143"/>
      <c r="C28" s="107" t="s">
        <v>51</v>
      </c>
      <c r="D28" s="145"/>
      <c r="E28" s="205"/>
      <c r="F28" s="145"/>
      <c r="G28" s="85"/>
      <c r="H28" s="85"/>
      <c r="I28" s="85"/>
      <c r="J28" s="85"/>
      <c r="K28" s="85"/>
      <c r="L28" s="85"/>
    </row>
    <row r="29" spans="2:84" ht="15" x14ac:dyDescent="0.25">
      <c r="B29" s="308"/>
      <c r="C29" s="488" t="s">
        <v>432</v>
      </c>
      <c r="D29" s="308"/>
      <c r="E29" s="787"/>
      <c r="F29" s="787"/>
      <c r="G29" s="787"/>
      <c r="H29" s="787"/>
      <c r="I29" s="788"/>
      <c r="J29" s="308"/>
      <c r="K29" s="308"/>
      <c r="L29" s="308"/>
      <c r="M29" s="483"/>
    </row>
    <row r="30" spans="2:84" s="57" customFormat="1" ht="49.15" customHeight="1" x14ac:dyDescent="0.25">
      <c r="B30" s="201">
        <v>13</v>
      </c>
      <c r="C30" s="575" t="s">
        <v>433</v>
      </c>
      <c r="D30" s="445"/>
      <c r="E30" s="17"/>
      <c r="F30" s="17"/>
      <c r="G30" s="17"/>
      <c r="H30" s="17"/>
      <c r="I30" s="17"/>
      <c r="J30" s="17"/>
      <c r="K30" s="17"/>
      <c r="L30" s="17"/>
      <c r="N30" s="199"/>
    </row>
    <row r="31" spans="2:84" s="57" customFormat="1" ht="13.5" x14ac:dyDescent="0.25">
      <c r="B31" s="21"/>
      <c r="C31" s="136" t="s">
        <v>435</v>
      </c>
      <c r="D31" s="664" t="s">
        <v>17</v>
      </c>
      <c r="E31" s="20">
        <v>7</v>
      </c>
      <c r="F31" s="20"/>
      <c r="G31" s="20"/>
      <c r="H31" s="20"/>
      <c r="I31" s="20"/>
      <c r="J31" s="20"/>
      <c r="K31" s="20"/>
      <c r="L31" s="20"/>
      <c r="N31" s="199"/>
    </row>
    <row r="32" spans="2:84" s="57" customFormat="1" ht="13.5" x14ac:dyDescent="0.25">
      <c r="B32" s="21"/>
      <c r="C32" s="136" t="s">
        <v>128</v>
      </c>
      <c r="D32" s="664" t="s">
        <v>17</v>
      </c>
      <c r="E32" s="20">
        <v>7</v>
      </c>
      <c r="F32" s="20"/>
      <c r="G32" s="20"/>
      <c r="H32" s="20"/>
      <c r="I32" s="20"/>
      <c r="J32" s="20"/>
      <c r="K32" s="20"/>
      <c r="L32" s="20"/>
      <c r="N32" s="199"/>
    </row>
    <row r="33" spans="2:14" s="57" customFormat="1" ht="13.5" x14ac:dyDescent="0.25">
      <c r="B33" s="21"/>
      <c r="C33" s="136" t="s">
        <v>129</v>
      </c>
      <c r="D33" s="664" t="s">
        <v>17</v>
      </c>
      <c r="E33" s="162">
        <v>7</v>
      </c>
      <c r="F33" s="20"/>
      <c r="G33" s="20"/>
      <c r="H33" s="20"/>
      <c r="I33" s="20"/>
      <c r="J33" s="20"/>
      <c r="K33" s="20"/>
      <c r="L33" s="20"/>
      <c r="N33" s="199"/>
    </row>
    <row r="34" spans="2:14" ht="16.5" customHeight="1" x14ac:dyDescent="0.25">
      <c r="B34" s="202"/>
      <c r="C34" s="11" t="s">
        <v>7</v>
      </c>
      <c r="D34" s="11"/>
      <c r="E34" s="139"/>
      <c r="F34" s="11"/>
      <c r="G34" s="79"/>
      <c r="H34" s="79"/>
      <c r="I34" s="79"/>
      <c r="J34" s="79"/>
      <c r="K34" s="79"/>
      <c r="L34" s="79"/>
      <c r="M34" s="203"/>
    </row>
    <row r="35" spans="2:14" ht="16.5" customHeight="1" x14ac:dyDescent="0.25">
      <c r="B35" s="143"/>
      <c r="C35" s="11" t="s">
        <v>130</v>
      </c>
      <c r="D35" s="142" t="s">
        <v>345</v>
      </c>
      <c r="E35" s="204"/>
      <c r="F35" s="108"/>
      <c r="G35" s="79"/>
      <c r="H35" s="79"/>
      <c r="I35" s="79"/>
      <c r="J35" s="79"/>
      <c r="K35" s="79"/>
      <c r="L35" s="79"/>
    </row>
    <row r="36" spans="2:14" ht="16.5" customHeight="1" x14ac:dyDescent="0.25">
      <c r="B36" s="143"/>
      <c r="C36" s="11" t="s">
        <v>7</v>
      </c>
      <c r="D36" s="145"/>
      <c r="E36" s="205"/>
      <c r="F36" s="145"/>
      <c r="G36" s="85"/>
      <c r="H36" s="85"/>
      <c r="I36" s="85"/>
      <c r="J36" s="85"/>
      <c r="K36" s="85"/>
      <c r="L36" s="85"/>
    </row>
    <row r="37" spans="2:14" ht="16.5" customHeight="1" x14ac:dyDescent="0.25">
      <c r="B37" s="143"/>
      <c r="C37" s="81" t="s">
        <v>33</v>
      </c>
      <c r="D37" s="144" t="s">
        <v>345</v>
      </c>
      <c r="E37" s="205"/>
      <c r="F37" s="145"/>
      <c r="G37" s="85"/>
      <c r="H37" s="85"/>
      <c r="I37" s="85"/>
      <c r="J37" s="85"/>
      <c r="K37" s="85"/>
      <c r="L37" s="85"/>
    </row>
    <row r="38" spans="2:14" s="483" customFormat="1" ht="16.5" customHeight="1" x14ac:dyDescent="0.25">
      <c r="B38" s="143"/>
      <c r="C38" s="11" t="s">
        <v>51</v>
      </c>
      <c r="D38" s="145"/>
      <c r="E38" s="205"/>
      <c r="F38" s="145"/>
      <c r="G38" s="85"/>
      <c r="H38" s="85"/>
      <c r="I38" s="85"/>
      <c r="J38" s="85"/>
      <c r="K38" s="85"/>
      <c r="L38" s="85"/>
    </row>
    <row r="39" spans="2:14" s="483" customFormat="1" ht="16.5" customHeight="1" x14ac:dyDescent="0.25">
      <c r="B39" s="143"/>
      <c r="C39" s="11" t="s">
        <v>139</v>
      </c>
      <c r="D39" s="145"/>
      <c r="E39" s="205"/>
      <c r="F39" s="145"/>
      <c r="G39" s="85"/>
      <c r="H39" s="85"/>
      <c r="I39" s="85"/>
      <c r="J39" s="85"/>
      <c r="K39" s="85"/>
      <c r="L39" s="85"/>
    </row>
  </sheetData>
  <mergeCells count="10">
    <mergeCell ref="E29:I29"/>
    <mergeCell ref="C1:L1"/>
    <mergeCell ref="B2:L2"/>
    <mergeCell ref="B4:B5"/>
    <mergeCell ref="C4:C5"/>
    <mergeCell ref="D4:D5"/>
    <mergeCell ref="F4:G4"/>
    <mergeCell ref="H4:I4"/>
    <mergeCell ref="J4:K4"/>
    <mergeCell ref="L4:L5"/>
  </mergeCells>
  <pageMargins left="0.2" right="0.2" top="0.75" bottom="0.7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0"/>
  <sheetViews>
    <sheetView zoomScaleNormal="100" workbookViewId="0">
      <selection activeCell="O12" sqref="O12"/>
    </sheetView>
  </sheetViews>
  <sheetFormatPr defaultRowHeight="12.75" x14ac:dyDescent="0.25"/>
  <cols>
    <col min="1" max="1" width="4.42578125" style="115" customWidth="1"/>
    <col min="2" max="2" width="3" style="115" customWidth="1"/>
    <col min="3" max="3" width="65.42578125" style="115" customWidth="1"/>
    <col min="4" max="4" width="7.85546875" style="115" customWidth="1"/>
    <col min="5" max="6" width="8.85546875" style="115" customWidth="1"/>
    <col min="7" max="7" width="9.140625" style="115" customWidth="1"/>
    <col min="8" max="8" width="8.85546875" style="115" customWidth="1"/>
    <col min="9" max="9" width="9.7109375" style="115" customWidth="1"/>
    <col min="10" max="10" width="8.42578125" style="115" customWidth="1"/>
    <col min="11" max="11" width="8.85546875" style="115" customWidth="1"/>
    <col min="12" max="12" width="9.7109375" style="115" customWidth="1"/>
    <col min="13" max="254" width="9.140625" style="115"/>
    <col min="255" max="255" width="4.42578125" style="115" customWidth="1"/>
    <col min="256" max="256" width="3" style="115" customWidth="1"/>
    <col min="257" max="257" width="10.42578125" style="115" customWidth="1"/>
    <col min="258" max="258" width="46.28515625" style="115" customWidth="1"/>
    <col min="259" max="259" width="7.85546875" style="115" customWidth="1"/>
    <col min="260" max="260" width="13.7109375" style="115" customWidth="1"/>
    <col min="261" max="262" width="8.85546875" style="115" customWidth="1"/>
    <col min="263" max="263" width="9.140625" style="115" customWidth="1"/>
    <col min="264" max="264" width="8.85546875" style="115" customWidth="1"/>
    <col min="265" max="265" width="9.7109375" style="115" customWidth="1"/>
    <col min="266" max="266" width="8.42578125" style="115" customWidth="1"/>
    <col min="267" max="267" width="8.85546875" style="115" customWidth="1"/>
    <col min="268" max="268" width="9.7109375" style="115" customWidth="1"/>
    <col min="269" max="510" width="9.140625" style="115"/>
    <col min="511" max="511" width="4.42578125" style="115" customWidth="1"/>
    <col min="512" max="512" width="3" style="115" customWidth="1"/>
    <col min="513" max="513" width="10.42578125" style="115" customWidth="1"/>
    <col min="514" max="514" width="46.28515625" style="115" customWidth="1"/>
    <col min="515" max="515" width="7.85546875" style="115" customWidth="1"/>
    <col min="516" max="516" width="13.7109375" style="115" customWidth="1"/>
    <col min="517" max="518" width="8.85546875" style="115" customWidth="1"/>
    <col min="519" max="519" width="9.140625" style="115" customWidth="1"/>
    <col min="520" max="520" width="8.85546875" style="115" customWidth="1"/>
    <col min="521" max="521" width="9.7109375" style="115" customWidth="1"/>
    <col min="522" max="522" width="8.42578125" style="115" customWidth="1"/>
    <col min="523" max="523" width="8.85546875" style="115" customWidth="1"/>
    <col min="524" max="524" width="9.7109375" style="115" customWidth="1"/>
    <col min="525" max="766" width="9.140625" style="115"/>
    <col min="767" max="767" width="4.42578125" style="115" customWidth="1"/>
    <col min="768" max="768" width="3" style="115" customWidth="1"/>
    <col min="769" max="769" width="10.42578125" style="115" customWidth="1"/>
    <col min="770" max="770" width="46.28515625" style="115" customWidth="1"/>
    <col min="771" max="771" width="7.85546875" style="115" customWidth="1"/>
    <col min="772" max="772" width="13.7109375" style="115" customWidth="1"/>
    <col min="773" max="774" width="8.85546875" style="115" customWidth="1"/>
    <col min="775" max="775" width="9.140625" style="115" customWidth="1"/>
    <col min="776" max="776" width="8.85546875" style="115" customWidth="1"/>
    <col min="777" max="777" width="9.7109375" style="115" customWidth="1"/>
    <col min="778" max="778" width="8.42578125" style="115" customWidth="1"/>
    <col min="779" max="779" width="8.85546875" style="115" customWidth="1"/>
    <col min="780" max="780" width="9.7109375" style="115" customWidth="1"/>
    <col min="781" max="1022" width="9.140625" style="115"/>
    <col min="1023" max="1023" width="4.42578125" style="115" customWidth="1"/>
    <col min="1024" max="1024" width="3" style="115" customWidth="1"/>
    <col min="1025" max="1025" width="10.42578125" style="115" customWidth="1"/>
    <col min="1026" max="1026" width="46.28515625" style="115" customWidth="1"/>
    <col min="1027" max="1027" width="7.85546875" style="115" customWidth="1"/>
    <col min="1028" max="1028" width="13.7109375" style="115" customWidth="1"/>
    <col min="1029" max="1030" width="8.85546875" style="115" customWidth="1"/>
    <col min="1031" max="1031" width="9.140625" style="115" customWidth="1"/>
    <col min="1032" max="1032" width="8.85546875" style="115" customWidth="1"/>
    <col min="1033" max="1033" width="9.7109375" style="115" customWidth="1"/>
    <col min="1034" max="1034" width="8.42578125" style="115" customWidth="1"/>
    <col min="1035" max="1035" width="8.85546875" style="115" customWidth="1"/>
    <col min="1036" max="1036" width="9.7109375" style="115" customWidth="1"/>
    <col min="1037" max="1278" width="9.140625" style="115"/>
    <col min="1279" max="1279" width="4.42578125" style="115" customWidth="1"/>
    <col min="1280" max="1280" width="3" style="115" customWidth="1"/>
    <col min="1281" max="1281" width="10.42578125" style="115" customWidth="1"/>
    <col min="1282" max="1282" width="46.28515625" style="115" customWidth="1"/>
    <col min="1283" max="1283" width="7.85546875" style="115" customWidth="1"/>
    <col min="1284" max="1284" width="13.7109375" style="115" customWidth="1"/>
    <col min="1285" max="1286" width="8.85546875" style="115" customWidth="1"/>
    <col min="1287" max="1287" width="9.140625" style="115" customWidth="1"/>
    <col min="1288" max="1288" width="8.85546875" style="115" customWidth="1"/>
    <col min="1289" max="1289" width="9.7109375" style="115" customWidth="1"/>
    <col min="1290" max="1290" width="8.42578125" style="115" customWidth="1"/>
    <col min="1291" max="1291" width="8.85546875" style="115" customWidth="1"/>
    <col min="1292" max="1292" width="9.7109375" style="115" customWidth="1"/>
    <col min="1293" max="1534" width="9.140625" style="115"/>
    <col min="1535" max="1535" width="4.42578125" style="115" customWidth="1"/>
    <col min="1536" max="1536" width="3" style="115" customWidth="1"/>
    <col min="1537" max="1537" width="10.42578125" style="115" customWidth="1"/>
    <col min="1538" max="1538" width="46.28515625" style="115" customWidth="1"/>
    <col min="1539" max="1539" width="7.85546875" style="115" customWidth="1"/>
    <col min="1540" max="1540" width="13.7109375" style="115" customWidth="1"/>
    <col min="1541" max="1542" width="8.85546875" style="115" customWidth="1"/>
    <col min="1543" max="1543" width="9.140625" style="115" customWidth="1"/>
    <col min="1544" max="1544" width="8.85546875" style="115" customWidth="1"/>
    <col min="1545" max="1545" width="9.7109375" style="115" customWidth="1"/>
    <col min="1546" max="1546" width="8.42578125" style="115" customWidth="1"/>
    <col min="1547" max="1547" width="8.85546875" style="115" customWidth="1"/>
    <col min="1548" max="1548" width="9.7109375" style="115" customWidth="1"/>
    <col min="1549" max="1790" width="9.140625" style="115"/>
    <col min="1791" max="1791" width="4.42578125" style="115" customWidth="1"/>
    <col min="1792" max="1792" width="3" style="115" customWidth="1"/>
    <col min="1793" max="1793" width="10.42578125" style="115" customWidth="1"/>
    <col min="1794" max="1794" width="46.28515625" style="115" customWidth="1"/>
    <col min="1795" max="1795" width="7.85546875" style="115" customWidth="1"/>
    <col min="1796" max="1796" width="13.7109375" style="115" customWidth="1"/>
    <col min="1797" max="1798" width="8.85546875" style="115" customWidth="1"/>
    <col min="1799" max="1799" width="9.140625" style="115" customWidth="1"/>
    <col min="1800" max="1800" width="8.85546875" style="115" customWidth="1"/>
    <col min="1801" max="1801" width="9.7109375" style="115" customWidth="1"/>
    <col min="1802" max="1802" width="8.42578125" style="115" customWidth="1"/>
    <col min="1803" max="1803" width="8.85546875" style="115" customWidth="1"/>
    <col min="1804" max="1804" width="9.7109375" style="115" customWidth="1"/>
    <col min="1805" max="2046" width="9.140625" style="115"/>
    <col min="2047" max="2047" width="4.42578125" style="115" customWidth="1"/>
    <col min="2048" max="2048" width="3" style="115" customWidth="1"/>
    <col min="2049" max="2049" width="10.42578125" style="115" customWidth="1"/>
    <col min="2050" max="2050" width="46.28515625" style="115" customWidth="1"/>
    <col min="2051" max="2051" width="7.85546875" style="115" customWidth="1"/>
    <col min="2052" max="2052" width="13.7109375" style="115" customWidth="1"/>
    <col min="2053" max="2054" width="8.85546875" style="115" customWidth="1"/>
    <col min="2055" max="2055" width="9.140625" style="115" customWidth="1"/>
    <col min="2056" max="2056" width="8.85546875" style="115" customWidth="1"/>
    <col min="2057" max="2057" width="9.7109375" style="115" customWidth="1"/>
    <col min="2058" max="2058" width="8.42578125" style="115" customWidth="1"/>
    <col min="2059" max="2059" width="8.85546875" style="115" customWidth="1"/>
    <col min="2060" max="2060" width="9.7109375" style="115" customWidth="1"/>
    <col min="2061" max="2302" width="9.140625" style="115"/>
    <col min="2303" max="2303" width="4.42578125" style="115" customWidth="1"/>
    <col min="2304" max="2304" width="3" style="115" customWidth="1"/>
    <col min="2305" max="2305" width="10.42578125" style="115" customWidth="1"/>
    <col min="2306" max="2306" width="46.28515625" style="115" customWidth="1"/>
    <col min="2307" max="2307" width="7.85546875" style="115" customWidth="1"/>
    <col min="2308" max="2308" width="13.7109375" style="115" customWidth="1"/>
    <col min="2309" max="2310" width="8.85546875" style="115" customWidth="1"/>
    <col min="2311" max="2311" width="9.140625" style="115" customWidth="1"/>
    <col min="2312" max="2312" width="8.85546875" style="115" customWidth="1"/>
    <col min="2313" max="2313" width="9.7109375" style="115" customWidth="1"/>
    <col min="2314" max="2314" width="8.42578125" style="115" customWidth="1"/>
    <col min="2315" max="2315" width="8.85546875" style="115" customWidth="1"/>
    <col min="2316" max="2316" width="9.7109375" style="115" customWidth="1"/>
    <col min="2317" max="2558" width="9.140625" style="115"/>
    <col min="2559" max="2559" width="4.42578125" style="115" customWidth="1"/>
    <col min="2560" max="2560" width="3" style="115" customWidth="1"/>
    <col min="2561" max="2561" width="10.42578125" style="115" customWidth="1"/>
    <col min="2562" max="2562" width="46.28515625" style="115" customWidth="1"/>
    <col min="2563" max="2563" width="7.85546875" style="115" customWidth="1"/>
    <col min="2564" max="2564" width="13.7109375" style="115" customWidth="1"/>
    <col min="2565" max="2566" width="8.85546875" style="115" customWidth="1"/>
    <col min="2567" max="2567" width="9.140625" style="115" customWidth="1"/>
    <col min="2568" max="2568" width="8.85546875" style="115" customWidth="1"/>
    <col min="2569" max="2569" width="9.7109375" style="115" customWidth="1"/>
    <col min="2570" max="2570" width="8.42578125" style="115" customWidth="1"/>
    <col min="2571" max="2571" width="8.85546875" style="115" customWidth="1"/>
    <col min="2572" max="2572" width="9.7109375" style="115" customWidth="1"/>
    <col min="2573" max="2814" width="9.140625" style="115"/>
    <col min="2815" max="2815" width="4.42578125" style="115" customWidth="1"/>
    <col min="2816" max="2816" width="3" style="115" customWidth="1"/>
    <col min="2817" max="2817" width="10.42578125" style="115" customWidth="1"/>
    <col min="2818" max="2818" width="46.28515625" style="115" customWidth="1"/>
    <col min="2819" max="2819" width="7.85546875" style="115" customWidth="1"/>
    <col min="2820" max="2820" width="13.7109375" style="115" customWidth="1"/>
    <col min="2821" max="2822" width="8.85546875" style="115" customWidth="1"/>
    <col min="2823" max="2823" width="9.140625" style="115" customWidth="1"/>
    <col min="2824" max="2824" width="8.85546875" style="115" customWidth="1"/>
    <col min="2825" max="2825" width="9.7109375" style="115" customWidth="1"/>
    <col min="2826" max="2826" width="8.42578125" style="115" customWidth="1"/>
    <col min="2827" max="2827" width="8.85546875" style="115" customWidth="1"/>
    <col min="2828" max="2828" width="9.7109375" style="115" customWidth="1"/>
    <col min="2829" max="3070" width="9.140625" style="115"/>
    <col min="3071" max="3071" width="4.42578125" style="115" customWidth="1"/>
    <col min="3072" max="3072" width="3" style="115" customWidth="1"/>
    <col min="3073" max="3073" width="10.42578125" style="115" customWidth="1"/>
    <col min="3074" max="3074" width="46.28515625" style="115" customWidth="1"/>
    <col min="3075" max="3075" width="7.85546875" style="115" customWidth="1"/>
    <col min="3076" max="3076" width="13.7109375" style="115" customWidth="1"/>
    <col min="3077" max="3078" width="8.85546875" style="115" customWidth="1"/>
    <col min="3079" max="3079" width="9.140625" style="115" customWidth="1"/>
    <col min="3080" max="3080" width="8.85546875" style="115" customWidth="1"/>
    <col min="3081" max="3081" width="9.7109375" style="115" customWidth="1"/>
    <col min="3082" max="3082" width="8.42578125" style="115" customWidth="1"/>
    <col min="3083" max="3083" width="8.85546875" style="115" customWidth="1"/>
    <col min="3084" max="3084" width="9.7109375" style="115" customWidth="1"/>
    <col min="3085" max="3326" width="9.140625" style="115"/>
    <col min="3327" max="3327" width="4.42578125" style="115" customWidth="1"/>
    <col min="3328" max="3328" width="3" style="115" customWidth="1"/>
    <col min="3329" max="3329" width="10.42578125" style="115" customWidth="1"/>
    <col min="3330" max="3330" width="46.28515625" style="115" customWidth="1"/>
    <col min="3331" max="3331" width="7.85546875" style="115" customWidth="1"/>
    <col min="3332" max="3332" width="13.7109375" style="115" customWidth="1"/>
    <col min="3333" max="3334" width="8.85546875" style="115" customWidth="1"/>
    <col min="3335" max="3335" width="9.140625" style="115" customWidth="1"/>
    <col min="3336" max="3336" width="8.85546875" style="115" customWidth="1"/>
    <col min="3337" max="3337" width="9.7109375" style="115" customWidth="1"/>
    <col min="3338" max="3338" width="8.42578125" style="115" customWidth="1"/>
    <col min="3339" max="3339" width="8.85546875" style="115" customWidth="1"/>
    <col min="3340" max="3340" width="9.7109375" style="115" customWidth="1"/>
    <col min="3341" max="3582" width="9.140625" style="115"/>
    <col min="3583" max="3583" width="4.42578125" style="115" customWidth="1"/>
    <col min="3584" max="3584" width="3" style="115" customWidth="1"/>
    <col min="3585" max="3585" width="10.42578125" style="115" customWidth="1"/>
    <col min="3586" max="3586" width="46.28515625" style="115" customWidth="1"/>
    <col min="3587" max="3587" width="7.85546875" style="115" customWidth="1"/>
    <col min="3588" max="3588" width="13.7109375" style="115" customWidth="1"/>
    <col min="3589" max="3590" width="8.85546875" style="115" customWidth="1"/>
    <col min="3591" max="3591" width="9.140625" style="115" customWidth="1"/>
    <col min="3592" max="3592" width="8.85546875" style="115" customWidth="1"/>
    <col min="3593" max="3593" width="9.7109375" style="115" customWidth="1"/>
    <col min="3594" max="3594" width="8.42578125" style="115" customWidth="1"/>
    <col min="3595" max="3595" width="8.85546875" style="115" customWidth="1"/>
    <col min="3596" max="3596" width="9.7109375" style="115" customWidth="1"/>
    <col min="3597" max="3838" width="9.140625" style="115"/>
    <col min="3839" max="3839" width="4.42578125" style="115" customWidth="1"/>
    <col min="3840" max="3840" width="3" style="115" customWidth="1"/>
    <col min="3841" max="3841" width="10.42578125" style="115" customWidth="1"/>
    <col min="3842" max="3842" width="46.28515625" style="115" customWidth="1"/>
    <col min="3843" max="3843" width="7.85546875" style="115" customWidth="1"/>
    <col min="3844" max="3844" width="13.7109375" style="115" customWidth="1"/>
    <col min="3845" max="3846" width="8.85546875" style="115" customWidth="1"/>
    <col min="3847" max="3847" width="9.140625" style="115" customWidth="1"/>
    <col min="3848" max="3848" width="8.85546875" style="115" customWidth="1"/>
    <col min="3849" max="3849" width="9.7109375" style="115" customWidth="1"/>
    <col min="3850" max="3850" width="8.42578125" style="115" customWidth="1"/>
    <col min="3851" max="3851" width="8.85546875" style="115" customWidth="1"/>
    <col min="3852" max="3852" width="9.7109375" style="115" customWidth="1"/>
    <col min="3853" max="4094" width="9.140625" style="115"/>
    <col min="4095" max="4095" width="4.42578125" style="115" customWidth="1"/>
    <col min="4096" max="4096" width="3" style="115" customWidth="1"/>
    <col min="4097" max="4097" width="10.42578125" style="115" customWidth="1"/>
    <col min="4098" max="4098" width="46.28515625" style="115" customWidth="1"/>
    <col min="4099" max="4099" width="7.85546875" style="115" customWidth="1"/>
    <col min="4100" max="4100" width="13.7109375" style="115" customWidth="1"/>
    <col min="4101" max="4102" width="8.85546875" style="115" customWidth="1"/>
    <col min="4103" max="4103" width="9.140625" style="115" customWidth="1"/>
    <col min="4104" max="4104" width="8.85546875" style="115" customWidth="1"/>
    <col min="4105" max="4105" width="9.7109375" style="115" customWidth="1"/>
    <col min="4106" max="4106" width="8.42578125" style="115" customWidth="1"/>
    <col min="4107" max="4107" width="8.85546875" style="115" customWidth="1"/>
    <col min="4108" max="4108" width="9.7109375" style="115" customWidth="1"/>
    <col min="4109" max="4350" width="9.140625" style="115"/>
    <col min="4351" max="4351" width="4.42578125" style="115" customWidth="1"/>
    <col min="4352" max="4352" width="3" style="115" customWidth="1"/>
    <col min="4353" max="4353" width="10.42578125" style="115" customWidth="1"/>
    <col min="4354" max="4354" width="46.28515625" style="115" customWidth="1"/>
    <col min="4355" max="4355" width="7.85546875" style="115" customWidth="1"/>
    <col min="4356" max="4356" width="13.7109375" style="115" customWidth="1"/>
    <col min="4357" max="4358" width="8.85546875" style="115" customWidth="1"/>
    <col min="4359" max="4359" width="9.140625" style="115" customWidth="1"/>
    <col min="4360" max="4360" width="8.85546875" style="115" customWidth="1"/>
    <col min="4361" max="4361" width="9.7109375" style="115" customWidth="1"/>
    <col min="4362" max="4362" width="8.42578125" style="115" customWidth="1"/>
    <col min="4363" max="4363" width="8.85546875" style="115" customWidth="1"/>
    <col min="4364" max="4364" width="9.7109375" style="115" customWidth="1"/>
    <col min="4365" max="4606" width="9.140625" style="115"/>
    <col min="4607" max="4607" width="4.42578125" style="115" customWidth="1"/>
    <col min="4608" max="4608" width="3" style="115" customWidth="1"/>
    <col min="4609" max="4609" width="10.42578125" style="115" customWidth="1"/>
    <col min="4610" max="4610" width="46.28515625" style="115" customWidth="1"/>
    <col min="4611" max="4611" width="7.85546875" style="115" customWidth="1"/>
    <col min="4612" max="4612" width="13.7109375" style="115" customWidth="1"/>
    <col min="4613" max="4614" width="8.85546875" style="115" customWidth="1"/>
    <col min="4615" max="4615" width="9.140625" style="115" customWidth="1"/>
    <col min="4616" max="4616" width="8.85546875" style="115" customWidth="1"/>
    <col min="4617" max="4617" width="9.7109375" style="115" customWidth="1"/>
    <col min="4618" max="4618" width="8.42578125" style="115" customWidth="1"/>
    <col min="4619" max="4619" width="8.85546875" style="115" customWidth="1"/>
    <col min="4620" max="4620" width="9.7109375" style="115" customWidth="1"/>
    <col min="4621" max="4862" width="9.140625" style="115"/>
    <col min="4863" max="4863" width="4.42578125" style="115" customWidth="1"/>
    <col min="4864" max="4864" width="3" style="115" customWidth="1"/>
    <col min="4865" max="4865" width="10.42578125" style="115" customWidth="1"/>
    <col min="4866" max="4866" width="46.28515625" style="115" customWidth="1"/>
    <col min="4867" max="4867" width="7.85546875" style="115" customWidth="1"/>
    <col min="4868" max="4868" width="13.7109375" style="115" customWidth="1"/>
    <col min="4869" max="4870" width="8.85546875" style="115" customWidth="1"/>
    <col min="4871" max="4871" width="9.140625" style="115" customWidth="1"/>
    <col min="4872" max="4872" width="8.85546875" style="115" customWidth="1"/>
    <col min="4873" max="4873" width="9.7109375" style="115" customWidth="1"/>
    <col min="4874" max="4874" width="8.42578125" style="115" customWidth="1"/>
    <col min="4875" max="4875" width="8.85546875" style="115" customWidth="1"/>
    <col min="4876" max="4876" width="9.7109375" style="115" customWidth="1"/>
    <col min="4877" max="5118" width="9.140625" style="115"/>
    <col min="5119" max="5119" width="4.42578125" style="115" customWidth="1"/>
    <col min="5120" max="5120" width="3" style="115" customWidth="1"/>
    <col min="5121" max="5121" width="10.42578125" style="115" customWidth="1"/>
    <col min="5122" max="5122" width="46.28515625" style="115" customWidth="1"/>
    <col min="5123" max="5123" width="7.85546875" style="115" customWidth="1"/>
    <col min="5124" max="5124" width="13.7109375" style="115" customWidth="1"/>
    <col min="5125" max="5126" width="8.85546875" style="115" customWidth="1"/>
    <col min="5127" max="5127" width="9.140625" style="115" customWidth="1"/>
    <col min="5128" max="5128" width="8.85546875" style="115" customWidth="1"/>
    <col min="5129" max="5129" width="9.7109375" style="115" customWidth="1"/>
    <col min="5130" max="5130" width="8.42578125" style="115" customWidth="1"/>
    <col min="5131" max="5131" width="8.85546875" style="115" customWidth="1"/>
    <col min="5132" max="5132" width="9.7109375" style="115" customWidth="1"/>
    <col min="5133" max="5374" width="9.140625" style="115"/>
    <col min="5375" max="5375" width="4.42578125" style="115" customWidth="1"/>
    <col min="5376" max="5376" width="3" style="115" customWidth="1"/>
    <col min="5377" max="5377" width="10.42578125" style="115" customWidth="1"/>
    <col min="5378" max="5378" width="46.28515625" style="115" customWidth="1"/>
    <col min="5379" max="5379" width="7.85546875" style="115" customWidth="1"/>
    <col min="5380" max="5380" width="13.7109375" style="115" customWidth="1"/>
    <col min="5381" max="5382" width="8.85546875" style="115" customWidth="1"/>
    <col min="5383" max="5383" width="9.140625" style="115" customWidth="1"/>
    <col min="5384" max="5384" width="8.85546875" style="115" customWidth="1"/>
    <col min="5385" max="5385" width="9.7109375" style="115" customWidth="1"/>
    <col min="5386" max="5386" width="8.42578125" style="115" customWidth="1"/>
    <col min="5387" max="5387" width="8.85546875" style="115" customWidth="1"/>
    <col min="5388" max="5388" width="9.7109375" style="115" customWidth="1"/>
    <col min="5389" max="5630" width="9.140625" style="115"/>
    <col min="5631" max="5631" width="4.42578125" style="115" customWidth="1"/>
    <col min="5632" max="5632" width="3" style="115" customWidth="1"/>
    <col min="5633" max="5633" width="10.42578125" style="115" customWidth="1"/>
    <col min="5634" max="5634" width="46.28515625" style="115" customWidth="1"/>
    <col min="5635" max="5635" width="7.85546875" style="115" customWidth="1"/>
    <col min="5636" max="5636" width="13.7109375" style="115" customWidth="1"/>
    <col min="5637" max="5638" width="8.85546875" style="115" customWidth="1"/>
    <col min="5639" max="5639" width="9.140625" style="115" customWidth="1"/>
    <col min="5640" max="5640" width="8.85546875" style="115" customWidth="1"/>
    <col min="5641" max="5641" width="9.7109375" style="115" customWidth="1"/>
    <col min="5642" max="5642" width="8.42578125" style="115" customWidth="1"/>
    <col min="5643" max="5643" width="8.85546875" style="115" customWidth="1"/>
    <col min="5644" max="5644" width="9.7109375" style="115" customWidth="1"/>
    <col min="5645" max="5886" width="9.140625" style="115"/>
    <col min="5887" max="5887" width="4.42578125" style="115" customWidth="1"/>
    <col min="5888" max="5888" width="3" style="115" customWidth="1"/>
    <col min="5889" max="5889" width="10.42578125" style="115" customWidth="1"/>
    <col min="5890" max="5890" width="46.28515625" style="115" customWidth="1"/>
    <col min="5891" max="5891" width="7.85546875" style="115" customWidth="1"/>
    <col min="5892" max="5892" width="13.7109375" style="115" customWidth="1"/>
    <col min="5893" max="5894" width="8.85546875" style="115" customWidth="1"/>
    <col min="5895" max="5895" width="9.140625" style="115" customWidth="1"/>
    <col min="5896" max="5896" width="8.85546875" style="115" customWidth="1"/>
    <col min="5897" max="5897" width="9.7109375" style="115" customWidth="1"/>
    <col min="5898" max="5898" width="8.42578125" style="115" customWidth="1"/>
    <col min="5899" max="5899" width="8.85546875" style="115" customWidth="1"/>
    <col min="5900" max="5900" width="9.7109375" style="115" customWidth="1"/>
    <col min="5901" max="6142" width="9.140625" style="115"/>
    <col min="6143" max="6143" width="4.42578125" style="115" customWidth="1"/>
    <col min="6144" max="6144" width="3" style="115" customWidth="1"/>
    <col min="6145" max="6145" width="10.42578125" style="115" customWidth="1"/>
    <col min="6146" max="6146" width="46.28515625" style="115" customWidth="1"/>
    <col min="6147" max="6147" width="7.85546875" style="115" customWidth="1"/>
    <col min="6148" max="6148" width="13.7109375" style="115" customWidth="1"/>
    <col min="6149" max="6150" width="8.85546875" style="115" customWidth="1"/>
    <col min="6151" max="6151" width="9.140625" style="115" customWidth="1"/>
    <col min="6152" max="6152" width="8.85546875" style="115" customWidth="1"/>
    <col min="6153" max="6153" width="9.7109375" style="115" customWidth="1"/>
    <col min="6154" max="6154" width="8.42578125" style="115" customWidth="1"/>
    <col min="6155" max="6155" width="8.85546875" style="115" customWidth="1"/>
    <col min="6156" max="6156" width="9.7109375" style="115" customWidth="1"/>
    <col min="6157" max="6398" width="9.140625" style="115"/>
    <col min="6399" max="6399" width="4.42578125" style="115" customWidth="1"/>
    <col min="6400" max="6400" width="3" style="115" customWidth="1"/>
    <col min="6401" max="6401" width="10.42578125" style="115" customWidth="1"/>
    <col min="6402" max="6402" width="46.28515625" style="115" customWidth="1"/>
    <col min="6403" max="6403" width="7.85546875" style="115" customWidth="1"/>
    <col min="6404" max="6404" width="13.7109375" style="115" customWidth="1"/>
    <col min="6405" max="6406" width="8.85546875" style="115" customWidth="1"/>
    <col min="6407" max="6407" width="9.140625" style="115" customWidth="1"/>
    <col min="6408" max="6408" width="8.85546875" style="115" customWidth="1"/>
    <col min="6409" max="6409" width="9.7109375" style="115" customWidth="1"/>
    <col min="6410" max="6410" width="8.42578125" style="115" customWidth="1"/>
    <col min="6411" max="6411" width="8.85546875" style="115" customWidth="1"/>
    <col min="6412" max="6412" width="9.7109375" style="115" customWidth="1"/>
    <col min="6413" max="6654" width="9.140625" style="115"/>
    <col min="6655" max="6655" width="4.42578125" style="115" customWidth="1"/>
    <col min="6656" max="6656" width="3" style="115" customWidth="1"/>
    <col min="6657" max="6657" width="10.42578125" style="115" customWidth="1"/>
    <col min="6658" max="6658" width="46.28515625" style="115" customWidth="1"/>
    <col min="6659" max="6659" width="7.85546875" style="115" customWidth="1"/>
    <col min="6660" max="6660" width="13.7109375" style="115" customWidth="1"/>
    <col min="6661" max="6662" width="8.85546875" style="115" customWidth="1"/>
    <col min="6663" max="6663" width="9.140625" style="115" customWidth="1"/>
    <col min="6664" max="6664" width="8.85546875" style="115" customWidth="1"/>
    <col min="6665" max="6665" width="9.7109375" style="115" customWidth="1"/>
    <col min="6666" max="6666" width="8.42578125" style="115" customWidth="1"/>
    <col min="6667" max="6667" width="8.85546875" style="115" customWidth="1"/>
    <col min="6668" max="6668" width="9.7109375" style="115" customWidth="1"/>
    <col min="6669" max="6910" width="9.140625" style="115"/>
    <col min="6911" max="6911" width="4.42578125" style="115" customWidth="1"/>
    <col min="6912" max="6912" width="3" style="115" customWidth="1"/>
    <col min="6913" max="6913" width="10.42578125" style="115" customWidth="1"/>
    <col min="6914" max="6914" width="46.28515625" style="115" customWidth="1"/>
    <col min="6915" max="6915" width="7.85546875" style="115" customWidth="1"/>
    <col min="6916" max="6916" width="13.7109375" style="115" customWidth="1"/>
    <col min="6917" max="6918" width="8.85546875" style="115" customWidth="1"/>
    <col min="6919" max="6919" width="9.140625" style="115" customWidth="1"/>
    <col min="6920" max="6920" width="8.85546875" style="115" customWidth="1"/>
    <col min="6921" max="6921" width="9.7109375" style="115" customWidth="1"/>
    <col min="6922" max="6922" width="8.42578125" style="115" customWidth="1"/>
    <col min="6923" max="6923" width="8.85546875" style="115" customWidth="1"/>
    <col min="6924" max="6924" width="9.7109375" style="115" customWidth="1"/>
    <col min="6925" max="7166" width="9.140625" style="115"/>
    <col min="7167" max="7167" width="4.42578125" style="115" customWidth="1"/>
    <col min="7168" max="7168" width="3" style="115" customWidth="1"/>
    <col min="7169" max="7169" width="10.42578125" style="115" customWidth="1"/>
    <col min="7170" max="7170" width="46.28515625" style="115" customWidth="1"/>
    <col min="7171" max="7171" width="7.85546875" style="115" customWidth="1"/>
    <col min="7172" max="7172" width="13.7109375" style="115" customWidth="1"/>
    <col min="7173" max="7174" width="8.85546875" style="115" customWidth="1"/>
    <col min="7175" max="7175" width="9.140625" style="115" customWidth="1"/>
    <col min="7176" max="7176" width="8.85546875" style="115" customWidth="1"/>
    <col min="7177" max="7177" width="9.7109375" style="115" customWidth="1"/>
    <col min="7178" max="7178" width="8.42578125" style="115" customWidth="1"/>
    <col min="7179" max="7179" width="8.85546875" style="115" customWidth="1"/>
    <col min="7180" max="7180" width="9.7109375" style="115" customWidth="1"/>
    <col min="7181" max="7422" width="9.140625" style="115"/>
    <col min="7423" max="7423" width="4.42578125" style="115" customWidth="1"/>
    <col min="7424" max="7424" width="3" style="115" customWidth="1"/>
    <col min="7425" max="7425" width="10.42578125" style="115" customWidth="1"/>
    <col min="7426" max="7426" width="46.28515625" style="115" customWidth="1"/>
    <col min="7427" max="7427" width="7.85546875" style="115" customWidth="1"/>
    <col min="7428" max="7428" width="13.7109375" style="115" customWidth="1"/>
    <col min="7429" max="7430" width="8.85546875" style="115" customWidth="1"/>
    <col min="7431" max="7431" width="9.140625" style="115" customWidth="1"/>
    <col min="7432" max="7432" width="8.85546875" style="115" customWidth="1"/>
    <col min="7433" max="7433" width="9.7109375" style="115" customWidth="1"/>
    <col min="7434" max="7434" width="8.42578125" style="115" customWidth="1"/>
    <col min="7435" max="7435" width="8.85546875" style="115" customWidth="1"/>
    <col min="7436" max="7436" width="9.7109375" style="115" customWidth="1"/>
    <col min="7437" max="7678" width="9.140625" style="115"/>
    <col min="7679" max="7679" width="4.42578125" style="115" customWidth="1"/>
    <col min="7680" max="7680" width="3" style="115" customWidth="1"/>
    <col min="7681" max="7681" width="10.42578125" style="115" customWidth="1"/>
    <col min="7682" max="7682" width="46.28515625" style="115" customWidth="1"/>
    <col min="7683" max="7683" width="7.85546875" style="115" customWidth="1"/>
    <col min="7684" max="7684" width="13.7109375" style="115" customWidth="1"/>
    <col min="7685" max="7686" width="8.85546875" style="115" customWidth="1"/>
    <col min="7687" max="7687" width="9.140625" style="115" customWidth="1"/>
    <col min="7688" max="7688" width="8.85546875" style="115" customWidth="1"/>
    <col min="7689" max="7689" width="9.7109375" style="115" customWidth="1"/>
    <col min="7690" max="7690" width="8.42578125" style="115" customWidth="1"/>
    <col min="7691" max="7691" width="8.85546875" style="115" customWidth="1"/>
    <col min="7692" max="7692" width="9.7109375" style="115" customWidth="1"/>
    <col min="7693" max="7934" width="9.140625" style="115"/>
    <col min="7935" max="7935" width="4.42578125" style="115" customWidth="1"/>
    <col min="7936" max="7936" width="3" style="115" customWidth="1"/>
    <col min="7937" max="7937" width="10.42578125" style="115" customWidth="1"/>
    <col min="7938" max="7938" width="46.28515625" style="115" customWidth="1"/>
    <col min="7939" max="7939" width="7.85546875" style="115" customWidth="1"/>
    <col min="7940" max="7940" width="13.7109375" style="115" customWidth="1"/>
    <col min="7941" max="7942" width="8.85546875" style="115" customWidth="1"/>
    <col min="7943" max="7943" width="9.140625" style="115" customWidth="1"/>
    <col min="7944" max="7944" width="8.85546875" style="115" customWidth="1"/>
    <col min="7945" max="7945" width="9.7109375" style="115" customWidth="1"/>
    <col min="7946" max="7946" width="8.42578125" style="115" customWidth="1"/>
    <col min="7947" max="7947" width="8.85546875" style="115" customWidth="1"/>
    <col min="7948" max="7948" width="9.7109375" style="115" customWidth="1"/>
    <col min="7949" max="8190" width="9.140625" style="115"/>
    <col min="8191" max="8191" width="4.42578125" style="115" customWidth="1"/>
    <col min="8192" max="8192" width="3" style="115" customWidth="1"/>
    <col min="8193" max="8193" width="10.42578125" style="115" customWidth="1"/>
    <col min="8194" max="8194" width="46.28515625" style="115" customWidth="1"/>
    <col min="8195" max="8195" width="7.85546875" style="115" customWidth="1"/>
    <col min="8196" max="8196" width="13.7109375" style="115" customWidth="1"/>
    <col min="8197" max="8198" width="8.85546875" style="115" customWidth="1"/>
    <col min="8199" max="8199" width="9.140625" style="115" customWidth="1"/>
    <col min="8200" max="8200" width="8.85546875" style="115" customWidth="1"/>
    <col min="8201" max="8201" width="9.7109375" style="115" customWidth="1"/>
    <col min="8202" max="8202" width="8.42578125" style="115" customWidth="1"/>
    <col min="8203" max="8203" width="8.85546875" style="115" customWidth="1"/>
    <col min="8204" max="8204" width="9.7109375" style="115" customWidth="1"/>
    <col min="8205" max="8446" width="9.140625" style="115"/>
    <col min="8447" max="8447" width="4.42578125" style="115" customWidth="1"/>
    <col min="8448" max="8448" width="3" style="115" customWidth="1"/>
    <col min="8449" max="8449" width="10.42578125" style="115" customWidth="1"/>
    <col min="8450" max="8450" width="46.28515625" style="115" customWidth="1"/>
    <col min="8451" max="8451" width="7.85546875" style="115" customWidth="1"/>
    <col min="8452" max="8452" width="13.7109375" style="115" customWidth="1"/>
    <col min="8453" max="8454" width="8.85546875" style="115" customWidth="1"/>
    <col min="8455" max="8455" width="9.140625" style="115" customWidth="1"/>
    <col min="8456" max="8456" width="8.85546875" style="115" customWidth="1"/>
    <col min="8457" max="8457" width="9.7109375" style="115" customWidth="1"/>
    <col min="8458" max="8458" width="8.42578125" style="115" customWidth="1"/>
    <col min="8459" max="8459" width="8.85546875" style="115" customWidth="1"/>
    <col min="8460" max="8460" width="9.7109375" style="115" customWidth="1"/>
    <col min="8461" max="8702" width="9.140625" style="115"/>
    <col min="8703" max="8703" width="4.42578125" style="115" customWidth="1"/>
    <col min="8704" max="8704" width="3" style="115" customWidth="1"/>
    <col min="8705" max="8705" width="10.42578125" style="115" customWidth="1"/>
    <col min="8706" max="8706" width="46.28515625" style="115" customWidth="1"/>
    <col min="8707" max="8707" width="7.85546875" style="115" customWidth="1"/>
    <col min="8708" max="8708" width="13.7109375" style="115" customWidth="1"/>
    <col min="8709" max="8710" width="8.85546875" style="115" customWidth="1"/>
    <col min="8711" max="8711" width="9.140625" style="115" customWidth="1"/>
    <col min="8712" max="8712" width="8.85546875" style="115" customWidth="1"/>
    <col min="8713" max="8713" width="9.7109375" style="115" customWidth="1"/>
    <col min="8714" max="8714" width="8.42578125" style="115" customWidth="1"/>
    <col min="8715" max="8715" width="8.85546875" style="115" customWidth="1"/>
    <col min="8716" max="8716" width="9.7109375" style="115" customWidth="1"/>
    <col min="8717" max="8958" width="9.140625" style="115"/>
    <col min="8959" max="8959" width="4.42578125" style="115" customWidth="1"/>
    <col min="8960" max="8960" width="3" style="115" customWidth="1"/>
    <col min="8961" max="8961" width="10.42578125" style="115" customWidth="1"/>
    <col min="8962" max="8962" width="46.28515625" style="115" customWidth="1"/>
    <col min="8963" max="8963" width="7.85546875" style="115" customWidth="1"/>
    <col min="8964" max="8964" width="13.7109375" style="115" customWidth="1"/>
    <col min="8965" max="8966" width="8.85546875" style="115" customWidth="1"/>
    <col min="8967" max="8967" width="9.140625" style="115" customWidth="1"/>
    <col min="8968" max="8968" width="8.85546875" style="115" customWidth="1"/>
    <col min="8969" max="8969" width="9.7109375" style="115" customWidth="1"/>
    <col min="8970" max="8970" width="8.42578125" style="115" customWidth="1"/>
    <col min="8971" max="8971" width="8.85546875" style="115" customWidth="1"/>
    <col min="8972" max="8972" width="9.7109375" style="115" customWidth="1"/>
    <col min="8973" max="9214" width="9.140625" style="115"/>
    <col min="9215" max="9215" width="4.42578125" style="115" customWidth="1"/>
    <col min="9216" max="9216" width="3" style="115" customWidth="1"/>
    <col min="9217" max="9217" width="10.42578125" style="115" customWidth="1"/>
    <col min="9218" max="9218" width="46.28515625" style="115" customWidth="1"/>
    <col min="9219" max="9219" width="7.85546875" style="115" customWidth="1"/>
    <col min="9220" max="9220" width="13.7109375" style="115" customWidth="1"/>
    <col min="9221" max="9222" width="8.85546875" style="115" customWidth="1"/>
    <col min="9223" max="9223" width="9.140625" style="115" customWidth="1"/>
    <col min="9224" max="9224" width="8.85546875" style="115" customWidth="1"/>
    <col min="9225" max="9225" width="9.7109375" style="115" customWidth="1"/>
    <col min="9226" max="9226" width="8.42578125" style="115" customWidth="1"/>
    <col min="9227" max="9227" width="8.85546875" style="115" customWidth="1"/>
    <col min="9228" max="9228" width="9.7109375" style="115" customWidth="1"/>
    <col min="9229" max="9470" width="9.140625" style="115"/>
    <col min="9471" max="9471" width="4.42578125" style="115" customWidth="1"/>
    <col min="9472" max="9472" width="3" style="115" customWidth="1"/>
    <col min="9473" max="9473" width="10.42578125" style="115" customWidth="1"/>
    <col min="9474" max="9474" width="46.28515625" style="115" customWidth="1"/>
    <col min="9475" max="9475" width="7.85546875" style="115" customWidth="1"/>
    <col min="9476" max="9476" width="13.7109375" style="115" customWidth="1"/>
    <col min="9477" max="9478" width="8.85546875" style="115" customWidth="1"/>
    <col min="9479" max="9479" width="9.140625" style="115" customWidth="1"/>
    <col min="9480" max="9480" width="8.85546875" style="115" customWidth="1"/>
    <col min="9481" max="9481" width="9.7109375" style="115" customWidth="1"/>
    <col min="9482" max="9482" width="8.42578125" style="115" customWidth="1"/>
    <col min="9483" max="9483" width="8.85546875" style="115" customWidth="1"/>
    <col min="9484" max="9484" width="9.7109375" style="115" customWidth="1"/>
    <col min="9485" max="9726" width="9.140625" style="115"/>
    <col min="9727" max="9727" width="4.42578125" style="115" customWidth="1"/>
    <col min="9728" max="9728" width="3" style="115" customWidth="1"/>
    <col min="9729" max="9729" width="10.42578125" style="115" customWidth="1"/>
    <col min="9730" max="9730" width="46.28515625" style="115" customWidth="1"/>
    <col min="9731" max="9731" width="7.85546875" style="115" customWidth="1"/>
    <col min="9732" max="9732" width="13.7109375" style="115" customWidth="1"/>
    <col min="9733" max="9734" width="8.85546875" style="115" customWidth="1"/>
    <col min="9735" max="9735" width="9.140625" style="115" customWidth="1"/>
    <col min="9736" max="9736" width="8.85546875" style="115" customWidth="1"/>
    <col min="9737" max="9737" width="9.7109375" style="115" customWidth="1"/>
    <col min="9738" max="9738" width="8.42578125" style="115" customWidth="1"/>
    <col min="9739" max="9739" width="8.85546875" style="115" customWidth="1"/>
    <col min="9740" max="9740" width="9.7109375" style="115" customWidth="1"/>
    <col min="9741" max="9982" width="9.140625" style="115"/>
    <col min="9983" max="9983" width="4.42578125" style="115" customWidth="1"/>
    <col min="9984" max="9984" width="3" style="115" customWidth="1"/>
    <col min="9985" max="9985" width="10.42578125" style="115" customWidth="1"/>
    <col min="9986" max="9986" width="46.28515625" style="115" customWidth="1"/>
    <col min="9987" max="9987" width="7.85546875" style="115" customWidth="1"/>
    <col min="9988" max="9988" width="13.7109375" style="115" customWidth="1"/>
    <col min="9989" max="9990" width="8.85546875" style="115" customWidth="1"/>
    <col min="9991" max="9991" width="9.140625" style="115" customWidth="1"/>
    <col min="9992" max="9992" width="8.85546875" style="115" customWidth="1"/>
    <col min="9993" max="9993" width="9.7109375" style="115" customWidth="1"/>
    <col min="9994" max="9994" width="8.42578125" style="115" customWidth="1"/>
    <col min="9995" max="9995" width="8.85546875" style="115" customWidth="1"/>
    <col min="9996" max="9996" width="9.7109375" style="115" customWidth="1"/>
    <col min="9997" max="10238" width="9.140625" style="115"/>
    <col min="10239" max="10239" width="4.42578125" style="115" customWidth="1"/>
    <col min="10240" max="10240" width="3" style="115" customWidth="1"/>
    <col min="10241" max="10241" width="10.42578125" style="115" customWidth="1"/>
    <col min="10242" max="10242" width="46.28515625" style="115" customWidth="1"/>
    <col min="10243" max="10243" width="7.85546875" style="115" customWidth="1"/>
    <col min="10244" max="10244" width="13.7109375" style="115" customWidth="1"/>
    <col min="10245" max="10246" width="8.85546875" style="115" customWidth="1"/>
    <col min="10247" max="10247" width="9.140625" style="115" customWidth="1"/>
    <col min="10248" max="10248" width="8.85546875" style="115" customWidth="1"/>
    <col min="10249" max="10249" width="9.7109375" style="115" customWidth="1"/>
    <col min="10250" max="10250" width="8.42578125" style="115" customWidth="1"/>
    <col min="10251" max="10251" width="8.85546875" style="115" customWidth="1"/>
    <col min="10252" max="10252" width="9.7109375" style="115" customWidth="1"/>
    <col min="10253" max="10494" width="9.140625" style="115"/>
    <col min="10495" max="10495" width="4.42578125" style="115" customWidth="1"/>
    <col min="10496" max="10496" width="3" style="115" customWidth="1"/>
    <col min="10497" max="10497" width="10.42578125" style="115" customWidth="1"/>
    <col min="10498" max="10498" width="46.28515625" style="115" customWidth="1"/>
    <col min="10499" max="10499" width="7.85546875" style="115" customWidth="1"/>
    <col min="10500" max="10500" width="13.7109375" style="115" customWidth="1"/>
    <col min="10501" max="10502" width="8.85546875" style="115" customWidth="1"/>
    <col min="10503" max="10503" width="9.140625" style="115" customWidth="1"/>
    <col min="10504" max="10504" width="8.85546875" style="115" customWidth="1"/>
    <col min="10505" max="10505" width="9.7109375" style="115" customWidth="1"/>
    <col min="10506" max="10506" width="8.42578125" style="115" customWidth="1"/>
    <col min="10507" max="10507" width="8.85546875" style="115" customWidth="1"/>
    <col min="10508" max="10508" width="9.7109375" style="115" customWidth="1"/>
    <col min="10509" max="10750" width="9.140625" style="115"/>
    <col min="10751" max="10751" width="4.42578125" style="115" customWidth="1"/>
    <col min="10752" max="10752" width="3" style="115" customWidth="1"/>
    <col min="10753" max="10753" width="10.42578125" style="115" customWidth="1"/>
    <col min="10754" max="10754" width="46.28515625" style="115" customWidth="1"/>
    <col min="10755" max="10755" width="7.85546875" style="115" customWidth="1"/>
    <col min="10756" max="10756" width="13.7109375" style="115" customWidth="1"/>
    <col min="10757" max="10758" width="8.85546875" style="115" customWidth="1"/>
    <col min="10759" max="10759" width="9.140625" style="115" customWidth="1"/>
    <col min="10760" max="10760" width="8.85546875" style="115" customWidth="1"/>
    <col min="10761" max="10761" width="9.7109375" style="115" customWidth="1"/>
    <col min="10762" max="10762" width="8.42578125" style="115" customWidth="1"/>
    <col min="10763" max="10763" width="8.85546875" style="115" customWidth="1"/>
    <col min="10764" max="10764" width="9.7109375" style="115" customWidth="1"/>
    <col min="10765" max="11006" width="9.140625" style="115"/>
    <col min="11007" max="11007" width="4.42578125" style="115" customWidth="1"/>
    <col min="11008" max="11008" width="3" style="115" customWidth="1"/>
    <col min="11009" max="11009" width="10.42578125" style="115" customWidth="1"/>
    <col min="11010" max="11010" width="46.28515625" style="115" customWidth="1"/>
    <col min="11011" max="11011" width="7.85546875" style="115" customWidth="1"/>
    <col min="11012" max="11012" width="13.7109375" style="115" customWidth="1"/>
    <col min="11013" max="11014" width="8.85546875" style="115" customWidth="1"/>
    <col min="11015" max="11015" width="9.140625" style="115" customWidth="1"/>
    <col min="11016" max="11016" width="8.85546875" style="115" customWidth="1"/>
    <col min="11017" max="11017" width="9.7109375" style="115" customWidth="1"/>
    <col min="11018" max="11018" width="8.42578125" style="115" customWidth="1"/>
    <col min="11019" max="11019" width="8.85546875" style="115" customWidth="1"/>
    <col min="11020" max="11020" width="9.7109375" style="115" customWidth="1"/>
    <col min="11021" max="11262" width="9.140625" style="115"/>
    <col min="11263" max="11263" width="4.42578125" style="115" customWidth="1"/>
    <col min="11264" max="11264" width="3" style="115" customWidth="1"/>
    <col min="11265" max="11265" width="10.42578125" style="115" customWidth="1"/>
    <col min="11266" max="11266" width="46.28515625" style="115" customWidth="1"/>
    <col min="11267" max="11267" width="7.85546875" style="115" customWidth="1"/>
    <col min="11268" max="11268" width="13.7109375" style="115" customWidth="1"/>
    <col min="11269" max="11270" width="8.85546875" style="115" customWidth="1"/>
    <col min="11271" max="11271" width="9.140625" style="115" customWidth="1"/>
    <col min="11272" max="11272" width="8.85546875" style="115" customWidth="1"/>
    <col min="11273" max="11273" width="9.7109375" style="115" customWidth="1"/>
    <col min="11274" max="11274" width="8.42578125" style="115" customWidth="1"/>
    <col min="11275" max="11275" width="8.85546875" style="115" customWidth="1"/>
    <col min="11276" max="11276" width="9.7109375" style="115" customWidth="1"/>
    <col min="11277" max="11518" width="9.140625" style="115"/>
    <col min="11519" max="11519" width="4.42578125" style="115" customWidth="1"/>
    <col min="11520" max="11520" width="3" style="115" customWidth="1"/>
    <col min="11521" max="11521" width="10.42578125" style="115" customWidth="1"/>
    <col min="11522" max="11522" width="46.28515625" style="115" customWidth="1"/>
    <col min="11523" max="11523" width="7.85546875" style="115" customWidth="1"/>
    <col min="11524" max="11524" width="13.7109375" style="115" customWidth="1"/>
    <col min="11525" max="11526" width="8.85546875" style="115" customWidth="1"/>
    <col min="11527" max="11527" width="9.140625" style="115" customWidth="1"/>
    <col min="11528" max="11528" width="8.85546875" style="115" customWidth="1"/>
    <col min="11529" max="11529" width="9.7109375" style="115" customWidth="1"/>
    <col min="11530" max="11530" width="8.42578125" style="115" customWidth="1"/>
    <col min="11531" max="11531" width="8.85546875" style="115" customWidth="1"/>
    <col min="11532" max="11532" width="9.7109375" style="115" customWidth="1"/>
    <col min="11533" max="11774" width="9.140625" style="115"/>
    <col min="11775" max="11775" width="4.42578125" style="115" customWidth="1"/>
    <col min="11776" max="11776" width="3" style="115" customWidth="1"/>
    <col min="11777" max="11777" width="10.42578125" style="115" customWidth="1"/>
    <col min="11778" max="11778" width="46.28515625" style="115" customWidth="1"/>
    <col min="11779" max="11779" width="7.85546875" style="115" customWidth="1"/>
    <col min="11780" max="11780" width="13.7109375" style="115" customWidth="1"/>
    <col min="11781" max="11782" width="8.85546875" style="115" customWidth="1"/>
    <col min="11783" max="11783" width="9.140625" style="115" customWidth="1"/>
    <col min="11784" max="11784" width="8.85546875" style="115" customWidth="1"/>
    <col min="11785" max="11785" width="9.7109375" style="115" customWidth="1"/>
    <col min="11786" max="11786" width="8.42578125" style="115" customWidth="1"/>
    <col min="11787" max="11787" width="8.85546875" style="115" customWidth="1"/>
    <col min="11788" max="11788" width="9.7109375" style="115" customWidth="1"/>
    <col min="11789" max="12030" width="9.140625" style="115"/>
    <col min="12031" max="12031" width="4.42578125" style="115" customWidth="1"/>
    <col min="12032" max="12032" width="3" style="115" customWidth="1"/>
    <col min="12033" max="12033" width="10.42578125" style="115" customWidth="1"/>
    <col min="12034" max="12034" width="46.28515625" style="115" customWidth="1"/>
    <col min="12035" max="12035" width="7.85546875" style="115" customWidth="1"/>
    <col min="12036" max="12036" width="13.7109375" style="115" customWidth="1"/>
    <col min="12037" max="12038" width="8.85546875" style="115" customWidth="1"/>
    <col min="12039" max="12039" width="9.140625" style="115" customWidth="1"/>
    <col min="12040" max="12040" width="8.85546875" style="115" customWidth="1"/>
    <col min="12041" max="12041" width="9.7109375" style="115" customWidth="1"/>
    <col min="12042" max="12042" width="8.42578125" style="115" customWidth="1"/>
    <col min="12043" max="12043" width="8.85546875" style="115" customWidth="1"/>
    <col min="12044" max="12044" width="9.7109375" style="115" customWidth="1"/>
    <col min="12045" max="12286" width="9.140625" style="115"/>
    <col min="12287" max="12287" width="4.42578125" style="115" customWidth="1"/>
    <col min="12288" max="12288" width="3" style="115" customWidth="1"/>
    <col min="12289" max="12289" width="10.42578125" style="115" customWidth="1"/>
    <col min="12290" max="12290" width="46.28515625" style="115" customWidth="1"/>
    <col min="12291" max="12291" width="7.85546875" style="115" customWidth="1"/>
    <col min="12292" max="12292" width="13.7109375" style="115" customWidth="1"/>
    <col min="12293" max="12294" width="8.85546875" style="115" customWidth="1"/>
    <col min="12295" max="12295" width="9.140625" style="115" customWidth="1"/>
    <col min="12296" max="12296" width="8.85546875" style="115" customWidth="1"/>
    <col min="12297" max="12297" width="9.7109375" style="115" customWidth="1"/>
    <col min="12298" max="12298" width="8.42578125" style="115" customWidth="1"/>
    <col min="12299" max="12299" width="8.85546875" style="115" customWidth="1"/>
    <col min="12300" max="12300" width="9.7109375" style="115" customWidth="1"/>
    <col min="12301" max="12542" width="9.140625" style="115"/>
    <col min="12543" max="12543" width="4.42578125" style="115" customWidth="1"/>
    <col min="12544" max="12544" width="3" style="115" customWidth="1"/>
    <col min="12545" max="12545" width="10.42578125" style="115" customWidth="1"/>
    <col min="12546" max="12546" width="46.28515625" style="115" customWidth="1"/>
    <col min="12547" max="12547" width="7.85546875" style="115" customWidth="1"/>
    <col min="12548" max="12548" width="13.7109375" style="115" customWidth="1"/>
    <col min="12549" max="12550" width="8.85546875" style="115" customWidth="1"/>
    <col min="12551" max="12551" width="9.140625" style="115" customWidth="1"/>
    <col min="12552" max="12552" width="8.85546875" style="115" customWidth="1"/>
    <col min="12553" max="12553" width="9.7109375" style="115" customWidth="1"/>
    <col min="12554" max="12554" width="8.42578125" style="115" customWidth="1"/>
    <col min="12555" max="12555" width="8.85546875" style="115" customWidth="1"/>
    <col min="12556" max="12556" width="9.7109375" style="115" customWidth="1"/>
    <col min="12557" max="12798" width="9.140625" style="115"/>
    <col min="12799" max="12799" width="4.42578125" style="115" customWidth="1"/>
    <col min="12800" max="12800" width="3" style="115" customWidth="1"/>
    <col min="12801" max="12801" width="10.42578125" style="115" customWidth="1"/>
    <col min="12802" max="12802" width="46.28515625" style="115" customWidth="1"/>
    <col min="12803" max="12803" width="7.85546875" style="115" customWidth="1"/>
    <col min="12804" max="12804" width="13.7109375" style="115" customWidth="1"/>
    <col min="12805" max="12806" width="8.85546875" style="115" customWidth="1"/>
    <col min="12807" max="12807" width="9.140625" style="115" customWidth="1"/>
    <col min="12808" max="12808" width="8.85546875" style="115" customWidth="1"/>
    <col min="12809" max="12809" width="9.7109375" style="115" customWidth="1"/>
    <col min="12810" max="12810" width="8.42578125" style="115" customWidth="1"/>
    <col min="12811" max="12811" width="8.85546875" style="115" customWidth="1"/>
    <col min="12812" max="12812" width="9.7109375" style="115" customWidth="1"/>
    <col min="12813" max="13054" width="9.140625" style="115"/>
    <col min="13055" max="13055" width="4.42578125" style="115" customWidth="1"/>
    <col min="13056" max="13056" width="3" style="115" customWidth="1"/>
    <col min="13057" max="13057" width="10.42578125" style="115" customWidth="1"/>
    <col min="13058" max="13058" width="46.28515625" style="115" customWidth="1"/>
    <col min="13059" max="13059" width="7.85546875" style="115" customWidth="1"/>
    <col min="13060" max="13060" width="13.7109375" style="115" customWidth="1"/>
    <col min="13061" max="13062" width="8.85546875" style="115" customWidth="1"/>
    <col min="13063" max="13063" width="9.140625" style="115" customWidth="1"/>
    <col min="13064" max="13064" width="8.85546875" style="115" customWidth="1"/>
    <col min="13065" max="13065" width="9.7109375" style="115" customWidth="1"/>
    <col min="13066" max="13066" width="8.42578125" style="115" customWidth="1"/>
    <col min="13067" max="13067" width="8.85546875" style="115" customWidth="1"/>
    <col min="13068" max="13068" width="9.7109375" style="115" customWidth="1"/>
    <col min="13069" max="13310" width="9.140625" style="115"/>
    <col min="13311" max="13311" width="4.42578125" style="115" customWidth="1"/>
    <col min="13312" max="13312" width="3" style="115" customWidth="1"/>
    <col min="13313" max="13313" width="10.42578125" style="115" customWidth="1"/>
    <col min="13314" max="13314" width="46.28515625" style="115" customWidth="1"/>
    <col min="13315" max="13315" width="7.85546875" style="115" customWidth="1"/>
    <col min="13316" max="13316" width="13.7109375" style="115" customWidth="1"/>
    <col min="13317" max="13318" width="8.85546875" style="115" customWidth="1"/>
    <col min="13319" max="13319" width="9.140625" style="115" customWidth="1"/>
    <col min="13320" max="13320" width="8.85546875" style="115" customWidth="1"/>
    <col min="13321" max="13321" width="9.7109375" style="115" customWidth="1"/>
    <col min="13322" max="13322" width="8.42578125" style="115" customWidth="1"/>
    <col min="13323" max="13323" width="8.85546875" style="115" customWidth="1"/>
    <col min="13324" max="13324" width="9.7109375" style="115" customWidth="1"/>
    <col min="13325" max="13566" width="9.140625" style="115"/>
    <col min="13567" max="13567" width="4.42578125" style="115" customWidth="1"/>
    <col min="13568" max="13568" width="3" style="115" customWidth="1"/>
    <col min="13569" max="13569" width="10.42578125" style="115" customWidth="1"/>
    <col min="13570" max="13570" width="46.28515625" style="115" customWidth="1"/>
    <col min="13571" max="13571" width="7.85546875" style="115" customWidth="1"/>
    <col min="13572" max="13572" width="13.7109375" style="115" customWidth="1"/>
    <col min="13573" max="13574" width="8.85546875" style="115" customWidth="1"/>
    <col min="13575" max="13575" width="9.140625" style="115" customWidth="1"/>
    <col min="13576" max="13576" width="8.85546875" style="115" customWidth="1"/>
    <col min="13577" max="13577" width="9.7109375" style="115" customWidth="1"/>
    <col min="13578" max="13578" width="8.42578125" style="115" customWidth="1"/>
    <col min="13579" max="13579" width="8.85546875" style="115" customWidth="1"/>
    <col min="13580" max="13580" width="9.7109375" style="115" customWidth="1"/>
    <col min="13581" max="13822" width="9.140625" style="115"/>
    <col min="13823" max="13823" width="4.42578125" style="115" customWidth="1"/>
    <col min="13824" max="13824" width="3" style="115" customWidth="1"/>
    <col min="13825" max="13825" width="10.42578125" style="115" customWidth="1"/>
    <col min="13826" max="13826" width="46.28515625" style="115" customWidth="1"/>
    <col min="13827" max="13827" width="7.85546875" style="115" customWidth="1"/>
    <col min="13828" max="13828" width="13.7109375" style="115" customWidth="1"/>
    <col min="13829" max="13830" width="8.85546875" style="115" customWidth="1"/>
    <col min="13831" max="13831" width="9.140625" style="115" customWidth="1"/>
    <col min="13832" max="13832" width="8.85546875" style="115" customWidth="1"/>
    <col min="13833" max="13833" width="9.7109375" style="115" customWidth="1"/>
    <col min="13834" max="13834" width="8.42578125" style="115" customWidth="1"/>
    <col min="13835" max="13835" width="8.85546875" style="115" customWidth="1"/>
    <col min="13836" max="13836" width="9.7109375" style="115" customWidth="1"/>
    <col min="13837" max="14078" width="9.140625" style="115"/>
    <col min="14079" max="14079" width="4.42578125" style="115" customWidth="1"/>
    <col min="14080" max="14080" width="3" style="115" customWidth="1"/>
    <col min="14081" max="14081" width="10.42578125" style="115" customWidth="1"/>
    <col min="14082" max="14082" width="46.28515625" style="115" customWidth="1"/>
    <col min="14083" max="14083" width="7.85546875" style="115" customWidth="1"/>
    <col min="14084" max="14084" width="13.7109375" style="115" customWidth="1"/>
    <col min="14085" max="14086" width="8.85546875" style="115" customWidth="1"/>
    <col min="14087" max="14087" width="9.140625" style="115" customWidth="1"/>
    <col min="14088" max="14088" width="8.85546875" style="115" customWidth="1"/>
    <col min="14089" max="14089" width="9.7109375" style="115" customWidth="1"/>
    <col min="14090" max="14090" width="8.42578125" style="115" customWidth="1"/>
    <col min="14091" max="14091" width="8.85546875" style="115" customWidth="1"/>
    <col min="14092" max="14092" width="9.7109375" style="115" customWidth="1"/>
    <col min="14093" max="14334" width="9.140625" style="115"/>
    <col min="14335" max="14335" width="4.42578125" style="115" customWidth="1"/>
    <col min="14336" max="14336" width="3" style="115" customWidth="1"/>
    <col min="14337" max="14337" width="10.42578125" style="115" customWidth="1"/>
    <col min="14338" max="14338" width="46.28515625" style="115" customWidth="1"/>
    <col min="14339" max="14339" width="7.85546875" style="115" customWidth="1"/>
    <col min="14340" max="14340" width="13.7109375" style="115" customWidth="1"/>
    <col min="14341" max="14342" width="8.85546875" style="115" customWidth="1"/>
    <col min="14343" max="14343" width="9.140625" style="115" customWidth="1"/>
    <col min="14344" max="14344" width="8.85546875" style="115" customWidth="1"/>
    <col min="14345" max="14345" width="9.7109375" style="115" customWidth="1"/>
    <col min="14346" max="14346" width="8.42578125" style="115" customWidth="1"/>
    <col min="14347" max="14347" width="8.85546875" style="115" customWidth="1"/>
    <col min="14348" max="14348" width="9.7109375" style="115" customWidth="1"/>
    <col min="14349" max="14590" width="9.140625" style="115"/>
    <col min="14591" max="14591" width="4.42578125" style="115" customWidth="1"/>
    <col min="14592" max="14592" width="3" style="115" customWidth="1"/>
    <col min="14593" max="14593" width="10.42578125" style="115" customWidth="1"/>
    <col min="14594" max="14594" width="46.28515625" style="115" customWidth="1"/>
    <col min="14595" max="14595" width="7.85546875" style="115" customWidth="1"/>
    <col min="14596" max="14596" width="13.7109375" style="115" customWidth="1"/>
    <col min="14597" max="14598" width="8.85546875" style="115" customWidth="1"/>
    <col min="14599" max="14599" width="9.140625" style="115" customWidth="1"/>
    <col min="14600" max="14600" width="8.85546875" style="115" customWidth="1"/>
    <col min="14601" max="14601" width="9.7109375" style="115" customWidth="1"/>
    <col min="14602" max="14602" width="8.42578125" style="115" customWidth="1"/>
    <col min="14603" max="14603" width="8.85546875" style="115" customWidth="1"/>
    <col min="14604" max="14604" width="9.7109375" style="115" customWidth="1"/>
    <col min="14605" max="14846" width="9.140625" style="115"/>
    <col min="14847" max="14847" width="4.42578125" style="115" customWidth="1"/>
    <col min="14848" max="14848" width="3" style="115" customWidth="1"/>
    <col min="14849" max="14849" width="10.42578125" style="115" customWidth="1"/>
    <col min="14850" max="14850" width="46.28515625" style="115" customWidth="1"/>
    <col min="14851" max="14851" width="7.85546875" style="115" customWidth="1"/>
    <col min="14852" max="14852" width="13.7109375" style="115" customWidth="1"/>
    <col min="14853" max="14854" width="8.85546875" style="115" customWidth="1"/>
    <col min="14855" max="14855" width="9.140625" style="115" customWidth="1"/>
    <col min="14856" max="14856" width="8.85546875" style="115" customWidth="1"/>
    <col min="14857" max="14857" width="9.7109375" style="115" customWidth="1"/>
    <col min="14858" max="14858" width="8.42578125" style="115" customWidth="1"/>
    <col min="14859" max="14859" width="8.85546875" style="115" customWidth="1"/>
    <col min="14860" max="14860" width="9.7109375" style="115" customWidth="1"/>
    <col min="14861" max="15102" width="9.140625" style="115"/>
    <col min="15103" max="15103" width="4.42578125" style="115" customWidth="1"/>
    <col min="15104" max="15104" width="3" style="115" customWidth="1"/>
    <col min="15105" max="15105" width="10.42578125" style="115" customWidth="1"/>
    <col min="15106" max="15106" width="46.28515625" style="115" customWidth="1"/>
    <col min="15107" max="15107" width="7.85546875" style="115" customWidth="1"/>
    <col min="15108" max="15108" width="13.7109375" style="115" customWidth="1"/>
    <col min="15109" max="15110" width="8.85546875" style="115" customWidth="1"/>
    <col min="15111" max="15111" width="9.140625" style="115" customWidth="1"/>
    <col min="15112" max="15112" width="8.85546875" style="115" customWidth="1"/>
    <col min="15113" max="15113" width="9.7109375" style="115" customWidth="1"/>
    <col min="15114" max="15114" width="8.42578125" style="115" customWidth="1"/>
    <col min="15115" max="15115" width="8.85546875" style="115" customWidth="1"/>
    <col min="15116" max="15116" width="9.7109375" style="115" customWidth="1"/>
    <col min="15117" max="15358" width="9.140625" style="115"/>
    <col min="15359" max="15359" width="4.42578125" style="115" customWidth="1"/>
    <col min="15360" max="15360" width="3" style="115" customWidth="1"/>
    <col min="15361" max="15361" width="10.42578125" style="115" customWidth="1"/>
    <col min="15362" max="15362" width="46.28515625" style="115" customWidth="1"/>
    <col min="15363" max="15363" width="7.85546875" style="115" customWidth="1"/>
    <col min="15364" max="15364" width="13.7109375" style="115" customWidth="1"/>
    <col min="15365" max="15366" width="8.85546875" style="115" customWidth="1"/>
    <col min="15367" max="15367" width="9.140625" style="115" customWidth="1"/>
    <col min="15368" max="15368" width="8.85546875" style="115" customWidth="1"/>
    <col min="15369" max="15369" width="9.7109375" style="115" customWidth="1"/>
    <col min="15370" max="15370" width="8.42578125" style="115" customWidth="1"/>
    <col min="15371" max="15371" width="8.85546875" style="115" customWidth="1"/>
    <col min="15372" max="15372" width="9.7109375" style="115" customWidth="1"/>
    <col min="15373" max="15614" width="9.140625" style="115"/>
    <col min="15615" max="15615" width="4.42578125" style="115" customWidth="1"/>
    <col min="15616" max="15616" width="3" style="115" customWidth="1"/>
    <col min="15617" max="15617" width="10.42578125" style="115" customWidth="1"/>
    <col min="15618" max="15618" width="46.28515625" style="115" customWidth="1"/>
    <col min="15619" max="15619" width="7.85546875" style="115" customWidth="1"/>
    <col min="15620" max="15620" width="13.7109375" style="115" customWidth="1"/>
    <col min="15621" max="15622" width="8.85546875" style="115" customWidth="1"/>
    <col min="15623" max="15623" width="9.140625" style="115" customWidth="1"/>
    <col min="15624" max="15624" width="8.85546875" style="115" customWidth="1"/>
    <col min="15625" max="15625" width="9.7109375" style="115" customWidth="1"/>
    <col min="15626" max="15626" width="8.42578125" style="115" customWidth="1"/>
    <col min="15627" max="15627" width="8.85546875" style="115" customWidth="1"/>
    <col min="15628" max="15628" width="9.7109375" style="115" customWidth="1"/>
    <col min="15629" max="15870" width="9.140625" style="115"/>
    <col min="15871" max="15871" width="4.42578125" style="115" customWidth="1"/>
    <col min="15872" max="15872" width="3" style="115" customWidth="1"/>
    <col min="15873" max="15873" width="10.42578125" style="115" customWidth="1"/>
    <col min="15874" max="15874" width="46.28515625" style="115" customWidth="1"/>
    <col min="15875" max="15875" width="7.85546875" style="115" customWidth="1"/>
    <col min="15876" max="15876" width="13.7109375" style="115" customWidth="1"/>
    <col min="15877" max="15878" width="8.85546875" style="115" customWidth="1"/>
    <col min="15879" max="15879" width="9.140625" style="115" customWidth="1"/>
    <col min="15880" max="15880" width="8.85546875" style="115" customWidth="1"/>
    <col min="15881" max="15881" width="9.7109375" style="115" customWidth="1"/>
    <col min="15882" max="15882" width="8.42578125" style="115" customWidth="1"/>
    <col min="15883" max="15883" width="8.85546875" style="115" customWidth="1"/>
    <col min="15884" max="15884" width="9.7109375" style="115" customWidth="1"/>
    <col min="15885" max="16126" width="9.140625" style="115"/>
    <col min="16127" max="16127" width="4.42578125" style="115" customWidth="1"/>
    <col min="16128" max="16128" width="3" style="115" customWidth="1"/>
    <col min="16129" max="16129" width="10.42578125" style="115" customWidth="1"/>
    <col min="16130" max="16130" width="46.28515625" style="115" customWidth="1"/>
    <col min="16131" max="16131" width="7.85546875" style="115" customWidth="1"/>
    <col min="16132" max="16132" width="13.7109375" style="115" customWidth="1"/>
    <col min="16133" max="16134" width="8.85546875" style="115" customWidth="1"/>
    <col min="16135" max="16135" width="9.140625" style="115" customWidth="1"/>
    <col min="16136" max="16136" width="8.85546875" style="115" customWidth="1"/>
    <col min="16137" max="16137" width="9.7109375" style="115" customWidth="1"/>
    <col min="16138" max="16138" width="8.42578125" style="115" customWidth="1"/>
    <col min="16139" max="16139" width="8.85546875" style="115" customWidth="1"/>
    <col min="16140" max="16140" width="9.7109375" style="115" customWidth="1"/>
    <col min="16141" max="16384" width="9.140625" style="115"/>
  </cols>
  <sheetData>
    <row r="1" spans="1:26" s="111" customFormat="1" ht="18.75" x14ac:dyDescent="0.25">
      <c r="C1" s="775"/>
      <c r="D1" s="775"/>
      <c r="E1" s="775"/>
      <c r="F1" s="775"/>
      <c r="G1" s="775"/>
      <c r="H1" s="775"/>
      <c r="I1" s="775"/>
      <c r="J1" s="775"/>
      <c r="K1" s="775"/>
      <c r="L1" s="775"/>
      <c r="M1"/>
      <c r="N1"/>
      <c r="O1"/>
      <c r="P1"/>
      <c r="Q1"/>
      <c r="R1"/>
      <c r="S1"/>
      <c r="T1"/>
      <c r="U1"/>
    </row>
    <row r="2" spans="1:26" s="112" customFormat="1" ht="15.75" x14ac:dyDescent="0.25">
      <c r="B2" s="799" t="s">
        <v>134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/>
      <c r="N2"/>
      <c r="O2"/>
      <c r="P2"/>
      <c r="Q2"/>
      <c r="R2"/>
      <c r="S2"/>
      <c r="T2"/>
      <c r="U2"/>
    </row>
    <row r="3" spans="1:26" s="210" customFormat="1" ht="15" x14ac:dyDescent="0.25">
      <c r="B3" s="207"/>
      <c r="C3" s="483"/>
      <c r="D3" s="208"/>
      <c r="E3" s="209"/>
      <c r="F3" s="800"/>
      <c r="G3" s="800"/>
      <c r="H3" s="800"/>
      <c r="I3" s="801"/>
      <c r="J3" s="802"/>
      <c r="K3" s="209"/>
      <c r="M3"/>
      <c r="N3"/>
      <c r="O3"/>
      <c r="P3"/>
      <c r="Q3"/>
      <c r="R3"/>
      <c r="S3"/>
      <c r="T3"/>
      <c r="U3"/>
    </row>
    <row r="4" spans="1:26" ht="48.6" customHeight="1" x14ac:dyDescent="0.25">
      <c r="B4" s="790" t="s">
        <v>135</v>
      </c>
      <c r="C4" s="740" t="s">
        <v>438</v>
      </c>
      <c r="D4" s="740" t="s">
        <v>57</v>
      </c>
      <c r="E4" s="482"/>
      <c r="F4" s="792" t="s">
        <v>4</v>
      </c>
      <c r="G4" s="793"/>
      <c r="H4" s="794" t="s">
        <v>5</v>
      </c>
      <c r="I4" s="795"/>
      <c r="J4" s="794" t="s">
        <v>58</v>
      </c>
      <c r="K4" s="795"/>
      <c r="L4" s="796" t="s">
        <v>7</v>
      </c>
      <c r="M4"/>
      <c r="N4"/>
      <c r="O4"/>
      <c r="P4"/>
      <c r="Q4"/>
      <c r="R4"/>
      <c r="S4"/>
      <c r="T4"/>
      <c r="U4"/>
    </row>
    <row r="5" spans="1:26" ht="27" x14ac:dyDescent="0.25">
      <c r="B5" s="791"/>
      <c r="C5" s="741"/>
      <c r="D5" s="741"/>
      <c r="E5" s="372" t="s">
        <v>59</v>
      </c>
      <c r="F5" s="117" t="s">
        <v>8</v>
      </c>
      <c r="G5" s="386" t="s">
        <v>7</v>
      </c>
      <c r="H5" s="387" t="s">
        <v>8</v>
      </c>
      <c r="I5" s="386" t="s">
        <v>7</v>
      </c>
      <c r="J5" s="387" t="s">
        <v>8</v>
      </c>
      <c r="K5" s="386" t="s">
        <v>7</v>
      </c>
      <c r="L5" s="797"/>
      <c r="M5"/>
      <c r="N5"/>
      <c r="O5"/>
      <c r="P5"/>
      <c r="Q5"/>
      <c r="R5"/>
      <c r="S5"/>
      <c r="T5"/>
      <c r="U5"/>
    </row>
    <row r="6" spans="1:26" s="186" customFormat="1" ht="15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M6"/>
      <c r="N6"/>
      <c r="O6"/>
      <c r="P6"/>
      <c r="Q6"/>
      <c r="R6"/>
      <c r="S6"/>
      <c r="T6"/>
      <c r="U6"/>
    </row>
    <row r="7" spans="1:26" s="188" customFormat="1" ht="18.600000000000001" customHeight="1" x14ac:dyDescent="0.25">
      <c r="B7" s="448">
        <v>1</v>
      </c>
      <c r="C7" s="155" t="s">
        <v>141</v>
      </c>
      <c r="D7" s="448" t="s">
        <v>40</v>
      </c>
      <c r="E7" s="17">
        <v>22.4</v>
      </c>
      <c r="F7" s="379"/>
      <c r="G7" s="17"/>
      <c r="H7" s="125"/>
      <c r="I7" s="17"/>
      <c r="J7" s="125"/>
      <c r="K7" s="17"/>
      <c r="L7" s="17"/>
      <c r="M7"/>
      <c r="N7"/>
      <c r="O7"/>
      <c r="P7"/>
      <c r="Q7"/>
      <c r="R7"/>
      <c r="S7"/>
      <c r="T7"/>
      <c r="U7"/>
    </row>
    <row r="8" spans="1:26" s="188" customFormat="1" ht="16.5" customHeight="1" x14ac:dyDescent="0.25">
      <c r="B8" s="448">
        <v>2</v>
      </c>
      <c r="C8" s="155" t="s">
        <v>124</v>
      </c>
      <c r="D8" s="448" t="s">
        <v>40</v>
      </c>
      <c r="E8" s="17">
        <v>5.6</v>
      </c>
      <c r="F8" s="379"/>
      <c r="G8" s="17"/>
      <c r="H8" s="17"/>
      <c r="I8" s="17"/>
      <c r="J8" s="125"/>
      <c r="K8" s="17"/>
      <c r="L8" s="17"/>
      <c r="M8" s="189"/>
    </row>
    <row r="9" spans="1:26" s="192" customFormat="1" ht="31.15" customHeight="1" x14ac:dyDescent="0.25">
      <c r="B9" s="460">
        <v>3</v>
      </c>
      <c r="C9" s="633" t="s">
        <v>140</v>
      </c>
      <c r="D9" s="460" t="s">
        <v>44</v>
      </c>
      <c r="E9" s="17">
        <f>E8*1.9</f>
        <v>10.639999999999999</v>
      </c>
      <c r="F9" s="128"/>
      <c r="G9" s="128"/>
      <c r="H9" s="191"/>
      <c r="I9" s="128"/>
      <c r="J9" s="128"/>
      <c r="K9" s="128"/>
      <c r="L9" s="128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1:26" s="58" customFormat="1" ht="13.5" x14ac:dyDescent="0.25">
      <c r="A10" s="58">
        <v>5.82</v>
      </c>
      <c r="B10" s="40">
        <v>4</v>
      </c>
      <c r="C10" s="493" t="s">
        <v>430</v>
      </c>
      <c r="D10" s="453" t="s">
        <v>44</v>
      </c>
      <c r="E10" s="17">
        <f>E7*1.9+E9</f>
        <v>53.199999999999996</v>
      </c>
      <c r="F10" s="213"/>
      <c r="G10" s="213"/>
      <c r="H10" s="213"/>
      <c r="I10" s="213"/>
      <c r="J10" s="213"/>
      <c r="K10" s="489"/>
      <c r="L10" s="75"/>
      <c r="M10" s="215"/>
    </row>
    <row r="11" spans="1:26" s="188" customFormat="1" ht="13.5" x14ac:dyDescent="0.25">
      <c r="B11" s="448">
        <v>5</v>
      </c>
      <c r="C11" s="155" t="s">
        <v>125</v>
      </c>
      <c r="D11" s="448" t="s">
        <v>40</v>
      </c>
      <c r="E11" s="17">
        <v>2.8</v>
      </c>
      <c r="F11" s="379"/>
      <c r="G11" s="17"/>
      <c r="H11" s="17"/>
      <c r="I11" s="17"/>
      <c r="J11" s="125"/>
      <c r="K11" s="17"/>
      <c r="L11" s="17"/>
      <c r="M11" s="187"/>
    </row>
    <row r="12" spans="1:26" s="126" customFormat="1" ht="41.25" customHeight="1" x14ac:dyDescent="0.25">
      <c r="B12" s="448">
        <v>6</v>
      </c>
      <c r="C12" s="499" t="s">
        <v>126</v>
      </c>
      <c r="D12" s="448" t="s">
        <v>40</v>
      </c>
      <c r="E12" s="17">
        <v>5.6</v>
      </c>
      <c r="F12" s="155"/>
      <c r="G12" s="156"/>
      <c r="H12" s="17"/>
      <c r="I12" s="17"/>
      <c r="J12" s="125"/>
      <c r="K12" s="17"/>
      <c r="L12" s="17"/>
      <c r="M12" s="131"/>
    </row>
    <row r="13" spans="1:26" s="206" customFormat="1" ht="17.25" customHeight="1" x14ac:dyDescent="0.2">
      <c r="B13" s="448">
        <v>7</v>
      </c>
      <c r="C13" s="634" t="s">
        <v>133</v>
      </c>
      <c r="D13" s="448" t="s">
        <v>40</v>
      </c>
      <c r="E13" s="17">
        <v>16.8</v>
      </c>
      <c r="F13" s="17"/>
      <c r="G13" s="17"/>
      <c r="H13" s="17"/>
      <c r="I13" s="17"/>
      <c r="J13" s="17"/>
      <c r="K13" s="17"/>
      <c r="L13" s="17"/>
    </row>
    <row r="14" spans="1:26" s="206" customFormat="1" ht="16.5" customHeight="1" x14ac:dyDescent="0.2">
      <c r="B14" s="448">
        <v>8</v>
      </c>
      <c r="C14" s="634" t="s">
        <v>132</v>
      </c>
      <c r="D14" s="448" t="s">
        <v>40</v>
      </c>
      <c r="E14" s="17">
        <f>E13</f>
        <v>16.8</v>
      </c>
      <c r="F14" s="17"/>
      <c r="G14" s="17"/>
      <c r="H14" s="17"/>
      <c r="I14" s="17"/>
      <c r="J14" s="17"/>
      <c r="K14" s="17"/>
      <c r="L14" s="17"/>
    </row>
    <row r="15" spans="1:26" s="126" customFormat="1" ht="28.5" customHeight="1" x14ac:dyDescent="0.25">
      <c r="B15" s="448">
        <v>9</v>
      </c>
      <c r="C15" s="499" t="s">
        <v>127</v>
      </c>
      <c r="D15" s="448" t="s">
        <v>40</v>
      </c>
      <c r="E15" s="17">
        <v>2.8</v>
      </c>
      <c r="F15" s="155"/>
      <c r="G15" s="156"/>
      <c r="H15" s="125"/>
      <c r="I15" s="17"/>
      <c r="J15" s="125"/>
      <c r="K15" s="17"/>
      <c r="L15" s="17"/>
      <c r="M15" s="131"/>
    </row>
    <row r="16" spans="1:26" s="126" customFormat="1" ht="13.5" x14ac:dyDescent="0.25">
      <c r="B16" s="448">
        <v>10</v>
      </c>
      <c r="C16" s="645" t="s">
        <v>137</v>
      </c>
      <c r="D16" s="94" t="s">
        <v>12</v>
      </c>
      <c r="E16" s="17">
        <v>70</v>
      </c>
      <c r="F16" s="195"/>
      <c r="G16" s="195"/>
      <c r="H16" s="195"/>
      <c r="I16" s="195"/>
      <c r="J16" s="195"/>
      <c r="K16" s="195"/>
      <c r="L16" s="195"/>
      <c r="M16" s="188"/>
      <c r="N16" s="188"/>
      <c r="O16" s="188"/>
      <c r="P16" s="188"/>
      <c r="Q16" s="188"/>
    </row>
    <row r="17" spans="2:84" s="126" customFormat="1" ht="13.5" x14ac:dyDescent="0.25">
      <c r="B17" s="747">
        <v>11</v>
      </c>
      <c r="C17" s="155" t="s">
        <v>136</v>
      </c>
      <c r="D17" s="448" t="s">
        <v>27</v>
      </c>
      <c r="E17" s="17">
        <v>70</v>
      </c>
      <c r="F17" s="155"/>
      <c r="G17" s="156"/>
      <c r="H17" s="125"/>
      <c r="I17" s="17"/>
      <c r="J17" s="125"/>
      <c r="K17" s="17"/>
      <c r="L17" s="17"/>
      <c r="O17" s="131"/>
    </row>
    <row r="18" spans="2:84" s="126" customFormat="1" ht="27" x14ac:dyDescent="0.25">
      <c r="B18" s="749"/>
      <c r="C18" s="157" t="s">
        <v>436</v>
      </c>
      <c r="D18" s="449" t="s">
        <v>27</v>
      </c>
      <c r="E18" s="20">
        <f>E17</f>
        <v>70</v>
      </c>
      <c r="F18" s="20"/>
      <c r="G18" s="20"/>
      <c r="H18" s="54"/>
      <c r="I18" s="20"/>
      <c r="J18" s="54"/>
      <c r="K18" s="20"/>
      <c r="L18" s="20"/>
      <c r="O18" s="131"/>
    </row>
    <row r="19" spans="2:84" s="160" customFormat="1" ht="13.5" x14ac:dyDescent="0.25">
      <c r="B19" s="778">
        <v>13</v>
      </c>
      <c r="C19" s="167" t="s">
        <v>60</v>
      </c>
      <c r="D19" s="384"/>
      <c r="E19" s="128"/>
      <c r="F19" s="159"/>
      <c r="G19" s="128"/>
      <c r="H19" s="128"/>
      <c r="I19" s="128"/>
      <c r="J19" s="128"/>
      <c r="K19" s="128"/>
      <c r="L19" s="128"/>
      <c r="M19" s="126"/>
      <c r="N19" s="126"/>
      <c r="O19" s="126"/>
      <c r="P19" s="126"/>
      <c r="Q19" s="158"/>
    </row>
    <row r="20" spans="2:84" s="160" customFormat="1" ht="17.25" customHeight="1" x14ac:dyDescent="0.25">
      <c r="B20" s="779"/>
      <c r="C20" s="636" t="s">
        <v>437</v>
      </c>
      <c r="D20" s="599" t="s">
        <v>17</v>
      </c>
      <c r="E20" s="639">
        <v>6</v>
      </c>
      <c r="F20" s="20"/>
      <c r="G20" s="20"/>
      <c r="H20" s="54"/>
      <c r="I20" s="20"/>
      <c r="J20" s="54"/>
      <c r="K20" s="20"/>
      <c r="L20" s="127"/>
      <c r="M20" s="126"/>
      <c r="N20" s="126"/>
      <c r="O20" s="126"/>
      <c r="P20" s="126"/>
      <c r="Q20" s="158"/>
      <c r="R20" s="111"/>
      <c r="S20" s="111"/>
    </row>
    <row r="21" spans="2:84" s="126" customFormat="1" ht="13.5" customHeight="1" x14ac:dyDescent="0.25">
      <c r="B21" s="798"/>
      <c r="C21" s="637" t="s">
        <v>94</v>
      </c>
      <c r="D21" s="638" t="s">
        <v>17</v>
      </c>
      <c r="E21" s="640">
        <v>1</v>
      </c>
      <c r="F21" s="61"/>
      <c r="G21" s="61"/>
      <c r="H21" s="62"/>
      <c r="I21" s="61"/>
      <c r="J21" s="62"/>
      <c r="K21" s="61"/>
      <c r="L21" s="194"/>
      <c r="Q21" s="158"/>
    </row>
    <row r="22" spans="2:84" s="148" customFormat="1" ht="14.25" customHeight="1" x14ac:dyDescent="0.25">
      <c r="B22" s="475">
        <v>14</v>
      </c>
      <c r="C22" s="641" t="s">
        <v>138</v>
      </c>
      <c r="D22" s="642" t="s">
        <v>17</v>
      </c>
      <c r="E22" s="643">
        <v>1</v>
      </c>
      <c r="F22" s="224"/>
      <c r="G22" s="225"/>
      <c r="H22" s="226"/>
      <c r="I22" s="226"/>
      <c r="J22" s="226"/>
      <c r="K22" s="226"/>
      <c r="L22" s="226"/>
      <c r="M22" s="227"/>
    </row>
    <row r="23" spans="2:84" s="126" customFormat="1" ht="16.5" customHeight="1" x14ac:dyDescent="0.25">
      <c r="B23" s="448">
        <v>15</v>
      </c>
      <c r="C23" s="644" t="s">
        <v>131</v>
      </c>
      <c r="D23" s="642" t="s">
        <v>17</v>
      </c>
      <c r="E23" s="597">
        <v>1</v>
      </c>
      <c r="F23" s="17"/>
      <c r="G23" s="17"/>
      <c r="H23" s="17"/>
      <c r="I23" s="17"/>
      <c r="J23" s="17"/>
      <c r="K23" s="17"/>
      <c r="L23" s="17"/>
      <c r="N23" s="105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</row>
    <row r="24" spans="2:84" ht="13.5" x14ac:dyDescent="0.25">
      <c r="B24" s="106"/>
      <c r="C24" s="11" t="s">
        <v>7</v>
      </c>
      <c r="D24" s="373"/>
      <c r="E24" s="79"/>
      <c r="F24" s="217"/>
      <c r="G24" s="79"/>
      <c r="H24" s="79"/>
      <c r="I24" s="79"/>
      <c r="J24" s="79"/>
      <c r="K24" s="79"/>
      <c r="L24" s="79"/>
    </row>
    <row r="25" spans="2:84" s="221" customFormat="1" ht="13.5" x14ac:dyDescent="0.25">
      <c r="B25" s="218"/>
      <c r="C25" s="11" t="s">
        <v>52</v>
      </c>
      <c r="D25" s="142" t="s">
        <v>345</v>
      </c>
      <c r="E25" s="79"/>
      <c r="F25" s="79"/>
      <c r="G25" s="79"/>
      <c r="H25" s="79"/>
      <c r="I25" s="79"/>
      <c r="J25" s="79"/>
      <c r="K25" s="79"/>
      <c r="L25" s="79"/>
      <c r="M25" s="219"/>
      <c r="N25" s="220"/>
    </row>
    <row r="26" spans="2:84" s="221" customFormat="1" ht="13.5" x14ac:dyDescent="0.25">
      <c r="B26" s="218"/>
      <c r="C26" s="11" t="s">
        <v>7</v>
      </c>
      <c r="D26" s="145"/>
      <c r="E26" s="222"/>
      <c r="F26" s="222"/>
      <c r="G26" s="79"/>
      <c r="H26" s="79"/>
      <c r="I26" s="79"/>
      <c r="J26" s="79"/>
      <c r="K26" s="79"/>
      <c r="L26" s="79"/>
    </row>
    <row r="27" spans="2:84" s="221" customFormat="1" ht="13.5" x14ac:dyDescent="0.25">
      <c r="B27" s="218"/>
      <c r="C27" s="81" t="s">
        <v>33</v>
      </c>
      <c r="D27" s="142" t="s">
        <v>345</v>
      </c>
      <c r="E27" s="222"/>
      <c r="F27" s="222"/>
      <c r="G27" s="79"/>
      <c r="H27" s="79"/>
      <c r="I27" s="79"/>
      <c r="J27" s="79"/>
      <c r="K27" s="79"/>
      <c r="L27" s="79"/>
    </row>
    <row r="28" spans="2:84" s="221" customFormat="1" ht="13.5" x14ac:dyDescent="0.25">
      <c r="B28" s="218"/>
      <c r="C28" s="11" t="s">
        <v>7</v>
      </c>
      <c r="D28" s="145"/>
      <c r="E28" s="222"/>
      <c r="F28" s="222"/>
      <c r="G28" s="223"/>
      <c r="H28" s="223"/>
      <c r="I28" s="223"/>
      <c r="J28" s="223"/>
      <c r="K28" s="223"/>
      <c r="L28" s="79"/>
    </row>
    <row r="30" spans="2:84" ht="15" x14ac:dyDescent="0.25">
      <c r="B30" s="4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</sheetData>
  <mergeCells count="13">
    <mergeCell ref="B19:B21"/>
    <mergeCell ref="H4:I4"/>
    <mergeCell ref="B4:B5"/>
    <mergeCell ref="C1:L1"/>
    <mergeCell ref="B2:L2"/>
    <mergeCell ref="F3:H3"/>
    <mergeCell ref="I3:J3"/>
    <mergeCell ref="J4:K4"/>
    <mergeCell ref="L4:L5"/>
    <mergeCell ref="C4:C5"/>
    <mergeCell ref="D4:D5"/>
    <mergeCell ref="F4:G4"/>
    <mergeCell ref="B17:B18"/>
  </mergeCells>
  <pageMargins left="0.2" right="0.2" top="0.75" bottom="0.75" header="0.3" footer="0.3"/>
  <pageSetup paperSize="9" scale="8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A13" zoomScaleNormal="100" workbookViewId="0">
      <selection activeCell="C43" sqref="C43"/>
    </sheetView>
  </sheetViews>
  <sheetFormatPr defaultRowHeight="15" x14ac:dyDescent="0.25"/>
  <cols>
    <col min="1" max="2" width="3.5703125" style="111" customWidth="1"/>
    <col min="3" max="3" width="59.7109375" style="111" customWidth="1"/>
    <col min="4" max="6" width="9.140625" style="111"/>
    <col min="7" max="7" width="9.42578125" style="111" bestFit="1" customWidth="1"/>
    <col min="8" max="8" width="9.140625" style="111"/>
    <col min="9" max="9" width="9.42578125" style="111" bestFit="1" customWidth="1"/>
    <col min="10" max="10" width="9.85546875" style="111" customWidth="1"/>
    <col min="11" max="11" width="9.140625" style="111"/>
    <col min="12" max="12" width="11" style="111" customWidth="1"/>
    <col min="13" max="13" width="10.5703125" style="111" bestFit="1" customWidth="1"/>
    <col min="14" max="14" width="9.5703125" style="111" bestFit="1" customWidth="1"/>
    <col min="15" max="254" width="9.140625" style="111"/>
    <col min="255" max="255" width="4.7109375" style="111" customWidth="1"/>
    <col min="256" max="256" width="3.5703125" style="111" customWidth="1"/>
    <col min="257" max="257" width="10.42578125" style="111" customWidth="1"/>
    <col min="258" max="258" width="54.42578125" style="111" customWidth="1"/>
    <col min="259" max="262" width="9.140625" style="111"/>
    <col min="263" max="263" width="9.42578125" style="111" bestFit="1" customWidth="1"/>
    <col min="264" max="267" width="9.140625" style="111"/>
    <col min="268" max="268" width="11" style="111" customWidth="1"/>
    <col min="269" max="269" width="10.5703125" style="111" bestFit="1" customWidth="1"/>
    <col min="270" max="510" width="9.140625" style="111"/>
    <col min="511" max="511" width="4.7109375" style="111" customWidth="1"/>
    <col min="512" max="512" width="3.5703125" style="111" customWidth="1"/>
    <col min="513" max="513" width="10.42578125" style="111" customWidth="1"/>
    <col min="514" max="514" width="54.42578125" style="111" customWidth="1"/>
    <col min="515" max="518" width="9.140625" style="111"/>
    <col min="519" max="519" width="9.42578125" style="111" bestFit="1" customWidth="1"/>
    <col min="520" max="523" width="9.140625" style="111"/>
    <col min="524" max="524" width="11" style="111" customWidth="1"/>
    <col min="525" max="525" width="10.5703125" style="111" bestFit="1" customWidth="1"/>
    <col min="526" max="766" width="9.140625" style="111"/>
    <col min="767" max="767" width="4.7109375" style="111" customWidth="1"/>
    <col min="768" max="768" width="3.5703125" style="111" customWidth="1"/>
    <col min="769" max="769" width="10.42578125" style="111" customWidth="1"/>
    <col min="770" max="770" width="54.42578125" style="111" customWidth="1"/>
    <col min="771" max="774" width="9.140625" style="111"/>
    <col min="775" max="775" width="9.42578125" style="111" bestFit="1" customWidth="1"/>
    <col min="776" max="779" width="9.140625" style="111"/>
    <col min="780" max="780" width="11" style="111" customWidth="1"/>
    <col min="781" max="781" width="10.5703125" style="111" bestFit="1" customWidth="1"/>
    <col min="782" max="1022" width="9.140625" style="111"/>
    <col min="1023" max="1023" width="4.7109375" style="111" customWidth="1"/>
    <col min="1024" max="1024" width="3.5703125" style="111" customWidth="1"/>
    <col min="1025" max="1025" width="10.42578125" style="111" customWidth="1"/>
    <col min="1026" max="1026" width="54.42578125" style="111" customWidth="1"/>
    <col min="1027" max="1030" width="9.140625" style="111"/>
    <col min="1031" max="1031" width="9.42578125" style="111" bestFit="1" customWidth="1"/>
    <col min="1032" max="1035" width="9.140625" style="111"/>
    <col min="1036" max="1036" width="11" style="111" customWidth="1"/>
    <col min="1037" max="1037" width="10.5703125" style="111" bestFit="1" customWidth="1"/>
    <col min="1038" max="1278" width="9.140625" style="111"/>
    <col min="1279" max="1279" width="4.7109375" style="111" customWidth="1"/>
    <col min="1280" max="1280" width="3.5703125" style="111" customWidth="1"/>
    <col min="1281" max="1281" width="10.42578125" style="111" customWidth="1"/>
    <col min="1282" max="1282" width="54.42578125" style="111" customWidth="1"/>
    <col min="1283" max="1286" width="9.140625" style="111"/>
    <col min="1287" max="1287" width="9.42578125" style="111" bestFit="1" customWidth="1"/>
    <col min="1288" max="1291" width="9.140625" style="111"/>
    <col min="1292" max="1292" width="11" style="111" customWidth="1"/>
    <col min="1293" max="1293" width="10.5703125" style="111" bestFit="1" customWidth="1"/>
    <col min="1294" max="1534" width="9.140625" style="111"/>
    <col min="1535" max="1535" width="4.7109375" style="111" customWidth="1"/>
    <col min="1536" max="1536" width="3.5703125" style="111" customWidth="1"/>
    <col min="1537" max="1537" width="10.42578125" style="111" customWidth="1"/>
    <col min="1538" max="1538" width="54.42578125" style="111" customWidth="1"/>
    <col min="1539" max="1542" width="9.140625" style="111"/>
    <col min="1543" max="1543" width="9.42578125" style="111" bestFit="1" customWidth="1"/>
    <col min="1544" max="1547" width="9.140625" style="111"/>
    <col min="1548" max="1548" width="11" style="111" customWidth="1"/>
    <col min="1549" max="1549" width="10.5703125" style="111" bestFit="1" customWidth="1"/>
    <col min="1550" max="1790" width="9.140625" style="111"/>
    <col min="1791" max="1791" width="4.7109375" style="111" customWidth="1"/>
    <col min="1792" max="1792" width="3.5703125" style="111" customWidth="1"/>
    <col min="1793" max="1793" width="10.42578125" style="111" customWidth="1"/>
    <col min="1794" max="1794" width="54.42578125" style="111" customWidth="1"/>
    <col min="1795" max="1798" width="9.140625" style="111"/>
    <col min="1799" max="1799" width="9.42578125" style="111" bestFit="1" customWidth="1"/>
    <col min="1800" max="1803" width="9.140625" style="111"/>
    <col min="1804" max="1804" width="11" style="111" customWidth="1"/>
    <col min="1805" max="1805" width="10.5703125" style="111" bestFit="1" customWidth="1"/>
    <col min="1806" max="2046" width="9.140625" style="111"/>
    <col min="2047" max="2047" width="4.7109375" style="111" customWidth="1"/>
    <col min="2048" max="2048" width="3.5703125" style="111" customWidth="1"/>
    <col min="2049" max="2049" width="10.42578125" style="111" customWidth="1"/>
    <col min="2050" max="2050" width="54.42578125" style="111" customWidth="1"/>
    <col min="2051" max="2054" width="9.140625" style="111"/>
    <col min="2055" max="2055" width="9.42578125" style="111" bestFit="1" customWidth="1"/>
    <col min="2056" max="2059" width="9.140625" style="111"/>
    <col min="2060" max="2060" width="11" style="111" customWidth="1"/>
    <col min="2061" max="2061" width="10.5703125" style="111" bestFit="1" customWidth="1"/>
    <col min="2062" max="2302" width="9.140625" style="111"/>
    <col min="2303" max="2303" width="4.7109375" style="111" customWidth="1"/>
    <col min="2304" max="2304" width="3.5703125" style="111" customWidth="1"/>
    <col min="2305" max="2305" width="10.42578125" style="111" customWidth="1"/>
    <col min="2306" max="2306" width="54.42578125" style="111" customWidth="1"/>
    <col min="2307" max="2310" width="9.140625" style="111"/>
    <col min="2311" max="2311" width="9.42578125" style="111" bestFit="1" customWidth="1"/>
    <col min="2312" max="2315" width="9.140625" style="111"/>
    <col min="2316" max="2316" width="11" style="111" customWidth="1"/>
    <col min="2317" max="2317" width="10.5703125" style="111" bestFit="1" customWidth="1"/>
    <col min="2318" max="2558" width="9.140625" style="111"/>
    <col min="2559" max="2559" width="4.7109375" style="111" customWidth="1"/>
    <col min="2560" max="2560" width="3.5703125" style="111" customWidth="1"/>
    <col min="2561" max="2561" width="10.42578125" style="111" customWidth="1"/>
    <col min="2562" max="2562" width="54.42578125" style="111" customWidth="1"/>
    <col min="2563" max="2566" width="9.140625" style="111"/>
    <col min="2567" max="2567" width="9.42578125" style="111" bestFit="1" customWidth="1"/>
    <col min="2568" max="2571" width="9.140625" style="111"/>
    <col min="2572" max="2572" width="11" style="111" customWidth="1"/>
    <col min="2573" max="2573" width="10.5703125" style="111" bestFit="1" customWidth="1"/>
    <col min="2574" max="2814" width="9.140625" style="111"/>
    <col min="2815" max="2815" width="4.7109375" style="111" customWidth="1"/>
    <col min="2816" max="2816" width="3.5703125" style="111" customWidth="1"/>
    <col min="2817" max="2817" width="10.42578125" style="111" customWidth="1"/>
    <col min="2818" max="2818" width="54.42578125" style="111" customWidth="1"/>
    <col min="2819" max="2822" width="9.140625" style="111"/>
    <col min="2823" max="2823" width="9.42578125" style="111" bestFit="1" customWidth="1"/>
    <col min="2824" max="2827" width="9.140625" style="111"/>
    <col min="2828" max="2828" width="11" style="111" customWidth="1"/>
    <col min="2829" max="2829" width="10.5703125" style="111" bestFit="1" customWidth="1"/>
    <col min="2830" max="3070" width="9.140625" style="111"/>
    <col min="3071" max="3071" width="4.7109375" style="111" customWidth="1"/>
    <col min="3072" max="3072" width="3.5703125" style="111" customWidth="1"/>
    <col min="3073" max="3073" width="10.42578125" style="111" customWidth="1"/>
    <col min="3074" max="3074" width="54.42578125" style="111" customWidth="1"/>
    <col min="3075" max="3078" width="9.140625" style="111"/>
    <col min="3079" max="3079" width="9.42578125" style="111" bestFit="1" customWidth="1"/>
    <col min="3080" max="3083" width="9.140625" style="111"/>
    <col min="3084" max="3084" width="11" style="111" customWidth="1"/>
    <col min="3085" max="3085" width="10.5703125" style="111" bestFit="1" customWidth="1"/>
    <col min="3086" max="3326" width="9.140625" style="111"/>
    <col min="3327" max="3327" width="4.7109375" style="111" customWidth="1"/>
    <col min="3328" max="3328" width="3.5703125" style="111" customWidth="1"/>
    <col min="3329" max="3329" width="10.42578125" style="111" customWidth="1"/>
    <col min="3330" max="3330" width="54.42578125" style="111" customWidth="1"/>
    <col min="3331" max="3334" width="9.140625" style="111"/>
    <col min="3335" max="3335" width="9.42578125" style="111" bestFit="1" customWidth="1"/>
    <col min="3336" max="3339" width="9.140625" style="111"/>
    <col min="3340" max="3340" width="11" style="111" customWidth="1"/>
    <col min="3341" max="3341" width="10.5703125" style="111" bestFit="1" customWidth="1"/>
    <col min="3342" max="3582" width="9.140625" style="111"/>
    <col min="3583" max="3583" width="4.7109375" style="111" customWidth="1"/>
    <col min="3584" max="3584" width="3.5703125" style="111" customWidth="1"/>
    <col min="3585" max="3585" width="10.42578125" style="111" customWidth="1"/>
    <col min="3586" max="3586" width="54.42578125" style="111" customWidth="1"/>
    <col min="3587" max="3590" width="9.140625" style="111"/>
    <col min="3591" max="3591" width="9.42578125" style="111" bestFit="1" customWidth="1"/>
    <col min="3592" max="3595" width="9.140625" style="111"/>
    <col min="3596" max="3596" width="11" style="111" customWidth="1"/>
    <col min="3597" max="3597" width="10.5703125" style="111" bestFit="1" customWidth="1"/>
    <col min="3598" max="3838" width="9.140625" style="111"/>
    <col min="3839" max="3839" width="4.7109375" style="111" customWidth="1"/>
    <col min="3840" max="3840" width="3.5703125" style="111" customWidth="1"/>
    <col min="3841" max="3841" width="10.42578125" style="111" customWidth="1"/>
    <col min="3842" max="3842" width="54.42578125" style="111" customWidth="1"/>
    <col min="3843" max="3846" width="9.140625" style="111"/>
    <col min="3847" max="3847" width="9.42578125" style="111" bestFit="1" customWidth="1"/>
    <col min="3848" max="3851" width="9.140625" style="111"/>
    <col min="3852" max="3852" width="11" style="111" customWidth="1"/>
    <col min="3853" max="3853" width="10.5703125" style="111" bestFit="1" customWidth="1"/>
    <col min="3854" max="4094" width="9.140625" style="111"/>
    <col min="4095" max="4095" width="4.7109375" style="111" customWidth="1"/>
    <col min="4096" max="4096" width="3.5703125" style="111" customWidth="1"/>
    <col min="4097" max="4097" width="10.42578125" style="111" customWidth="1"/>
    <col min="4098" max="4098" width="54.42578125" style="111" customWidth="1"/>
    <col min="4099" max="4102" width="9.140625" style="111"/>
    <col min="4103" max="4103" width="9.42578125" style="111" bestFit="1" customWidth="1"/>
    <col min="4104" max="4107" width="9.140625" style="111"/>
    <col min="4108" max="4108" width="11" style="111" customWidth="1"/>
    <col min="4109" max="4109" width="10.5703125" style="111" bestFit="1" customWidth="1"/>
    <col min="4110" max="4350" width="9.140625" style="111"/>
    <col min="4351" max="4351" width="4.7109375" style="111" customWidth="1"/>
    <col min="4352" max="4352" width="3.5703125" style="111" customWidth="1"/>
    <col min="4353" max="4353" width="10.42578125" style="111" customWidth="1"/>
    <col min="4354" max="4354" width="54.42578125" style="111" customWidth="1"/>
    <col min="4355" max="4358" width="9.140625" style="111"/>
    <col min="4359" max="4359" width="9.42578125" style="111" bestFit="1" customWidth="1"/>
    <col min="4360" max="4363" width="9.140625" style="111"/>
    <col min="4364" max="4364" width="11" style="111" customWidth="1"/>
    <col min="4365" max="4365" width="10.5703125" style="111" bestFit="1" customWidth="1"/>
    <col min="4366" max="4606" width="9.140625" style="111"/>
    <col min="4607" max="4607" width="4.7109375" style="111" customWidth="1"/>
    <col min="4608" max="4608" width="3.5703125" style="111" customWidth="1"/>
    <col min="4609" max="4609" width="10.42578125" style="111" customWidth="1"/>
    <col min="4610" max="4610" width="54.42578125" style="111" customWidth="1"/>
    <col min="4611" max="4614" width="9.140625" style="111"/>
    <col min="4615" max="4615" width="9.42578125" style="111" bestFit="1" customWidth="1"/>
    <col min="4616" max="4619" width="9.140625" style="111"/>
    <col min="4620" max="4620" width="11" style="111" customWidth="1"/>
    <col min="4621" max="4621" width="10.5703125" style="111" bestFit="1" customWidth="1"/>
    <col min="4622" max="4862" width="9.140625" style="111"/>
    <col min="4863" max="4863" width="4.7109375" style="111" customWidth="1"/>
    <col min="4864" max="4864" width="3.5703125" style="111" customWidth="1"/>
    <col min="4865" max="4865" width="10.42578125" style="111" customWidth="1"/>
    <col min="4866" max="4866" width="54.42578125" style="111" customWidth="1"/>
    <col min="4867" max="4870" width="9.140625" style="111"/>
    <col min="4871" max="4871" width="9.42578125" style="111" bestFit="1" customWidth="1"/>
    <col min="4872" max="4875" width="9.140625" style="111"/>
    <col min="4876" max="4876" width="11" style="111" customWidth="1"/>
    <col min="4877" max="4877" width="10.5703125" style="111" bestFit="1" customWidth="1"/>
    <col min="4878" max="5118" width="9.140625" style="111"/>
    <col min="5119" max="5119" width="4.7109375" style="111" customWidth="1"/>
    <col min="5120" max="5120" width="3.5703125" style="111" customWidth="1"/>
    <col min="5121" max="5121" width="10.42578125" style="111" customWidth="1"/>
    <col min="5122" max="5122" width="54.42578125" style="111" customWidth="1"/>
    <col min="5123" max="5126" width="9.140625" style="111"/>
    <col min="5127" max="5127" width="9.42578125" style="111" bestFit="1" customWidth="1"/>
    <col min="5128" max="5131" width="9.140625" style="111"/>
    <col min="5132" max="5132" width="11" style="111" customWidth="1"/>
    <col min="5133" max="5133" width="10.5703125" style="111" bestFit="1" customWidth="1"/>
    <col min="5134" max="5374" width="9.140625" style="111"/>
    <col min="5375" max="5375" width="4.7109375" style="111" customWidth="1"/>
    <col min="5376" max="5376" width="3.5703125" style="111" customWidth="1"/>
    <col min="5377" max="5377" width="10.42578125" style="111" customWidth="1"/>
    <col min="5378" max="5378" width="54.42578125" style="111" customWidth="1"/>
    <col min="5379" max="5382" width="9.140625" style="111"/>
    <col min="5383" max="5383" width="9.42578125" style="111" bestFit="1" customWidth="1"/>
    <col min="5384" max="5387" width="9.140625" style="111"/>
    <col min="5388" max="5388" width="11" style="111" customWidth="1"/>
    <col min="5389" max="5389" width="10.5703125" style="111" bestFit="1" customWidth="1"/>
    <col min="5390" max="5630" width="9.140625" style="111"/>
    <col min="5631" max="5631" width="4.7109375" style="111" customWidth="1"/>
    <col min="5632" max="5632" width="3.5703125" style="111" customWidth="1"/>
    <col min="5633" max="5633" width="10.42578125" style="111" customWidth="1"/>
    <col min="5634" max="5634" width="54.42578125" style="111" customWidth="1"/>
    <col min="5635" max="5638" width="9.140625" style="111"/>
    <col min="5639" max="5639" width="9.42578125" style="111" bestFit="1" customWidth="1"/>
    <col min="5640" max="5643" width="9.140625" style="111"/>
    <col min="5644" max="5644" width="11" style="111" customWidth="1"/>
    <col min="5645" max="5645" width="10.5703125" style="111" bestFit="1" customWidth="1"/>
    <col min="5646" max="5886" width="9.140625" style="111"/>
    <col min="5887" max="5887" width="4.7109375" style="111" customWidth="1"/>
    <col min="5888" max="5888" width="3.5703125" style="111" customWidth="1"/>
    <col min="5889" max="5889" width="10.42578125" style="111" customWidth="1"/>
    <col min="5890" max="5890" width="54.42578125" style="111" customWidth="1"/>
    <col min="5891" max="5894" width="9.140625" style="111"/>
    <col min="5895" max="5895" width="9.42578125" style="111" bestFit="1" customWidth="1"/>
    <col min="5896" max="5899" width="9.140625" style="111"/>
    <col min="5900" max="5900" width="11" style="111" customWidth="1"/>
    <col min="5901" max="5901" width="10.5703125" style="111" bestFit="1" customWidth="1"/>
    <col min="5902" max="6142" width="9.140625" style="111"/>
    <col min="6143" max="6143" width="4.7109375" style="111" customWidth="1"/>
    <col min="6144" max="6144" width="3.5703125" style="111" customWidth="1"/>
    <col min="6145" max="6145" width="10.42578125" style="111" customWidth="1"/>
    <col min="6146" max="6146" width="54.42578125" style="111" customWidth="1"/>
    <col min="6147" max="6150" width="9.140625" style="111"/>
    <col min="6151" max="6151" width="9.42578125" style="111" bestFit="1" customWidth="1"/>
    <col min="6152" max="6155" width="9.140625" style="111"/>
    <col min="6156" max="6156" width="11" style="111" customWidth="1"/>
    <col min="6157" max="6157" width="10.5703125" style="111" bestFit="1" customWidth="1"/>
    <col min="6158" max="6398" width="9.140625" style="111"/>
    <col min="6399" max="6399" width="4.7109375" style="111" customWidth="1"/>
    <col min="6400" max="6400" width="3.5703125" style="111" customWidth="1"/>
    <col min="6401" max="6401" width="10.42578125" style="111" customWidth="1"/>
    <col min="6402" max="6402" width="54.42578125" style="111" customWidth="1"/>
    <col min="6403" max="6406" width="9.140625" style="111"/>
    <col min="6407" max="6407" width="9.42578125" style="111" bestFit="1" customWidth="1"/>
    <col min="6408" max="6411" width="9.140625" style="111"/>
    <col min="6412" max="6412" width="11" style="111" customWidth="1"/>
    <col min="6413" max="6413" width="10.5703125" style="111" bestFit="1" customWidth="1"/>
    <col min="6414" max="6654" width="9.140625" style="111"/>
    <col min="6655" max="6655" width="4.7109375" style="111" customWidth="1"/>
    <col min="6656" max="6656" width="3.5703125" style="111" customWidth="1"/>
    <col min="6657" max="6657" width="10.42578125" style="111" customWidth="1"/>
    <col min="6658" max="6658" width="54.42578125" style="111" customWidth="1"/>
    <col min="6659" max="6662" width="9.140625" style="111"/>
    <col min="6663" max="6663" width="9.42578125" style="111" bestFit="1" customWidth="1"/>
    <col min="6664" max="6667" width="9.140625" style="111"/>
    <col min="6668" max="6668" width="11" style="111" customWidth="1"/>
    <col min="6669" max="6669" width="10.5703125" style="111" bestFit="1" customWidth="1"/>
    <col min="6670" max="6910" width="9.140625" style="111"/>
    <col min="6911" max="6911" width="4.7109375" style="111" customWidth="1"/>
    <col min="6912" max="6912" width="3.5703125" style="111" customWidth="1"/>
    <col min="6913" max="6913" width="10.42578125" style="111" customWidth="1"/>
    <col min="6914" max="6914" width="54.42578125" style="111" customWidth="1"/>
    <col min="6915" max="6918" width="9.140625" style="111"/>
    <col min="6919" max="6919" width="9.42578125" style="111" bestFit="1" customWidth="1"/>
    <col min="6920" max="6923" width="9.140625" style="111"/>
    <col min="6924" max="6924" width="11" style="111" customWidth="1"/>
    <col min="6925" max="6925" width="10.5703125" style="111" bestFit="1" customWidth="1"/>
    <col min="6926" max="7166" width="9.140625" style="111"/>
    <col min="7167" max="7167" width="4.7109375" style="111" customWidth="1"/>
    <col min="7168" max="7168" width="3.5703125" style="111" customWidth="1"/>
    <col min="7169" max="7169" width="10.42578125" style="111" customWidth="1"/>
    <col min="7170" max="7170" width="54.42578125" style="111" customWidth="1"/>
    <col min="7171" max="7174" width="9.140625" style="111"/>
    <col min="7175" max="7175" width="9.42578125" style="111" bestFit="1" customWidth="1"/>
    <col min="7176" max="7179" width="9.140625" style="111"/>
    <col min="7180" max="7180" width="11" style="111" customWidth="1"/>
    <col min="7181" max="7181" width="10.5703125" style="111" bestFit="1" customWidth="1"/>
    <col min="7182" max="7422" width="9.140625" style="111"/>
    <col min="7423" max="7423" width="4.7109375" style="111" customWidth="1"/>
    <col min="7424" max="7424" width="3.5703125" style="111" customWidth="1"/>
    <col min="7425" max="7425" width="10.42578125" style="111" customWidth="1"/>
    <col min="7426" max="7426" width="54.42578125" style="111" customWidth="1"/>
    <col min="7427" max="7430" width="9.140625" style="111"/>
    <col min="7431" max="7431" width="9.42578125" style="111" bestFit="1" customWidth="1"/>
    <col min="7432" max="7435" width="9.140625" style="111"/>
    <col min="7436" max="7436" width="11" style="111" customWidth="1"/>
    <col min="7437" max="7437" width="10.5703125" style="111" bestFit="1" customWidth="1"/>
    <col min="7438" max="7678" width="9.140625" style="111"/>
    <col min="7679" max="7679" width="4.7109375" style="111" customWidth="1"/>
    <col min="7680" max="7680" width="3.5703125" style="111" customWidth="1"/>
    <col min="7681" max="7681" width="10.42578125" style="111" customWidth="1"/>
    <col min="7682" max="7682" width="54.42578125" style="111" customWidth="1"/>
    <col min="7683" max="7686" width="9.140625" style="111"/>
    <col min="7687" max="7687" width="9.42578125" style="111" bestFit="1" customWidth="1"/>
    <col min="7688" max="7691" width="9.140625" style="111"/>
    <col min="7692" max="7692" width="11" style="111" customWidth="1"/>
    <col min="7693" max="7693" width="10.5703125" style="111" bestFit="1" customWidth="1"/>
    <col min="7694" max="7934" width="9.140625" style="111"/>
    <col min="7935" max="7935" width="4.7109375" style="111" customWidth="1"/>
    <col min="7936" max="7936" width="3.5703125" style="111" customWidth="1"/>
    <col min="7937" max="7937" width="10.42578125" style="111" customWidth="1"/>
    <col min="7938" max="7938" width="54.42578125" style="111" customWidth="1"/>
    <col min="7939" max="7942" width="9.140625" style="111"/>
    <col min="7943" max="7943" width="9.42578125" style="111" bestFit="1" customWidth="1"/>
    <col min="7944" max="7947" width="9.140625" style="111"/>
    <col min="7948" max="7948" width="11" style="111" customWidth="1"/>
    <col min="7949" max="7949" width="10.5703125" style="111" bestFit="1" customWidth="1"/>
    <col min="7950" max="8190" width="9.140625" style="111"/>
    <col min="8191" max="8191" width="4.7109375" style="111" customWidth="1"/>
    <col min="8192" max="8192" width="3.5703125" style="111" customWidth="1"/>
    <col min="8193" max="8193" width="10.42578125" style="111" customWidth="1"/>
    <col min="8194" max="8194" width="54.42578125" style="111" customWidth="1"/>
    <col min="8195" max="8198" width="9.140625" style="111"/>
    <col min="8199" max="8199" width="9.42578125" style="111" bestFit="1" customWidth="1"/>
    <col min="8200" max="8203" width="9.140625" style="111"/>
    <col min="8204" max="8204" width="11" style="111" customWidth="1"/>
    <col min="8205" max="8205" width="10.5703125" style="111" bestFit="1" customWidth="1"/>
    <col min="8206" max="8446" width="9.140625" style="111"/>
    <col min="8447" max="8447" width="4.7109375" style="111" customWidth="1"/>
    <col min="8448" max="8448" width="3.5703125" style="111" customWidth="1"/>
    <col min="8449" max="8449" width="10.42578125" style="111" customWidth="1"/>
    <col min="8450" max="8450" width="54.42578125" style="111" customWidth="1"/>
    <col min="8451" max="8454" width="9.140625" style="111"/>
    <col min="8455" max="8455" width="9.42578125" style="111" bestFit="1" customWidth="1"/>
    <col min="8456" max="8459" width="9.140625" style="111"/>
    <col min="8460" max="8460" width="11" style="111" customWidth="1"/>
    <col min="8461" max="8461" width="10.5703125" style="111" bestFit="1" customWidth="1"/>
    <col min="8462" max="8702" width="9.140625" style="111"/>
    <col min="8703" max="8703" width="4.7109375" style="111" customWidth="1"/>
    <col min="8704" max="8704" width="3.5703125" style="111" customWidth="1"/>
    <col min="8705" max="8705" width="10.42578125" style="111" customWidth="1"/>
    <col min="8706" max="8706" width="54.42578125" style="111" customWidth="1"/>
    <col min="8707" max="8710" width="9.140625" style="111"/>
    <col min="8711" max="8711" width="9.42578125" style="111" bestFit="1" customWidth="1"/>
    <col min="8712" max="8715" width="9.140625" style="111"/>
    <col min="8716" max="8716" width="11" style="111" customWidth="1"/>
    <col min="8717" max="8717" width="10.5703125" style="111" bestFit="1" customWidth="1"/>
    <col min="8718" max="8958" width="9.140625" style="111"/>
    <col min="8959" max="8959" width="4.7109375" style="111" customWidth="1"/>
    <col min="8960" max="8960" width="3.5703125" style="111" customWidth="1"/>
    <col min="8961" max="8961" width="10.42578125" style="111" customWidth="1"/>
    <col min="8962" max="8962" width="54.42578125" style="111" customWidth="1"/>
    <col min="8963" max="8966" width="9.140625" style="111"/>
    <col min="8967" max="8967" width="9.42578125" style="111" bestFit="1" customWidth="1"/>
    <col min="8968" max="8971" width="9.140625" style="111"/>
    <col min="8972" max="8972" width="11" style="111" customWidth="1"/>
    <col min="8973" max="8973" width="10.5703125" style="111" bestFit="1" customWidth="1"/>
    <col min="8974" max="9214" width="9.140625" style="111"/>
    <col min="9215" max="9215" width="4.7109375" style="111" customWidth="1"/>
    <col min="9216" max="9216" width="3.5703125" style="111" customWidth="1"/>
    <col min="9217" max="9217" width="10.42578125" style="111" customWidth="1"/>
    <col min="9218" max="9218" width="54.42578125" style="111" customWidth="1"/>
    <col min="9219" max="9222" width="9.140625" style="111"/>
    <col min="9223" max="9223" width="9.42578125" style="111" bestFit="1" customWidth="1"/>
    <col min="9224" max="9227" width="9.140625" style="111"/>
    <col min="9228" max="9228" width="11" style="111" customWidth="1"/>
    <col min="9229" max="9229" width="10.5703125" style="111" bestFit="1" customWidth="1"/>
    <col min="9230" max="9470" width="9.140625" style="111"/>
    <col min="9471" max="9471" width="4.7109375" style="111" customWidth="1"/>
    <col min="9472" max="9472" width="3.5703125" style="111" customWidth="1"/>
    <col min="9473" max="9473" width="10.42578125" style="111" customWidth="1"/>
    <col min="9474" max="9474" width="54.42578125" style="111" customWidth="1"/>
    <col min="9475" max="9478" width="9.140625" style="111"/>
    <col min="9479" max="9479" width="9.42578125" style="111" bestFit="1" customWidth="1"/>
    <col min="9480" max="9483" width="9.140625" style="111"/>
    <col min="9484" max="9484" width="11" style="111" customWidth="1"/>
    <col min="9485" max="9485" width="10.5703125" style="111" bestFit="1" customWidth="1"/>
    <col min="9486" max="9726" width="9.140625" style="111"/>
    <col min="9727" max="9727" width="4.7109375" style="111" customWidth="1"/>
    <col min="9728" max="9728" width="3.5703125" style="111" customWidth="1"/>
    <col min="9729" max="9729" width="10.42578125" style="111" customWidth="1"/>
    <col min="9730" max="9730" width="54.42578125" style="111" customWidth="1"/>
    <col min="9731" max="9734" width="9.140625" style="111"/>
    <col min="9735" max="9735" width="9.42578125" style="111" bestFit="1" customWidth="1"/>
    <col min="9736" max="9739" width="9.140625" style="111"/>
    <col min="9740" max="9740" width="11" style="111" customWidth="1"/>
    <col min="9741" max="9741" width="10.5703125" style="111" bestFit="1" customWidth="1"/>
    <col min="9742" max="9982" width="9.140625" style="111"/>
    <col min="9983" max="9983" width="4.7109375" style="111" customWidth="1"/>
    <col min="9984" max="9984" width="3.5703125" style="111" customWidth="1"/>
    <col min="9985" max="9985" width="10.42578125" style="111" customWidth="1"/>
    <col min="9986" max="9986" width="54.42578125" style="111" customWidth="1"/>
    <col min="9987" max="9990" width="9.140625" style="111"/>
    <col min="9991" max="9991" width="9.42578125" style="111" bestFit="1" customWidth="1"/>
    <col min="9992" max="9995" width="9.140625" style="111"/>
    <col min="9996" max="9996" width="11" style="111" customWidth="1"/>
    <col min="9997" max="9997" width="10.5703125" style="111" bestFit="1" customWidth="1"/>
    <col min="9998" max="10238" width="9.140625" style="111"/>
    <col min="10239" max="10239" width="4.7109375" style="111" customWidth="1"/>
    <col min="10240" max="10240" width="3.5703125" style="111" customWidth="1"/>
    <col min="10241" max="10241" width="10.42578125" style="111" customWidth="1"/>
    <col min="10242" max="10242" width="54.42578125" style="111" customWidth="1"/>
    <col min="10243" max="10246" width="9.140625" style="111"/>
    <col min="10247" max="10247" width="9.42578125" style="111" bestFit="1" customWidth="1"/>
    <col min="10248" max="10251" width="9.140625" style="111"/>
    <col min="10252" max="10252" width="11" style="111" customWidth="1"/>
    <col min="10253" max="10253" width="10.5703125" style="111" bestFit="1" customWidth="1"/>
    <col min="10254" max="10494" width="9.140625" style="111"/>
    <col min="10495" max="10495" width="4.7109375" style="111" customWidth="1"/>
    <col min="10496" max="10496" width="3.5703125" style="111" customWidth="1"/>
    <col min="10497" max="10497" width="10.42578125" style="111" customWidth="1"/>
    <col min="10498" max="10498" width="54.42578125" style="111" customWidth="1"/>
    <col min="10499" max="10502" width="9.140625" style="111"/>
    <col min="10503" max="10503" width="9.42578125" style="111" bestFit="1" customWidth="1"/>
    <col min="10504" max="10507" width="9.140625" style="111"/>
    <col min="10508" max="10508" width="11" style="111" customWidth="1"/>
    <col min="10509" max="10509" width="10.5703125" style="111" bestFit="1" customWidth="1"/>
    <col min="10510" max="10750" width="9.140625" style="111"/>
    <col min="10751" max="10751" width="4.7109375" style="111" customWidth="1"/>
    <col min="10752" max="10752" width="3.5703125" style="111" customWidth="1"/>
    <col min="10753" max="10753" width="10.42578125" style="111" customWidth="1"/>
    <col min="10754" max="10754" width="54.42578125" style="111" customWidth="1"/>
    <col min="10755" max="10758" width="9.140625" style="111"/>
    <col min="10759" max="10759" width="9.42578125" style="111" bestFit="1" customWidth="1"/>
    <col min="10760" max="10763" width="9.140625" style="111"/>
    <col min="10764" max="10764" width="11" style="111" customWidth="1"/>
    <col min="10765" max="10765" width="10.5703125" style="111" bestFit="1" customWidth="1"/>
    <col min="10766" max="11006" width="9.140625" style="111"/>
    <col min="11007" max="11007" width="4.7109375" style="111" customWidth="1"/>
    <col min="11008" max="11008" width="3.5703125" style="111" customWidth="1"/>
    <col min="11009" max="11009" width="10.42578125" style="111" customWidth="1"/>
    <col min="11010" max="11010" width="54.42578125" style="111" customWidth="1"/>
    <col min="11011" max="11014" width="9.140625" style="111"/>
    <col min="11015" max="11015" width="9.42578125" style="111" bestFit="1" customWidth="1"/>
    <col min="11016" max="11019" width="9.140625" style="111"/>
    <col min="11020" max="11020" width="11" style="111" customWidth="1"/>
    <col min="11021" max="11021" width="10.5703125" style="111" bestFit="1" customWidth="1"/>
    <col min="11022" max="11262" width="9.140625" style="111"/>
    <col min="11263" max="11263" width="4.7109375" style="111" customWidth="1"/>
    <col min="11264" max="11264" width="3.5703125" style="111" customWidth="1"/>
    <col min="11265" max="11265" width="10.42578125" style="111" customWidth="1"/>
    <col min="11266" max="11266" width="54.42578125" style="111" customWidth="1"/>
    <col min="11267" max="11270" width="9.140625" style="111"/>
    <col min="11271" max="11271" width="9.42578125" style="111" bestFit="1" customWidth="1"/>
    <col min="11272" max="11275" width="9.140625" style="111"/>
    <col min="11276" max="11276" width="11" style="111" customWidth="1"/>
    <col min="11277" max="11277" width="10.5703125" style="111" bestFit="1" customWidth="1"/>
    <col min="11278" max="11518" width="9.140625" style="111"/>
    <col min="11519" max="11519" width="4.7109375" style="111" customWidth="1"/>
    <col min="11520" max="11520" width="3.5703125" style="111" customWidth="1"/>
    <col min="11521" max="11521" width="10.42578125" style="111" customWidth="1"/>
    <col min="11522" max="11522" width="54.42578125" style="111" customWidth="1"/>
    <col min="11523" max="11526" width="9.140625" style="111"/>
    <col min="11527" max="11527" width="9.42578125" style="111" bestFit="1" customWidth="1"/>
    <col min="11528" max="11531" width="9.140625" style="111"/>
    <col min="11532" max="11532" width="11" style="111" customWidth="1"/>
    <col min="11533" max="11533" width="10.5703125" style="111" bestFit="1" customWidth="1"/>
    <col min="11534" max="11774" width="9.140625" style="111"/>
    <col min="11775" max="11775" width="4.7109375" style="111" customWidth="1"/>
    <col min="11776" max="11776" width="3.5703125" style="111" customWidth="1"/>
    <col min="11777" max="11777" width="10.42578125" style="111" customWidth="1"/>
    <col min="11778" max="11778" width="54.42578125" style="111" customWidth="1"/>
    <col min="11779" max="11782" width="9.140625" style="111"/>
    <col min="11783" max="11783" width="9.42578125" style="111" bestFit="1" customWidth="1"/>
    <col min="11784" max="11787" width="9.140625" style="111"/>
    <col min="11788" max="11788" width="11" style="111" customWidth="1"/>
    <col min="11789" max="11789" width="10.5703125" style="111" bestFit="1" customWidth="1"/>
    <col min="11790" max="12030" width="9.140625" style="111"/>
    <col min="12031" max="12031" width="4.7109375" style="111" customWidth="1"/>
    <col min="12032" max="12032" width="3.5703125" style="111" customWidth="1"/>
    <col min="12033" max="12033" width="10.42578125" style="111" customWidth="1"/>
    <col min="12034" max="12034" width="54.42578125" style="111" customWidth="1"/>
    <col min="12035" max="12038" width="9.140625" style="111"/>
    <col min="12039" max="12039" width="9.42578125" style="111" bestFit="1" customWidth="1"/>
    <col min="12040" max="12043" width="9.140625" style="111"/>
    <col min="12044" max="12044" width="11" style="111" customWidth="1"/>
    <col min="12045" max="12045" width="10.5703125" style="111" bestFit="1" customWidth="1"/>
    <col min="12046" max="12286" width="9.140625" style="111"/>
    <col min="12287" max="12287" width="4.7109375" style="111" customWidth="1"/>
    <col min="12288" max="12288" width="3.5703125" style="111" customWidth="1"/>
    <col min="12289" max="12289" width="10.42578125" style="111" customWidth="1"/>
    <col min="12290" max="12290" width="54.42578125" style="111" customWidth="1"/>
    <col min="12291" max="12294" width="9.140625" style="111"/>
    <col min="12295" max="12295" width="9.42578125" style="111" bestFit="1" customWidth="1"/>
    <col min="12296" max="12299" width="9.140625" style="111"/>
    <col min="12300" max="12300" width="11" style="111" customWidth="1"/>
    <col min="12301" max="12301" width="10.5703125" style="111" bestFit="1" customWidth="1"/>
    <col min="12302" max="12542" width="9.140625" style="111"/>
    <col min="12543" max="12543" width="4.7109375" style="111" customWidth="1"/>
    <col min="12544" max="12544" width="3.5703125" style="111" customWidth="1"/>
    <col min="12545" max="12545" width="10.42578125" style="111" customWidth="1"/>
    <col min="12546" max="12546" width="54.42578125" style="111" customWidth="1"/>
    <col min="12547" max="12550" width="9.140625" style="111"/>
    <col min="12551" max="12551" width="9.42578125" style="111" bestFit="1" customWidth="1"/>
    <col min="12552" max="12555" width="9.140625" style="111"/>
    <col min="12556" max="12556" width="11" style="111" customWidth="1"/>
    <col min="12557" max="12557" width="10.5703125" style="111" bestFit="1" customWidth="1"/>
    <col min="12558" max="12798" width="9.140625" style="111"/>
    <col min="12799" max="12799" width="4.7109375" style="111" customWidth="1"/>
    <col min="12800" max="12800" width="3.5703125" style="111" customWidth="1"/>
    <col min="12801" max="12801" width="10.42578125" style="111" customWidth="1"/>
    <col min="12802" max="12802" width="54.42578125" style="111" customWidth="1"/>
    <col min="12803" max="12806" width="9.140625" style="111"/>
    <col min="12807" max="12807" width="9.42578125" style="111" bestFit="1" customWidth="1"/>
    <col min="12808" max="12811" width="9.140625" style="111"/>
    <col min="12812" max="12812" width="11" style="111" customWidth="1"/>
    <col min="12813" max="12813" width="10.5703125" style="111" bestFit="1" customWidth="1"/>
    <col min="12814" max="13054" width="9.140625" style="111"/>
    <col min="13055" max="13055" width="4.7109375" style="111" customWidth="1"/>
    <col min="13056" max="13056" width="3.5703125" style="111" customWidth="1"/>
    <col min="13057" max="13057" width="10.42578125" style="111" customWidth="1"/>
    <col min="13058" max="13058" width="54.42578125" style="111" customWidth="1"/>
    <col min="13059" max="13062" width="9.140625" style="111"/>
    <col min="13063" max="13063" width="9.42578125" style="111" bestFit="1" customWidth="1"/>
    <col min="13064" max="13067" width="9.140625" style="111"/>
    <col min="13068" max="13068" width="11" style="111" customWidth="1"/>
    <col min="13069" max="13069" width="10.5703125" style="111" bestFit="1" customWidth="1"/>
    <col min="13070" max="13310" width="9.140625" style="111"/>
    <col min="13311" max="13311" width="4.7109375" style="111" customWidth="1"/>
    <col min="13312" max="13312" width="3.5703125" style="111" customWidth="1"/>
    <col min="13313" max="13313" width="10.42578125" style="111" customWidth="1"/>
    <col min="13314" max="13314" width="54.42578125" style="111" customWidth="1"/>
    <col min="13315" max="13318" width="9.140625" style="111"/>
    <col min="13319" max="13319" width="9.42578125" style="111" bestFit="1" customWidth="1"/>
    <col min="13320" max="13323" width="9.140625" style="111"/>
    <col min="13324" max="13324" width="11" style="111" customWidth="1"/>
    <col min="13325" max="13325" width="10.5703125" style="111" bestFit="1" customWidth="1"/>
    <col min="13326" max="13566" width="9.140625" style="111"/>
    <col min="13567" max="13567" width="4.7109375" style="111" customWidth="1"/>
    <col min="13568" max="13568" width="3.5703125" style="111" customWidth="1"/>
    <col min="13569" max="13569" width="10.42578125" style="111" customWidth="1"/>
    <col min="13570" max="13570" width="54.42578125" style="111" customWidth="1"/>
    <col min="13571" max="13574" width="9.140625" style="111"/>
    <col min="13575" max="13575" width="9.42578125" style="111" bestFit="1" customWidth="1"/>
    <col min="13576" max="13579" width="9.140625" style="111"/>
    <col min="13580" max="13580" width="11" style="111" customWidth="1"/>
    <col min="13581" max="13581" width="10.5703125" style="111" bestFit="1" customWidth="1"/>
    <col min="13582" max="13822" width="9.140625" style="111"/>
    <col min="13823" max="13823" width="4.7109375" style="111" customWidth="1"/>
    <col min="13824" max="13824" width="3.5703125" style="111" customWidth="1"/>
    <col min="13825" max="13825" width="10.42578125" style="111" customWidth="1"/>
    <col min="13826" max="13826" width="54.42578125" style="111" customWidth="1"/>
    <col min="13827" max="13830" width="9.140625" style="111"/>
    <col min="13831" max="13831" width="9.42578125" style="111" bestFit="1" customWidth="1"/>
    <col min="13832" max="13835" width="9.140625" style="111"/>
    <col min="13836" max="13836" width="11" style="111" customWidth="1"/>
    <col min="13837" max="13837" width="10.5703125" style="111" bestFit="1" customWidth="1"/>
    <col min="13838" max="14078" width="9.140625" style="111"/>
    <col min="14079" max="14079" width="4.7109375" style="111" customWidth="1"/>
    <col min="14080" max="14080" width="3.5703125" style="111" customWidth="1"/>
    <col min="14081" max="14081" width="10.42578125" style="111" customWidth="1"/>
    <col min="14082" max="14082" width="54.42578125" style="111" customWidth="1"/>
    <col min="14083" max="14086" width="9.140625" style="111"/>
    <col min="14087" max="14087" width="9.42578125" style="111" bestFit="1" customWidth="1"/>
    <col min="14088" max="14091" width="9.140625" style="111"/>
    <col min="14092" max="14092" width="11" style="111" customWidth="1"/>
    <col min="14093" max="14093" width="10.5703125" style="111" bestFit="1" customWidth="1"/>
    <col min="14094" max="14334" width="9.140625" style="111"/>
    <col min="14335" max="14335" width="4.7109375" style="111" customWidth="1"/>
    <col min="14336" max="14336" width="3.5703125" style="111" customWidth="1"/>
    <col min="14337" max="14337" width="10.42578125" style="111" customWidth="1"/>
    <col min="14338" max="14338" width="54.42578125" style="111" customWidth="1"/>
    <col min="14339" max="14342" width="9.140625" style="111"/>
    <col min="14343" max="14343" width="9.42578125" style="111" bestFit="1" customWidth="1"/>
    <col min="14344" max="14347" width="9.140625" style="111"/>
    <col min="14348" max="14348" width="11" style="111" customWidth="1"/>
    <col min="14349" max="14349" width="10.5703125" style="111" bestFit="1" customWidth="1"/>
    <col min="14350" max="14590" width="9.140625" style="111"/>
    <col min="14591" max="14591" width="4.7109375" style="111" customWidth="1"/>
    <col min="14592" max="14592" width="3.5703125" style="111" customWidth="1"/>
    <col min="14593" max="14593" width="10.42578125" style="111" customWidth="1"/>
    <col min="14594" max="14594" width="54.42578125" style="111" customWidth="1"/>
    <col min="14595" max="14598" width="9.140625" style="111"/>
    <col min="14599" max="14599" width="9.42578125" style="111" bestFit="1" customWidth="1"/>
    <col min="14600" max="14603" width="9.140625" style="111"/>
    <col min="14604" max="14604" width="11" style="111" customWidth="1"/>
    <col min="14605" max="14605" width="10.5703125" style="111" bestFit="1" customWidth="1"/>
    <col min="14606" max="14846" width="9.140625" style="111"/>
    <col min="14847" max="14847" width="4.7109375" style="111" customWidth="1"/>
    <col min="14848" max="14848" width="3.5703125" style="111" customWidth="1"/>
    <col min="14849" max="14849" width="10.42578125" style="111" customWidth="1"/>
    <col min="14850" max="14850" width="54.42578125" style="111" customWidth="1"/>
    <col min="14851" max="14854" width="9.140625" style="111"/>
    <col min="14855" max="14855" width="9.42578125" style="111" bestFit="1" customWidth="1"/>
    <col min="14856" max="14859" width="9.140625" style="111"/>
    <col min="14860" max="14860" width="11" style="111" customWidth="1"/>
    <col min="14861" max="14861" width="10.5703125" style="111" bestFit="1" customWidth="1"/>
    <col min="14862" max="15102" width="9.140625" style="111"/>
    <col min="15103" max="15103" width="4.7109375" style="111" customWidth="1"/>
    <col min="15104" max="15104" width="3.5703125" style="111" customWidth="1"/>
    <col min="15105" max="15105" width="10.42578125" style="111" customWidth="1"/>
    <col min="15106" max="15106" width="54.42578125" style="111" customWidth="1"/>
    <col min="15107" max="15110" width="9.140625" style="111"/>
    <col min="15111" max="15111" width="9.42578125" style="111" bestFit="1" customWidth="1"/>
    <col min="15112" max="15115" width="9.140625" style="111"/>
    <col min="15116" max="15116" width="11" style="111" customWidth="1"/>
    <col min="15117" max="15117" width="10.5703125" style="111" bestFit="1" customWidth="1"/>
    <col min="15118" max="15358" width="9.140625" style="111"/>
    <col min="15359" max="15359" width="4.7109375" style="111" customWidth="1"/>
    <col min="15360" max="15360" width="3.5703125" style="111" customWidth="1"/>
    <col min="15361" max="15361" width="10.42578125" style="111" customWidth="1"/>
    <col min="15362" max="15362" width="54.42578125" style="111" customWidth="1"/>
    <col min="15363" max="15366" width="9.140625" style="111"/>
    <col min="15367" max="15367" width="9.42578125" style="111" bestFit="1" customWidth="1"/>
    <col min="15368" max="15371" width="9.140625" style="111"/>
    <col min="15372" max="15372" width="11" style="111" customWidth="1"/>
    <col min="15373" max="15373" width="10.5703125" style="111" bestFit="1" customWidth="1"/>
    <col min="15374" max="15614" width="9.140625" style="111"/>
    <col min="15615" max="15615" width="4.7109375" style="111" customWidth="1"/>
    <col min="15616" max="15616" width="3.5703125" style="111" customWidth="1"/>
    <col min="15617" max="15617" width="10.42578125" style="111" customWidth="1"/>
    <col min="15618" max="15618" width="54.42578125" style="111" customWidth="1"/>
    <col min="15619" max="15622" width="9.140625" style="111"/>
    <col min="15623" max="15623" width="9.42578125" style="111" bestFit="1" customWidth="1"/>
    <col min="15624" max="15627" width="9.140625" style="111"/>
    <col min="15628" max="15628" width="11" style="111" customWidth="1"/>
    <col min="15629" max="15629" width="10.5703125" style="111" bestFit="1" customWidth="1"/>
    <col min="15630" max="15870" width="9.140625" style="111"/>
    <col min="15871" max="15871" width="4.7109375" style="111" customWidth="1"/>
    <col min="15872" max="15872" width="3.5703125" style="111" customWidth="1"/>
    <col min="15873" max="15873" width="10.42578125" style="111" customWidth="1"/>
    <col min="15874" max="15874" width="54.42578125" style="111" customWidth="1"/>
    <col min="15875" max="15878" width="9.140625" style="111"/>
    <col min="15879" max="15879" width="9.42578125" style="111" bestFit="1" customWidth="1"/>
    <col min="15880" max="15883" width="9.140625" style="111"/>
    <col min="15884" max="15884" width="11" style="111" customWidth="1"/>
    <col min="15885" max="15885" width="10.5703125" style="111" bestFit="1" customWidth="1"/>
    <col min="15886" max="16126" width="9.140625" style="111"/>
    <col min="16127" max="16127" width="4.7109375" style="111" customWidth="1"/>
    <col min="16128" max="16128" width="3.5703125" style="111" customWidth="1"/>
    <col min="16129" max="16129" width="10.42578125" style="111" customWidth="1"/>
    <col min="16130" max="16130" width="54.42578125" style="111" customWidth="1"/>
    <col min="16131" max="16134" width="9.140625" style="111"/>
    <col min="16135" max="16135" width="9.42578125" style="111" bestFit="1" customWidth="1"/>
    <col min="16136" max="16139" width="9.140625" style="111"/>
    <col min="16140" max="16140" width="11" style="111" customWidth="1"/>
    <col min="16141" max="16141" width="10.5703125" style="111" bestFit="1" customWidth="1"/>
    <col min="16142" max="16384" width="9.140625" style="111"/>
  </cols>
  <sheetData>
    <row r="1" spans="2:13" ht="20.25" customHeight="1" x14ac:dyDescent="0.25"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2:13" ht="20.25" customHeight="1" x14ac:dyDescent="0.25">
      <c r="B2" s="758" t="s">
        <v>441</v>
      </c>
      <c r="C2" s="759"/>
      <c r="D2" s="759"/>
      <c r="E2" s="759"/>
      <c r="F2" s="759"/>
      <c r="G2" s="759"/>
      <c r="H2" s="759"/>
      <c r="I2" s="759"/>
      <c r="J2" s="759"/>
      <c r="K2" s="759"/>
      <c r="L2" s="760"/>
    </row>
    <row r="3" spans="2:13" ht="16.5" x14ac:dyDescent="0.25">
      <c r="B3" s="2"/>
      <c r="C3" s="398"/>
      <c r="D3" s="399"/>
      <c r="E3" s="399"/>
      <c r="F3" s="399"/>
      <c r="G3" s="399"/>
      <c r="H3" s="399"/>
      <c r="I3" s="399"/>
      <c r="J3" s="3"/>
      <c r="K3" s="4"/>
      <c r="L3" s="5"/>
    </row>
    <row r="4" spans="2:13" ht="41.25" customHeight="1" x14ac:dyDescent="0.25">
      <c r="B4" s="768" t="s">
        <v>0</v>
      </c>
      <c r="C4" s="762" t="s">
        <v>1</v>
      </c>
      <c r="D4" s="761" t="s">
        <v>2</v>
      </c>
      <c r="E4" s="761" t="s">
        <v>3</v>
      </c>
      <c r="F4" s="762" t="s">
        <v>4</v>
      </c>
      <c r="G4" s="762"/>
      <c r="H4" s="762" t="s">
        <v>5</v>
      </c>
      <c r="I4" s="762"/>
      <c r="J4" s="762" t="s">
        <v>6</v>
      </c>
      <c r="K4" s="762"/>
      <c r="L4" s="763" t="s">
        <v>7</v>
      </c>
    </row>
    <row r="5" spans="2:13" ht="27" x14ac:dyDescent="0.25">
      <c r="B5" s="768"/>
      <c r="C5" s="762"/>
      <c r="D5" s="761"/>
      <c r="E5" s="761"/>
      <c r="F5" s="6" t="s">
        <v>8</v>
      </c>
      <c r="G5" s="656" t="s">
        <v>7</v>
      </c>
      <c r="H5" s="6" t="s">
        <v>8</v>
      </c>
      <c r="I5" s="656" t="s">
        <v>7</v>
      </c>
      <c r="J5" s="6" t="s">
        <v>8</v>
      </c>
      <c r="K5" s="656" t="s">
        <v>7</v>
      </c>
      <c r="L5" s="763"/>
    </row>
    <row r="6" spans="2:13" x14ac:dyDescent="0.25">
      <c r="B6" s="7" t="s">
        <v>9</v>
      </c>
      <c r="C6" s="7">
        <v>3</v>
      </c>
      <c r="D6" s="8">
        <v>4</v>
      </c>
      <c r="E6" s="8">
        <v>6</v>
      </c>
      <c r="F6" s="7">
        <v>7</v>
      </c>
      <c r="G6" s="9">
        <v>8</v>
      </c>
      <c r="H6" s="10" t="s">
        <v>10</v>
      </c>
      <c r="I6" s="9">
        <v>10</v>
      </c>
      <c r="J6" s="7">
        <v>11</v>
      </c>
      <c r="K6" s="9">
        <v>12</v>
      </c>
      <c r="L6" s="9">
        <v>13</v>
      </c>
    </row>
    <row r="7" spans="2:13" x14ac:dyDescent="0.25">
      <c r="B7" s="485"/>
      <c r="C7" s="11" t="s">
        <v>11</v>
      </c>
      <c r="D7" s="485"/>
      <c r="E7" s="485"/>
      <c r="F7" s="485"/>
      <c r="G7" s="485"/>
      <c r="H7" s="485"/>
      <c r="I7" s="485"/>
      <c r="J7" s="485"/>
      <c r="K7" s="485"/>
      <c r="L7" s="485"/>
    </row>
    <row r="8" spans="2:13" s="327" customFormat="1" ht="29.25" x14ac:dyDescent="0.25">
      <c r="B8" s="471">
        <v>1</v>
      </c>
      <c r="C8" s="646" t="s">
        <v>439</v>
      </c>
      <c r="D8" s="540" t="s">
        <v>12</v>
      </c>
      <c r="E8" s="528">
        <v>600</v>
      </c>
      <c r="F8" s="50"/>
      <c r="G8" s="479"/>
      <c r="H8" s="50"/>
      <c r="I8" s="51"/>
      <c r="J8" s="51"/>
      <c r="K8" s="51"/>
      <c r="L8" s="14"/>
    </row>
    <row r="9" spans="2:13" s="327" customFormat="1" ht="29.25" x14ac:dyDescent="0.25">
      <c r="B9" s="471">
        <v>2</v>
      </c>
      <c r="C9" s="527" t="s">
        <v>440</v>
      </c>
      <c r="D9" s="470" t="s">
        <v>12</v>
      </c>
      <c r="E9" s="528">
        <v>100</v>
      </c>
      <c r="F9" s="12"/>
      <c r="G9" s="463"/>
      <c r="H9" s="12"/>
      <c r="I9" s="13"/>
      <c r="J9" s="13"/>
      <c r="K9" s="13"/>
      <c r="L9" s="14"/>
    </row>
    <row r="10" spans="2:13" s="327" customFormat="1" ht="18.75" customHeight="1" x14ac:dyDescent="0.25">
      <c r="B10" s="471">
        <v>3</v>
      </c>
      <c r="C10" s="527" t="s">
        <v>372</v>
      </c>
      <c r="D10" s="470" t="s">
        <v>12</v>
      </c>
      <c r="E10" s="528">
        <v>50</v>
      </c>
      <c r="F10" s="12"/>
      <c r="G10" s="463"/>
      <c r="H10" s="12"/>
      <c r="I10" s="13"/>
      <c r="J10" s="13"/>
      <c r="K10" s="13"/>
      <c r="L10" s="14"/>
    </row>
    <row r="11" spans="2:13" s="327" customFormat="1" ht="18.75" customHeight="1" x14ac:dyDescent="0.25">
      <c r="B11" s="471">
        <v>4</v>
      </c>
      <c r="C11" s="527" t="s">
        <v>423</v>
      </c>
      <c r="D11" s="470" t="s">
        <v>12</v>
      </c>
      <c r="E11" s="528">
        <v>500</v>
      </c>
      <c r="F11" s="12"/>
      <c r="G11" s="478"/>
      <c r="H11" s="12"/>
      <c r="I11" s="13"/>
      <c r="J11" s="13"/>
      <c r="K11" s="13"/>
      <c r="L11" s="14"/>
    </row>
    <row r="12" spans="2:13" s="402" customFormat="1" ht="13.5" customHeight="1" x14ac:dyDescent="0.25">
      <c r="B12" s="490"/>
      <c r="C12" s="11" t="s">
        <v>25</v>
      </c>
      <c r="D12" s="465"/>
      <c r="E12" s="53"/>
      <c r="F12" s="44"/>
      <c r="G12" s="44"/>
      <c r="H12" s="44"/>
      <c r="I12" s="44"/>
      <c r="J12" s="44"/>
      <c r="K12" s="44"/>
      <c r="L12" s="258"/>
    </row>
    <row r="13" spans="2:13" ht="30.75" customHeight="1" x14ac:dyDescent="0.25">
      <c r="B13" s="664">
        <v>1</v>
      </c>
      <c r="C13" s="542" t="s">
        <v>323</v>
      </c>
      <c r="D13" s="661" t="s">
        <v>17</v>
      </c>
      <c r="E13" s="17">
        <v>27</v>
      </c>
      <c r="F13" s="661"/>
      <c r="G13" s="20"/>
      <c r="H13" s="54"/>
      <c r="I13" s="20"/>
      <c r="J13" s="54"/>
      <c r="K13" s="20"/>
      <c r="L13" s="17"/>
      <c r="M13" s="55"/>
    </row>
    <row r="14" spans="2:13" s="402" customFormat="1" ht="13.5" customHeight="1" x14ac:dyDescent="0.25">
      <c r="B14" s="66"/>
      <c r="C14" s="11" t="s">
        <v>26</v>
      </c>
      <c r="D14" s="67"/>
      <c r="E14" s="68"/>
      <c r="F14" s="44"/>
      <c r="G14" s="68"/>
      <c r="H14" s="44"/>
      <c r="I14" s="68"/>
      <c r="J14" s="453"/>
      <c r="K14" s="69"/>
      <c r="L14" s="44"/>
    </row>
    <row r="15" spans="2:13" s="402" customFormat="1" ht="27" x14ac:dyDescent="0.25">
      <c r="B15" s="403">
        <v>1</v>
      </c>
      <c r="C15" s="627" t="s">
        <v>324</v>
      </c>
      <c r="D15" s="628" t="s">
        <v>27</v>
      </c>
      <c r="E15" s="520">
        <v>650</v>
      </c>
      <c r="F15" s="70"/>
      <c r="G15" s="70"/>
      <c r="H15" s="70"/>
      <c r="I15" s="70"/>
      <c r="J15" s="70"/>
      <c r="K15" s="70"/>
      <c r="L15" s="44"/>
    </row>
    <row r="16" spans="2:13" s="402" customFormat="1" x14ac:dyDescent="0.25">
      <c r="B16" s="89">
        <v>2</v>
      </c>
      <c r="C16" s="72" t="s">
        <v>37</v>
      </c>
      <c r="D16" s="73" t="s">
        <v>27</v>
      </c>
      <c r="E16" s="520">
        <v>650</v>
      </c>
      <c r="F16" s="74"/>
      <c r="G16" s="74"/>
      <c r="H16" s="74"/>
      <c r="I16" s="404"/>
      <c r="J16" s="74"/>
      <c r="K16" s="74"/>
      <c r="L16" s="90"/>
    </row>
    <row r="17" spans="2:13" x14ac:dyDescent="0.25">
      <c r="B17" s="330"/>
      <c r="C17" s="103" t="s">
        <v>31</v>
      </c>
      <c r="D17" s="543"/>
      <c r="E17" s="525"/>
      <c r="F17" s="78"/>
      <c r="G17" s="79"/>
      <c r="H17" s="79"/>
      <c r="I17" s="79"/>
      <c r="J17" s="79"/>
      <c r="K17" s="79"/>
      <c r="L17" s="79"/>
    </row>
    <row r="18" spans="2:13" x14ac:dyDescent="0.25">
      <c r="B18" s="80"/>
      <c r="C18" s="104" t="s">
        <v>32</v>
      </c>
      <c r="D18" s="82" t="s">
        <v>345</v>
      </c>
      <c r="E18" s="88"/>
      <c r="F18" s="83"/>
      <c r="G18" s="84"/>
      <c r="H18" s="83"/>
      <c r="I18" s="79"/>
      <c r="J18" s="83"/>
      <c r="K18" s="84"/>
      <c r="L18" s="85"/>
    </row>
    <row r="19" spans="2:13" x14ac:dyDescent="0.25">
      <c r="B19" s="86"/>
      <c r="C19" s="103" t="s">
        <v>31</v>
      </c>
      <c r="D19" s="87"/>
      <c r="E19" s="88"/>
      <c r="F19" s="88"/>
      <c r="G19" s="87"/>
      <c r="H19" s="88"/>
      <c r="I19" s="84"/>
      <c r="J19" s="88"/>
      <c r="K19" s="87"/>
      <c r="L19" s="85"/>
    </row>
    <row r="20" spans="2:13" x14ac:dyDescent="0.25">
      <c r="B20" s="80"/>
      <c r="C20" s="104" t="s">
        <v>33</v>
      </c>
      <c r="D20" s="82" t="s">
        <v>345</v>
      </c>
      <c r="E20" s="88"/>
      <c r="F20" s="83"/>
      <c r="G20" s="84"/>
      <c r="H20" s="83"/>
      <c r="I20" s="87"/>
      <c r="J20" s="83"/>
      <c r="K20" s="84"/>
      <c r="L20" s="85"/>
    </row>
    <row r="21" spans="2:13" x14ac:dyDescent="0.25">
      <c r="B21" s="86"/>
      <c r="C21" s="103" t="s">
        <v>31</v>
      </c>
      <c r="D21" s="87"/>
      <c r="E21" s="88"/>
      <c r="F21" s="88"/>
      <c r="G21" s="405"/>
      <c r="H21" s="88"/>
      <c r="I21" s="365"/>
      <c r="J21" s="88"/>
      <c r="K21" s="87"/>
      <c r="L21" s="85"/>
    </row>
    <row r="22" spans="2:13" x14ac:dyDescent="0.25">
      <c r="B22" s="663"/>
      <c r="C22" s="91" t="s">
        <v>38</v>
      </c>
      <c r="D22" s="92"/>
      <c r="E22" s="93"/>
      <c r="F22" s="94"/>
      <c r="G22" s="406"/>
      <c r="H22" s="95"/>
      <c r="I22" s="94"/>
      <c r="J22" s="94"/>
      <c r="K22" s="94"/>
      <c r="L22" s="94"/>
    </row>
    <row r="23" spans="2:13" x14ac:dyDescent="0.25">
      <c r="B23" s="521">
        <v>1</v>
      </c>
      <c r="C23" s="268" t="s">
        <v>39</v>
      </c>
      <c r="D23" s="463" t="s">
        <v>40</v>
      </c>
      <c r="E23" s="44">
        <v>235</v>
      </c>
      <c r="F23" s="522"/>
      <c r="G23" s="522"/>
      <c r="H23" s="522"/>
      <c r="I23" s="522"/>
      <c r="J23" s="522"/>
      <c r="K23" s="522"/>
      <c r="L23" s="44"/>
    </row>
    <row r="24" spans="2:13" x14ac:dyDescent="0.25">
      <c r="B24" s="485">
        <v>2</v>
      </c>
      <c r="C24" s="268" t="s">
        <v>41</v>
      </c>
      <c r="D24" s="463" t="s">
        <v>40</v>
      </c>
      <c r="E24" s="44">
        <v>10.199999999999999</v>
      </c>
      <c r="F24" s="522"/>
      <c r="G24" s="522"/>
      <c r="H24" s="522"/>
      <c r="I24" s="522"/>
      <c r="J24" s="522"/>
      <c r="K24" s="522"/>
      <c r="L24" s="44"/>
    </row>
    <row r="25" spans="2:13" x14ac:dyDescent="0.25">
      <c r="B25" s="663">
        <v>3</v>
      </c>
      <c r="C25" s="548" t="s">
        <v>42</v>
      </c>
      <c r="D25" s="201" t="s">
        <v>40</v>
      </c>
      <c r="E25" s="17">
        <v>77</v>
      </c>
      <c r="F25" s="17"/>
      <c r="G25" s="17"/>
      <c r="H25" s="46"/>
      <c r="I25" s="46"/>
      <c r="J25" s="46"/>
      <c r="K25" s="46"/>
      <c r="L25" s="17"/>
    </row>
    <row r="26" spans="2:13" x14ac:dyDescent="0.25">
      <c r="B26" s="485">
        <v>4</v>
      </c>
      <c r="C26" s="52" t="s">
        <v>43</v>
      </c>
      <c r="D26" s="465" t="s">
        <v>44</v>
      </c>
      <c r="E26" s="17">
        <f>E25*1.9</f>
        <v>146.29999999999998</v>
      </c>
      <c r="F26" s="44"/>
      <c r="G26" s="44"/>
      <c r="H26" s="42"/>
      <c r="I26" s="42"/>
      <c r="J26" s="46"/>
      <c r="K26" s="42"/>
      <c r="L26" s="44"/>
    </row>
    <row r="27" spans="2:13" x14ac:dyDescent="0.25">
      <c r="B27" s="458">
        <v>5</v>
      </c>
      <c r="C27" s="157" t="s">
        <v>45</v>
      </c>
      <c r="D27" s="478" t="s">
        <v>40</v>
      </c>
      <c r="E27" s="17">
        <v>9.6999999999999993</v>
      </c>
      <c r="F27" s="478"/>
      <c r="G27" s="478"/>
      <c r="H27" s="478"/>
      <c r="I27" s="478"/>
      <c r="J27" s="478"/>
      <c r="K27" s="478"/>
      <c r="L27" s="478"/>
      <c r="M27" s="407"/>
    </row>
    <row r="28" spans="2:13" x14ac:dyDescent="0.25">
      <c r="B28" s="521">
        <v>6</v>
      </c>
      <c r="C28" s="268" t="s">
        <v>46</v>
      </c>
      <c r="D28" s="463" t="s">
        <v>40</v>
      </c>
      <c r="E28" s="44">
        <v>65</v>
      </c>
      <c r="F28" s="463"/>
      <c r="G28" s="463"/>
      <c r="H28" s="463"/>
      <c r="I28" s="463"/>
      <c r="J28" s="463"/>
      <c r="K28" s="463"/>
      <c r="L28" s="463"/>
    </row>
    <row r="29" spans="2:13" x14ac:dyDescent="0.25">
      <c r="B29" s="521">
        <v>7</v>
      </c>
      <c r="C29" s="268" t="s">
        <v>47</v>
      </c>
      <c r="D29" s="463" t="s">
        <v>40</v>
      </c>
      <c r="E29" s="44">
        <v>158</v>
      </c>
      <c r="F29" s="522"/>
      <c r="G29" s="522"/>
      <c r="H29" s="522"/>
      <c r="I29" s="522"/>
      <c r="J29" s="522"/>
      <c r="K29" s="522"/>
      <c r="L29" s="44"/>
    </row>
    <row r="30" spans="2:13" s="327" customFormat="1" x14ac:dyDescent="0.25">
      <c r="B30" s="484">
        <v>8</v>
      </c>
      <c r="C30" s="648" t="s">
        <v>48</v>
      </c>
      <c r="D30" s="649" t="s">
        <v>12</v>
      </c>
      <c r="E30" s="17">
        <v>20.399999999999999</v>
      </c>
      <c r="F30" s="97"/>
      <c r="G30" s="98"/>
      <c r="H30" s="97"/>
      <c r="I30" s="408"/>
      <c r="J30" s="98"/>
      <c r="K30" s="98"/>
      <c r="L30" s="99"/>
    </row>
    <row r="31" spans="2:13" x14ac:dyDescent="0.25">
      <c r="B31" s="486">
        <v>9</v>
      </c>
      <c r="C31" s="650" t="s">
        <v>49</v>
      </c>
      <c r="D31" s="651" t="s">
        <v>14</v>
      </c>
      <c r="E31" s="17">
        <v>27</v>
      </c>
      <c r="F31" s="100"/>
      <c r="G31" s="101"/>
      <c r="H31" s="100"/>
      <c r="I31" s="400"/>
      <c r="J31" s="101"/>
      <c r="K31" s="101"/>
      <c r="L31" s="102"/>
    </row>
    <row r="32" spans="2:13" ht="13.5" customHeight="1" x14ac:dyDescent="0.25">
      <c r="B32" s="647"/>
      <c r="C32" s="76" t="s">
        <v>31</v>
      </c>
      <c r="D32" s="77"/>
      <c r="E32" s="78"/>
      <c r="F32" s="78"/>
      <c r="G32" s="79"/>
      <c r="H32" s="79"/>
      <c r="I32" s="79"/>
      <c r="J32" s="79"/>
      <c r="K32" s="79"/>
      <c r="L32" s="79"/>
    </row>
    <row r="33" spans="2:12" ht="13.5" customHeight="1" x14ac:dyDescent="0.25">
      <c r="B33" s="80"/>
      <c r="C33" s="81" t="s">
        <v>32</v>
      </c>
      <c r="D33" s="82" t="s">
        <v>345</v>
      </c>
      <c r="E33" s="83"/>
      <c r="F33" s="83"/>
      <c r="G33" s="84"/>
      <c r="H33" s="83"/>
      <c r="I33" s="84"/>
      <c r="J33" s="83"/>
      <c r="K33" s="84"/>
      <c r="L33" s="85"/>
    </row>
    <row r="34" spans="2:12" ht="13.5" customHeight="1" x14ac:dyDescent="0.25">
      <c r="B34" s="86"/>
      <c r="C34" s="76" t="s">
        <v>31</v>
      </c>
      <c r="D34" s="87"/>
      <c r="E34" s="88"/>
      <c r="F34" s="88"/>
      <c r="G34" s="87"/>
      <c r="H34" s="88"/>
      <c r="I34" s="87"/>
      <c r="J34" s="88"/>
      <c r="K34" s="87"/>
      <c r="L34" s="85"/>
    </row>
    <row r="35" spans="2:12" ht="13.5" customHeight="1" x14ac:dyDescent="0.25">
      <c r="B35" s="80"/>
      <c r="C35" s="81" t="s">
        <v>33</v>
      </c>
      <c r="D35" s="82" t="s">
        <v>345</v>
      </c>
      <c r="E35" s="83"/>
      <c r="F35" s="83"/>
      <c r="G35" s="84"/>
      <c r="H35" s="83"/>
      <c r="I35" s="84"/>
      <c r="J35" s="83"/>
      <c r="K35" s="84"/>
      <c r="L35" s="85"/>
    </row>
    <row r="36" spans="2:12" ht="13.5" customHeight="1" x14ac:dyDescent="0.25">
      <c r="B36" s="86"/>
      <c r="C36" s="76" t="s">
        <v>31</v>
      </c>
      <c r="D36" s="87"/>
      <c r="E36" s="88"/>
      <c r="F36" s="88"/>
      <c r="G36" s="405"/>
      <c r="H36" s="88"/>
      <c r="I36" s="405"/>
      <c r="J36" s="88"/>
      <c r="K36" s="87"/>
      <c r="L36" s="85"/>
    </row>
    <row r="37" spans="2:12" x14ac:dyDescent="0.25">
      <c r="B37" s="85"/>
      <c r="C37" s="85" t="s">
        <v>53</v>
      </c>
      <c r="D37" s="85"/>
      <c r="E37" s="85"/>
      <c r="F37" s="85"/>
      <c r="G37" s="85"/>
      <c r="H37" s="85"/>
      <c r="I37" s="85"/>
      <c r="J37" s="85"/>
      <c r="K37" s="85"/>
      <c r="L37" s="85"/>
    </row>
  </sheetData>
  <mergeCells count="10">
    <mergeCell ref="J4:K4"/>
    <mergeCell ref="L4:L5"/>
    <mergeCell ref="C1:L1"/>
    <mergeCell ref="B2:L2"/>
    <mergeCell ref="B4:B5"/>
    <mergeCell ref="C4:C5"/>
    <mergeCell ref="D4:D5"/>
    <mergeCell ref="E4:E5"/>
    <mergeCell ref="F4:G4"/>
    <mergeCell ref="H4:I4"/>
  </mergeCells>
  <pageMargins left="0.2" right="0.2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80"/>
  <sheetViews>
    <sheetView topLeftCell="A25" zoomScaleNormal="100" workbookViewId="0">
      <selection activeCell="G32" sqref="G32"/>
    </sheetView>
  </sheetViews>
  <sheetFormatPr defaultColWidth="9.140625" defaultRowHeight="15" x14ac:dyDescent="0.25"/>
  <cols>
    <col min="1" max="1" width="2.42578125" style="237" customWidth="1"/>
    <col min="2" max="2" width="3.42578125" style="237" customWidth="1"/>
    <col min="3" max="3" width="72.42578125" style="237" customWidth="1"/>
    <col min="4" max="4" width="9.42578125" style="237" bestFit="1" customWidth="1"/>
    <col min="5" max="5" width="11.5703125" style="237" bestFit="1" customWidth="1"/>
    <col min="6" max="6" width="9.7109375" style="237" bestFit="1" customWidth="1"/>
    <col min="7" max="7" width="11.5703125" style="237" customWidth="1"/>
    <col min="8" max="8" width="9.5703125" style="237" bestFit="1" customWidth="1"/>
    <col min="9" max="9" width="11.140625" style="237" bestFit="1" customWidth="1"/>
    <col min="10" max="10" width="9.5703125" style="237" bestFit="1" customWidth="1"/>
    <col min="11" max="11" width="11.7109375" style="237" bestFit="1" customWidth="1"/>
    <col min="12" max="12" width="12.42578125" style="237" bestFit="1" customWidth="1"/>
    <col min="13" max="13" width="12.85546875" style="237" customWidth="1"/>
    <col min="14" max="16384" width="9.140625" style="237"/>
  </cols>
  <sheetData>
    <row r="2" spans="2:42" s="111" customFormat="1" ht="16.5" x14ac:dyDescent="0.25"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1"/>
      <c r="N2" s="1"/>
      <c r="O2" s="1"/>
      <c r="P2" s="1"/>
      <c r="Q2" s="1"/>
      <c r="R2" s="1"/>
      <c r="S2" s="1"/>
      <c r="T2" s="1"/>
      <c r="U2" s="1"/>
      <c r="V2" s="1"/>
    </row>
    <row r="3" spans="2:42" s="245" customFormat="1" ht="15.75" x14ac:dyDescent="0.25">
      <c r="B3" s="751" t="s">
        <v>166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1"/>
      <c r="N3" s="1"/>
      <c r="O3" s="1"/>
      <c r="P3" s="1"/>
      <c r="Q3" s="1"/>
      <c r="R3" s="1"/>
      <c r="S3" s="1"/>
      <c r="T3" s="1"/>
      <c r="U3" s="1"/>
      <c r="V3" s="1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</row>
    <row r="4" spans="2:42" s="246" customFormat="1" x14ac:dyDescent="0.25">
      <c r="C4" s="237"/>
      <c r="D4" s="247"/>
      <c r="E4" s="249"/>
      <c r="F4" s="249"/>
      <c r="G4" s="249"/>
      <c r="H4" s="250"/>
      <c r="I4" s="251"/>
      <c r="J4" s="248"/>
      <c r="K4" s="250"/>
      <c r="L4" s="250"/>
      <c r="M4" s="1"/>
      <c r="N4" s="1"/>
      <c r="O4" s="1"/>
      <c r="P4" s="1"/>
      <c r="Q4" s="1"/>
      <c r="R4" s="1"/>
      <c r="S4" s="1"/>
      <c r="T4" s="1"/>
      <c r="U4" s="1"/>
      <c r="V4" s="1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</row>
    <row r="5" spans="2:42" s="135" customFormat="1" ht="46.15" customHeight="1" x14ac:dyDescent="0.25">
      <c r="B5" s="752" t="s">
        <v>0</v>
      </c>
      <c r="C5" s="752" t="s">
        <v>167</v>
      </c>
      <c r="D5" s="754" t="s">
        <v>57</v>
      </c>
      <c r="E5" s="655"/>
      <c r="F5" s="756" t="s">
        <v>4</v>
      </c>
      <c r="G5" s="757"/>
      <c r="H5" s="756" t="s">
        <v>5</v>
      </c>
      <c r="I5" s="757"/>
      <c r="J5" s="756" t="s">
        <v>58</v>
      </c>
      <c r="K5" s="757"/>
      <c r="L5" s="754" t="s">
        <v>7</v>
      </c>
      <c r="M5" s="1"/>
      <c r="N5" s="1"/>
      <c r="O5" s="1"/>
      <c r="P5" s="1"/>
      <c r="Q5" s="1"/>
      <c r="R5" s="1"/>
      <c r="S5" s="1"/>
      <c r="T5" s="1"/>
      <c r="U5" s="1"/>
      <c r="V5" s="1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</row>
    <row r="6" spans="2:42" s="135" customFormat="1" ht="27" x14ac:dyDescent="0.25">
      <c r="B6" s="753"/>
      <c r="C6" s="753"/>
      <c r="D6" s="755"/>
      <c r="E6" s="667" t="s">
        <v>59</v>
      </c>
      <c r="F6" s="667" t="s">
        <v>8</v>
      </c>
      <c r="G6" s="667" t="s">
        <v>7</v>
      </c>
      <c r="H6" s="667" t="s">
        <v>8</v>
      </c>
      <c r="I6" s="667" t="s">
        <v>7</v>
      </c>
      <c r="J6" s="667" t="s">
        <v>8</v>
      </c>
      <c r="K6" s="667" t="s">
        <v>7</v>
      </c>
      <c r="L6" s="755"/>
      <c r="M6" s="1"/>
      <c r="N6" s="1"/>
      <c r="O6" s="1"/>
      <c r="P6" s="1"/>
      <c r="Q6" s="1"/>
      <c r="R6" s="1"/>
      <c r="S6" s="1"/>
      <c r="T6" s="1"/>
      <c r="U6" s="1"/>
      <c r="V6" s="1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2:42" s="254" customFormat="1" x14ac:dyDescent="0.25">
      <c r="B7" s="252">
        <v>1</v>
      </c>
      <c r="C7" s="118">
        <v>2</v>
      </c>
      <c r="D7" s="119">
        <v>3</v>
      </c>
      <c r="E7" s="119">
        <v>4</v>
      </c>
      <c r="F7" s="253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</row>
    <row r="8" spans="2:42" s="111" customFormat="1" ht="15.75" x14ac:dyDescent="0.25">
      <c r="B8" s="436"/>
      <c r="C8" s="91" t="s">
        <v>202</v>
      </c>
      <c r="D8" s="284"/>
      <c r="E8" s="285"/>
      <c r="F8" s="286"/>
      <c r="G8" s="286"/>
      <c r="H8" s="286"/>
      <c r="I8" s="286"/>
      <c r="J8" s="286"/>
      <c r="K8" s="286"/>
      <c r="L8" s="278"/>
      <c r="M8" s="1"/>
      <c r="N8" s="1"/>
      <c r="O8" s="1"/>
      <c r="P8" s="1"/>
      <c r="Q8" s="1"/>
      <c r="R8" s="1"/>
      <c r="S8" s="1"/>
      <c r="T8" s="1"/>
      <c r="U8" s="1"/>
      <c r="V8" s="1"/>
    </row>
    <row r="9" spans="2:42" s="111" customFormat="1" x14ac:dyDescent="0.25">
      <c r="B9" s="447">
        <v>1</v>
      </c>
      <c r="C9" s="500" t="s">
        <v>200</v>
      </c>
      <c r="D9" s="445" t="s">
        <v>40</v>
      </c>
      <c r="E9" s="181">
        <v>11890</v>
      </c>
      <c r="F9" s="17"/>
      <c r="G9" s="17"/>
      <c r="H9" s="17"/>
      <c r="I9" s="17"/>
      <c r="J9" s="17"/>
      <c r="K9" s="17"/>
      <c r="L9" s="17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42" s="111" customFormat="1" x14ac:dyDescent="0.25">
      <c r="B10" s="260">
        <v>2</v>
      </c>
      <c r="C10" s="501" t="s">
        <v>201</v>
      </c>
      <c r="D10" s="257" t="s">
        <v>44</v>
      </c>
      <c r="E10" s="434">
        <f>E9*1.95</f>
        <v>23185.5</v>
      </c>
      <c r="F10" s="44"/>
      <c r="G10" s="44"/>
      <c r="H10" s="261"/>
      <c r="I10" s="261"/>
      <c r="J10" s="261"/>
      <c r="K10" s="261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42" s="111" customFormat="1" x14ac:dyDescent="0.25">
      <c r="B11" s="660">
        <v>3</v>
      </c>
      <c r="C11" s="157" t="s">
        <v>168</v>
      </c>
      <c r="D11" s="661" t="s">
        <v>40</v>
      </c>
      <c r="E11" s="20">
        <f>E9</f>
        <v>11890</v>
      </c>
      <c r="F11" s="20"/>
      <c r="G11" s="20"/>
      <c r="H11" s="20"/>
      <c r="I11" s="20"/>
      <c r="J11" s="20"/>
      <c r="K11" s="20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42" s="264" customFormat="1" x14ac:dyDescent="0.25">
      <c r="B12" s="654"/>
      <c r="C12" s="91" t="s">
        <v>203</v>
      </c>
      <c r="D12" s="265"/>
      <c r="E12" s="265"/>
      <c r="F12" s="266"/>
      <c r="G12" s="265"/>
      <c r="H12" s="265"/>
      <c r="I12" s="265"/>
      <c r="J12" s="265"/>
      <c r="K12" s="265"/>
      <c r="L12" s="265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</row>
    <row r="13" spans="2:42" s="256" customFormat="1" x14ac:dyDescent="0.25">
      <c r="B13" s="445">
        <v>1</v>
      </c>
      <c r="C13" s="155" t="s">
        <v>169</v>
      </c>
      <c r="D13" s="660" t="s">
        <v>40</v>
      </c>
      <c r="E13" s="20">
        <v>7740</v>
      </c>
      <c r="F13" s="660"/>
      <c r="G13" s="17"/>
      <c r="H13" s="17"/>
      <c r="I13" s="17"/>
      <c r="J13" s="445"/>
      <c r="K13" s="255"/>
      <c r="L13" s="255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</row>
    <row r="14" spans="2:42" s="58" customFormat="1" ht="19.899999999999999" customHeight="1" x14ac:dyDescent="0.25">
      <c r="B14" s="445">
        <v>2</v>
      </c>
      <c r="C14" s="155" t="s">
        <v>173</v>
      </c>
      <c r="D14" s="660" t="s">
        <v>40</v>
      </c>
      <c r="E14" s="17">
        <f>E13</f>
        <v>7740</v>
      </c>
      <c r="F14" s="660"/>
      <c r="G14" s="17"/>
      <c r="H14" s="17"/>
      <c r="I14" s="17"/>
      <c r="J14" s="445"/>
      <c r="K14" s="255"/>
      <c r="L14" s="255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</row>
    <row r="15" spans="2:42" s="135" customFormat="1" ht="27" x14ac:dyDescent="0.25">
      <c r="B15" s="445">
        <v>3</v>
      </c>
      <c r="C15" s="179" t="s">
        <v>349</v>
      </c>
      <c r="D15" s="17" t="s">
        <v>40</v>
      </c>
      <c r="E15" s="20">
        <v>970</v>
      </c>
      <c r="F15" s="17"/>
      <c r="G15" s="17"/>
      <c r="H15" s="17"/>
      <c r="I15" s="17"/>
      <c r="J15" s="255"/>
      <c r="K15" s="255"/>
      <c r="L15" s="255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</row>
    <row r="16" spans="2:42" s="135" customFormat="1" x14ac:dyDescent="0.25">
      <c r="B16" s="257">
        <v>4</v>
      </c>
      <c r="C16" s="506" t="s">
        <v>170</v>
      </c>
      <c r="D16" s="44" t="s">
        <v>71</v>
      </c>
      <c r="E16" s="44">
        <v>10100</v>
      </c>
      <c r="F16" s="44"/>
      <c r="G16" s="44"/>
      <c r="H16" s="44"/>
      <c r="I16" s="44"/>
      <c r="J16" s="258"/>
      <c r="K16" s="258"/>
      <c r="L16" s="25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</row>
    <row r="17" spans="2:248" s="135" customFormat="1" ht="27" x14ac:dyDescent="0.25">
      <c r="B17" s="744">
        <v>5</v>
      </c>
      <c r="C17" s="499" t="s">
        <v>350</v>
      </c>
      <c r="D17" s="46" t="s">
        <v>40</v>
      </c>
      <c r="E17" s="17">
        <v>1874</v>
      </c>
      <c r="F17" s="17"/>
      <c r="G17" s="17"/>
      <c r="H17" s="17"/>
      <c r="I17" s="255"/>
      <c r="J17" s="255"/>
      <c r="K17" s="255"/>
      <c r="L17" s="255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</row>
    <row r="18" spans="2:248" s="135" customFormat="1" x14ac:dyDescent="0.25">
      <c r="B18" s="746"/>
      <c r="C18" s="676" t="s">
        <v>351</v>
      </c>
      <c r="D18" s="677" t="s">
        <v>44</v>
      </c>
      <c r="E18" s="678">
        <v>217.51499999999999</v>
      </c>
      <c r="F18" s="61"/>
      <c r="G18" s="61"/>
      <c r="H18" s="61"/>
      <c r="I18" s="679"/>
      <c r="J18" s="679"/>
      <c r="K18" s="679"/>
      <c r="L18" s="679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</row>
    <row r="19" spans="2:248" s="135" customFormat="1" x14ac:dyDescent="0.25">
      <c r="B19" s="257">
        <v>6</v>
      </c>
      <c r="C19" s="497" t="s">
        <v>352</v>
      </c>
      <c r="D19" s="44" t="s">
        <v>40</v>
      </c>
      <c r="E19" s="44">
        <v>54</v>
      </c>
      <c r="F19" s="44"/>
      <c r="G19" s="44"/>
      <c r="H19" s="44"/>
      <c r="I19" s="258"/>
      <c r="J19" s="258"/>
      <c r="K19" s="258"/>
      <c r="L19" s="258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</row>
    <row r="20" spans="2:248" s="256" customFormat="1" ht="23.45" customHeight="1" x14ac:dyDescent="0.25">
      <c r="B20" s="744">
        <v>7</v>
      </c>
      <c r="C20" s="550" t="s">
        <v>199</v>
      </c>
      <c r="D20" s="445" t="s">
        <v>40</v>
      </c>
      <c r="E20" s="17">
        <v>480.6</v>
      </c>
      <c r="F20" s="255"/>
      <c r="G20" s="255"/>
      <c r="H20" s="255"/>
      <c r="I20" s="255"/>
      <c r="J20" s="255"/>
      <c r="K20" s="255"/>
      <c r="L20" s="25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</row>
    <row r="21" spans="2:248" s="256" customFormat="1" ht="13.5" x14ac:dyDescent="0.25">
      <c r="B21" s="745"/>
      <c r="C21" s="56" t="s">
        <v>353</v>
      </c>
      <c r="D21" s="661" t="s">
        <v>44</v>
      </c>
      <c r="E21" s="680">
        <v>1.3049999999999999</v>
      </c>
      <c r="F21" s="20"/>
      <c r="G21" s="20"/>
      <c r="H21" s="20"/>
      <c r="I21" s="20"/>
      <c r="J21" s="20"/>
      <c r="K21" s="20"/>
      <c r="L21" s="20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</row>
    <row r="22" spans="2:248" s="256" customFormat="1" ht="13.5" x14ac:dyDescent="0.25">
      <c r="B22" s="746"/>
      <c r="C22" s="60" t="s">
        <v>354</v>
      </c>
      <c r="D22" s="662" t="s">
        <v>44</v>
      </c>
      <c r="E22" s="678">
        <v>29.893000000000001</v>
      </c>
      <c r="F22" s="61"/>
      <c r="G22" s="61"/>
      <c r="H22" s="61"/>
      <c r="I22" s="61"/>
      <c r="J22" s="61"/>
      <c r="K22" s="61"/>
      <c r="L22" s="61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</row>
    <row r="23" spans="2:248" s="269" customFormat="1" ht="13.5" x14ac:dyDescent="0.25">
      <c r="B23" s="747">
        <v>8</v>
      </c>
      <c r="C23" s="499" t="s">
        <v>344</v>
      </c>
      <c r="D23" s="660" t="s">
        <v>27</v>
      </c>
      <c r="E23" s="17">
        <v>586</v>
      </c>
      <c r="F23" s="17"/>
      <c r="G23" s="17"/>
      <c r="H23" s="17"/>
      <c r="I23" s="17"/>
      <c r="J23" s="17"/>
      <c r="K23" s="17"/>
      <c r="L23" s="17"/>
    </row>
    <row r="24" spans="2:248" s="269" customFormat="1" ht="13.5" x14ac:dyDescent="0.25">
      <c r="B24" s="748"/>
      <c r="C24" s="56" t="s">
        <v>193</v>
      </c>
      <c r="D24" s="661" t="s">
        <v>27</v>
      </c>
      <c r="E24" s="20">
        <v>148</v>
      </c>
      <c r="F24" s="20"/>
      <c r="G24" s="20"/>
      <c r="H24" s="20"/>
      <c r="I24" s="20"/>
      <c r="J24" s="20"/>
      <c r="K24" s="20"/>
      <c r="L24" s="20"/>
    </row>
    <row r="25" spans="2:248" s="269" customFormat="1" ht="13.5" x14ac:dyDescent="0.25">
      <c r="B25" s="748"/>
      <c r="C25" s="56" t="s">
        <v>194</v>
      </c>
      <c r="D25" s="661" t="s">
        <v>27</v>
      </c>
      <c r="E25" s="20">
        <v>650</v>
      </c>
      <c r="F25" s="20"/>
      <c r="G25" s="20"/>
      <c r="H25" s="20"/>
      <c r="I25" s="20"/>
      <c r="J25" s="20"/>
      <c r="K25" s="20"/>
      <c r="L25" s="20"/>
    </row>
    <row r="26" spans="2:248" s="269" customFormat="1" ht="13.5" x14ac:dyDescent="0.25">
      <c r="B26" s="749"/>
      <c r="C26" s="60" t="s">
        <v>195</v>
      </c>
      <c r="D26" s="662" t="s">
        <v>27</v>
      </c>
      <c r="E26" s="61">
        <v>2950</v>
      </c>
      <c r="F26" s="61"/>
      <c r="G26" s="61"/>
      <c r="H26" s="61"/>
      <c r="I26" s="61"/>
      <c r="J26" s="61"/>
      <c r="K26" s="61"/>
      <c r="L26" s="61"/>
    </row>
    <row r="27" spans="2:248" s="269" customFormat="1" ht="20.25" customHeight="1" x14ac:dyDescent="0.25">
      <c r="B27" s="661">
        <v>9</v>
      </c>
      <c r="C27" s="157" t="s">
        <v>198</v>
      </c>
      <c r="D27" s="661" t="s">
        <v>71</v>
      </c>
      <c r="E27" s="20">
        <f>E23*0.8</f>
        <v>468.8</v>
      </c>
      <c r="F27" s="20"/>
      <c r="G27" s="20"/>
      <c r="H27" s="20"/>
      <c r="I27" s="20"/>
      <c r="J27" s="20"/>
      <c r="K27" s="20"/>
      <c r="L27" s="20"/>
    </row>
    <row r="28" spans="2:248" s="126" customFormat="1" ht="13.5" x14ac:dyDescent="0.25">
      <c r="B28" s="453"/>
      <c r="C28" s="11" t="s">
        <v>204</v>
      </c>
      <c r="D28" s="44"/>
      <c r="E28" s="44"/>
      <c r="F28" s="44"/>
      <c r="G28" s="44"/>
      <c r="H28" s="44"/>
      <c r="I28" s="44"/>
      <c r="J28" s="44"/>
      <c r="K28" s="44"/>
      <c r="L28" s="44"/>
      <c r="M28" s="158"/>
    </row>
    <row r="29" spans="2:248" s="674" customFormat="1" ht="17.25" x14ac:dyDescent="0.25">
      <c r="B29" s="444">
        <v>1</v>
      </c>
      <c r="C29" s="670" t="s">
        <v>189</v>
      </c>
      <c r="D29" s="671" t="s">
        <v>340</v>
      </c>
      <c r="E29" s="672">
        <v>10950</v>
      </c>
      <c r="F29" s="672"/>
      <c r="G29" s="672"/>
      <c r="H29" s="672"/>
      <c r="I29" s="672"/>
      <c r="J29" s="672"/>
      <c r="K29" s="672"/>
      <c r="L29" s="672"/>
    </row>
    <row r="30" spans="2:248" s="674" customFormat="1" ht="30" x14ac:dyDescent="0.25">
      <c r="B30" s="444">
        <v>2</v>
      </c>
      <c r="C30" s="670" t="s">
        <v>318</v>
      </c>
      <c r="D30" s="671" t="s">
        <v>190</v>
      </c>
      <c r="E30" s="672">
        <v>10950</v>
      </c>
      <c r="F30" s="672"/>
      <c r="G30" s="672"/>
      <c r="H30" s="672"/>
      <c r="I30" s="672"/>
      <c r="J30" s="672"/>
      <c r="K30" s="672"/>
      <c r="L30" s="672"/>
    </row>
    <row r="31" spans="2:248" s="674" customFormat="1" ht="17.25" x14ac:dyDescent="0.25">
      <c r="B31" s="444">
        <v>4</v>
      </c>
      <c r="C31" s="670" t="s">
        <v>346</v>
      </c>
      <c r="D31" s="671" t="s">
        <v>191</v>
      </c>
      <c r="E31" s="672">
        <v>3.8325</v>
      </c>
      <c r="F31" s="672"/>
      <c r="G31" s="672"/>
      <c r="H31" s="672"/>
      <c r="I31" s="672"/>
      <c r="J31" s="672"/>
      <c r="K31" s="672"/>
      <c r="L31" s="672"/>
    </row>
    <row r="32" spans="2:248" s="402" customFormat="1" ht="30" x14ac:dyDescent="0.25">
      <c r="B32" s="491">
        <v>3</v>
      </c>
      <c r="C32" s="673" t="s">
        <v>343</v>
      </c>
      <c r="D32" s="671" t="s">
        <v>340</v>
      </c>
      <c r="E32" s="672">
        <f>E33</f>
        <v>10950</v>
      </c>
      <c r="F32" s="672"/>
      <c r="G32" s="672"/>
      <c r="H32" s="672"/>
      <c r="I32" s="672"/>
      <c r="J32" s="672"/>
      <c r="K32" s="672"/>
      <c r="L32" s="672"/>
    </row>
    <row r="33" spans="1:13" s="674" customFormat="1" ht="45" x14ac:dyDescent="0.25">
      <c r="B33" s="444">
        <v>5</v>
      </c>
      <c r="C33" s="670" t="s">
        <v>442</v>
      </c>
      <c r="D33" s="671" t="s">
        <v>347</v>
      </c>
      <c r="E33" s="672">
        <v>10950</v>
      </c>
      <c r="F33" s="672"/>
      <c r="G33" s="672"/>
      <c r="H33" s="672"/>
      <c r="I33" s="672"/>
      <c r="J33" s="672"/>
      <c r="K33" s="672"/>
      <c r="L33" s="672"/>
    </row>
    <row r="34" spans="1:13" s="188" customFormat="1" ht="17.45" customHeight="1" x14ac:dyDescent="0.25">
      <c r="B34" s="453">
        <v>6</v>
      </c>
      <c r="C34" s="498" t="s">
        <v>239</v>
      </c>
      <c r="D34" s="453" t="s">
        <v>71</v>
      </c>
      <c r="E34" s="44">
        <v>200</v>
      </c>
      <c r="F34" s="44"/>
      <c r="G34" s="44"/>
      <c r="H34" s="44"/>
      <c r="I34" s="44"/>
      <c r="J34" s="44"/>
      <c r="K34" s="44"/>
      <c r="L34" s="44"/>
    </row>
    <row r="35" spans="1:13" s="126" customFormat="1" ht="13.5" x14ac:dyDescent="0.25">
      <c r="B35" s="453"/>
      <c r="C35" s="11" t="s">
        <v>205</v>
      </c>
      <c r="D35" s="44"/>
      <c r="E35" s="44"/>
      <c r="F35" s="44"/>
      <c r="G35" s="44"/>
      <c r="H35" s="44"/>
      <c r="I35" s="44"/>
      <c r="J35" s="44"/>
      <c r="K35" s="44"/>
      <c r="L35" s="44"/>
      <c r="M35" s="158"/>
    </row>
    <row r="36" spans="1:13" s="111" customFormat="1" ht="27" x14ac:dyDescent="0.25">
      <c r="B36" s="668">
        <v>1</v>
      </c>
      <c r="C36" s="493" t="s">
        <v>192</v>
      </c>
      <c r="D36" s="494" t="s">
        <v>17</v>
      </c>
      <c r="E36" s="46">
        <v>1</v>
      </c>
      <c r="F36" s="42"/>
      <c r="G36" s="42"/>
      <c r="H36" s="42"/>
      <c r="I36" s="42"/>
      <c r="J36" s="42"/>
      <c r="K36" s="42"/>
      <c r="L36" s="42"/>
    </row>
    <row r="37" spans="1:13" s="111" customFormat="1" x14ac:dyDescent="0.25">
      <c r="B37" s="668">
        <v>2</v>
      </c>
      <c r="C37" s="493" t="s">
        <v>341</v>
      </c>
      <c r="D37" s="494" t="s">
        <v>17</v>
      </c>
      <c r="E37" s="46">
        <v>1</v>
      </c>
      <c r="F37" s="42"/>
      <c r="G37" s="42"/>
      <c r="H37" s="42"/>
      <c r="I37" s="42"/>
      <c r="J37" s="42"/>
      <c r="K37" s="42"/>
      <c r="L37" s="42"/>
    </row>
    <row r="38" spans="1:13" s="111" customFormat="1" ht="27" x14ac:dyDescent="0.25">
      <c r="B38" s="668">
        <v>3</v>
      </c>
      <c r="C38" s="493" t="s">
        <v>342</v>
      </c>
      <c r="D38" s="494" t="s">
        <v>197</v>
      </c>
      <c r="E38" s="46">
        <v>26</v>
      </c>
      <c r="F38" s="42"/>
      <c r="G38" s="42"/>
      <c r="H38" s="42"/>
      <c r="I38" s="42"/>
      <c r="J38" s="42"/>
      <c r="K38" s="42"/>
      <c r="L38" s="42"/>
    </row>
    <row r="39" spans="1:13" s="675" customFormat="1" ht="13.5" x14ac:dyDescent="0.25">
      <c r="B39" s="393">
        <v>4</v>
      </c>
      <c r="C39" s="165" t="s">
        <v>196</v>
      </c>
      <c r="D39" s="17" t="s">
        <v>12</v>
      </c>
      <c r="E39" s="17">
        <v>22</v>
      </c>
      <c r="F39" s="17"/>
      <c r="G39" s="17"/>
      <c r="H39" s="17"/>
      <c r="I39" s="17"/>
      <c r="J39" s="17"/>
      <c r="K39" s="17"/>
      <c r="L39" s="17"/>
    </row>
    <row r="40" spans="1:13" s="675" customFormat="1" ht="13.5" x14ac:dyDescent="0.25">
      <c r="B40" s="393">
        <v>5</v>
      </c>
      <c r="C40" s="165" t="s">
        <v>181</v>
      </c>
      <c r="D40" s="17" t="s">
        <v>71</v>
      </c>
      <c r="E40" s="17">
        <f>E39*1</f>
        <v>22</v>
      </c>
      <c r="F40" s="17"/>
      <c r="G40" s="17"/>
      <c r="H40" s="17"/>
      <c r="I40" s="17"/>
      <c r="J40" s="17"/>
      <c r="K40" s="17"/>
      <c r="L40" s="17"/>
    </row>
    <row r="41" spans="1:13" s="111" customFormat="1" ht="15.75" x14ac:dyDescent="0.25">
      <c r="A41" s="237"/>
      <c r="B41" s="444">
        <v>6</v>
      </c>
      <c r="C41" s="496" t="s">
        <v>348</v>
      </c>
      <c r="D41" s="444" t="s">
        <v>190</v>
      </c>
      <c r="E41" s="437">
        <v>50</v>
      </c>
      <c r="F41" s="437"/>
      <c r="G41" s="437"/>
      <c r="H41" s="437"/>
      <c r="I41" s="437"/>
      <c r="J41" s="437"/>
      <c r="K41" s="437"/>
      <c r="L41" s="437"/>
    </row>
    <row r="42" spans="1:13" x14ac:dyDescent="0.25">
      <c r="B42" s="216"/>
      <c r="C42" s="11" t="s">
        <v>51</v>
      </c>
      <c r="D42" s="11"/>
      <c r="E42" s="79"/>
      <c r="F42" s="79"/>
      <c r="G42" s="79"/>
      <c r="H42" s="79"/>
      <c r="I42" s="79"/>
      <c r="J42" s="79"/>
      <c r="K42" s="79"/>
      <c r="L42" s="79"/>
      <c r="M42" s="262"/>
    </row>
    <row r="43" spans="1:13" s="135" customFormat="1" ht="13.5" x14ac:dyDescent="0.25">
      <c r="B43" s="216"/>
      <c r="C43" s="11" t="s">
        <v>171</v>
      </c>
      <c r="D43" s="142" t="s">
        <v>345</v>
      </c>
      <c r="E43" s="79"/>
      <c r="F43" s="79"/>
      <c r="G43" s="79"/>
      <c r="H43" s="79"/>
      <c r="I43" s="79"/>
      <c r="J43" s="79"/>
      <c r="K43" s="79"/>
      <c r="L43" s="79"/>
    </row>
    <row r="44" spans="1:13" s="135" customFormat="1" ht="13.5" x14ac:dyDescent="0.25">
      <c r="B44" s="216"/>
      <c r="C44" s="11" t="s">
        <v>7</v>
      </c>
      <c r="D44" s="145"/>
      <c r="E44" s="79"/>
      <c r="F44" s="79"/>
      <c r="G44" s="79"/>
      <c r="H44" s="79"/>
      <c r="I44" s="79"/>
      <c r="J44" s="79"/>
      <c r="K44" s="79"/>
      <c r="L44" s="79"/>
    </row>
    <row r="45" spans="1:13" s="135" customFormat="1" ht="13.5" x14ac:dyDescent="0.25">
      <c r="B45" s="216"/>
      <c r="C45" s="11" t="s">
        <v>172</v>
      </c>
      <c r="D45" s="142" t="s">
        <v>345</v>
      </c>
      <c r="E45" s="79"/>
      <c r="F45" s="79"/>
      <c r="G45" s="79"/>
      <c r="H45" s="79"/>
      <c r="I45" s="79"/>
      <c r="J45" s="79"/>
      <c r="K45" s="79"/>
      <c r="L45" s="79"/>
    </row>
    <row r="46" spans="1:13" s="135" customFormat="1" ht="13.5" x14ac:dyDescent="0.25">
      <c r="B46" s="216"/>
      <c r="C46" s="11" t="s">
        <v>7</v>
      </c>
      <c r="D46" s="11"/>
      <c r="E46" s="79"/>
      <c r="F46" s="79"/>
      <c r="G46" s="79"/>
      <c r="H46" s="79"/>
      <c r="I46" s="79"/>
      <c r="J46" s="79"/>
      <c r="K46" s="79"/>
      <c r="L46" s="79"/>
    </row>
    <row r="47" spans="1:13" x14ac:dyDescent="0.25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3" x14ac:dyDescent="0.25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</row>
    <row r="49" spans="2:12" x14ac:dyDescent="0.25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</row>
    <row r="50" spans="2:12" x14ac:dyDescent="0.25">
      <c r="B50" s="135"/>
      <c r="C50" s="135"/>
      <c r="D50" s="135"/>
      <c r="E50" s="135"/>
      <c r="F50" s="235"/>
      <c r="G50" s="135"/>
      <c r="H50" s="135"/>
      <c r="I50" s="135"/>
      <c r="J50" s="135"/>
      <c r="K50" s="135"/>
      <c r="L50" s="135"/>
    </row>
    <row r="51" spans="2:12" x14ac:dyDescent="0.2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2:12" x14ac:dyDescent="0.25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2:12" x14ac:dyDescent="0.25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 x14ac:dyDescent="0.25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2:12" x14ac:dyDescent="0.25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 x14ac:dyDescent="0.25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2:12" x14ac:dyDescent="0.25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2:12" x14ac:dyDescent="0.25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 x14ac:dyDescent="0.25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 x14ac:dyDescent="0.25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 x14ac:dyDescent="0.25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 x14ac:dyDescent="0.25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 x14ac:dyDescent="0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 x14ac:dyDescent="0.25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 x14ac:dyDescent="0.25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 x14ac:dyDescent="0.25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 x14ac:dyDescent="0.25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 x14ac:dyDescent="0.2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 x14ac:dyDescent="0.2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 x14ac:dyDescent="0.2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 x14ac:dyDescent="0.2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 x14ac:dyDescent="0.25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 x14ac:dyDescent="0.25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 x14ac:dyDescent="0.2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 x14ac:dyDescent="0.2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 x14ac:dyDescent="0.2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 x14ac:dyDescent="0.2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 x14ac:dyDescent="0.25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 x14ac:dyDescent="0.25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 x14ac:dyDescent="0.25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</sheetData>
  <mergeCells count="12">
    <mergeCell ref="B20:B22"/>
    <mergeCell ref="B17:B18"/>
    <mergeCell ref="B23:B26"/>
    <mergeCell ref="C2:L2"/>
    <mergeCell ref="B3:L3"/>
    <mergeCell ref="B5:B6"/>
    <mergeCell ref="C5:C6"/>
    <mergeCell ref="D5:D6"/>
    <mergeCell ref="F5:G5"/>
    <mergeCell ref="H5:I5"/>
    <mergeCell ref="J5:K5"/>
    <mergeCell ref="L5:L6"/>
  </mergeCells>
  <pageMargins left="0.2" right="0.2" top="0.75" bottom="0.75" header="0.3" footer="0.3"/>
  <pageSetup scale="67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Q37"/>
  <sheetViews>
    <sheetView zoomScaleNormal="100" workbookViewId="0">
      <selection activeCell="K17" sqref="K17"/>
    </sheetView>
  </sheetViews>
  <sheetFormatPr defaultColWidth="9.140625" defaultRowHeight="15" x14ac:dyDescent="0.25"/>
  <cols>
    <col min="1" max="1" width="4.7109375" style="279" customWidth="1"/>
    <col min="2" max="2" width="4.5703125" style="279" customWidth="1"/>
    <col min="3" max="3" width="67.140625" style="279" customWidth="1"/>
    <col min="4" max="6" width="9.140625" style="279"/>
    <col min="7" max="7" width="9.42578125" style="279" bestFit="1" customWidth="1"/>
    <col min="8" max="10" width="9.140625" style="279"/>
    <col min="11" max="11" width="10.42578125" style="279" customWidth="1"/>
    <col min="12" max="12" width="11.42578125" style="279" customWidth="1"/>
    <col min="13" max="16384" width="9.140625" style="279"/>
  </cols>
  <sheetData>
    <row r="2" spans="2:251" s="111" customFormat="1" ht="20.25" customHeight="1" x14ac:dyDescent="0.25">
      <c r="B2" s="758" t="s">
        <v>186</v>
      </c>
      <c r="C2" s="759"/>
      <c r="D2" s="759"/>
      <c r="E2" s="759"/>
      <c r="F2" s="759"/>
      <c r="G2" s="759"/>
      <c r="H2" s="759"/>
      <c r="I2" s="759"/>
      <c r="J2" s="759"/>
      <c r="K2" s="759"/>
      <c r="L2" s="760"/>
    </row>
    <row r="3" spans="2:251" x14ac:dyDescent="0.25">
      <c r="N3"/>
      <c r="O3"/>
      <c r="P3"/>
      <c r="Q3"/>
      <c r="R3"/>
      <c r="S3"/>
      <c r="T3"/>
      <c r="U3"/>
    </row>
    <row r="4" spans="2:251" s="111" customFormat="1" ht="41.25" customHeight="1" x14ac:dyDescent="0.25">
      <c r="B4" s="762" t="s">
        <v>0</v>
      </c>
      <c r="C4" s="762" t="s">
        <v>1</v>
      </c>
      <c r="D4" s="761" t="s">
        <v>2</v>
      </c>
      <c r="E4" s="761" t="s">
        <v>3</v>
      </c>
      <c r="F4" s="762" t="s">
        <v>4</v>
      </c>
      <c r="G4" s="762"/>
      <c r="H4" s="762" t="s">
        <v>5</v>
      </c>
      <c r="I4" s="762"/>
      <c r="J4" s="762" t="s">
        <v>6</v>
      </c>
      <c r="K4" s="762"/>
      <c r="L4" s="763" t="s">
        <v>7</v>
      </c>
      <c r="N4"/>
      <c r="O4"/>
      <c r="P4"/>
      <c r="Q4"/>
      <c r="R4"/>
      <c r="S4"/>
      <c r="T4"/>
      <c r="U4"/>
    </row>
    <row r="5" spans="2:251" s="111" customFormat="1" ht="27" x14ac:dyDescent="0.25">
      <c r="B5" s="762"/>
      <c r="C5" s="762"/>
      <c r="D5" s="761"/>
      <c r="E5" s="761"/>
      <c r="F5" s="6" t="s">
        <v>8</v>
      </c>
      <c r="G5" s="378" t="s">
        <v>7</v>
      </c>
      <c r="H5" s="6" t="s">
        <v>8</v>
      </c>
      <c r="I5" s="378" t="s">
        <v>7</v>
      </c>
      <c r="J5" s="6" t="s">
        <v>8</v>
      </c>
      <c r="K5" s="378" t="s">
        <v>7</v>
      </c>
      <c r="L5" s="763"/>
      <c r="N5"/>
      <c r="O5"/>
      <c r="P5"/>
      <c r="Q5"/>
      <c r="R5"/>
      <c r="S5"/>
      <c r="T5"/>
      <c r="U5"/>
    </row>
    <row r="6" spans="2:251" s="111" customFormat="1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N6"/>
      <c r="O6"/>
      <c r="P6"/>
      <c r="Q6"/>
      <c r="R6"/>
      <c r="S6"/>
      <c r="T6"/>
      <c r="U6"/>
    </row>
    <row r="7" spans="2:251" s="287" customFormat="1" x14ac:dyDescent="0.25">
      <c r="B7" s="448">
        <v>1</v>
      </c>
      <c r="C7" s="155" t="s">
        <v>207</v>
      </c>
      <c r="D7" s="448" t="s">
        <v>40</v>
      </c>
      <c r="E7" s="239">
        <v>120.4</v>
      </c>
      <c r="F7" s="17"/>
      <c r="G7" s="17"/>
      <c r="H7" s="17"/>
      <c r="I7" s="17"/>
      <c r="J7" s="17"/>
      <c r="K7" s="17"/>
      <c r="L7" s="17"/>
      <c r="M7" s="273"/>
      <c r="N7"/>
      <c r="O7"/>
      <c r="P7"/>
      <c r="Q7"/>
      <c r="R7"/>
      <c r="S7"/>
      <c r="T7"/>
      <c r="U7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</row>
    <row r="8" spans="2:251" s="135" customFormat="1" x14ac:dyDescent="0.25">
      <c r="B8" s="375">
        <v>2</v>
      </c>
      <c r="C8" s="179" t="s">
        <v>356</v>
      </c>
      <c r="D8" s="17" t="s">
        <v>40</v>
      </c>
      <c r="E8" s="239">
        <v>40.15</v>
      </c>
      <c r="F8" s="17"/>
      <c r="G8" s="17"/>
      <c r="H8" s="17"/>
      <c r="I8" s="17"/>
      <c r="J8" s="17"/>
      <c r="K8" s="17"/>
      <c r="L8" s="17"/>
      <c r="M8" s="237"/>
      <c r="N8"/>
      <c r="O8"/>
      <c r="P8"/>
      <c r="Q8"/>
      <c r="R8"/>
      <c r="S8"/>
      <c r="T8"/>
      <c r="U8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</row>
    <row r="9" spans="2:251" s="135" customFormat="1" x14ac:dyDescent="0.25">
      <c r="B9" s="277">
        <v>3</v>
      </c>
      <c r="C9" s="165" t="s">
        <v>170</v>
      </c>
      <c r="D9" s="17" t="s">
        <v>71</v>
      </c>
      <c r="E9" s="17">
        <v>420</v>
      </c>
      <c r="F9" s="17"/>
      <c r="G9" s="17"/>
      <c r="H9" s="17"/>
      <c r="I9" s="17"/>
      <c r="J9" s="17"/>
      <c r="K9" s="17"/>
      <c r="L9" s="17"/>
      <c r="M9" s="111"/>
      <c r="N9"/>
      <c r="O9"/>
      <c r="P9"/>
      <c r="Q9"/>
      <c r="R9"/>
      <c r="S9"/>
      <c r="T9"/>
      <c r="U9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</row>
    <row r="10" spans="2:251" s="135" customFormat="1" ht="27" x14ac:dyDescent="0.25">
      <c r="B10" s="438">
        <v>4</v>
      </c>
      <c r="C10" s="499" t="s">
        <v>208</v>
      </c>
      <c r="D10" s="46" t="s">
        <v>40</v>
      </c>
      <c r="E10" s="17">
        <v>40.1</v>
      </c>
      <c r="F10" s="17"/>
      <c r="G10" s="17"/>
      <c r="H10" s="17"/>
      <c r="I10" s="17"/>
      <c r="J10" s="17"/>
      <c r="K10" s="17"/>
      <c r="L10" s="1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</row>
    <row r="11" spans="2:251" s="135" customFormat="1" x14ac:dyDescent="0.25">
      <c r="B11" s="257"/>
      <c r="C11" s="718" t="s">
        <v>351</v>
      </c>
      <c r="D11" s="42" t="s">
        <v>44</v>
      </c>
      <c r="E11" s="17">
        <v>2.992</v>
      </c>
      <c r="F11" s="17"/>
      <c r="G11" s="17"/>
      <c r="H11" s="17"/>
      <c r="I11" s="17"/>
      <c r="J11" s="17"/>
      <c r="K11" s="17"/>
      <c r="L11" s="1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</row>
    <row r="12" spans="2:251" s="256" customFormat="1" x14ac:dyDescent="0.25">
      <c r="B12" s="257">
        <v>5</v>
      </c>
      <c r="C12" s="493" t="s">
        <v>169</v>
      </c>
      <c r="D12" s="453" t="s">
        <v>40</v>
      </c>
      <c r="E12" s="44">
        <v>3.6</v>
      </c>
      <c r="F12" s="448"/>
      <c r="G12" s="17"/>
      <c r="H12" s="17"/>
      <c r="I12" s="17"/>
      <c r="J12" s="379"/>
      <c r="K12" s="17"/>
      <c r="L12" s="17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2:251" s="58" customFormat="1" x14ac:dyDescent="0.25">
      <c r="B13" s="257">
        <v>6</v>
      </c>
      <c r="C13" s="493" t="s">
        <v>173</v>
      </c>
      <c r="D13" s="453" t="s">
        <v>40</v>
      </c>
      <c r="E13" s="44">
        <f>E12</f>
        <v>3.6</v>
      </c>
      <c r="F13" s="448"/>
      <c r="G13" s="17"/>
      <c r="H13" s="17"/>
      <c r="I13" s="17"/>
      <c r="J13" s="379"/>
      <c r="K13" s="17"/>
      <c r="L13" s="17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</row>
    <row r="14" spans="2:251" s="135" customFormat="1" x14ac:dyDescent="0.25">
      <c r="B14" s="257">
        <v>7</v>
      </c>
      <c r="C14" s="498" t="s">
        <v>357</v>
      </c>
      <c r="D14" s="44" t="s">
        <v>40</v>
      </c>
      <c r="E14" s="44">
        <v>1.2</v>
      </c>
      <c r="F14" s="17"/>
      <c r="G14" s="17"/>
      <c r="H14" s="17"/>
      <c r="I14" s="17"/>
      <c r="J14" s="17"/>
      <c r="K14" s="17"/>
      <c r="L14" s="1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</row>
    <row r="15" spans="2:251" s="135" customFormat="1" x14ac:dyDescent="0.25">
      <c r="B15" s="502">
        <v>8</v>
      </c>
      <c r="C15" s="506" t="s">
        <v>210</v>
      </c>
      <c r="D15" s="44" t="s">
        <v>71</v>
      </c>
      <c r="E15" s="44">
        <v>30</v>
      </c>
      <c r="F15" s="17"/>
      <c r="G15" s="17"/>
      <c r="H15" s="17"/>
      <c r="I15" s="17"/>
      <c r="J15" s="17"/>
      <c r="K15" s="17"/>
      <c r="L15" s="17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</row>
    <row r="16" spans="2:251" ht="27" x14ac:dyDescent="0.25">
      <c r="B16" s="453">
        <v>9</v>
      </c>
      <c r="C16" s="493" t="s">
        <v>209</v>
      </c>
      <c r="D16" s="717" t="s">
        <v>40</v>
      </c>
      <c r="E16" s="717">
        <v>15.12</v>
      </c>
      <c r="F16" s="17"/>
      <c r="G16" s="17"/>
      <c r="H16" s="17"/>
      <c r="I16" s="17"/>
      <c r="J16" s="17"/>
      <c r="K16" s="17"/>
      <c r="L16" s="17"/>
    </row>
    <row r="17" spans="1:45" x14ac:dyDescent="0.25">
      <c r="B17" s="380"/>
      <c r="C17" s="423" t="s">
        <v>358</v>
      </c>
      <c r="D17" s="658" t="s">
        <v>44</v>
      </c>
      <c r="E17" s="487">
        <v>7.5759999999999994E-2</v>
      </c>
      <c r="F17" s="20"/>
      <c r="G17" s="20"/>
      <c r="H17" s="20"/>
      <c r="I17" s="20"/>
      <c r="J17" s="20"/>
      <c r="K17" s="20"/>
      <c r="L17" s="20"/>
    </row>
    <row r="18" spans="1:45" x14ac:dyDescent="0.25">
      <c r="B18" s="381"/>
      <c r="C18" s="424" t="s">
        <v>359</v>
      </c>
      <c r="D18" s="659" t="s">
        <v>44</v>
      </c>
      <c r="E18" s="509">
        <v>0.72299999999999998</v>
      </c>
      <c r="F18" s="61"/>
      <c r="G18" s="61"/>
      <c r="H18" s="61"/>
      <c r="I18" s="61"/>
      <c r="J18" s="61"/>
      <c r="K18" s="61"/>
      <c r="L18" s="61"/>
    </row>
    <row r="19" spans="1:45" s="256" customFormat="1" x14ac:dyDescent="0.25">
      <c r="B19" s="375">
        <v>10</v>
      </c>
      <c r="C19" s="155" t="s">
        <v>169</v>
      </c>
      <c r="D19" s="448" t="s">
        <v>40</v>
      </c>
      <c r="E19" s="20">
        <v>16.399999999999999</v>
      </c>
      <c r="F19" s="448"/>
      <c r="G19" s="17"/>
      <c r="H19" s="17"/>
      <c r="I19" s="17"/>
      <c r="J19" s="379"/>
      <c r="K19" s="17"/>
      <c r="L19" s="17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1:45" s="58" customFormat="1" x14ac:dyDescent="0.25">
      <c r="B20" s="375">
        <v>11</v>
      </c>
      <c r="C20" s="155" t="s">
        <v>173</v>
      </c>
      <c r="D20" s="448" t="s">
        <v>40</v>
      </c>
      <c r="E20" s="17">
        <f>E19</f>
        <v>16.399999999999999</v>
      </c>
      <c r="F20" s="448"/>
      <c r="G20" s="17"/>
      <c r="H20" s="17"/>
      <c r="I20" s="17"/>
      <c r="J20" s="379"/>
      <c r="K20" s="17"/>
      <c r="L20" s="17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1:45" s="135" customFormat="1" x14ac:dyDescent="0.25">
      <c r="B21" s="257">
        <v>12</v>
      </c>
      <c r="C21" s="497" t="s">
        <v>360</v>
      </c>
      <c r="D21" s="44" t="s">
        <v>40</v>
      </c>
      <c r="E21" s="44">
        <v>8.8000000000000007</v>
      </c>
      <c r="F21" s="44"/>
      <c r="G21" s="44"/>
      <c r="H21" s="44"/>
      <c r="I21" s="44"/>
      <c r="J21" s="44"/>
      <c r="K21" s="44"/>
      <c r="L21" s="44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</row>
    <row r="22" spans="1:45" s="58" customFormat="1" ht="18.600000000000001" customHeight="1" x14ac:dyDescent="0.25">
      <c r="A22" s="188"/>
      <c r="B22" s="420">
        <v>13</v>
      </c>
      <c r="C22" s="157" t="s">
        <v>333</v>
      </c>
      <c r="D22" s="449" t="s">
        <v>40</v>
      </c>
      <c r="E22" s="20">
        <v>33.200000000000003</v>
      </c>
      <c r="F22" s="449"/>
      <c r="G22" s="20"/>
      <c r="H22" s="54"/>
      <c r="I22" s="20"/>
      <c r="J22" s="54"/>
      <c r="K22" s="20"/>
      <c r="L22" s="20"/>
      <c r="M22" s="288"/>
    </row>
    <row r="23" spans="1:45" s="269" customFormat="1" x14ac:dyDescent="0.25">
      <c r="B23" s="409"/>
      <c r="C23" s="423" t="s">
        <v>358</v>
      </c>
      <c r="D23" s="449" t="s">
        <v>44</v>
      </c>
      <c r="E23" s="20">
        <v>1.643</v>
      </c>
      <c r="F23" s="20"/>
      <c r="G23" s="20"/>
      <c r="H23" s="20"/>
      <c r="I23" s="20"/>
      <c r="J23" s="20"/>
      <c r="K23" s="20"/>
      <c r="L23" s="20"/>
    </row>
    <row r="24" spans="1:45" s="269" customFormat="1" x14ac:dyDescent="0.25">
      <c r="B24" s="421"/>
      <c r="C24" s="424" t="s">
        <v>359</v>
      </c>
      <c r="D24" s="450" t="s">
        <v>44</v>
      </c>
      <c r="E24" s="61">
        <v>3.6030000000000002</v>
      </c>
      <c r="F24" s="61"/>
      <c r="G24" s="61"/>
      <c r="H24" s="61"/>
      <c r="I24" s="61"/>
      <c r="J24" s="61"/>
      <c r="K24" s="61"/>
      <c r="L24" s="61"/>
    </row>
    <row r="25" spans="1:45" ht="15.75" x14ac:dyDescent="0.25">
      <c r="B25" s="452">
        <v>14</v>
      </c>
      <c r="C25" s="155" t="s">
        <v>355</v>
      </c>
      <c r="D25" s="448" t="s">
        <v>191</v>
      </c>
      <c r="E25" s="17">
        <f>0.547+1.904+0.806+5.637</f>
        <v>8.8940000000000001</v>
      </c>
      <c r="F25" s="17"/>
      <c r="G25" s="390"/>
      <c r="H25" s="390"/>
      <c r="I25" s="390"/>
      <c r="J25" s="390"/>
      <c r="K25" s="390"/>
      <c r="L25" s="390"/>
    </row>
    <row r="26" spans="1:45" x14ac:dyDescent="0.25">
      <c r="B26" s="453">
        <v>15</v>
      </c>
      <c r="C26" s="155" t="s">
        <v>211</v>
      </c>
      <c r="D26" s="448" t="s">
        <v>44</v>
      </c>
      <c r="E26" s="289">
        <f>E25</f>
        <v>8.8940000000000001</v>
      </c>
      <c r="F26" s="289"/>
      <c r="G26" s="289"/>
      <c r="H26" s="289"/>
      <c r="I26" s="289"/>
      <c r="J26" s="289"/>
      <c r="K26" s="289"/>
      <c r="L26" s="289"/>
    </row>
    <row r="27" spans="1:45" s="274" customFormat="1" ht="13.5" x14ac:dyDescent="0.2">
      <c r="B27" s="275">
        <v>16</v>
      </c>
      <c r="C27" s="503" t="s">
        <v>180</v>
      </c>
      <c r="D27" s="392" t="s">
        <v>71</v>
      </c>
      <c r="E27" s="239">
        <v>435</v>
      </c>
      <c r="F27" s="239"/>
      <c r="G27" s="239"/>
      <c r="H27" s="239"/>
      <c r="I27" s="239"/>
      <c r="J27" s="239"/>
      <c r="K27" s="239"/>
      <c r="L27" s="239"/>
    </row>
    <row r="28" spans="1:45" s="274" customFormat="1" ht="13.5" x14ac:dyDescent="0.2">
      <c r="B28" s="275">
        <v>17</v>
      </c>
      <c r="C28" s="503" t="s">
        <v>179</v>
      </c>
      <c r="D28" s="392" t="s">
        <v>12</v>
      </c>
      <c r="E28" s="239">
        <v>145</v>
      </c>
      <c r="F28" s="239"/>
      <c r="G28" s="239"/>
      <c r="H28" s="239"/>
      <c r="I28" s="239"/>
      <c r="J28" s="239"/>
      <c r="K28" s="239"/>
      <c r="L28" s="239"/>
    </row>
    <row r="29" spans="1:45" s="238" customFormat="1" ht="13.5" x14ac:dyDescent="0.25">
      <c r="B29" s="451">
        <v>18</v>
      </c>
      <c r="C29" s="504" t="s">
        <v>159</v>
      </c>
      <c r="D29" s="505" t="s">
        <v>27</v>
      </c>
      <c r="E29" s="239">
        <v>57</v>
      </c>
      <c r="F29" s="239"/>
      <c r="G29" s="239"/>
      <c r="H29" s="239"/>
      <c r="I29" s="239"/>
      <c r="J29" s="239"/>
      <c r="K29" s="239"/>
      <c r="L29" s="239"/>
      <c r="M29" s="240"/>
    </row>
    <row r="30" spans="1:45" s="238" customFormat="1" ht="13.5" x14ac:dyDescent="0.25">
      <c r="B30" s="451">
        <v>19</v>
      </c>
      <c r="C30" s="504" t="s">
        <v>160</v>
      </c>
      <c r="D30" s="505" t="s">
        <v>27</v>
      </c>
      <c r="E30" s="239">
        <v>30</v>
      </c>
      <c r="F30" s="239"/>
      <c r="G30" s="239"/>
      <c r="H30" s="239"/>
      <c r="I30" s="239"/>
      <c r="J30" s="239"/>
      <c r="K30" s="239"/>
      <c r="L30" s="239"/>
      <c r="M30" s="240"/>
    </row>
    <row r="31" spans="1:45" s="238" customFormat="1" ht="13.5" x14ac:dyDescent="0.25">
      <c r="B31" s="376">
        <v>20</v>
      </c>
      <c r="C31" s="504" t="s">
        <v>157</v>
      </c>
      <c r="D31" s="178" t="s">
        <v>17</v>
      </c>
      <c r="E31" s="239">
        <v>6</v>
      </c>
      <c r="F31" s="239"/>
      <c r="G31" s="239"/>
      <c r="H31" s="239"/>
      <c r="I31" s="239"/>
      <c r="J31" s="239"/>
      <c r="K31" s="239"/>
      <c r="L31" s="239"/>
      <c r="M31" s="240"/>
    </row>
    <row r="32" spans="1:45" s="238" customFormat="1" ht="13.5" x14ac:dyDescent="0.25">
      <c r="B32" s="376">
        <v>21</v>
      </c>
      <c r="C32" s="504" t="s">
        <v>158</v>
      </c>
      <c r="D32" s="178" t="s">
        <v>17</v>
      </c>
      <c r="E32" s="239">
        <v>6</v>
      </c>
      <c r="F32" s="239"/>
      <c r="G32" s="239"/>
      <c r="H32" s="239"/>
      <c r="I32" s="239"/>
      <c r="J32" s="239"/>
      <c r="K32" s="239"/>
      <c r="L32" s="239"/>
      <c r="M32" s="240"/>
    </row>
    <row r="33" spans="2:13" s="138" customFormat="1" ht="18" customHeight="1" x14ac:dyDescent="0.25">
      <c r="B33" s="11"/>
      <c r="C33" s="11" t="s">
        <v>7</v>
      </c>
      <c r="D33" s="11"/>
      <c r="E33" s="139"/>
      <c r="F33" s="11"/>
      <c r="G33" s="79"/>
      <c r="H33" s="79"/>
      <c r="I33" s="79"/>
      <c r="J33" s="79"/>
      <c r="K33" s="79"/>
      <c r="L33" s="79"/>
      <c r="M33" s="140"/>
    </row>
    <row r="34" spans="2:13" s="126" customFormat="1" ht="18" customHeight="1" x14ac:dyDescent="0.25">
      <c r="B34" s="141"/>
      <c r="C34" s="11" t="s">
        <v>52</v>
      </c>
      <c r="D34" s="142" t="s">
        <v>345</v>
      </c>
      <c r="E34" s="139"/>
      <c r="F34" s="11"/>
      <c r="G34" s="79"/>
      <c r="H34" s="79"/>
      <c r="I34" s="79"/>
      <c r="J34" s="79"/>
      <c r="K34" s="79"/>
      <c r="L34" s="79"/>
      <c r="M34" s="131"/>
    </row>
    <row r="35" spans="2:13" s="116" customFormat="1" ht="18" customHeight="1" x14ac:dyDescent="0.25">
      <c r="B35" s="143"/>
      <c r="C35" s="11" t="s">
        <v>7</v>
      </c>
      <c r="D35" s="144"/>
      <c r="E35" s="145"/>
      <c r="F35" s="145"/>
      <c r="G35" s="85"/>
      <c r="H35" s="85"/>
      <c r="I35" s="85"/>
      <c r="J35" s="85"/>
      <c r="K35" s="85"/>
      <c r="L35" s="85"/>
    </row>
    <row r="36" spans="2:13" s="126" customFormat="1" ht="18" customHeight="1" x14ac:dyDescent="0.25">
      <c r="B36" s="11"/>
      <c r="C36" s="11" t="s">
        <v>33</v>
      </c>
      <c r="D36" s="142" t="s">
        <v>345</v>
      </c>
      <c r="E36" s="139"/>
      <c r="F36" s="11"/>
      <c r="G36" s="79"/>
      <c r="H36" s="79"/>
      <c r="I36" s="79"/>
      <c r="J36" s="79"/>
      <c r="K36" s="79"/>
      <c r="L36" s="79"/>
      <c r="M36" s="146"/>
    </row>
    <row r="37" spans="2:13" s="111" customFormat="1" x14ac:dyDescent="0.25">
      <c r="B37" s="11"/>
      <c r="C37" s="11" t="s">
        <v>76</v>
      </c>
      <c r="D37" s="88"/>
      <c r="E37" s="282"/>
      <c r="F37" s="282"/>
      <c r="G37" s="283"/>
      <c r="H37" s="282"/>
      <c r="I37" s="79"/>
      <c r="J37" s="282"/>
      <c r="K37" s="282"/>
      <c r="L37" s="79"/>
    </row>
  </sheetData>
  <mergeCells count="9">
    <mergeCell ref="B2:L2"/>
    <mergeCell ref="D4:D5"/>
    <mergeCell ref="E4:E5"/>
    <mergeCell ref="F4:G4"/>
    <mergeCell ref="H4:I4"/>
    <mergeCell ref="J4:K4"/>
    <mergeCell ref="B4:B5"/>
    <mergeCell ref="C4:C5"/>
    <mergeCell ref="L4:L5"/>
  </mergeCells>
  <pageMargins left="0.2" right="0.2" top="0.75" bottom="0.75" header="0.3" footer="0.3"/>
  <pageSetup paperSize="9" scale="78" orientation="landscape" verticalDpi="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V40"/>
  <sheetViews>
    <sheetView zoomScaleNormal="100" workbookViewId="0">
      <selection activeCell="O17" sqref="O17"/>
    </sheetView>
  </sheetViews>
  <sheetFormatPr defaultColWidth="9.140625" defaultRowHeight="15" x14ac:dyDescent="0.25"/>
  <cols>
    <col min="1" max="1" width="3" style="279" customWidth="1"/>
    <col min="2" max="2" width="4.28515625" style="279" customWidth="1"/>
    <col min="3" max="3" width="67.140625" style="279" customWidth="1"/>
    <col min="4" max="16384" width="9.140625" style="279"/>
  </cols>
  <sheetData>
    <row r="2" spans="2:48" s="111" customFormat="1" ht="20.25" customHeight="1" x14ac:dyDescent="0.25">
      <c r="B2" s="758" t="s">
        <v>187</v>
      </c>
      <c r="C2" s="759"/>
      <c r="D2" s="759"/>
      <c r="E2" s="759"/>
      <c r="F2" s="759"/>
      <c r="G2" s="759"/>
      <c r="H2" s="759"/>
      <c r="I2" s="759"/>
      <c r="J2" s="759"/>
      <c r="K2" s="759"/>
      <c r="L2" s="760"/>
    </row>
    <row r="3" spans="2:48" x14ac:dyDescent="0.25">
      <c r="N3"/>
      <c r="O3"/>
      <c r="P3"/>
      <c r="Q3"/>
      <c r="R3"/>
      <c r="S3"/>
      <c r="T3"/>
      <c r="U3"/>
    </row>
    <row r="4" spans="2:48" s="111" customFormat="1" ht="41.25" customHeight="1" x14ac:dyDescent="0.25">
      <c r="B4" s="768" t="s">
        <v>0</v>
      </c>
      <c r="C4" s="762" t="s">
        <v>1</v>
      </c>
      <c r="D4" s="761" t="s">
        <v>2</v>
      </c>
      <c r="E4" s="766" t="s">
        <v>3</v>
      </c>
      <c r="F4" s="762" t="s">
        <v>4</v>
      </c>
      <c r="G4" s="762"/>
      <c r="H4" s="762" t="s">
        <v>5</v>
      </c>
      <c r="I4" s="762"/>
      <c r="J4" s="762" t="s">
        <v>6</v>
      </c>
      <c r="K4" s="762"/>
      <c r="L4" s="763" t="s">
        <v>7</v>
      </c>
      <c r="N4"/>
      <c r="O4"/>
      <c r="P4"/>
      <c r="Q4"/>
      <c r="R4"/>
      <c r="S4"/>
      <c r="T4"/>
      <c r="U4"/>
    </row>
    <row r="5" spans="2:48" s="111" customFormat="1" ht="27" x14ac:dyDescent="0.25">
      <c r="B5" s="768"/>
      <c r="C5" s="762"/>
      <c r="D5" s="761"/>
      <c r="E5" s="767"/>
      <c r="F5" s="6" t="s">
        <v>8</v>
      </c>
      <c r="G5" s="378" t="s">
        <v>7</v>
      </c>
      <c r="H5" s="6" t="s">
        <v>8</v>
      </c>
      <c r="I5" s="378" t="s">
        <v>7</v>
      </c>
      <c r="J5" s="6" t="s">
        <v>8</v>
      </c>
      <c r="K5" s="378" t="s">
        <v>7</v>
      </c>
      <c r="L5" s="763"/>
      <c r="N5"/>
      <c r="O5"/>
      <c r="P5"/>
      <c r="Q5"/>
      <c r="R5"/>
      <c r="S5"/>
      <c r="T5"/>
      <c r="U5"/>
    </row>
    <row r="6" spans="2:48" s="111" customFormat="1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N6"/>
      <c r="O6"/>
      <c r="P6"/>
      <c r="Q6"/>
      <c r="R6"/>
      <c r="S6"/>
      <c r="T6"/>
      <c r="U6"/>
    </row>
    <row r="7" spans="2:48" s="256" customFormat="1" x14ac:dyDescent="0.25">
      <c r="B7" s="379">
        <v>1</v>
      </c>
      <c r="C7" s="155" t="s">
        <v>169</v>
      </c>
      <c r="D7" s="448" t="s">
        <v>40</v>
      </c>
      <c r="E7" s="20">
        <v>2.4</v>
      </c>
      <c r="F7" s="448"/>
      <c r="G7" s="17"/>
      <c r="H7" s="17"/>
      <c r="I7" s="17"/>
      <c r="J7" s="379"/>
      <c r="K7" s="255"/>
      <c r="L7" s="255"/>
      <c r="M7" s="111"/>
      <c r="N7"/>
      <c r="O7"/>
      <c r="P7"/>
      <c r="Q7"/>
      <c r="R7"/>
      <c r="S7"/>
      <c r="T7"/>
      <c r="U7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</row>
    <row r="8" spans="2:48" s="58" customFormat="1" ht="27" customHeight="1" x14ac:dyDescent="0.25">
      <c r="B8" s="453">
        <v>2</v>
      </c>
      <c r="C8" s="493" t="s">
        <v>173</v>
      </c>
      <c r="D8" s="453" t="s">
        <v>40</v>
      </c>
      <c r="E8" s="44">
        <f>E7</f>
        <v>2.4</v>
      </c>
      <c r="F8" s="453"/>
      <c r="G8" s="44"/>
      <c r="H8" s="44"/>
      <c r="I8" s="44"/>
      <c r="J8" s="453"/>
      <c r="K8" s="258"/>
      <c r="L8" s="258"/>
      <c r="M8" s="111"/>
      <c r="N8"/>
      <c r="O8"/>
      <c r="P8"/>
      <c r="Q8"/>
      <c r="R8"/>
      <c r="S8"/>
      <c r="T8"/>
      <c r="U8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</row>
    <row r="9" spans="2:48" s="135" customFormat="1" x14ac:dyDescent="0.25">
      <c r="B9" s="449">
        <v>3</v>
      </c>
      <c r="C9" s="508" t="s">
        <v>357</v>
      </c>
      <c r="D9" s="20" t="s">
        <v>40</v>
      </c>
      <c r="E9" s="20">
        <v>1.2</v>
      </c>
      <c r="F9" s="20"/>
      <c r="G9" s="20"/>
      <c r="H9" s="20"/>
      <c r="I9" s="20"/>
      <c r="J9" s="20"/>
      <c r="K9" s="59"/>
      <c r="L9" s="59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</row>
    <row r="10" spans="2:48" s="135" customFormat="1" x14ac:dyDescent="0.25">
      <c r="B10" s="507">
        <v>4</v>
      </c>
      <c r="C10" s="165" t="s">
        <v>210</v>
      </c>
      <c r="D10" s="17" t="s">
        <v>71</v>
      </c>
      <c r="E10" s="17">
        <v>8.5</v>
      </c>
      <c r="F10" s="17"/>
      <c r="G10" s="17"/>
      <c r="H10" s="17"/>
      <c r="I10" s="17"/>
      <c r="J10" s="17"/>
      <c r="K10" s="255"/>
      <c r="L10" s="255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2:48" ht="27" x14ac:dyDescent="0.25">
      <c r="B11" s="380">
        <v>5</v>
      </c>
      <c r="C11" s="155" t="s">
        <v>209</v>
      </c>
      <c r="D11" s="454" t="s">
        <v>40</v>
      </c>
      <c r="E11" s="454">
        <v>6.05</v>
      </c>
      <c r="F11" s="17"/>
      <c r="G11" s="17"/>
      <c r="H11" s="17"/>
      <c r="I11" s="17"/>
      <c r="J11" s="17"/>
      <c r="K11" s="17"/>
      <c r="L11" s="17"/>
    </row>
    <row r="12" spans="2:48" x14ac:dyDescent="0.25">
      <c r="B12" s="380"/>
      <c r="C12" s="423" t="s">
        <v>358</v>
      </c>
      <c r="D12" s="455" t="s">
        <v>44</v>
      </c>
      <c r="E12" s="487">
        <f>30.3/1000</f>
        <v>3.0300000000000001E-2</v>
      </c>
      <c r="F12" s="20"/>
      <c r="G12" s="20"/>
      <c r="H12" s="20"/>
      <c r="I12" s="20"/>
      <c r="J12" s="20"/>
      <c r="K12" s="20"/>
      <c r="L12" s="20"/>
    </row>
    <row r="13" spans="2:48" x14ac:dyDescent="0.25">
      <c r="B13" s="381"/>
      <c r="C13" s="424" t="s">
        <v>359</v>
      </c>
      <c r="D13" s="472" t="s">
        <v>44</v>
      </c>
      <c r="E13" s="509">
        <f>289.13/1000</f>
        <v>0.28913</v>
      </c>
      <c r="F13" s="61"/>
      <c r="G13" s="61"/>
      <c r="H13" s="61"/>
      <c r="I13" s="61"/>
      <c r="J13" s="61"/>
      <c r="K13" s="61"/>
      <c r="L13" s="61"/>
    </row>
    <row r="14" spans="2:48" s="256" customFormat="1" x14ac:dyDescent="0.25">
      <c r="B14" s="379">
        <v>6</v>
      </c>
      <c r="C14" s="155" t="s">
        <v>169</v>
      </c>
      <c r="D14" s="448" t="s">
        <v>40</v>
      </c>
      <c r="E14" s="20">
        <v>16.399999999999999</v>
      </c>
      <c r="F14" s="448"/>
      <c r="G14" s="17"/>
      <c r="H14" s="17"/>
      <c r="I14" s="17"/>
      <c r="J14" s="379"/>
      <c r="K14" s="255"/>
      <c r="L14" s="255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</row>
    <row r="15" spans="2:48" s="58" customFormat="1" ht="22.15" customHeight="1" x14ac:dyDescent="0.25">
      <c r="B15" s="379">
        <v>7</v>
      </c>
      <c r="C15" s="155" t="s">
        <v>173</v>
      </c>
      <c r="D15" s="448" t="s">
        <v>40</v>
      </c>
      <c r="E15" s="44">
        <f>E14</f>
        <v>16.399999999999999</v>
      </c>
      <c r="F15" s="448"/>
      <c r="G15" s="17"/>
      <c r="H15" s="17"/>
      <c r="I15" s="17"/>
      <c r="J15" s="379"/>
      <c r="K15" s="255"/>
      <c r="L15" s="255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</row>
    <row r="16" spans="2:48" s="135" customFormat="1" x14ac:dyDescent="0.25">
      <c r="B16" s="453">
        <v>8</v>
      </c>
      <c r="C16" s="497" t="s">
        <v>360</v>
      </c>
      <c r="D16" s="44" t="s">
        <v>40</v>
      </c>
      <c r="E16" s="44">
        <v>8.8000000000000007</v>
      </c>
      <c r="F16" s="44"/>
      <c r="G16" s="44"/>
      <c r="H16" s="44"/>
      <c r="I16" s="44"/>
      <c r="J16" s="44"/>
      <c r="K16" s="258"/>
      <c r="L16" s="258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</row>
    <row r="17" spans="1:19" s="58" customFormat="1" ht="27" x14ac:dyDescent="0.25">
      <c r="A17" s="188"/>
      <c r="B17" s="449">
        <v>9</v>
      </c>
      <c r="C17" s="155" t="s">
        <v>333</v>
      </c>
      <c r="D17" s="660" t="s">
        <v>40</v>
      </c>
      <c r="E17" s="17">
        <v>56</v>
      </c>
      <c r="F17" s="660"/>
      <c r="G17" s="17"/>
      <c r="H17" s="125"/>
      <c r="I17" s="17"/>
      <c r="J17" s="125"/>
      <c r="K17" s="17"/>
      <c r="L17" s="17"/>
      <c r="M17" s="288"/>
    </row>
    <row r="18" spans="1:19" s="269" customFormat="1" x14ac:dyDescent="0.25">
      <c r="B18" s="449"/>
      <c r="C18" s="423" t="s">
        <v>358</v>
      </c>
      <c r="D18" s="661" t="s">
        <v>44</v>
      </c>
      <c r="E18" s="20">
        <v>1.1719999999999999</v>
      </c>
      <c r="F18" s="20"/>
      <c r="G18" s="20"/>
      <c r="H18" s="20"/>
      <c r="I18" s="20"/>
      <c r="J18" s="20"/>
      <c r="K18" s="20"/>
      <c r="L18" s="20"/>
    </row>
    <row r="19" spans="1:19" s="269" customFormat="1" x14ac:dyDescent="0.25">
      <c r="B19" s="450"/>
      <c r="C19" s="424" t="s">
        <v>359</v>
      </c>
      <c r="D19" s="662" t="s">
        <v>44</v>
      </c>
      <c r="E19" s="61">
        <v>0.61399999999999999</v>
      </c>
      <c r="F19" s="61"/>
      <c r="G19" s="61"/>
      <c r="H19" s="61"/>
      <c r="I19" s="61"/>
      <c r="J19" s="61"/>
      <c r="K19" s="61"/>
      <c r="L19" s="61"/>
    </row>
    <row r="20" spans="1:19" ht="27" x14ac:dyDescent="0.25">
      <c r="B20" s="764">
        <v>10</v>
      </c>
      <c r="C20" s="165" t="s">
        <v>334</v>
      </c>
      <c r="D20" s="17" t="s">
        <v>40</v>
      </c>
      <c r="E20" s="46">
        <v>2.5</v>
      </c>
      <c r="F20" s="17"/>
      <c r="G20" s="17"/>
      <c r="H20" s="17"/>
      <c r="I20" s="17"/>
      <c r="J20" s="17"/>
      <c r="K20" s="17"/>
      <c r="L20" s="17"/>
    </row>
    <row r="21" spans="1:19" x14ac:dyDescent="0.25">
      <c r="B21" s="765"/>
      <c r="C21" s="681" t="s">
        <v>363</v>
      </c>
      <c r="D21" s="61" t="s">
        <v>44</v>
      </c>
      <c r="E21" s="677">
        <v>0.187</v>
      </c>
      <c r="F21" s="677"/>
      <c r="G21" s="61"/>
      <c r="H21" s="61"/>
      <c r="I21" s="61"/>
      <c r="J21" s="61"/>
      <c r="K21" s="61"/>
      <c r="L21" s="61"/>
    </row>
    <row r="22" spans="1:19" ht="15" customHeight="1" x14ac:dyDescent="0.25">
      <c r="B22" s="451">
        <v>11</v>
      </c>
      <c r="C22" s="155" t="s">
        <v>361</v>
      </c>
      <c r="D22" s="448" t="s">
        <v>191</v>
      </c>
      <c r="E22" s="17">
        <v>5.8</v>
      </c>
      <c r="F22" s="17"/>
      <c r="G22" s="390"/>
      <c r="H22" s="390"/>
      <c r="I22" s="390"/>
      <c r="J22" s="390"/>
      <c r="K22" s="229"/>
      <c r="L22" s="229"/>
    </row>
    <row r="23" spans="1:19" x14ac:dyDescent="0.25">
      <c r="B23" s="507">
        <f>B22+1</f>
        <v>12</v>
      </c>
      <c r="C23" s="155" t="s">
        <v>211</v>
      </c>
      <c r="D23" s="448" t="s">
        <v>44</v>
      </c>
      <c r="E23" s="289">
        <f>E22</f>
        <v>5.8</v>
      </c>
      <c r="F23" s="289"/>
      <c r="G23" s="289"/>
      <c r="H23" s="289"/>
      <c r="I23" s="289"/>
      <c r="J23" s="289"/>
      <c r="K23" s="289"/>
      <c r="L23" s="289"/>
    </row>
    <row r="24" spans="1:19" s="274" customFormat="1" ht="13.5" x14ac:dyDescent="0.2">
      <c r="B24" s="507">
        <f t="shared" ref="B24:B35" si="0">B23+1</f>
        <v>13</v>
      </c>
      <c r="C24" s="503" t="s">
        <v>180</v>
      </c>
      <c r="D24" s="392" t="s">
        <v>71</v>
      </c>
      <c r="E24" s="239">
        <v>70</v>
      </c>
      <c r="F24" s="239"/>
      <c r="G24" s="239"/>
      <c r="H24" s="239"/>
      <c r="I24" s="239"/>
      <c r="J24" s="239"/>
      <c r="K24" s="276"/>
      <c r="L24" s="276"/>
    </row>
    <row r="25" spans="1:19" s="274" customFormat="1" ht="13.5" x14ac:dyDescent="0.2">
      <c r="B25" s="507">
        <f t="shared" si="0"/>
        <v>14</v>
      </c>
      <c r="C25" s="503" t="s">
        <v>179</v>
      </c>
      <c r="D25" s="392" t="s">
        <v>12</v>
      </c>
      <c r="E25" s="239">
        <v>12</v>
      </c>
      <c r="F25" s="239"/>
      <c r="G25" s="239"/>
      <c r="H25" s="239"/>
      <c r="I25" s="239"/>
      <c r="J25" s="239"/>
      <c r="K25" s="276"/>
      <c r="L25" s="276"/>
    </row>
    <row r="26" spans="1:19" s="263" customFormat="1" ht="16.5" customHeight="1" x14ac:dyDescent="0.25">
      <c r="B26" s="507">
        <f t="shared" si="0"/>
        <v>15</v>
      </c>
      <c r="C26" s="495" t="s">
        <v>184</v>
      </c>
      <c r="D26" s="63" t="s">
        <v>71</v>
      </c>
      <c r="E26" s="63">
        <v>50</v>
      </c>
      <c r="F26" s="63"/>
      <c r="G26" s="63"/>
      <c r="H26" s="63"/>
      <c r="I26" s="63"/>
      <c r="J26" s="63"/>
      <c r="K26" s="231"/>
      <c r="L26" s="231"/>
      <c r="M26" s="274"/>
      <c r="N26" s="274"/>
      <c r="O26" s="274"/>
      <c r="P26" s="274"/>
      <c r="Q26" s="274"/>
      <c r="R26" s="274"/>
      <c r="S26" s="274"/>
    </row>
    <row r="27" spans="1:19" s="238" customFormat="1" ht="15" customHeight="1" x14ac:dyDescent="0.25">
      <c r="B27" s="507">
        <f t="shared" si="0"/>
        <v>16</v>
      </c>
      <c r="C27" s="504" t="s">
        <v>159</v>
      </c>
      <c r="D27" s="505" t="s">
        <v>27</v>
      </c>
      <c r="E27" s="239">
        <v>21</v>
      </c>
      <c r="F27" s="239"/>
      <c r="G27" s="239"/>
      <c r="H27" s="239"/>
      <c r="I27" s="239"/>
      <c r="J27" s="239"/>
      <c r="K27" s="239"/>
      <c r="L27" s="239"/>
      <c r="M27" s="240"/>
      <c r="N27" s="241"/>
      <c r="O27" s="241"/>
      <c r="P27" s="241"/>
    </row>
    <row r="28" spans="1:19" s="238" customFormat="1" ht="15" customHeight="1" x14ac:dyDescent="0.25">
      <c r="B28" s="507">
        <f t="shared" si="0"/>
        <v>17</v>
      </c>
      <c r="C28" s="504" t="s">
        <v>160</v>
      </c>
      <c r="D28" s="505" t="s">
        <v>27</v>
      </c>
      <c r="E28" s="239">
        <v>12</v>
      </c>
      <c r="F28" s="239"/>
      <c r="G28" s="239"/>
      <c r="H28" s="239"/>
      <c r="I28" s="239"/>
      <c r="J28" s="239"/>
      <c r="K28" s="239"/>
      <c r="L28" s="239"/>
      <c r="M28" s="240"/>
      <c r="N28" s="241"/>
      <c r="O28" s="241"/>
      <c r="P28" s="241"/>
    </row>
    <row r="29" spans="1:19" s="238" customFormat="1" ht="15" customHeight="1" x14ac:dyDescent="0.25">
      <c r="B29" s="507">
        <f t="shared" si="0"/>
        <v>18</v>
      </c>
      <c r="C29" s="504" t="s">
        <v>157</v>
      </c>
      <c r="D29" s="178" t="s">
        <v>17</v>
      </c>
      <c r="E29" s="239">
        <v>4</v>
      </c>
      <c r="F29" s="239"/>
      <c r="G29" s="239"/>
      <c r="H29" s="239"/>
      <c r="I29" s="239"/>
      <c r="J29" s="239"/>
      <c r="K29" s="239"/>
      <c r="L29" s="239"/>
      <c r="M29" s="240"/>
      <c r="N29" s="241"/>
      <c r="O29" s="241"/>
      <c r="P29" s="241"/>
    </row>
    <row r="30" spans="1:19" s="238" customFormat="1" ht="15" customHeight="1" x14ac:dyDescent="0.25">
      <c r="B30" s="507">
        <f t="shared" si="0"/>
        <v>19</v>
      </c>
      <c r="C30" s="504" t="s">
        <v>158</v>
      </c>
      <c r="D30" s="178" t="s">
        <v>17</v>
      </c>
      <c r="E30" s="239">
        <v>4</v>
      </c>
      <c r="F30" s="239"/>
      <c r="G30" s="239"/>
      <c r="H30" s="239"/>
      <c r="I30" s="239"/>
      <c r="J30" s="239"/>
      <c r="K30" s="239"/>
      <c r="L30" s="239"/>
      <c r="M30" s="240"/>
      <c r="N30" s="241"/>
      <c r="O30" s="241"/>
      <c r="P30" s="241"/>
    </row>
    <row r="31" spans="1:19" s="263" customFormat="1" ht="13.5" x14ac:dyDescent="0.25">
      <c r="B31" s="507">
        <f t="shared" si="0"/>
        <v>20</v>
      </c>
      <c r="C31" s="165" t="s">
        <v>182</v>
      </c>
      <c r="D31" s="63" t="s">
        <v>12</v>
      </c>
      <c r="E31" s="63">
        <v>8</v>
      </c>
      <c r="F31" s="63"/>
      <c r="G31" s="63"/>
      <c r="H31" s="63"/>
      <c r="I31" s="63"/>
      <c r="J31" s="63"/>
      <c r="K31" s="231"/>
      <c r="L31" s="231"/>
    </row>
    <row r="32" spans="1:19" s="263" customFormat="1" ht="13.5" x14ac:dyDescent="0.25">
      <c r="B32" s="507">
        <f t="shared" si="0"/>
        <v>21</v>
      </c>
      <c r="C32" s="495" t="s">
        <v>181</v>
      </c>
      <c r="D32" s="63" t="s">
        <v>71</v>
      </c>
      <c r="E32" s="63">
        <f>E31*1</f>
        <v>8</v>
      </c>
      <c r="F32" s="63"/>
      <c r="G32" s="63"/>
      <c r="H32" s="63"/>
      <c r="I32" s="63"/>
      <c r="J32" s="63"/>
      <c r="K32" s="231"/>
      <c r="L32" s="231"/>
    </row>
    <row r="33" spans="2:13" s="148" customFormat="1" ht="21" customHeight="1" x14ac:dyDescent="0.25">
      <c r="B33" s="507">
        <f t="shared" si="0"/>
        <v>22</v>
      </c>
      <c r="C33" s="510" t="s">
        <v>362</v>
      </c>
      <c r="D33" s="456" t="s">
        <v>71</v>
      </c>
      <c r="E33" s="17">
        <v>40</v>
      </c>
      <c r="F33" s="233"/>
      <c r="G33" s="233"/>
      <c r="H33" s="233"/>
      <c r="I33" s="233"/>
      <c r="J33" s="233"/>
      <c r="K33" s="233"/>
      <c r="L33" s="233"/>
    </row>
    <row r="34" spans="2:13" s="111" customFormat="1" x14ac:dyDescent="0.25">
      <c r="B34" s="507">
        <f t="shared" si="0"/>
        <v>23</v>
      </c>
      <c r="C34" s="493" t="s">
        <v>185</v>
      </c>
      <c r="D34" s="453" t="s">
        <v>71</v>
      </c>
      <c r="E34" s="17">
        <v>40</v>
      </c>
      <c r="F34" s="453"/>
      <c r="G34" s="44"/>
      <c r="H34" s="44"/>
      <c r="I34" s="44"/>
      <c r="J34" s="377"/>
      <c r="K34" s="258"/>
      <c r="L34" s="278"/>
    </row>
    <row r="35" spans="2:13" s="263" customFormat="1" ht="13.5" x14ac:dyDescent="0.25">
      <c r="B35" s="507">
        <f t="shared" si="0"/>
        <v>24</v>
      </c>
      <c r="C35" s="495" t="s">
        <v>183</v>
      </c>
      <c r="D35" s="63" t="s">
        <v>17</v>
      </c>
      <c r="E35" s="63">
        <v>3</v>
      </c>
      <c r="F35" s="63"/>
      <c r="G35" s="63"/>
      <c r="H35" s="63"/>
      <c r="I35" s="63"/>
      <c r="J35" s="63"/>
      <c r="K35" s="231"/>
      <c r="L35" s="231"/>
    </row>
    <row r="36" spans="2:13" s="138" customFormat="1" ht="18" customHeight="1" x14ac:dyDescent="0.25">
      <c r="B36" s="11"/>
      <c r="C36" s="11" t="s">
        <v>7</v>
      </c>
      <c r="D36" s="11"/>
      <c r="E36" s="139"/>
      <c r="F36" s="11"/>
      <c r="G36" s="79"/>
      <c r="H36" s="79"/>
      <c r="I36" s="79"/>
      <c r="J36" s="79"/>
      <c r="K36" s="79"/>
      <c r="L36" s="79"/>
      <c r="M36" s="140"/>
    </row>
    <row r="37" spans="2:13" s="126" customFormat="1" ht="18" customHeight="1" x14ac:dyDescent="0.25">
      <c r="B37" s="141"/>
      <c r="C37" s="11" t="s">
        <v>52</v>
      </c>
      <c r="D37" s="142" t="s">
        <v>345</v>
      </c>
      <c r="E37" s="139"/>
      <c r="F37" s="11"/>
      <c r="G37" s="79"/>
      <c r="H37" s="79"/>
      <c r="I37" s="79"/>
      <c r="J37" s="79"/>
      <c r="K37" s="79"/>
      <c r="L37" s="79"/>
      <c r="M37" s="131"/>
    </row>
    <row r="38" spans="2:13" s="116" customFormat="1" ht="18" customHeight="1" x14ac:dyDescent="0.25">
      <c r="B38" s="143"/>
      <c r="C38" s="11" t="s">
        <v>7</v>
      </c>
      <c r="D38" s="144"/>
      <c r="E38" s="145"/>
      <c r="F38" s="145"/>
      <c r="G38" s="85"/>
      <c r="H38" s="85"/>
      <c r="I38" s="85"/>
      <c r="J38" s="85"/>
      <c r="K38" s="85"/>
      <c r="L38" s="85"/>
    </row>
    <row r="39" spans="2:13" s="126" customFormat="1" ht="18" customHeight="1" x14ac:dyDescent="0.25">
      <c r="B39" s="11"/>
      <c r="C39" s="11" t="s">
        <v>33</v>
      </c>
      <c r="D39" s="142" t="s">
        <v>345</v>
      </c>
      <c r="E39" s="139"/>
      <c r="F39" s="11"/>
      <c r="G39" s="79"/>
      <c r="H39" s="79"/>
      <c r="I39" s="79"/>
      <c r="J39" s="79"/>
      <c r="K39" s="79"/>
      <c r="L39" s="79"/>
      <c r="M39" s="146"/>
    </row>
    <row r="40" spans="2:13" s="111" customFormat="1" x14ac:dyDescent="0.25">
      <c r="B40" s="11"/>
      <c r="C40" s="11" t="s">
        <v>76</v>
      </c>
      <c r="D40" s="88"/>
      <c r="E40" s="282"/>
      <c r="F40" s="282"/>
      <c r="G40" s="283"/>
      <c r="H40" s="282"/>
      <c r="I40" s="79"/>
      <c r="J40" s="282"/>
      <c r="K40" s="282"/>
      <c r="L40" s="79"/>
    </row>
  </sheetData>
  <mergeCells count="10">
    <mergeCell ref="B2:L2"/>
    <mergeCell ref="B20:B21"/>
    <mergeCell ref="E4:E5"/>
    <mergeCell ref="F4:G4"/>
    <mergeCell ref="H4:I4"/>
    <mergeCell ref="J4:K4"/>
    <mergeCell ref="L4:L5"/>
    <mergeCell ref="B4:B5"/>
    <mergeCell ref="C4:C5"/>
    <mergeCell ref="D4:D5"/>
  </mergeCells>
  <pageMargins left="0.2" right="0.2" top="0.75" bottom="0.75" header="0.3" footer="0.3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B263"/>
  <sheetViews>
    <sheetView topLeftCell="A76" zoomScaleNormal="100" workbookViewId="0">
      <selection activeCell="R18" sqref="R18"/>
    </sheetView>
  </sheetViews>
  <sheetFormatPr defaultColWidth="8.85546875" defaultRowHeight="15" x14ac:dyDescent="0.25"/>
  <cols>
    <col min="1" max="1" width="2" style="111" customWidth="1"/>
    <col min="2" max="2" width="4.7109375" style="111" customWidth="1"/>
    <col min="3" max="3" width="81.85546875" style="111" customWidth="1"/>
    <col min="4" max="4" width="9" style="111" bestFit="1" customWidth="1"/>
    <col min="5" max="5" width="9.85546875" style="111" bestFit="1" customWidth="1"/>
    <col min="6" max="6" width="9" style="111" bestFit="1" customWidth="1"/>
    <col min="7" max="7" width="10.5703125" style="111" bestFit="1" customWidth="1"/>
    <col min="8" max="11" width="9" style="111" bestFit="1" customWidth="1"/>
    <col min="12" max="12" width="11.28515625" style="111" bestFit="1" customWidth="1"/>
    <col min="13" max="16384" width="8.85546875" style="111"/>
  </cols>
  <sheetData>
    <row r="1" spans="1:236" x14ac:dyDescent="0.25">
      <c r="B1" s="758" t="s">
        <v>251</v>
      </c>
      <c r="C1" s="759"/>
      <c r="D1" s="759"/>
      <c r="E1" s="759"/>
      <c r="F1" s="759"/>
      <c r="G1" s="759"/>
      <c r="H1" s="759"/>
      <c r="I1" s="759"/>
      <c r="J1" s="759"/>
      <c r="K1" s="759"/>
      <c r="L1" s="760"/>
    </row>
    <row r="2" spans="1:236" x14ac:dyDescent="0.25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36" ht="51.6" customHeight="1" x14ac:dyDescent="0.25">
      <c r="B3" s="768" t="s">
        <v>0</v>
      </c>
      <c r="C3" s="762" t="s">
        <v>1</v>
      </c>
      <c r="D3" s="761" t="s">
        <v>2</v>
      </c>
      <c r="E3" s="761" t="s">
        <v>3</v>
      </c>
      <c r="F3" s="762" t="s">
        <v>4</v>
      </c>
      <c r="G3" s="762"/>
      <c r="H3" s="762" t="s">
        <v>5</v>
      </c>
      <c r="I3" s="762"/>
      <c r="J3" s="762" t="s">
        <v>6</v>
      </c>
      <c r="K3" s="762"/>
      <c r="L3" s="763" t="s">
        <v>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36" ht="27" x14ac:dyDescent="0.25">
      <c r="B4" s="768"/>
      <c r="C4" s="762"/>
      <c r="D4" s="761"/>
      <c r="E4" s="761"/>
      <c r="F4" s="6" t="s">
        <v>8</v>
      </c>
      <c r="G4" s="656" t="s">
        <v>7</v>
      </c>
      <c r="H4" s="6" t="s">
        <v>8</v>
      </c>
      <c r="I4" s="656" t="s">
        <v>7</v>
      </c>
      <c r="J4" s="6" t="s">
        <v>8</v>
      </c>
      <c r="K4" s="656" t="s">
        <v>7</v>
      </c>
      <c r="L4" s="76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36" x14ac:dyDescent="0.25">
      <c r="B5" s="252">
        <v>1</v>
      </c>
      <c r="C5" s="118">
        <v>2</v>
      </c>
      <c r="D5" s="119">
        <v>3</v>
      </c>
      <c r="E5" s="119">
        <v>4</v>
      </c>
      <c r="F5" s="253">
        <v>5</v>
      </c>
      <c r="G5" s="119">
        <v>6</v>
      </c>
      <c r="H5" s="119">
        <v>7</v>
      </c>
      <c r="I5" s="119">
        <v>8</v>
      </c>
      <c r="J5" s="119">
        <v>9</v>
      </c>
      <c r="K5" s="119">
        <v>10</v>
      </c>
      <c r="L5" s="119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36" x14ac:dyDescent="0.25">
      <c r="B6" s="367"/>
      <c r="C6" s="368" t="s">
        <v>271</v>
      </c>
      <c r="D6" s="369"/>
      <c r="E6" s="369"/>
      <c r="F6" s="367"/>
      <c r="G6" s="370"/>
      <c r="H6" s="371"/>
      <c r="I6" s="370"/>
      <c r="J6" s="367"/>
      <c r="K6" s="370"/>
      <c r="L6" s="37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36" s="135" customFormat="1" ht="20.45" customHeight="1" x14ac:dyDescent="0.25">
      <c r="B7" s="453">
        <v>1</v>
      </c>
      <c r="C7" s="508" t="s">
        <v>357</v>
      </c>
      <c r="D7" s="20" t="s">
        <v>40</v>
      </c>
      <c r="E7" s="20">
        <v>3.15</v>
      </c>
      <c r="F7" s="20"/>
      <c r="G7" s="20"/>
      <c r="H7" s="20"/>
      <c r="I7" s="20"/>
      <c r="J7" s="20"/>
      <c r="K7" s="20"/>
      <c r="L7" s="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36" ht="17.45" customHeight="1" x14ac:dyDescent="0.25">
      <c r="B8" s="661">
        <v>2</v>
      </c>
      <c r="C8" s="155" t="s">
        <v>209</v>
      </c>
      <c r="D8" s="657" t="s">
        <v>40</v>
      </c>
      <c r="E8" s="657">
        <v>4.32</v>
      </c>
      <c r="F8" s="17"/>
      <c r="G8" s="17"/>
      <c r="H8" s="17"/>
      <c r="I8" s="17"/>
      <c r="J8" s="17"/>
      <c r="K8" s="17"/>
      <c r="L8" s="17"/>
    </row>
    <row r="9" spans="1:236" x14ac:dyDescent="0.25">
      <c r="B9" s="661"/>
      <c r="C9" s="423" t="s">
        <v>358</v>
      </c>
      <c r="D9" s="658" t="s">
        <v>44</v>
      </c>
      <c r="E9" s="487">
        <f>8.52/1000</f>
        <v>8.5199999999999998E-3</v>
      </c>
      <c r="F9" s="20"/>
      <c r="G9" s="20"/>
      <c r="H9" s="20"/>
      <c r="I9" s="20"/>
      <c r="J9" s="20"/>
      <c r="K9" s="20"/>
      <c r="L9" s="20"/>
    </row>
    <row r="10" spans="1:236" x14ac:dyDescent="0.25">
      <c r="B10" s="662"/>
      <c r="C10" s="424" t="s">
        <v>359</v>
      </c>
      <c r="D10" s="659" t="s">
        <v>44</v>
      </c>
      <c r="E10" s="509">
        <f>433/1000</f>
        <v>0.433</v>
      </c>
      <c r="F10" s="61"/>
      <c r="G10" s="61"/>
      <c r="H10" s="61"/>
      <c r="I10" s="61"/>
      <c r="J10" s="61"/>
      <c r="K10" s="61"/>
      <c r="L10" s="61"/>
    </row>
    <row r="11" spans="1:236" s="58" customFormat="1" x14ac:dyDescent="0.25">
      <c r="A11" s="188"/>
      <c r="B11" s="422">
        <v>3</v>
      </c>
      <c r="C11" s="155" t="s">
        <v>333</v>
      </c>
      <c r="D11" s="660" t="s">
        <v>40</v>
      </c>
      <c r="E11" s="17">
        <v>5.25</v>
      </c>
      <c r="F11" s="660"/>
      <c r="G11" s="17"/>
      <c r="H11" s="125"/>
      <c r="I11" s="17"/>
      <c r="J11" s="125"/>
      <c r="K11" s="17"/>
      <c r="L11" s="17"/>
    </row>
    <row r="12" spans="1:236" s="269" customFormat="1" x14ac:dyDescent="0.25">
      <c r="B12" s="423"/>
      <c r="C12" s="423" t="s">
        <v>358</v>
      </c>
      <c r="D12" s="661" t="s">
        <v>44</v>
      </c>
      <c r="E12" s="20">
        <f>0.0947</f>
        <v>9.4700000000000006E-2</v>
      </c>
      <c r="F12" s="20"/>
      <c r="G12" s="20"/>
      <c r="H12" s="20"/>
      <c r="I12" s="20"/>
      <c r="J12" s="20"/>
      <c r="K12" s="20"/>
      <c r="L12" s="20"/>
    </row>
    <row r="13" spans="1:236" s="269" customFormat="1" x14ac:dyDescent="0.25">
      <c r="B13" s="424"/>
      <c r="C13" s="424" t="s">
        <v>359</v>
      </c>
      <c r="D13" s="662" t="s">
        <v>44</v>
      </c>
      <c r="E13" s="61">
        <v>0.44400000000000001</v>
      </c>
      <c r="F13" s="61"/>
      <c r="G13" s="61"/>
      <c r="H13" s="61"/>
      <c r="I13" s="61"/>
      <c r="J13" s="61"/>
      <c r="K13" s="61"/>
      <c r="L13" s="61"/>
    </row>
    <row r="14" spans="1:236" s="115" customFormat="1" ht="13.5" x14ac:dyDescent="0.25">
      <c r="B14" s="660">
        <v>4</v>
      </c>
      <c r="C14" s="155" t="s">
        <v>216</v>
      </c>
      <c r="D14" s="660" t="s">
        <v>40</v>
      </c>
      <c r="E14" s="239">
        <v>7.86</v>
      </c>
      <c r="F14" s="669"/>
      <c r="G14" s="17"/>
      <c r="H14" s="17"/>
      <c r="I14" s="17"/>
      <c r="J14" s="17"/>
      <c r="K14" s="17"/>
      <c r="L14" s="1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</row>
    <row r="15" spans="1:236" s="135" customFormat="1" x14ac:dyDescent="0.25">
      <c r="B15" s="660">
        <v>5</v>
      </c>
      <c r="C15" s="179" t="s">
        <v>356</v>
      </c>
      <c r="D15" s="17" t="s">
        <v>40</v>
      </c>
      <c r="E15" s="239">
        <v>2.62</v>
      </c>
      <c r="F15" s="17"/>
      <c r="G15" s="17"/>
      <c r="H15" s="17"/>
      <c r="I15" s="17"/>
      <c r="J15" s="17"/>
      <c r="K15" s="17"/>
      <c r="L15" s="1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</row>
    <row r="16" spans="1:236" s="135" customFormat="1" x14ac:dyDescent="0.25">
      <c r="B16" s="393">
        <v>6</v>
      </c>
      <c r="C16" s="165" t="s">
        <v>170</v>
      </c>
      <c r="D16" s="17" t="s">
        <v>71</v>
      </c>
      <c r="E16" s="17">
        <v>50</v>
      </c>
      <c r="F16" s="17"/>
      <c r="G16" s="17"/>
      <c r="H16" s="17"/>
      <c r="I16" s="17"/>
      <c r="J16" s="17"/>
      <c r="K16" s="17"/>
      <c r="L16" s="17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2:30" ht="27" x14ac:dyDescent="0.25">
      <c r="B17" s="764">
        <v>7</v>
      </c>
      <c r="C17" s="165" t="s">
        <v>334</v>
      </c>
      <c r="D17" s="17" t="s">
        <v>40</v>
      </c>
      <c r="E17" s="46">
        <v>4</v>
      </c>
      <c r="F17" s="17"/>
      <c r="G17" s="17"/>
      <c r="H17" s="17"/>
      <c r="I17" s="17"/>
      <c r="J17" s="17"/>
      <c r="K17" s="17"/>
      <c r="L17" s="17"/>
    </row>
    <row r="18" spans="2:30" x14ac:dyDescent="0.25">
      <c r="B18" s="765"/>
      <c r="C18" s="164" t="s">
        <v>363</v>
      </c>
      <c r="D18" s="20" t="s">
        <v>44</v>
      </c>
      <c r="E18" s="18">
        <v>0.29899999999999999</v>
      </c>
      <c r="F18" s="18"/>
      <c r="G18" s="20"/>
      <c r="H18" s="20"/>
      <c r="I18" s="20"/>
      <c r="J18" s="20"/>
      <c r="K18" s="20"/>
      <c r="L18" s="20"/>
    </row>
    <row r="19" spans="2:30" s="126" customFormat="1" ht="13.5" x14ac:dyDescent="0.25">
      <c r="B19" s="747">
        <v>8</v>
      </c>
      <c r="C19" s="155" t="s">
        <v>214</v>
      </c>
      <c r="D19" s="660" t="s">
        <v>40</v>
      </c>
      <c r="E19" s="17">
        <v>1.71</v>
      </c>
      <c r="F19" s="17"/>
      <c r="G19" s="17"/>
      <c r="H19" s="17"/>
      <c r="I19" s="17"/>
      <c r="J19" s="17"/>
      <c r="K19" s="17"/>
      <c r="L19" s="17"/>
    </row>
    <row r="20" spans="2:30" s="126" customFormat="1" ht="13.5" x14ac:dyDescent="0.25">
      <c r="B20" s="748"/>
      <c r="C20" s="56" t="s">
        <v>212</v>
      </c>
      <c r="D20" s="661" t="s">
        <v>44</v>
      </c>
      <c r="E20" s="680">
        <v>4.9000000000000002E-2</v>
      </c>
      <c r="F20" s="20"/>
      <c r="G20" s="20"/>
      <c r="H20" s="20"/>
      <c r="I20" s="20"/>
      <c r="J20" s="20"/>
      <c r="K20" s="20"/>
      <c r="L20" s="20"/>
    </row>
    <row r="21" spans="2:30" s="126" customFormat="1" ht="13.5" x14ac:dyDescent="0.25">
      <c r="B21" s="749"/>
      <c r="C21" s="60" t="s">
        <v>213</v>
      </c>
      <c r="D21" s="662" t="s">
        <v>44</v>
      </c>
      <c r="E21" s="678">
        <v>0.26900000000000002</v>
      </c>
      <c r="F21" s="61"/>
      <c r="G21" s="61"/>
      <c r="H21" s="61"/>
      <c r="I21" s="61"/>
      <c r="J21" s="61"/>
      <c r="K21" s="61"/>
      <c r="L21" s="61"/>
    </row>
    <row r="22" spans="2:30" s="126" customFormat="1" ht="13.5" x14ac:dyDescent="0.25">
      <c r="B22" s="747">
        <v>9</v>
      </c>
      <c r="C22" s="155" t="s">
        <v>215</v>
      </c>
      <c r="D22" s="660" t="s">
        <v>40</v>
      </c>
      <c r="E22" s="513">
        <v>5.25</v>
      </c>
      <c r="F22" s="669"/>
      <c r="G22" s="669"/>
      <c r="H22" s="669"/>
      <c r="I22" s="669"/>
      <c r="J22" s="669"/>
      <c r="K22" s="669"/>
      <c r="L22" s="669"/>
    </row>
    <row r="23" spans="2:30" s="126" customFormat="1" ht="13.5" x14ac:dyDescent="0.25">
      <c r="B23" s="748"/>
      <c r="C23" s="56" t="s">
        <v>212</v>
      </c>
      <c r="D23" s="661" t="s">
        <v>44</v>
      </c>
      <c r="E23" s="680">
        <v>9.4700000000000006E-2</v>
      </c>
      <c r="F23" s="20"/>
      <c r="G23" s="20"/>
      <c r="H23" s="20"/>
      <c r="I23" s="20"/>
      <c r="J23" s="20"/>
      <c r="K23" s="20"/>
      <c r="L23" s="20"/>
    </row>
    <row r="24" spans="2:30" s="126" customFormat="1" ht="13.5" x14ac:dyDescent="0.25">
      <c r="B24" s="749"/>
      <c r="C24" s="60" t="s">
        <v>213</v>
      </c>
      <c r="D24" s="662" t="s">
        <v>44</v>
      </c>
      <c r="E24" s="678">
        <v>0.51800000000000002</v>
      </c>
      <c r="F24" s="61"/>
      <c r="G24" s="61"/>
      <c r="H24" s="61"/>
      <c r="I24" s="61"/>
      <c r="J24" s="61"/>
      <c r="K24" s="61"/>
      <c r="L24" s="61"/>
    </row>
    <row r="25" spans="2:30" s="269" customFormat="1" ht="13.5" x14ac:dyDescent="0.25">
      <c r="B25" s="660">
        <v>10</v>
      </c>
      <c r="C25" s="155" t="s">
        <v>365</v>
      </c>
      <c r="D25" s="660" t="s">
        <v>40</v>
      </c>
      <c r="E25" s="17">
        <v>22.4</v>
      </c>
      <c r="F25" s="17"/>
      <c r="G25" s="17"/>
      <c r="H25" s="17"/>
      <c r="I25" s="17"/>
      <c r="J25" s="17"/>
      <c r="K25" s="17"/>
      <c r="L25" s="17"/>
    </row>
    <row r="26" spans="2:30" s="269" customFormat="1" x14ac:dyDescent="0.25">
      <c r="B26" s="661"/>
      <c r="C26" s="423" t="s">
        <v>358</v>
      </c>
      <c r="D26" s="18" t="s">
        <v>44</v>
      </c>
      <c r="E26" s="18">
        <v>7.8E-2</v>
      </c>
      <c r="F26" s="20"/>
      <c r="G26" s="20"/>
      <c r="H26" s="20"/>
      <c r="I26" s="20"/>
      <c r="J26" s="20"/>
      <c r="K26" s="20"/>
      <c r="L26" s="20"/>
    </row>
    <row r="27" spans="2:30" s="269" customFormat="1" x14ac:dyDescent="0.25">
      <c r="B27" s="662"/>
      <c r="C27" s="424" t="s">
        <v>359</v>
      </c>
      <c r="D27" s="677" t="s">
        <v>44</v>
      </c>
      <c r="E27" s="677">
        <v>2.2930000000000001</v>
      </c>
      <c r="F27" s="61"/>
      <c r="G27" s="61"/>
      <c r="H27" s="61"/>
      <c r="I27" s="61"/>
      <c r="J27" s="61"/>
      <c r="K27" s="61"/>
      <c r="L27" s="61"/>
    </row>
    <row r="28" spans="2:30" s="126" customFormat="1" x14ac:dyDescent="0.25">
      <c r="B28" s="765">
        <v>11</v>
      </c>
      <c r="C28" s="499" t="s">
        <v>250</v>
      </c>
      <c r="D28" s="46" t="s">
        <v>40</v>
      </c>
      <c r="E28" s="17">
        <v>6.4</v>
      </c>
      <c r="F28" s="46"/>
      <c r="G28" s="46"/>
      <c r="H28" s="46"/>
      <c r="I28" s="46"/>
      <c r="J28" s="46"/>
      <c r="K28" s="46"/>
      <c r="L28" s="4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2:30" s="126" customFormat="1" x14ac:dyDescent="0.25">
      <c r="B29" s="765"/>
      <c r="C29" s="56" t="s">
        <v>366</v>
      </c>
      <c r="D29" s="20" t="s">
        <v>44</v>
      </c>
      <c r="E29" s="20">
        <v>2.9700000000000001E-2</v>
      </c>
      <c r="F29" s="20"/>
      <c r="G29" s="20"/>
      <c r="H29" s="20"/>
      <c r="I29" s="20"/>
      <c r="J29" s="20"/>
      <c r="K29" s="20"/>
      <c r="L29" s="20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2:30" s="126" customFormat="1" x14ac:dyDescent="0.25">
      <c r="B30" s="769"/>
      <c r="C30" s="60" t="s">
        <v>367</v>
      </c>
      <c r="D30" s="61" t="s">
        <v>44</v>
      </c>
      <c r="E30" s="61">
        <v>0.629</v>
      </c>
      <c r="F30" s="61"/>
      <c r="G30" s="61"/>
      <c r="H30" s="61"/>
      <c r="I30" s="61"/>
      <c r="J30" s="61"/>
      <c r="K30" s="61"/>
      <c r="L30" s="6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2:30" s="126" customFormat="1" ht="13.5" x14ac:dyDescent="0.25">
      <c r="B31" s="228"/>
      <c r="C31" s="11" t="s">
        <v>272</v>
      </c>
      <c r="D31" s="665"/>
      <c r="E31" s="665"/>
      <c r="F31" s="665"/>
      <c r="G31" s="665"/>
      <c r="H31" s="665"/>
      <c r="I31" s="665"/>
      <c r="J31" s="665"/>
      <c r="K31" s="665"/>
      <c r="L31" s="665"/>
    </row>
    <row r="32" spans="2:30" s="135" customFormat="1" ht="16.5" customHeight="1" x14ac:dyDescent="0.25">
      <c r="B32" s="657">
        <v>1</v>
      </c>
      <c r="C32" s="155" t="s">
        <v>244</v>
      </c>
      <c r="D32" s="660" t="s">
        <v>40</v>
      </c>
      <c r="E32" s="17">
        <f>43*0.06</f>
        <v>2.58</v>
      </c>
      <c r="F32" s="17"/>
      <c r="G32" s="17"/>
      <c r="H32" s="17"/>
      <c r="I32" s="17"/>
      <c r="J32" s="17"/>
      <c r="K32" s="17"/>
      <c r="L32" s="17"/>
    </row>
    <row r="33" spans="2:30" s="307" customFormat="1" ht="13.5" x14ac:dyDescent="0.25">
      <c r="B33" s="394">
        <v>2</v>
      </c>
      <c r="C33" s="514" t="s">
        <v>245</v>
      </c>
      <c r="D33" s="660" t="s">
        <v>71</v>
      </c>
      <c r="E33" s="17">
        <v>43</v>
      </c>
      <c r="F33" s="17"/>
      <c r="G33" s="132"/>
      <c r="H33" s="132"/>
      <c r="I33" s="132"/>
      <c r="J33" s="132"/>
      <c r="K33" s="132"/>
      <c r="L33" s="132"/>
    </row>
    <row r="34" spans="2:30" s="305" customFormat="1" ht="19.899999999999999" customHeight="1" x14ac:dyDescent="0.25">
      <c r="B34" s="395">
        <v>3</v>
      </c>
      <c r="C34" s="514" t="s">
        <v>243</v>
      </c>
      <c r="D34" s="660" t="s">
        <v>71</v>
      </c>
      <c r="E34" s="17">
        <v>43</v>
      </c>
      <c r="F34" s="306"/>
      <c r="G34" s="306"/>
      <c r="H34" s="306"/>
      <c r="I34" s="306"/>
      <c r="J34" s="306"/>
      <c r="K34" s="306"/>
      <c r="L34" s="306"/>
    </row>
    <row r="35" spans="2:30" s="305" customFormat="1" ht="27" x14ac:dyDescent="0.25">
      <c r="B35" s="682">
        <v>4</v>
      </c>
      <c r="C35" s="514" t="s">
        <v>242</v>
      </c>
      <c r="D35" s="660" t="s">
        <v>27</v>
      </c>
      <c r="E35" s="17">
        <v>35</v>
      </c>
      <c r="F35" s="306"/>
      <c r="G35" s="306"/>
      <c r="H35" s="306"/>
      <c r="I35" s="306"/>
      <c r="J35" s="306"/>
      <c r="K35" s="306"/>
      <c r="L35" s="306"/>
    </row>
    <row r="36" spans="2:30" s="135" customFormat="1" ht="13.5" x14ac:dyDescent="0.25">
      <c r="B36" s="658"/>
      <c r="C36" s="11" t="s">
        <v>273</v>
      </c>
      <c r="D36" s="453"/>
      <c r="E36" s="44"/>
      <c r="F36" s="44"/>
      <c r="G36" s="44"/>
      <c r="H36" s="44"/>
      <c r="I36" s="44"/>
      <c r="J36" s="44"/>
      <c r="K36" s="44"/>
      <c r="L36" s="44"/>
    </row>
    <row r="37" spans="2:30" s="305" customFormat="1" ht="27" x14ac:dyDescent="0.25">
      <c r="B37" s="395">
        <v>1</v>
      </c>
      <c r="C37" s="499" t="s">
        <v>246</v>
      </c>
      <c r="D37" s="660" t="s">
        <v>71</v>
      </c>
      <c r="E37" s="17">
        <v>43</v>
      </c>
      <c r="F37" s="306"/>
      <c r="G37" s="306"/>
      <c r="H37" s="306"/>
      <c r="I37" s="306"/>
      <c r="J37" s="306"/>
      <c r="K37" s="306"/>
      <c r="L37" s="306"/>
    </row>
    <row r="38" spans="2:30" s="126" customFormat="1" ht="13.5" x14ac:dyDescent="0.25">
      <c r="B38" s="228"/>
      <c r="C38" s="11" t="s">
        <v>274</v>
      </c>
      <c r="D38" s="665"/>
      <c r="E38" s="665"/>
      <c r="F38" s="665"/>
      <c r="G38" s="665"/>
      <c r="H38" s="665"/>
      <c r="I38" s="665"/>
      <c r="J38" s="665"/>
      <c r="K38" s="665"/>
      <c r="L38" s="665"/>
    </row>
    <row r="39" spans="2:30" s="126" customFormat="1" ht="13.5" x14ac:dyDescent="0.25">
      <c r="B39" s="660">
        <v>1</v>
      </c>
      <c r="C39" s="493" t="s">
        <v>146</v>
      </c>
      <c r="D39" s="44" t="s">
        <v>71</v>
      </c>
      <c r="E39" s="44">
        <v>105</v>
      </c>
      <c r="F39" s="17"/>
      <c r="G39" s="17"/>
      <c r="H39" s="17"/>
      <c r="I39" s="17"/>
      <c r="J39" s="17"/>
      <c r="K39" s="17"/>
      <c r="L39" s="17"/>
    </row>
    <row r="40" spans="2:30" s="126" customFormat="1" ht="13.5" x14ac:dyDescent="0.25">
      <c r="B40" s="660">
        <v>2</v>
      </c>
      <c r="C40" s="493" t="s">
        <v>241</v>
      </c>
      <c r="D40" s="44" t="s">
        <v>71</v>
      </c>
      <c r="E40" s="44">
        <v>180</v>
      </c>
      <c r="F40" s="17"/>
      <c r="G40" s="17"/>
      <c r="H40" s="17"/>
      <c r="I40" s="17"/>
      <c r="J40" s="17"/>
      <c r="K40" s="17"/>
      <c r="L40" s="17"/>
    </row>
    <row r="41" spans="2:30" s="126" customFormat="1" ht="13.5" x14ac:dyDescent="0.25">
      <c r="B41" s="657">
        <v>3</v>
      </c>
      <c r="C41" s="493" t="s">
        <v>145</v>
      </c>
      <c r="D41" s="44" t="s">
        <v>71</v>
      </c>
      <c r="E41" s="44">
        <v>105</v>
      </c>
      <c r="F41" s="44"/>
      <c r="G41" s="44"/>
      <c r="H41" s="44"/>
      <c r="I41" s="44"/>
      <c r="J41" s="44"/>
      <c r="K41" s="44"/>
      <c r="L41" s="44"/>
    </row>
    <row r="42" spans="2:30" s="126" customFormat="1" ht="13.5" x14ac:dyDescent="0.25">
      <c r="B42" s="659">
        <v>4</v>
      </c>
      <c r="C42" s="498" t="s">
        <v>319</v>
      </c>
      <c r="D42" s="44" t="s">
        <v>71</v>
      </c>
      <c r="E42" s="44">
        <v>180</v>
      </c>
      <c r="F42" s="44"/>
      <c r="G42" s="44"/>
      <c r="H42" s="44"/>
      <c r="I42" s="44"/>
      <c r="J42" s="44"/>
      <c r="K42" s="44"/>
      <c r="L42" s="44"/>
    </row>
    <row r="43" spans="2:30" s="126" customFormat="1" x14ac:dyDescent="0.25">
      <c r="B43" s="668"/>
      <c r="C43" s="11" t="s">
        <v>275</v>
      </c>
      <c r="D43" s="453"/>
      <c r="E43" s="44"/>
      <c r="F43" s="44"/>
      <c r="G43" s="44"/>
      <c r="H43" s="44"/>
      <c r="I43" s="44"/>
      <c r="J43" s="44"/>
      <c r="K43" s="44"/>
      <c r="L43" s="44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2:30" s="126" customFormat="1" ht="18" customHeight="1" x14ac:dyDescent="0.25">
      <c r="B44" s="657">
        <v>1</v>
      </c>
      <c r="C44" s="155" t="s">
        <v>247</v>
      </c>
      <c r="D44" s="17" t="s">
        <v>71</v>
      </c>
      <c r="E44" s="17">
        <f>1.6*0.9*3</f>
        <v>4.32</v>
      </c>
      <c r="F44" s="17"/>
      <c r="G44" s="17"/>
      <c r="H44" s="17"/>
      <c r="I44" s="17"/>
      <c r="J44" s="17"/>
      <c r="K44" s="17"/>
      <c r="L44" s="17"/>
    </row>
    <row r="45" spans="2:30" s="126" customFormat="1" ht="27.75" customHeight="1" x14ac:dyDescent="0.25">
      <c r="B45" s="657">
        <v>2</v>
      </c>
      <c r="C45" s="155" t="s">
        <v>248</v>
      </c>
      <c r="D45" s="17" t="s">
        <v>71</v>
      </c>
      <c r="E45" s="17">
        <f>(2.4*1*2)+(1.3*2.4)</f>
        <v>7.92</v>
      </c>
      <c r="F45" s="17"/>
      <c r="G45" s="17"/>
      <c r="H45" s="17"/>
      <c r="I45" s="17"/>
      <c r="J45" s="17"/>
      <c r="K45" s="17"/>
      <c r="L45" s="17"/>
    </row>
    <row r="46" spans="2:30" s="212" customFormat="1" ht="13.5" x14ac:dyDescent="0.25">
      <c r="B46" s="460">
        <v>3</v>
      </c>
      <c r="C46" s="155" t="s">
        <v>161</v>
      </c>
      <c r="D46" s="178" t="s">
        <v>71</v>
      </c>
      <c r="E46" s="132">
        <f>E45*2.4</f>
        <v>19.007999999999999</v>
      </c>
      <c r="F46" s="132"/>
      <c r="G46" s="132"/>
      <c r="H46" s="132"/>
      <c r="I46" s="132"/>
      <c r="J46" s="132"/>
      <c r="K46" s="132"/>
      <c r="L46" s="132"/>
    </row>
    <row r="47" spans="2:30" s="126" customFormat="1" ht="13.5" x14ac:dyDescent="0.25">
      <c r="B47" s="453"/>
      <c r="C47" s="11" t="s">
        <v>276</v>
      </c>
      <c r="D47" s="44"/>
      <c r="E47" s="44"/>
      <c r="F47" s="44"/>
      <c r="G47" s="44"/>
      <c r="H47" s="44"/>
      <c r="I47" s="44"/>
      <c r="J47" s="44"/>
      <c r="K47" s="44"/>
      <c r="L47" s="44"/>
    </row>
    <row r="48" spans="2:30" s="358" customFormat="1" ht="13.5" x14ac:dyDescent="0.25">
      <c r="B48" s="451">
        <v>1</v>
      </c>
      <c r="C48" s="515" t="s">
        <v>368</v>
      </c>
      <c r="D48" s="178" t="s">
        <v>40</v>
      </c>
      <c r="E48" s="239">
        <f>2.45+0.2</f>
        <v>2.6500000000000004</v>
      </c>
      <c r="F48" s="239"/>
      <c r="G48" s="239"/>
      <c r="H48" s="239"/>
      <c r="I48" s="239"/>
      <c r="J48" s="239"/>
      <c r="K48" s="239"/>
      <c r="L48" s="239"/>
    </row>
    <row r="49" spans="2:18" s="358" customFormat="1" ht="13.5" x14ac:dyDescent="0.25">
      <c r="B49" s="511">
        <v>2</v>
      </c>
      <c r="C49" s="516" t="s">
        <v>178</v>
      </c>
      <c r="D49" s="169" t="s">
        <v>40</v>
      </c>
      <c r="E49" s="512">
        <f>E48</f>
        <v>2.6500000000000004</v>
      </c>
      <c r="F49" s="512"/>
      <c r="G49" s="512"/>
      <c r="H49" s="512"/>
      <c r="I49" s="512"/>
      <c r="J49" s="512"/>
      <c r="K49" s="512"/>
      <c r="L49" s="512"/>
    </row>
    <row r="50" spans="2:18" s="359" customFormat="1" ht="13.5" x14ac:dyDescent="0.25">
      <c r="B50" s="461">
        <v>3</v>
      </c>
      <c r="C50" s="157" t="s">
        <v>175</v>
      </c>
      <c r="D50" s="461" t="s">
        <v>71</v>
      </c>
      <c r="E50" s="20">
        <v>70</v>
      </c>
      <c r="F50" s="127"/>
      <c r="G50" s="127"/>
      <c r="H50" s="127"/>
      <c r="I50" s="127"/>
      <c r="J50" s="127"/>
      <c r="K50" s="127"/>
      <c r="L50" s="127"/>
    </row>
    <row r="51" spans="2:18" s="359" customFormat="1" ht="13.5" x14ac:dyDescent="0.25">
      <c r="B51" s="460">
        <v>4</v>
      </c>
      <c r="C51" s="155" t="s">
        <v>176</v>
      </c>
      <c r="D51" s="460" t="s">
        <v>71</v>
      </c>
      <c r="E51" s="17">
        <f>E50</f>
        <v>70</v>
      </c>
      <c r="F51" s="128"/>
      <c r="G51" s="128"/>
      <c r="H51" s="159"/>
      <c r="I51" s="159"/>
      <c r="J51" s="159"/>
      <c r="K51" s="159"/>
      <c r="L51" s="159"/>
    </row>
    <row r="52" spans="2:18" s="359" customFormat="1" x14ac:dyDescent="0.25">
      <c r="B52" s="460">
        <v>5</v>
      </c>
      <c r="C52" s="155" t="s">
        <v>177</v>
      </c>
      <c r="D52" s="460" t="s">
        <v>71</v>
      </c>
      <c r="E52" s="17">
        <f>E51</f>
        <v>70</v>
      </c>
      <c r="F52" s="191"/>
      <c r="G52" s="191"/>
      <c r="H52" s="132"/>
      <c r="I52" s="132"/>
      <c r="J52" s="132"/>
      <c r="K52" s="132"/>
      <c r="L52" s="132"/>
      <c r="M52" s="111"/>
      <c r="N52" s="111"/>
      <c r="O52" s="111"/>
      <c r="P52" s="111"/>
      <c r="Q52" s="111"/>
      <c r="R52" s="111"/>
    </row>
    <row r="53" spans="2:18" s="358" customFormat="1" ht="13.5" x14ac:dyDescent="0.25">
      <c r="B53" s="451">
        <v>6</v>
      </c>
      <c r="C53" s="504" t="s">
        <v>180</v>
      </c>
      <c r="D53" s="178" t="s">
        <v>71</v>
      </c>
      <c r="E53" s="239">
        <v>70</v>
      </c>
      <c r="F53" s="239"/>
      <c r="G53" s="239"/>
      <c r="H53" s="239"/>
      <c r="I53" s="239"/>
      <c r="J53" s="239"/>
      <c r="K53" s="239"/>
      <c r="L53" s="239"/>
    </row>
    <row r="54" spans="2:18" s="358" customFormat="1" ht="13.5" x14ac:dyDescent="0.25">
      <c r="B54" s="451">
        <v>7</v>
      </c>
      <c r="C54" s="504" t="s">
        <v>179</v>
      </c>
      <c r="D54" s="178" t="s">
        <v>12</v>
      </c>
      <c r="E54" s="239">
        <v>12</v>
      </c>
      <c r="F54" s="239"/>
      <c r="G54" s="239"/>
      <c r="H54" s="239"/>
      <c r="I54" s="239"/>
      <c r="J54" s="239"/>
      <c r="K54" s="239"/>
      <c r="L54" s="239"/>
    </row>
    <row r="55" spans="2:18" s="238" customFormat="1" ht="13.5" x14ac:dyDescent="0.25">
      <c r="B55" s="451">
        <v>8</v>
      </c>
      <c r="C55" s="504" t="s">
        <v>249</v>
      </c>
      <c r="D55" s="178" t="s">
        <v>12</v>
      </c>
      <c r="E55" s="239">
        <v>12</v>
      </c>
      <c r="F55" s="239"/>
      <c r="G55" s="239"/>
      <c r="H55" s="239"/>
      <c r="I55" s="239"/>
      <c r="J55" s="239"/>
      <c r="K55" s="239"/>
      <c r="L55" s="239"/>
    </row>
    <row r="56" spans="2:18" s="238" customFormat="1" ht="13.5" x14ac:dyDescent="0.25">
      <c r="B56" s="451">
        <v>9</v>
      </c>
      <c r="C56" s="504" t="s">
        <v>160</v>
      </c>
      <c r="D56" s="178" t="s">
        <v>12</v>
      </c>
      <c r="E56" s="239">
        <v>22</v>
      </c>
      <c r="F56" s="239"/>
      <c r="G56" s="239"/>
      <c r="H56" s="239"/>
      <c r="I56" s="239"/>
      <c r="J56" s="239"/>
      <c r="K56" s="239"/>
      <c r="L56" s="239"/>
    </row>
    <row r="57" spans="2:18" s="238" customFormat="1" ht="13.5" x14ac:dyDescent="0.25">
      <c r="B57" s="451"/>
      <c r="C57" s="11" t="s">
        <v>369</v>
      </c>
      <c r="D57" s="242"/>
      <c r="E57" s="391"/>
      <c r="F57" s="239"/>
      <c r="G57" s="239"/>
      <c r="H57" s="239"/>
      <c r="I57" s="239"/>
      <c r="J57" s="239"/>
      <c r="K57" s="239"/>
      <c r="L57" s="239"/>
    </row>
    <row r="58" spans="2:18" s="238" customFormat="1" ht="13.5" x14ac:dyDescent="0.25">
      <c r="B58" s="511">
        <v>1</v>
      </c>
      <c r="C58" s="504" t="s">
        <v>364</v>
      </c>
      <c r="D58" s="505" t="s">
        <v>71</v>
      </c>
      <c r="E58" s="239">
        <v>10</v>
      </c>
      <c r="F58" s="239"/>
      <c r="G58" s="239"/>
      <c r="H58" s="239"/>
      <c r="I58" s="239"/>
      <c r="J58" s="239"/>
      <c r="K58" s="239"/>
      <c r="L58" s="239"/>
    </row>
    <row r="59" spans="2:18" s="138" customFormat="1" ht="13.5" x14ac:dyDescent="0.25">
      <c r="B59" s="11"/>
      <c r="C59" s="107" t="s">
        <v>7</v>
      </c>
      <c r="D59" s="11"/>
      <c r="E59" s="139"/>
      <c r="F59" s="11"/>
      <c r="G59" s="79"/>
      <c r="H59" s="79"/>
      <c r="I59" s="79"/>
      <c r="J59" s="79"/>
      <c r="K59" s="79"/>
      <c r="L59" s="79"/>
    </row>
    <row r="60" spans="2:18" s="126" customFormat="1" ht="13.5" x14ac:dyDescent="0.25">
      <c r="B60" s="141"/>
      <c r="C60" s="107" t="s">
        <v>52</v>
      </c>
      <c r="D60" s="142" t="s">
        <v>345</v>
      </c>
      <c r="E60" s="139"/>
      <c r="F60" s="11"/>
      <c r="G60" s="79"/>
      <c r="H60" s="79"/>
      <c r="I60" s="79"/>
      <c r="J60" s="79"/>
      <c r="K60" s="79"/>
      <c r="L60" s="79"/>
    </row>
    <row r="61" spans="2:18" s="116" customFormat="1" ht="13.5" x14ac:dyDescent="0.25">
      <c r="B61" s="143"/>
      <c r="C61" s="107" t="s">
        <v>7</v>
      </c>
      <c r="D61" s="144"/>
      <c r="E61" s="145"/>
      <c r="F61" s="145"/>
      <c r="G61" s="85"/>
      <c r="H61" s="85"/>
      <c r="I61" s="85"/>
      <c r="J61" s="85"/>
      <c r="K61" s="85"/>
      <c r="L61" s="85"/>
    </row>
    <row r="62" spans="2:18" s="126" customFormat="1" ht="13.5" x14ac:dyDescent="0.25">
      <c r="B62" s="11"/>
      <c r="C62" s="107" t="s">
        <v>33</v>
      </c>
      <c r="D62" s="142" t="s">
        <v>345</v>
      </c>
      <c r="E62" s="139"/>
      <c r="F62" s="11"/>
      <c r="G62" s="79"/>
      <c r="H62" s="79"/>
      <c r="I62" s="79"/>
      <c r="J62" s="79"/>
      <c r="K62" s="79"/>
      <c r="L62" s="79"/>
    </row>
    <row r="63" spans="2:18" x14ac:dyDescent="0.25">
      <c r="B63" s="11"/>
      <c r="C63" s="107" t="s">
        <v>370</v>
      </c>
      <c r="D63" s="88"/>
      <c r="E63" s="282"/>
      <c r="F63" s="282"/>
      <c r="G63" s="283"/>
      <c r="H63" s="282"/>
      <c r="I63" s="79"/>
      <c r="J63" s="282"/>
      <c r="K63" s="282"/>
      <c r="L63" s="79"/>
    </row>
    <row r="64" spans="2:18" s="309" customFormat="1" x14ac:dyDescent="0.25">
      <c r="B64" s="310"/>
      <c r="C64" s="11" t="s">
        <v>393</v>
      </c>
      <c r="D64" s="311"/>
      <c r="E64" s="316"/>
      <c r="F64" s="317"/>
      <c r="G64" s="312"/>
      <c r="H64" s="313"/>
      <c r="I64" s="313"/>
      <c r="J64" s="313"/>
      <c r="K64" s="313"/>
      <c r="L64" s="313"/>
    </row>
    <row r="65" spans="2:12" s="309" customFormat="1" x14ac:dyDescent="0.25">
      <c r="B65" s="310"/>
      <c r="C65" s="11" t="s">
        <v>283</v>
      </c>
      <c r="D65" s="311"/>
      <c r="E65" s="316"/>
      <c r="F65" s="317"/>
      <c r="G65" s="312"/>
      <c r="H65" s="313"/>
      <c r="I65" s="313"/>
      <c r="J65" s="313"/>
      <c r="K65" s="313"/>
      <c r="L65" s="313"/>
    </row>
    <row r="66" spans="2:12" s="309" customFormat="1" ht="21" customHeight="1" x14ac:dyDescent="0.25">
      <c r="B66" s="318">
        <v>1</v>
      </c>
      <c r="C66" s="319" t="s">
        <v>335</v>
      </c>
      <c r="D66" s="257" t="s">
        <v>27</v>
      </c>
      <c r="E66" s="517">
        <v>150</v>
      </c>
      <c r="F66" s="317"/>
      <c r="G66" s="258"/>
      <c r="H66" s="313"/>
      <c r="I66" s="258"/>
      <c r="J66" s="313"/>
      <c r="K66" s="313"/>
      <c r="L66" s="258"/>
    </row>
    <row r="67" spans="2:12" s="237" customFormat="1" x14ac:dyDescent="0.25">
      <c r="B67" s="257">
        <v>2</v>
      </c>
      <c r="C67" s="319" t="s">
        <v>254</v>
      </c>
      <c r="D67" s="257" t="s">
        <v>27</v>
      </c>
      <c r="E67" s="44">
        <v>70</v>
      </c>
      <c r="F67" s="258"/>
      <c r="G67" s="258"/>
      <c r="H67" s="258"/>
      <c r="I67" s="258"/>
      <c r="J67" s="258"/>
      <c r="K67" s="320"/>
      <c r="L67" s="258"/>
    </row>
    <row r="68" spans="2:12" s="314" customFormat="1" x14ac:dyDescent="0.25">
      <c r="B68" s="318">
        <v>3</v>
      </c>
      <c r="C68" s="321" t="s">
        <v>255</v>
      </c>
      <c r="D68" s="258" t="s">
        <v>50</v>
      </c>
      <c r="E68" s="44">
        <v>1</v>
      </c>
      <c r="F68" s="258"/>
      <c r="G68" s="258"/>
      <c r="H68" s="258"/>
      <c r="I68" s="258"/>
      <c r="J68" s="258"/>
      <c r="K68" s="258"/>
      <c r="L68" s="258"/>
    </row>
    <row r="69" spans="2:12" s="237" customFormat="1" x14ac:dyDescent="0.25">
      <c r="B69" s="257">
        <v>4</v>
      </c>
      <c r="C69" s="425" t="s">
        <v>256</v>
      </c>
      <c r="D69" s="257" t="s">
        <v>17</v>
      </c>
      <c r="E69" s="44">
        <v>1</v>
      </c>
      <c r="F69" s="258"/>
      <c r="G69" s="258"/>
      <c r="H69" s="258"/>
      <c r="I69" s="258"/>
      <c r="J69" s="258"/>
      <c r="K69" s="320"/>
      <c r="L69" s="258"/>
    </row>
    <row r="70" spans="2:12" s="237" customFormat="1" x14ac:dyDescent="0.25">
      <c r="B70" s="318">
        <v>5</v>
      </c>
      <c r="C70" s="319" t="s">
        <v>336</v>
      </c>
      <c r="D70" s="257" t="s">
        <v>17</v>
      </c>
      <c r="E70" s="44">
        <v>1</v>
      </c>
      <c r="F70" s="258"/>
      <c r="G70" s="258"/>
      <c r="H70" s="258"/>
      <c r="I70" s="258"/>
      <c r="J70" s="258"/>
      <c r="K70" s="320"/>
      <c r="L70" s="258"/>
    </row>
    <row r="71" spans="2:12" s="237" customFormat="1" x14ac:dyDescent="0.25">
      <c r="B71" s="257">
        <v>6</v>
      </c>
      <c r="C71" s="426" t="s">
        <v>320</v>
      </c>
      <c r="D71" s="257" t="s">
        <v>17</v>
      </c>
      <c r="E71" s="44">
        <v>1</v>
      </c>
      <c r="F71" s="258"/>
      <c r="G71" s="258"/>
      <c r="H71" s="258"/>
      <c r="I71" s="258"/>
      <c r="J71" s="258"/>
      <c r="K71" s="320"/>
      <c r="L71" s="258"/>
    </row>
    <row r="72" spans="2:12" s="237" customFormat="1" ht="27" x14ac:dyDescent="0.25">
      <c r="B72" s="318">
        <v>7</v>
      </c>
      <c r="C72" s="321" t="s">
        <v>337</v>
      </c>
      <c r="D72" s="257" t="s">
        <v>17</v>
      </c>
      <c r="E72" s="44">
        <v>1</v>
      </c>
      <c r="F72" s="258"/>
      <c r="G72" s="258"/>
      <c r="H72" s="258"/>
      <c r="I72" s="258"/>
      <c r="J72" s="258"/>
      <c r="K72" s="320"/>
      <c r="L72" s="258"/>
    </row>
    <row r="73" spans="2:12" s="237" customFormat="1" x14ac:dyDescent="0.25">
      <c r="B73" s="257">
        <v>8</v>
      </c>
      <c r="C73" s="321" t="s">
        <v>322</v>
      </c>
      <c r="D73" s="257" t="s">
        <v>17</v>
      </c>
      <c r="E73" s="44">
        <v>1</v>
      </c>
      <c r="F73" s="258"/>
      <c r="G73" s="258"/>
      <c r="H73" s="258"/>
      <c r="I73" s="258"/>
      <c r="J73" s="258"/>
      <c r="K73" s="258"/>
      <c r="L73" s="320"/>
    </row>
    <row r="74" spans="2:12" s="237" customFormat="1" x14ac:dyDescent="0.25">
      <c r="B74" s="318">
        <v>9</v>
      </c>
      <c r="C74" s="427" t="s">
        <v>321</v>
      </c>
      <c r="D74" s="257" t="s">
        <v>17</v>
      </c>
      <c r="E74" s="44">
        <v>1</v>
      </c>
      <c r="F74" s="258"/>
      <c r="G74" s="258"/>
      <c r="H74" s="258"/>
      <c r="I74" s="258"/>
      <c r="J74" s="258"/>
      <c r="K74" s="258"/>
      <c r="L74" s="320"/>
    </row>
    <row r="75" spans="2:12" s="237" customFormat="1" x14ac:dyDescent="0.25">
      <c r="B75" s="257">
        <v>10</v>
      </c>
      <c r="C75" s="315" t="s">
        <v>257</v>
      </c>
      <c r="D75" s="257" t="s">
        <v>17</v>
      </c>
      <c r="E75" s="44">
        <v>6</v>
      </c>
      <c r="F75" s="258"/>
      <c r="G75" s="258"/>
      <c r="H75" s="258"/>
      <c r="I75" s="258"/>
      <c r="J75" s="258"/>
      <c r="K75" s="258"/>
      <c r="L75" s="320"/>
    </row>
    <row r="76" spans="2:12" s="135" customFormat="1" ht="13.5" x14ac:dyDescent="0.25">
      <c r="B76" s="463"/>
      <c r="C76" s="176" t="s">
        <v>258</v>
      </c>
      <c r="D76" s="322"/>
      <c r="E76" s="396"/>
      <c r="F76" s="323"/>
      <c r="G76" s="323"/>
      <c r="H76" s="323"/>
      <c r="I76" s="323"/>
      <c r="J76" s="323"/>
      <c r="K76" s="323"/>
      <c r="L76" s="258"/>
    </row>
    <row r="77" spans="2:12" s="135" customFormat="1" ht="13.5" x14ac:dyDescent="0.25">
      <c r="B77" s="463">
        <v>11</v>
      </c>
      <c r="C77" s="324" t="s">
        <v>259</v>
      </c>
      <c r="D77" s="518" t="s">
        <v>27</v>
      </c>
      <c r="E77" s="44">
        <v>50</v>
      </c>
      <c r="F77" s="323"/>
      <c r="G77" s="258"/>
      <c r="H77" s="258"/>
      <c r="I77" s="258"/>
      <c r="J77" s="258"/>
      <c r="K77" s="323"/>
      <c r="L77" s="258"/>
    </row>
    <row r="78" spans="2:12" s="135" customFormat="1" ht="27" x14ac:dyDescent="0.25">
      <c r="B78" s="463">
        <v>12</v>
      </c>
      <c r="C78" s="325" t="s">
        <v>29</v>
      </c>
      <c r="D78" s="518" t="s">
        <v>253</v>
      </c>
      <c r="E78" s="519">
        <v>1</v>
      </c>
      <c r="F78" s="323"/>
      <c r="G78" s="258"/>
      <c r="H78" s="323"/>
      <c r="I78" s="258"/>
      <c r="J78" s="323"/>
      <c r="K78" s="323"/>
      <c r="L78" s="258"/>
    </row>
    <row r="79" spans="2:12" s="402" customFormat="1" x14ac:dyDescent="0.25">
      <c r="B79" s="89">
        <v>13</v>
      </c>
      <c r="C79" s="72" t="s">
        <v>37</v>
      </c>
      <c r="D79" s="73" t="s">
        <v>27</v>
      </c>
      <c r="E79" s="520">
        <v>150</v>
      </c>
      <c r="F79" s="74"/>
      <c r="G79" s="74"/>
      <c r="H79" s="74"/>
      <c r="I79" s="404"/>
      <c r="J79" s="74"/>
      <c r="K79" s="74"/>
      <c r="L79" s="90"/>
    </row>
    <row r="80" spans="2:12" s="135" customFormat="1" ht="13.5" x14ac:dyDescent="0.25">
      <c r="B80" s="11"/>
      <c r="C80" s="107" t="s">
        <v>51</v>
      </c>
      <c r="D80" s="11"/>
      <c r="E80" s="79"/>
      <c r="F80" s="79"/>
      <c r="G80" s="79"/>
      <c r="H80" s="79"/>
      <c r="I80" s="79"/>
      <c r="J80" s="79"/>
      <c r="K80" s="79"/>
      <c r="L80" s="79"/>
    </row>
    <row r="81" spans="1:92" s="314" customFormat="1" ht="13.5" x14ac:dyDescent="0.25">
      <c r="B81" s="11"/>
      <c r="C81" s="107" t="s">
        <v>260</v>
      </c>
      <c r="D81" s="11"/>
      <c r="E81" s="326"/>
      <c r="F81" s="79"/>
      <c r="G81" s="79"/>
      <c r="H81" s="79"/>
      <c r="I81" s="79"/>
      <c r="J81" s="79"/>
      <c r="K81" s="79"/>
      <c r="L81" s="79"/>
    </row>
    <row r="82" spans="1:92" s="314" customFormat="1" ht="13.5" x14ac:dyDescent="0.25">
      <c r="B82" s="11"/>
      <c r="C82" s="107" t="s">
        <v>261</v>
      </c>
      <c r="D82" s="142" t="s">
        <v>345</v>
      </c>
      <c r="E82" s="79"/>
      <c r="F82" s="79"/>
      <c r="G82" s="79"/>
      <c r="H82" s="79"/>
      <c r="I82" s="79"/>
      <c r="J82" s="79"/>
      <c r="K82" s="79"/>
      <c r="L82" s="79"/>
    </row>
    <row r="83" spans="1:92" s="314" customFormat="1" ht="13.5" x14ac:dyDescent="0.25">
      <c r="B83" s="11"/>
      <c r="C83" s="107" t="s">
        <v>51</v>
      </c>
      <c r="D83" s="11"/>
      <c r="E83" s="79"/>
      <c r="F83" s="79"/>
      <c r="G83" s="79"/>
      <c r="H83" s="79"/>
      <c r="I83" s="79"/>
      <c r="J83" s="79"/>
      <c r="K83" s="79"/>
      <c r="L83" s="79"/>
    </row>
    <row r="84" spans="1:92" s="314" customFormat="1" ht="13.5" x14ac:dyDescent="0.25">
      <c r="B84" s="11"/>
      <c r="C84" s="107" t="s">
        <v>262</v>
      </c>
      <c r="D84" s="142" t="s">
        <v>345</v>
      </c>
      <c r="E84" s="79"/>
      <c r="F84" s="79"/>
      <c r="G84" s="79"/>
      <c r="H84" s="79"/>
      <c r="I84" s="79"/>
      <c r="J84" s="79"/>
      <c r="K84" s="79"/>
      <c r="L84" s="79"/>
    </row>
    <row r="85" spans="1:92" s="314" customFormat="1" ht="13.5" x14ac:dyDescent="0.25">
      <c r="B85" s="11"/>
      <c r="C85" s="107" t="s">
        <v>7</v>
      </c>
      <c r="D85" s="11"/>
      <c r="E85" s="79"/>
      <c r="F85" s="79"/>
      <c r="G85" s="79"/>
      <c r="H85" s="79"/>
      <c r="I85" s="79"/>
      <c r="J85" s="79"/>
      <c r="K85" s="79"/>
      <c r="L85" s="79"/>
    </row>
    <row r="86" spans="1:92" s="327" customFormat="1" ht="13.5" x14ac:dyDescent="0.25">
      <c r="B86" s="663"/>
      <c r="C86" s="91" t="s">
        <v>282</v>
      </c>
      <c r="D86" s="92"/>
      <c r="E86" s="93"/>
      <c r="F86" s="94"/>
      <c r="G86" s="328"/>
      <c r="H86" s="95"/>
      <c r="I86" s="94"/>
      <c r="J86" s="94"/>
      <c r="K86" s="94"/>
      <c r="L86" s="94"/>
    </row>
    <row r="87" spans="1:92" s="327" customFormat="1" ht="13.5" x14ac:dyDescent="0.25">
      <c r="B87" s="331">
        <v>1</v>
      </c>
      <c r="C87" s="268" t="s">
        <v>266</v>
      </c>
      <c r="D87" s="453" t="s">
        <v>27</v>
      </c>
      <c r="E87" s="44">
        <v>300</v>
      </c>
      <c r="F87" s="44"/>
      <c r="G87" s="44"/>
      <c r="H87" s="44"/>
      <c r="I87" s="44"/>
      <c r="J87" s="44"/>
      <c r="K87" s="44"/>
      <c r="L87" s="332"/>
    </row>
    <row r="88" spans="1:92" s="327" customFormat="1" ht="13.5" x14ac:dyDescent="0.25">
      <c r="B88" s="333">
        <v>2</v>
      </c>
      <c r="C88" s="268" t="s">
        <v>267</v>
      </c>
      <c r="D88" s="453" t="s">
        <v>263</v>
      </c>
      <c r="E88" s="44">
        <f>60*0.4</f>
        <v>24</v>
      </c>
      <c r="F88" s="44"/>
      <c r="G88" s="44"/>
      <c r="H88" s="44"/>
      <c r="I88" s="44"/>
      <c r="J88" s="44"/>
      <c r="K88" s="44"/>
      <c r="L88" s="332"/>
    </row>
    <row r="89" spans="1:92" s="327" customFormat="1" ht="13.5" x14ac:dyDescent="0.25">
      <c r="B89" s="458">
        <v>3</v>
      </c>
      <c r="C89" s="268" t="s">
        <v>39</v>
      </c>
      <c r="D89" s="463" t="s">
        <v>263</v>
      </c>
      <c r="E89" s="44">
        <v>54</v>
      </c>
      <c r="F89" s="522"/>
      <c r="G89" s="522"/>
      <c r="H89" s="522"/>
      <c r="I89" s="522"/>
      <c r="J89" s="522"/>
      <c r="K89" s="522"/>
      <c r="L89" s="44"/>
    </row>
    <row r="90" spans="1:92" s="327" customFormat="1" ht="13.5" x14ac:dyDescent="0.25">
      <c r="B90" s="521">
        <v>4</v>
      </c>
      <c r="C90" s="268" t="s">
        <v>46</v>
      </c>
      <c r="D90" s="463" t="s">
        <v>263</v>
      </c>
      <c r="E90" s="44">
        <v>15</v>
      </c>
      <c r="F90" s="668"/>
      <c r="G90" s="463"/>
      <c r="H90" s="463"/>
      <c r="I90" s="463"/>
      <c r="J90" s="463"/>
      <c r="K90" s="463"/>
      <c r="L90" s="463"/>
    </row>
    <row r="91" spans="1:92" s="428" customFormat="1" x14ac:dyDescent="0.25">
      <c r="B91" s="21">
        <v>5</v>
      </c>
      <c r="C91" s="325" t="s">
        <v>268</v>
      </c>
      <c r="D91" s="258" t="s">
        <v>40</v>
      </c>
      <c r="E91" s="42">
        <v>37.200000000000003</v>
      </c>
      <c r="F91" s="506"/>
      <c r="G91" s="523"/>
      <c r="H91" s="523"/>
      <c r="I91" s="523"/>
      <c r="J91" s="523"/>
      <c r="K91" s="523"/>
      <c r="L91" s="523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92" s="327" customFormat="1" ht="13.5" x14ac:dyDescent="0.25">
      <c r="B92" s="663">
        <v>6</v>
      </c>
      <c r="C92" s="52" t="s">
        <v>42</v>
      </c>
      <c r="D92" s="465" t="s">
        <v>263</v>
      </c>
      <c r="E92" s="44">
        <v>16.8</v>
      </c>
      <c r="F92" s="44"/>
      <c r="G92" s="524"/>
      <c r="H92" s="524"/>
      <c r="I92" s="524"/>
      <c r="J92" s="524"/>
      <c r="K92" s="524"/>
      <c r="L92" s="524"/>
    </row>
    <row r="93" spans="1:92" s="327" customFormat="1" ht="13.5" x14ac:dyDescent="0.25">
      <c r="B93" s="485">
        <v>7</v>
      </c>
      <c r="C93" s="52" t="s">
        <v>43</v>
      </c>
      <c r="D93" s="465" t="s">
        <v>264</v>
      </c>
      <c r="E93" s="453">
        <f>E92*1.95</f>
        <v>32.76</v>
      </c>
      <c r="F93" s="44"/>
      <c r="G93" s="44"/>
      <c r="H93" s="42"/>
      <c r="I93" s="42"/>
      <c r="J93" s="524"/>
      <c r="K93" s="42"/>
      <c r="L93" s="44"/>
    </row>
    <row r="94" spans="1:92" s="269" customFormat="1" ht="27" x14ac:dyDescent="0.25">
      <c r="B94" s="660">
        <v>8</v>
      </c>
      <c r="C94" s="493" t="s">
        <v>265</v>
      </c>
      <c r="D94" s="453" t="s">
        <v>27</v>
      </c>
      <c r="E94" s="44">
        <v>150</v>
      </c>
      <c r="F94" s="44"/>
      <c r="G94" s="44"/>
      <c r="H94" s="42"/>
      <c r="I94" s="42"/>
      <c r="J94" s="524"/>
      <c r="K94" s="42"/>
      <c r="L94" s="44"/>
    </row>
    <row r="95" spans="1:92" s="257" customFormat="1" x14ac:dyDescent="0.25">
      <c r="A95" s="337"/>
      <c r="B95" s="445">
        <v>9</v>
      </c>
      <c r="C95" s="325" t="s">
        <v>269</v>
      </c>
      <c r="D95" s="258" t="s">
        <v>71</v>
      </c>
      <c r="E95" s="44">
        <v>60</v>
      </c>
      <c r="F95" s="44"/>
      <c r="G95" s="44"/>
      <c r="H95" s="44"/>
      <c r="I95" s="44"/>
      <c r="J95" s="44"/>
      <c r="K95" s="44"/>
      <c r="L95" s="332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4"/>
      <c r="BL95" s="334"/>
      <c r="BM95" s="334"/>
      <c r="BN95" s="334"/>
      <c r="BO95" s="334"/>
      <c r="BP95" s="334"/>
      <c r="BQ95" s="334"/>
      <c r="BR95" s="334"/>
      <c r="BS95" s="334"/>
      <c r="BT95" s="334"/>
      <c r="BU95" s="334"/>
      <c r="BV95" s="334"/>
      <c r="BW95" s="334"/>
      <c r="BX95" s="334"/>
      <c r="BY95" s="334"/>
      <c r="BZ95" s="334"/>
      <c r="CA95" s="334"/>
      <c r="CB95" s="334"/>
      <c r="CC95" s="334"/>
      <c r="CD95" s="334"/>
      <c r="CE95" s="334"/>
      <c r="CF95" s="334"/>
      <c r="CG95" s="334"/>
      <c r="CH95" s="334"/>
      <c r="CI95" s="334"/>
      <c r="CJ95" s="334"/>
      <c r="CK95" s="334"/>
      <c r="CL95" s="334"/>
      <c r="CM95" s="334"/>
      <c r="CN95" s="335"/>
    </row>
    <row r="96" spans="1:92" s="257" customFormat="1" x14ac:dyDescent="0.25">
      <c r="A96" s="337"/>
      <c r="B96" s="445">
        <v>10</v>
      </c>
      <c r="C96" s="325" t="s">
        <v>270</v>
      </c>
      <c r="D96" s="258" t="s">
        <v>71</v>
      </c>
      <c r="E96" s="44">
        <v>60</v>
      </c>
      <c r="F96" s="258"/>
      <c r="G96" s="258"/>
      <c r="H96" s="258"/>
      <c r="I96" s="258"/>
      <c r="J96" s="258"/>
      <c r="K96" s="258"/>
      <c r="L96" s="258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6"/>
      <c r="CD96" s="336"/>
      <c r="CE96" s="336"/>
      <c r="CF96" s="336"/>
      <c r="CG96" s="336"/>
      <c r="CH96" s="336"/>
      <c r="CI96" s="336"/>
      <c r="CJ96" s="336"/>
      <c r="CK96" s="336"/>
      <c r="CL96" s="336"/>
      <c r="CM96" s="336"/>
      <c r="CN96" s="335"/>
    </row>
    <row r="97" spans="2:12" s="327" customFormat="1" ht="13.5" x14ac:dyDescent="0.25">
      <c r="B97" s="330"/>
      <c r="C97" s="103" t="s">
        <v>31</v>
      </c>
      <c r="D97" s="526"/>
      <c r="E97" s="525"/>
      <c r="F97" s="492"/>
      <c r="G97" s="103"/>
      <c r="H97" s="103"/>
      <c r="I97" s="103"/>
      <c r="J97" s="103"/>
      <c r="K97" s="103"/>
      <c r="L97" s="103"/>
    </row>
    <row r="98" spans="2:12" s="327" customFormat="1" ht="13.5" x14ac:dyDescent="0.25">
      <c r="B98" s="80"/>
      <c r="C98" s="104" t="s">
        <v>32</v>
      </c>
      <c r="D98" s="82" t="s">
        <v>345</v>
      </c>
      <c r="E98" s="88"/>
      <c r="F98" s="83"/>
      <c r="G98" s="79"/>
      <c r="H98" s="79"/>
      <c r="I98" s="79"/>
      <c r="J98" s="79"/>
      <c r="K98" s="79"/>
      <c r="L98" s="79"/>
    </row>
    <row r="99" spans="2:12" s="327" customFormat="1" ht="13.5" x14ac:dyDescent="0.25">
      <c r="B99" s="86"/>
      <c r="C99" s="103" t="s">
        <v>31</v>
      </c>
      <c r="D99" s="87"/>
      <c r="E99" s="88"/>
      <c r="F99" s="88"/>
      <c r="G99" s="84"/>
      <c r="H99" s="83"/>
      <c r="I99" s="84"/>
      <c r="J99" s="83"/>
      <c r="K99" s="84"/>
      <c r="L99" s="85"/>
    </row>
    <row r="100" spans="2:12" s="327" customFormat="1" ht="13.5" x14ac:dyDescent="0.25">
      <c r="B100" s="80"/>
      <c r="C100" s="104" t="s">
        <v>33</v>
      </c>
      <c r="D100" s="82" t="s">
        <v>345</v>
      </c>
      <c r="E100" s="88"/>
      <c r="F100" s="83"/>
      <c r="G100" s="87"/>
      <c r="H100" s="88"/>
      <c r="I100" s="87"/>
      <c r="J100" s="88"/>
      <c r="K100" s="87"/>
      <c r="L100" s="85"/>
    </row>
    <row r="101" spans="2:12" s="327" customFormat="1" ht="13.5" x14ac:dyDescent="0.25">
      <c r="B101" s="86"/>
      <c r="C101" s="103" t="s">
        <v>31</v>
      </c>
      <c r="D101" s="87"/>
      <c r="E101" s="88"/>
      <c r="F101" s="88"/>
      <c r="G101" s="84"/>
      <c r="H101" s="83"/>
      <c r="I101" s="84"/>
      <c r="J101" s="83"/>
      <c r="K101" s="84"/>
      <c r="L101" s="85"/>
    </row>
    <row r="102" spans="2:12" s="314" customFormat="1" ht="13.5" x14ac:dyDescent="0.25">
      <c r="B102" s="11"/>
      <c r="C102" s="107" t="s">
        <v>315</v>
      </c>
      <c r="D102" s="652"/>
      <c r="E102" s="79"/>
      <c r="F102" s="79"/>
      <c r="G102" s="87"/>
      <c r="H102" s="88"/>
      <c r="I102" s="87"/>
      <c r="J102" s="88"/>
      <c r="K102" s="87"/>
      <c r="L102" s="85"/>
    </row>
    <row r="103" spans="2:12" s="314" customFormat="1" ht="13.5" x14ac:dyDescent="0.25">
      <c r="B103" s="11"/>
      <c r="C103" s="11" t="s">
        <v>394</v>
      </c>
      <c r="D103" s="652"/>
      <c r="E103" s="79"/>
      <c r="F103" s="79"/>
      <c r="G103" s="79"/>
      <c r="H103" s="79"/>
      <c r="I103" s="79"/>
      <c r="J103" s="79"/>
      <c r="K103" s="79"/>
      <c r="L103" s="85"/>
    </row>
    <row r="104" spans="2:12" x14ac:dyDescent="0.25">
      <c r="B104" s="485"/>
      <c r="C104" s="11" t="s">
        <v>281</v>
      </c>
      <c r="D104" s="485"/>
      <c r="E104" s="485"/>
      <c r="F104" s="485"/>
      <c r="G104" s="581"/>
      <c r="H104" s="12"/>
      <c r="I104" s="12"/>
      <c r="J104" s="12"/>
      <c r="K104" s="12"/>
      <c r="L104" s="12"/>
    </row>
    <row r="105" spans="2:12" s="327" customFormat="1" ht="15.75" x14ac:dyDescent="0.25">
      <c r="B105" s="471">
        <v>1</v>
      </c>
      <c r="C105" s="527" t="s">
        <v>371</v>
      </c>
      <c r="D105" s="470" t="s">
        <v>12</v>
      </c>
      <c r="E105" s="528">
        <v>100</v>
      </c>
      <c r="F105" s="50"/>
      <c r="G105" s="463"/>
      <c r="H105" s="12"/>
      <c r="I105" s="13"/>
      <c r="J105" s="13"/>
      <c r="K105" s="13"/>
      <c r="L105" s="14"/>
    </row>
    <row r="106" spans="2:12" s="327" customFormat="1" ht="13.5" x14ac:dyDescent="0.25">
      <c r="B106" s="471">
        <v>2</v>
      </c>
      <c r="C106" s="527" t="s">
        <v>372</v>
      </c>
      <c r="D106" s="470" t="s">
        <v>12</v>
      </c>
      <c r="E106" s="528">
        <v>150</v>
      </c>
      <c r="F106" s="50"/>
      <c r="G106" s="463"/>
      <c r="H106" s="12"/>
      <c r="I106" s="13"/>
      <c r="J106" s="13"/>
      <c r="K106" s="13"/>
      <c r="L106" s="14"/>
    </row>
    <row r="107" spans="2:12" s="327" customFormat="1" ht="13.5" x14ac:dyDescent="0.25">
      <c r="B107" s="471">
        <v>3</v>
      </c>
      <c r="C107" s="527" t="s">
        <v>373</v>
      </c>
      <c r="D107" s="470" t="s">
        <v>12</v>
      </c>
      <c r="E107" s="528">
        <v>50</v>
      </c>
      <c r="F107" s="50"/>
      <c r="G107" s="463"/>
      <c r="H107" s="12"/>
      <c r="I107" s="13"/>
      <c r="J107" s="13"/>
      <c r="K107" s="13"/>
      <c r="L107" s="14"/>
    </row>
    <row r="108" spans="2:12" s="327" customFormat="1" ht="13.5" x14ac:dyDescent="0.25">
      <c r="B108" s="465"/>
      <c r="C108" s="413" t="s">
        <v>338</v>
      </c>
      <c r="D108" s="96"/>
      <c r="E108" s="453"/>
      <c r="F108" s="44"/>
      <c r="G108" s="44"/>
      <c r="H108" s="44"/>
      <c r="I108" s="44"/>
      <c r="J108" s="281"/>
      <c r="K108" s="414"/>
      <c r="L108" s="357"/>
    </row>
    <row r="109" spans="2:12" x14ac:dyDescent="0.25">
      <c r="B109" s="458">
        <v>4</v>
      </c>
      <c r="C109" s="529" t="s">
        <v>277</v>
      </c>
      <c r="D109" s="530" t="s">
        <v>13</v>
      </c>
      <c r="E109" s="531">
        <v>1</v>
      </c>
      <c r="F109" s="16"/>
      <c r="G109" s="46"/>
      <c r="H109" s="16"/>
      <c r="I109" s="16"/>
      <c r="J109" s="16"/>
      <c r="K109" s="16"/>
      <c r="L109" s="17"/>
    </row>
    <row r="110" spans="2:12" ht="15.75" x14ac:dyDescent="0.25">
      <c r="B110" s="458">
        <v>5</v>
      </c>
      <c r="C110" s="532" t="s">
        <v>374</v>
      </c>
      <c r="D110" s="530" t="s">
        <v>12</v>
      </c>
      <c r="E110" s="531">
        <v>3</v>
      </c>
      <c r="F110" s="16"/>
      <c r="G110" s="46"/>
      <c r="H110" s="16"/>
      <c r="I110" s="16"/>
      <c r="J110" s="16"/>
      <c r="K110" s="16"/>
      <c r="L110" s="17"/>
    </row>
    <row r="111" spans="2:12" s="327" customFormat="1" ht="13.5" x14ac:dyDescent="0.25">
      <c r="B111" s="22">
        <v>6</v>
      </c>
      <c r="C111" s="493" t="s">
        <v>15</v>
      </c>
      <c r="D111" s="533" t="s">
        <v>16</v>
      </c>
      <c r="E111" s="23">
        <v>14</v>
      </c>
      <c r="F111" s="23"/>
      <c r="G111" s="23"/>
      <c r="H111" s="23"/>
      <c r="I111" s="23"/>
      <c r="J111" s="23"/>
      <c r="K111" s="23"/>
      <c r="L111" s="366"/>
    </row>
    <row r="112" spans="2:12" s="327" customFormat="1" ht="14.25" x14ac:dyDescent="0.25">
      <c r="B112" s="468">
        <v>7</v>
      </c>
      <c r="C112" s="499" t="s">
        <v>339</v>
      </c>
      <c r="D112" s="534" t="s">
        <v>17</v>
      </c>
      <c r="E112" s="528">
        <v>2</v>
      </c>
      <c r="F112" s="397"/>
      <c r="G112" s="26"/>
      <c r="H112" s="25"/>
      <c r="I112" s="26"/>
      <c r="J112" s="25"/>
      <c r="K112" s="27"/>
      <c r="L112" s="28"/>
    </row>
    <row r="113" spans="2:12" s="327" customFormat="1" ht="14.25" x14ac:dyDescent="0.25">
      <c r="B113" s="468">
        <v>8</v>
      </c>
      <c r="C113" s="499" t="s">
        <v>330</v>
      </c>
      <c r="D113" s="534" t="s">
        <v>17</v>
      </c>
      <c r="E113" s="528">
        <v>5</v>
      </c>
      <c r="F113" s="397"/>
      <c r="G113" s="26"/>
      <c r="H113" s="25"/>
      <c r="I113" s="26"/>
      <c r="J113" s="25"/>
      <c r="K113" s="27"/>
      <c r="L113" s="28"/>
    </row>
    <row r="114" spans="2:12" s="327" customFormat="1" x14ac:dyDescent="0.25">
      <c r="B114" s="468">
        <v>9</v>
      </c>
      <c r="C114" s="499" t="s">
        <v>331</v>
      </c>
      <c r="D114" s="534" t="s">
        <v>17</v>
      </c>
      <c r="E114" s="528">
        <v>1</v>
      </c>
      <c r="F114" s="397"/>
      <c r="G114" s="26"/>
      <c r="H114" s="25"/>
      <c r="I114" s="26"/>
      <c r="J114" s="25"/>
      <c r="K114" s="27"/>
      <c r="L114" s="28"/>
    </row>
    <row r="115" spans="2:12" x14ac:dyDescent="0.25">
      <c r="B115" s="458">
        <v>10</v>
      </c>
      <c r="C115" s="535" t="s">
        <v>375</v>
      </c>
      <c r="D115" s="338" t="s">
        <v>17</v>
      </c>
      <c r="E115" s="46">
        <v>2</v>
      </c>
      <c r="F115" s="16"/>
      <c r="G115" s="46"/>
      <c r="H115" s="16"/>
      <c r="I115" s="16"/>
      <c r="J115" s="16"/>
      <c r="K115" s="16"/>
      <c r="L115" s="17"/>
    </row>
    <row r="116" spans="2:12" s="327" customFormat="1" ht="13.5" x14ac:dyDescent="0.25">
      <c r="B116" s="22">
        <v>11</v>
      </c>
      <c r="C116" s="536" t="s">
        <v>376</v>
      </c>
      <c r="D116" s="533" t="s">
        <v>17</v>
      </c>
      <c r="E116" s="23">
        <v>2</v>
      </c>
      <c r="F116" s="23"/>
      <c r="G116" s="23"/>
      <c r="H116" s="23"/>
      <c r="I116" s="23"/>
      <c r="J116" s="23"/>
      <c r="K116" s="23"/>
      <c r="L116" s="366"/>
    </row>
    <row r="117" spans="2:12" x14ac:dyDescent="0.25">
      <c r="B117" s="36">
        <v>12</v>
      </c>
      <c r="C117" s="536" t="s">
        <v>377</v>
      </c>
      <c r="D117" s="533" t="s">
        <v>17</v>
      </c>
      <c r="E117" s="537">
        <v>2</v>
      </c>
      <c r="F117" s="23"/>
      <c r="G117" s="23"/>
      <c r="H117" s="23"/>
      <c r="I117" s="23"/>
      <c r="J117" s="23"/>
      <c r="K117" s="23"/>
      <c r="L117" s="23"/>
    </row>
    <row r="118" spans="2:12" x14ac:dyDescent="0.25">
      <c r="B118" s="35">
        <v>13</v>
      </c>
      <c r="C118" s="538" t="s">
        <v>19</v>
      </c>
      <c r="D118" s="539" t="s">
        <v>17</v>
      </c>
      <c r="E118" s="537">
        <v>2</v>
      </c>
      <c r="F118" s="23"/>
      <c r="G118" s="34"/>
      <c r="H118" s="34"/>
      <c r="I118" s="34"/>
      <c r="J118" s="34"/>
      <c r="K118" s="34"/>
      <c r="L118" s="34"/>
    </row>
    <row r="119" spans="2:12" x14ac:dyDescent="0.25">
      <c r="B119" s="35">
        <v>14</v>
      </c>
      <c r="C119" s="538" t="s">
        <v>278</v>
      </c>
      <c r="D119" s="539" t="s">
        <v>17</v>
      </c>
      <c r="E119" s="537">
        <v>2</v>
      </c>
      <c r="F119" s="23"/>
      <c r="G119" s="34"/>
      <c r="H119" s="34"/>
      <c r="I119" s="34"/>
      <c r="J119" s="34"/>
      <c r="K119" s="34"/>
      <c r="L119" s="34"/>
    </row>
    <row r="120" spans="2:12" x14ac:dyDescent="0.25">
      <c r="B120" s="416"/>
      <c r="C120" s="11" t="s">
        <v>20</v>
      </c>
      <c r="D120" s="465"/>
      <c r="E120" s="41"/>
      <c r="F120" s="42"/>
      <c r="G120" s="42"/>
      <c r="H120" s="42"/>
      <c r="I120" s="43"/>
      <c r="J120" s="42"/>
      <c r="K120" s="42"/>
      <c r="L120" s="44"/>
    </row>
    <row r="121" spans="2:12" x14ac:dyDescent="0.25">
      <c r="B121" s="470">
        <v>15</v>
      </c>
      <c r="C121" s="529" t="s">
        <v>22</v>
      </c>
      <c r="D121" s="540" t="s">
        <v>17</v>
      </c>
      <c r="E121" s="528">
        <v>2</v>
      </c>
      <c r="F121" s="50"/>
      <c r="G121" s="51"/>
      <c r="H121" s="50"/>
      <c r="I121" s="46"/>
      <c r="J121" s="51"/>
      <c r="K121" s="51"/>
      <c r="L121" s="51"/>
    </row>
    <row r="122" spans="2:12" x14ac:dyDescent="0.25">
      <c r="B122" s="663">
        <v>16</v>
      </c>
      <c r="C122" s="529" t="s">
        <v>23</v>
      </c>
      <c r="D122" s="541" t="s">
        <v>17</v>
      </c>
      <c r="E122" s="45">
        <v>19</v>
      </c>
      <c r="F122" s="45"/>
      <c r="G122" s="45"/>
      <c r="H122" s="45"/>
      <c r="I122" s="46"/>
      <c r="J122" s="45"/>
      <c r="K122" s="45"/>
      <c r="L122" s="45"/>
    </row>
    <row r="123" spans="2:12" s="402" customFormat="1" x14ac:dyDescent="0.25">
      <c r="B123" s="401"/>
      <c r="C123" s="11" t="s">
        <v>25</v>
      </c>
      <c r="D123" s="465"/>
      <c r="E123" s="53"/>
      <c r="F123" s="44"/>
      <c r="G123" s="44"/>
      <c r="H123" s="44"/>
      <c r="I123" s="44"/>
      <c r="J123" s="44"/>
      <c r="K123" s="44"/>
      <c r="L123" s="258"/>
    </row>
    <row r="124" spans="2:12" s="402" customFormat="1" x14ac:dyDescent="0.25">
      <c r="B124" s="465">
        <v>17</v>
      </c>
      <c r="C124" s="542" t="s">
        <v>378</v>
      </c>
      <c r="D124" s="445" t="s">
        <v>17</v>
      </c>
      <c r="E124" s="522">
        <v>4</v>
      </c>
      <c r="F124" s="17"/>
      <c r="G124" s="255"/>
      <c r="H124" s="255"/>
      <c r="I124" s="255"/>
      <c r="J124" s="255"/>
      <c r="K124" s="255"/>
      <c r="L124" s="255"/>
    </row>
    <row r="125" spans="2:12" s="402" customFormat="1" x14ac:dyDescent="0.25">
      <c r="B125" s="465">
        <v>18</v>
      </c>
      <c r="C125" s="542" t="s">
        <v>379</v>
      </c>
      <c r="D125" s="445" t="s">
        <v>17</v>
      </c>
      <c r="E125" s="44">
        <v>4</v>
      </c>
      <c r="F125" s="17"/>
      <c r="G125" s="255"/>
      <c r="H125" s="255"/>
      <c r="I125" s="255"/>
      <c r="J125" s="255"/>
      <c r="K125" s="255"/>
      <c r="L125" s="255"/>
    </row>
    <row r="126" spans="2:12" s="314" customFormat="1" ht="13.5" x14ac:dyDescent="0.25">
      <c r="B126" s="445">
        <v>19</v>
      </c>
      <c r="C126" s="542" t="s">
        <v>380</v>
      </c>
      <c r="D126" s="445" t="s">
        <v>14</v>
      </c>
      <c r="E126" s="44">
        <v>4</v>
      </c>
      <c r="F126" s="660"/>
      <c r="G126" s="17"/>
      <c r="H126" s="125"/>
      <c r="I126" s="17"/>
      <c r="J126" s="125"/>
      <c r="K126" s="17"/>
      <c r="L126" s="17"/>
    </row>
    <row r="127" spans="2:12" s="402" customFormat="1" x14ac:dyDescent="0.25">
      <c r="B127" s="66"/>
      <c r="C127" s="11" t="s">
        <v>26</v>
      </c>
      <c r="D127" s="67"/>
      <c r="E127" s="68"/>
      <c r="F127" s="44"/>
      <c r="G127" s="68"/>
      <c r="H127" s="44"/>
      <c r="I127" s="68"/>
      <c r="J127" s="453"/>
      <c r="K127" s="69"/>
      <c r="L127" s="44"/>
    </row>
    <row r="128" spans="2:12" s="402" customFormat="1" x14ac:dyDescent="0.25">
      <c r="B128" s="466">
        <v>20</v>
      </c>
      <c r="C128" s="544" t="s">
        <v>35</v>
      </c>
      <c r="D128" s="467" t="s">
        <v>17</v>
      </c>
      <c r="E128" s="545">
        <v>10</v>
      </c>
      <c r="F128" s="130"/>
      <c r="G128" s="71"/>
      <c r="H128" s="71"/>
      <c r="I128" s="257"/>
      <c r="J128" s="71"/>
      <c r="K128" s="71"/>
      <c r="L128" s="71"/>
    </row>
    <row r="129" spans="2:29" s="402" customFormat="1" x14ac:dyDescent="0.25">
      <c r="B129" s="465">
        <v>21</v>
      </c>
      <c r="C129" s="493" t="s">
        <v>28</v>
      </c>
      <c r="D129" s="453" t="s">
        <v>12</v>
      </c>
      <c r="E129" s="44">
        <v>100</v>
      </c>
      <c r="F129" s="44"/>
      <c r="G129" s="44"/>
      <c r="H129" s="44"/>
      <c r="I129" s="417"/>
      <c r="J129" s="44"/>
      <c r="K129" s="75"/>
      <c r="L129" s="44"/>
    </row>
    <row r="130" spans="2:29" s="402" customFormat="1" ht="27" x14ac:dyDescent="0.25">
      <c r="B130" s="418">
        <v>22</v>
      </c>
      <c r="C130" s="498" t="s">
        <v>29</v>
      </c>
      <c r="D130" s="418" t="s">
        <v>30</v>
      </c>
      <c r="E130" s="44">
        <v>1</v>
      </c>
      <c r="F130" s="44"/>
      <c r="G130" s="90"/>
      <c r="H130" s="417"/>
      <c r="I130" s="374"/>
      <c r="J130" s="90"/>
      <c r="K130" s="419"/>
      <c r="L130" s="44"/>
    </row>
    <row r="131" spans="2:29" s="402" customFormat="1" x14ac:dyDescent="0.25">
      <c r="B131" s="89">
        <v>23</v>
      </c>
      <c r="C131" s="72" t="s">
        <v>37</v>
      </c>
      <c r="D131" s="73" t="s">
        <v>27</v>
      </c>
      <c r="E131" s="520">
        <v>100</v>
      </c>
      <c r="F131" s="74"/>
      <c r="G131" s="74"/>
      <c r="H131" s="74"/>
      <c r="I131" s="404"/>
      <c r="J131" s="74"/>
      <c r="K131" s="74"/>
      <c r="L131" s="90"/>
    </row>
    <row r="132" spans="2:29" x14ac:dyDescent="0.25">
      <c r="B132" s="330"/>
      <c r="C132" s="76" t="s">
        <v>31</v>
      </c>
      <c r="D132" s="543"/>
      <c r="E132" s="525"/>
      <c r="F132" s="78"/>
      <c r="G132" s="79"/>
      <c r="H132" s="79"/>
      <c r="I132" s="79"/>
      <c r="J132" s="79"/>
      <c r="K132" s="79"/>
      <c r="L132" s="79"/>
    </row>
    <row r="133" spans="2:29" x14ac:dyDescent="0.25">
      <c r="B133" s="80"/>
      <c r="C133" s="81" t="s">
        <v>32</v>
      </c>
      <c r="D133" s="82" t="s">
        <v>345</v>
      </c>
      <c r="E133" s="88"/>
      <c r="F133" s="83"/>
      <c r="G133" s="84"/>
      <c r="H133" s="83"/>
      <c r="I133" s="79"/>
      <c r="J133" s="83"/>
      <c r="K133" s="84"/>
      <c r="L133" s="85"/>
    </row>
    <row r="134" spans="2:29" x14ac:dyDescent="0.25">
      <c r="B134" s="86"/>
      <c r="C134" s="76" t="s">
        <v>31</v>
      </c>
      <c r="D134" s="87"/>
      <c r="E134" s="88"/>
      <c r="F134" s="88"/>
      <c r="G134" s="87"/>
      <c r="H134" s="88"/>
      <c r="I134" s="84"/>
      <c r="J134" s="88"/>
      <c r="K134" s="87"/>
      <c r="L134" s="85"/>
    </row>
    <row r="135" spans="2:29" x14ac:dyDescent="0.25">
      <c r="B135" s="80"/>
      <c r="C135" s="81" t="s">
        <v>33</v>
      </c>
      <c r="D135" s="82" t="s">
        <v>345</v>
      </c>
      <c r="E135" s="88"/>
      <c r="F135" s="83"/>
      <c r="G135" s="84"/>
      <c r="H135" s="83"/>
      <c r="I135" s="87"/>
      <c r="J135" s="83"/>
      <c r="K135" s="84"/>
      <c r="L135" s="85"/>
    </row>
    <row r="136" spans="2:29" x14ac:dyDescent="0.25">
      <c r="B136" s="86"/>
      <c r="C136" s="76" t="s">
        <v>31</v>
      </c>
      <c r="D136" s="87"/>
      <c r="E136" s="88"/>
      <c r="F136" s="88"/>
      <c r="G136" s="405"/>
      <c r="H136" s="88"/>
      <c r="I136" s="85"/>
      <c r="J136" s="88"/>
      <c r="K136" s="87"/>
      <c r="L136" s="85"/>
    </row>
    <row r="137" spans="2:29" s="327" customFormat="1" ht="13.5" x14ac:dyDescent="0.25">
      <c r="B137" s="663"/>
      <c r="C137" s="91" t="s">
        <v>280</v>
      </c>
      <c r="D137" s="92"/>
      <c r="E137" s="93"/>
      <c r="F137" s="94"/>
      <c r="G137" s="328"/>
      <c r="H137" s="95"/>
      <c r="I137" s="94"/>
      <c r="J137" s="94"/>
      <c r="K137" s="94"/>
      <c r="L137" s="94"/>
    </row>
    <row r="138" spans="2:29" s="327" customFormat="1" ht="13.5" x14ac:dyDescent="0.25">
      <c r="B138" s="331">
        <v>1</v>
      </c>
      <c r="C138" s="268" t="s">
        <v>266</v>
      </c>
      <c r="D138" s="453" t="s">
        <v>27</v>
      </c>
      <c r="E138" s="44">
        <v>100</v>
      </c>
      <c r="F138" s="44"/>
      <c r="G138" s="44"/>
      <c r="H138" s="44"/>
      <c r="I138" s="44"/>
      <c r="J138" s="44"/>
      <c r="K138" s="44"/>
      <c r="L138" s="332"/>
    </row>
    <row r="139" spans="2:29" s="327" customFormat="1" ht="13.5" x14ac:dyDescent="0.25">
      <c r="B139" s="333">
        <v>2</v>
      </c>
      <c r="C139" s="546" t="s">
        <v>267</v>
      </c>
      <c r="D139" s="660" t="s">
        <v>263</v>
      </c>
      <c r="E139" s="17">
        <f>20*0.4</f>
        <v>8</v>
      </c>
      <c r="F139" s="17"/>
      <c r="G139" s="17"/>
      <c r="H139" s="17"/>
      <c r="I139" s="44"/>
      <c r="J139" s="17"/>
      <c r="K139" s="17"/>
      <c r="L139" s="332"/>
    </row>
    <row r="140" spans="2:29" s="327" customFormat="1" ht="13.5" x14ac:dyDescent="0.25">
      <c r="B140" s="458">
        <v>3</v>
      </c>
      <c r="C140" s="546" t="s">
        <v>39</v>
      </c>
      <c r="D140" s="478" t="s">
        <v>263</v>
      </c>
      <c r="E140" s="547">
        <v>36</v>
      </c>
      <c r="F140" s="16"/>
      <c r="G140" s="16"/>
      <c r="H140" s="16"/>
      <c r="I140" s="16"/>
      <c r="J140" s="16"/>
      <c r="K140" s="16"/>
      <c r="L140" s="17"/>
    </row>
    <row r="141" spans="2:29" s="327" customFormat="1" ht="13.5" x14ac:dyDescent="0.25">
      <c r="B141" s="458">
        <v>4</v>
      </c>
      <c r="C141" s="546" t="s">
        <v>46</v>
      </c>
      <c r="D141" s="478" t="s">
        <v>263</v>
      </c>
      <c r="E141" s="547">
        <v>10</v>
      </c>
      <c r="F141" s="657"/>
      <c r="G141" s="657"/>
      <c r="H141" s="478"/>
      <c r="I141" s="478"/>
      <c r="J141" s="478"/>
      <c r="K141" s="478"/>
      <c r="L141" s="478"/>
    </row>
    <row r="142" spans="2:29" s="428" customFormat="1" x14ac:dyDescent="0.25">
      <c r="B142" s="21">
        <v>5</v>
      </c>
      <c r="C142" s="259" t="s">
        <v>268</v>
      </c>
      <c r="D142" s="431" t="s">
        <v>40</v>
      </c>
      <c r="E142" s="18">
        <v>24.2</v>
      </c>
      <c r="F142" s="429"/>
      <c r="G142" s="429"/>
      <c r="H142" s="430"/>
      <c r="I142" s="430"/>
      <c r="J142" s="430"/>
      <c r="K142" s="430"/>
      <c r="L142" s="280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</row>
    <row r="143" spans="2:29" s="269" customFormat="1" ht="13.5" x14ac:dyDescent="0.25">
      <c r="B143" s="660">
        <v>3</v>
      </c>
      <c r="C143" s="155" t="s">
        <v>279</v>
      </c>
      <c r="D143" s="660" t="s">
        <v>40</v>
      </c>
      <c r="E143" s="17">
        <v>24.2</v>
      </c>
      <c r="F143" s="17"/>
      <c r="G143" s="17"/>
      <c r="H143" s="17"/>
      <c r="I143" s="17"/>
      <c r="J143" s="17"/>
      <c r="K143" s="17"/>
      <c r="L143" s="17"/>
    </row>
    <row r="144" spans="2:29" s="269" customFormat="1" ht="13.5" x14ac:dyDescent="0.25">
      <c r="B144" s="660">
        <v>4</v>
      </c>
      <c r="C144" s="155" t="s">
        <v>132</v>
      </c>
      <c r="D144" s="660" t="s">
        <v>40</v>
      </c>
      <c r="E144" s="17">
        <v>4</v>
      </c>
      <c r="F144" s="17"/>
      <c r="G144" s="17"/>
      <c r="H144" s="17"/>
      <c r="I144" s="17"/>
      <c r="J144" s="17"/>
      <c r="K144" s="17"/>
      <c r="L144" s="17"/>
    </row>
    <row r="145" spans="1:92" s="327" customFormat="1" ht="13.5" x14ac:dyDescent="0.25">
      <c r="B145" s="663">
        <v>6</v>
      </c>
      <c r="C145" s="548" t="s">
        <v>42</v>
      </c>
      <c r="D145" s="201" t="s">
        <v>263</v>
      </c>
      <c r="E145" s="547">
        <v>11.8</v>
      </c>
      <c r="F145" s="17"/>
      <c r="G145" s="17"/>
      <c r="H145" s="46"/>
      <c r="I145" s="46"/>
      <c r="J145" s="46"/>
      <c r="K145" s="46"/>
      <c r="L145" s="17"/>
    </row>
    <row r="146" spans="1:92" s="327" customFormat="1" ht="13.5" x14ac:dyDescent="0.25">
      <c r="B146" s="485">
        <v>7</v>
      </c>
      <c r="C146" s="52" t="s">
        <v>43</v>
      </c>
      <c r="D146" s="465" t="s">
        <v>264</v>
      </c>
      <c r="E146" s="453">
        <f>E145*1.95</f>
        <v>23.01</v>
      </c>
      <c r="F146" s="44"/>
      <c r="G146" s="44"/>
      <c r="H146" s="42"/>
      <c r="I146" s="42"/>
      <c r="J146" s="46"/>
      <c r="K146" s="42"/>
      <c r="L146" s="44"/>
    </row>
    <row r="147" spans="1:92" s="269" customFormat="1" ht="27" x14ac:dyDescent="0.25">
      <c r="B147" s="660">
        <v>8</v>
      </c>
      <c r="C147" s="155" t="s">
        <v>265</v>
      </c>
      <c r="D147" s="549" t="s">
        <v>27</v>
      </c>
      <c r="E147" s="547">
        <v>100</v>
      </c>
      <c r="F147" s="17"/>
      <c r="G147" s="17"/>
      <c r="H147" s="17"/>
      <c r="I147" s="17"/>
      <c r="J147" s="17"/>
      <c r="K147" s="17"/>
      <c r="L147" s="329"/>
    </row>
    <row r="148" spans="1:92" s="257" customFormat="1" x14ac:dyDescent="0.25">
      <c r="A148" s="337"/>
      <c r="B148" s="445">
        <v>9</v>
      </c>
      <c r="C148" s="550" t="s">
        <v>269</v>
      </c>
      <c r="D148" s="255" t="s">
        <v>71</v>
      </c>
      <c r="E148" s="17">
        <v>20</v>
      </c>
      <c r="F148" s="17"/>
      <c r="G148" s="17"/>
      <c r="H148" s="255"/>
      <c r="I148" s="255"/>
      <c r="J148" s="255"/>
      <c r="K148" s="255"/>
      <c r="L148" s="255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334"/>
      <c r="AE148" s="334"/>
      <c r="AF148" s="334"/>
      <c r="AG148" s="334"/>
      <c r="AH148" s="334"/>
      <c r="AI148" s="334"/>
      <c r="AJ148" s="334"/>
      <c r="AK148" s="334"/>
      <c r="AL148" s="334"/>
      <c r="AM148" s="334"/>
      <c r="AN148" s="334"/>
      <c r="AO148" s="334"/>
      <c r="AP148" s="334"/>
      <c r="AQ148" s="334"/>
      <c r="AR148" s="334"/>
      <c r="AS148" s="334"/>
      <c r="AT148" s="334"/>
      <c r="AU148" s="334"/>
      <c r="AV148" s="334"/>
      <c r="AW148" s="334"/>
      <c r="AX148" s="334"/>
      <c r="AY148" s="334"/>
      <c r="AZ148" s="334"/>
      <c r="BA148" s="334"/>
      <c r="BB148" s="334"/>
      <c r="BC148" s="334"/>
      <c r="BD148" s="334"/>
      <c r="BE148" s="334"/>
      <c r="BF148" s="334"/>
      <c r="BG148" s="334"/>
      <c r="BH148" s="334"/>
      <c r="BI148" s="334"/>
      <c r="BJ148" s="334"/>
      <c r="BK148" s="334"/>
      <c r="BL148" s="334"/>
      <c r="BM148" s="334"/>
      <c r="BN148" s="334"/>
      <c r="BO148" s="334"/>
      <c r="BP148" s="334"/>
      <c r="BQ148" s="334"/>
      <c r="BR148" s="334"/>
      <c r="BS148" s="334"/>
      <c r="BT148" s="334"/>
      <c r="BU148" s="334"/>
      <c r="BV148" s="334"/>
      <c r="BW148" s="334"/>
      <c r="BX148" s="334"/>
      <c r="BY148" s="334"/>
      <c r="BZ148" s="334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4"/>
      <c r="CM148" s="334"/>
      <c r="CN148" s="335"/>
    </row>
    <row r="149" spans="1:92" s="257" customFormat="1" x14ac:dyDescent="0.25">
      <c r="A149" s="337"/>
      <c r="B149" s="445">
        <v>10</v>
      </c>
      <c r="C149" s="550" t="s">
        <v>270</v>
      </c>
      <c r="D149" s="255" t="s">
        <v>71</v>
      </c>
      <c r="E149" s="17">
        <v>20</v>
      </c>
      <c r="F149" s="17"/>
      <c r="G149" s="17"/>
      <c r="H149" s="255"/>
      <c r="I149" s="255"/>
      <c r="J149" s="255"/>
      <c r="K149" s="255"/>
      <c r="L149" s="255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6"/>
      <c r="BV149" s="336"/>
      <c r="BW149" s="336"/>
      <c r="BX149" s="336"/>
      <c r="BY149" s="336"/>
      <c r="BZ149" s="336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6"/>
      <c r="CM149" s="336"/>
      <c r="CN149" s="335"/>
    </row>
    <row r="150" spans="1:92" s="327" customFormat="1" ht="13.5" x14ac:dyDescent="0.25">
      <c r="B150" s="330"/>
      <c r="C150" s="76" t="s">
        <v>31</v>
      </c>
      <c r="D150" s="543"/>
      <c r="E150" s="525"/>
      <c r="F150" s="78"/>
      <c r="G150" s="79"/>
      <c r="H150" s="79"/>
      <c r="I150" s="79"/>
      <c r="J150" s="79"/>
      <c r="K150" s="79"/>
      <c r="L150" s="79"/>
    </row>
    <row r="151" spans="1:92" s="327" customFormat="1" ht="13.5" x14ac:dyDescent="0.25">
      <c r="B151" s="80"/>
      <c r="C151" s="81" t="s">
        <v>32</v>
      </c>
      <c r="D151" s="82" t="s">
        <v>345</v>
      </c>
      <c r="E151" s="88"/>
      <c r="F151" s="83"/>
      <c r="G151" s="84"/>
      <c r="H151" s="83"/>
      <c r="I151" s="84"/>
      <c r="J151" s="83"/>
      <c r="K151" s="84"/>
      <c r="L151" s="85"/>
    </row>
    <row r="152" spans="1:92" s="327" customFormat="1" ht="13.5" x14ac:dyDescent="0.25">
      <c r="B152" s="86"/>
      <c r="C152" s="76" t="s">
        <v>31</v>
      </c>
      <c r="D152" s="87"/>
      <c r="E152" s="88"/>
      <c r="F152" s="88"/>
      <c r="G152" s="87"/>
      <c r="H152" s="88"/>
      <c r="I152" s="87"/>
      <c r="J152" s="88"/>
      <c r="K152" s="87"/>
      <c r="L152" s="85"/>
    </row>
    <row r="153" spans="1:92" s="327" customFormat="1" ht="13.5" x14ac:dyDescent="0.25">
      <c r="B153" s="80"/>
      <c r="C153" s="81" t="s">
        <v>33</v>
      </c>
      <c r="D153" s="82" t="s">
        <v>345</v>
      </c>
      <c r="E153" s="88"/>
      <c r="F153" s="83"/>
      <c r="G153" s="84"/>
      <c r="H153" s="83"/>
      <c r="I153" s="84"/>
      <c r="J153" s="83"/>
      <c r="K153" s="84"/>
      <c r="L153" s="85"/>
    </row>
    <row r="154" spans="1:92" s="327" customFormat="1" ht="13.5" x14ac:dyDescent="0.25">
      <c r="B154" s="86"/>
      <c r="C154" s="76" t="s">
        <v>31</v>
      </c>
      <c r="D154" s="87"/>
      <c r="E154" s="88"/>
      <c r="F154" s="88"/>
      <c r="G154" s="87"/>
      <c r="H154" s="88"/>
      <c r="I154" s="87"/>
      <c r="J154" s="88"/>
      <c r="K154" s="87"/>
      <c r="L154" s="85"/>
    </row>
    <row r="155" spans="1:92" s="327" customFormat="1" ht="13.5" x14ac:dyDescent="0.25">
      <c r="B155" s="86"/>
      <c r="C155" s="76" t="s">
        <v>395</v>
      </c>
      <c r="D155" s="87"/>
      <c r="E155" s="88"/>
      <c r="F155" s="88"/>
      <c r="G155" s="87"/>
      <c r="H155" s="88"/>
      <c r="I155" s="87"/>
      <c r="J155" s="88"/>
      <c r="K155" s="87"/>
      <c r="L155" s="85"/>
    </row>
    <row r="156" spans="1:92" s="115" customFormat="1" ht="18" customHeight="1" x14ac:dyDescent="0.25">
      <c r="B156" s="385"/>
      <c r="C156" s="11" t="s">
        <v>396</v>
      </c>
      <c r="D156" s="121"/>
      <c r="E156" s="123"/>
      <c r="F156" s="124"/>
      <c r="G156" s="123"/>
      <c r="H156" s="124"/>
      <c r="I156" s="123"/>
      <c r="J156" s="123"/>
      <c r="K156" s="385"/>
      <c r="L156" s="385"/>
    </row>
    <row r="157" spans="1:92" s="126" customFormat="1" ht="13.5" x14ac:dyDescent="0.25">
      <c r="B157" s="660">
        <v>1</v>
      </c>
      <c r="C157" s="499" t="s">
        <v>286</v>
      </c>
      <c r="D157" s="660" t="s">
        <v>27</v>
      </c>
      <c r="E157" s="17">
        <v>30</v>
      </c>
      <c r="F157" s="660"/>
      <c r="G157" s="17"/>
      <c r="H157" s="125"/>
      <c r="I157" s="17"/>
      <c r="J157" s="125"/>
      <c r="K157" s="17"/>
      <c r="L157" s="17"/>
    </row>
    <row r="158" spans="1:92" s="126" customFormat="1" ht="13.5" x14ac:dyDescent="0.25">
      <c r="B158" s="660">
        <v>2</v>
      </c>
      <c r="C158" s="499" t="s">
        <v>287</v>
      </c>
      <c r="D158" s="660" t="s">
        <v>27</v>
      </c>
      <c r="E158" s="17">
        <v>10</v>
      </c>
      <c r="F158" s="660"/>
      <c r="G158" s="17"/>
      <c r="H158" s="125"/>
      <c r="I158" s="17"/>
      <c r="J158" s="125"/>
      <c r="K158" s="17"/>
      <c r="L158" s="17"/>
    </row>
    <row r="159" spans="1:92" s="126" customFormat="1" ht="13.5" x14ac:dyDescent="0.25">
      <c r="B159" s="453">
        <v>3</v>
      </c>
      <c r="C159" s="498" t="s">
        <v>289</v>
      </c>
      <c r="D159" s="453" t="s">
        <v>14</v>
      </c>
      <c r="E159" s="44">
        <v>15</v>
      </c>
      <c r="F159" s="44"/>
      <c r="G159" s="44"/>
      <c r="H159" s="44"/>
      <c r="I159" s="44"/>
      <c r="J159" s="163"/>
      <c r="K159" s="44"/>
      <c r="L159" s="44"/>
    </row>
    <row r="160" spans="1:92" s="126" customFormat="1" ht="13.5" customHeight="1" x14ac:dyDescent="0.25">
      <c r="B160" s="453">
        <v>4</v>
      </c>
      <c r="C160" s="498" t="s">
        <v>290</v>
      </c>
      <c r="D160" s="453" t="s">
        <v>14</v>
      </c>
      <c r="E160" s="44">
        <v>10</v>
      </c>
      <c r="F160" s="44"/>
      <c r="G160" s="44"/>
      <c r="H160" s="44"/>
      <c r="I160" s="44"/>
      <c r="J160" s="163"/>
      <c r="K160" s="44"/>
      <c r="L160" s="44"/>
    </row>
    <row r="161" spans="2:29" s="126" customFormat="1" ht="22.9" customHeight="1" x14ac:dyDescent="0.25">
      <c r="B161" s="660">
        <v>5</v>
      </c>
      <c r="C161" s="499" t="s">
        <v>291</v>
      </c>
      <c r="D161" s="551" t="s">
        <v>13</v>
      </c>
      <c r="E161" s="17">
        <v>1</v>
      </c>
      <c r="F161" s="17"/>
      <c r="G161" s="17"/>
      <c r="H161" s="17"/>
      <c r="I161" s="17"/>
      <c r="J161" s="17"/>
      <c r="K161" s="17"/>
      <c r="L161" s="17"/>
    </row>
    <row r="162" spans="2:29" s="134" customFormat="1" ht="13.5" x14ac:dyDescent="0.25">
      <c r="B162" s="464">
        <v>6</v>
      </c>
      <c r="C162" s="552" t="s">
        <v>288</v>
      </c>
      <c r="D162" s="553" t="s">
        <v>13</v>
      </c>
      <c r="E162" s="132">
        <v>1</v>
      </c>
      <c r="F162" s="132"/>
      <c r="G162" s="133"/>
      <c r="H162" s="132"/>
      <c r="I162" s="132"/>
      <c r="J162" s="132"/>
      <c r="K162" s="132"/>
      <c r="L162" s="132"/>
    </row>
    <row r="163" spans="2:29" s="138" customFormat="1" ht="18" customHeight="1" x14ac:dyDescent="0.25">
      <c r="B163" s="11"/>
      <c r="C163" s="11" t="s">
        <v>7</v>
      </c>
      <c r="D163" s="11"/>
      <c r="E163" s="139"/>
      <c r="F163" s="11"/>
      <c r="G163" s="79"/>
      <c r="H163" s="79"/>
      <c r="I163" s="79"/>
      <c r="J163" s="79"/>
      <c r="K163" s="79"/>
      <c r="L163" s="79"/>
    </row>
    <row r="164" spans="2:29" s="126" customFormat="1" ht="18" customHeight="1" x14ac:dyDescent="0.25">
      <c r="B164" s="141"/>
      <c r="C164" s="11" t="s">
        <v>52</v>
      </c>
      <c r="D164" s="142" t="s">
        <v>345</v>
      </c>
      <c r="E164" s="139"/>
      <c r="F164" s="11"/>
      <c r="G164" s="79"/>
      <c r="H164" s="79"/>
      <c r="I164" s="79"/>
      <c r="J164" s="79"/>
      <c r="K164" s="79"/>
      <c r="L164" s="79"/>
    </row>
    <row r="165" spans="2:29" s="116" customFormat="1" ht="18" customHeight="1" x14ac:dyDescent="0.25">
      <c r="B165" s="143"/>
      <c r="C165" s="11" t="s">
        <v>7</v>
      </c>
      <c r="D165" s="144"/>
      <c r="E165" s="145"/>
      <c r="F165" s="145"/>
      <c r="G165" s="85"/>
      <c r="H165" s="85"/>
      <c r="I165" s="85"/>
      <c r="J165" s="85"/>
      <c r="K165" s="85"/>
      <c r="L165" s="85"/>
    </row>
    <row r="166" spans="2:29" s="126" customFormat="1" ht="18" customHeight="1" x14ac:dyDescent="0.25">
      <c r="B166" s="11"/>
      <c r="C166" s="11" t="s">
        <v>33</v>
      </c>
      <c r="D166" s="142" t="s">
        <v>345</v>
      </c>
      <c r="E166" s="139"/>
      <c r="F166" s="11"/>
      <c r="G166" s="79"/>
      <c r="H166" s="79"/>
      <c r="I166" s="79"/>
      <c r="J166" s="79"/>
      <c r="K166" s="79"/>
      <c r="L166" s="79"/>
    </row>
    <row r="167" spans="2:29" x14ac:dyDescent="0.25">
      <c r="B167" s="11"/>
      <c r="C167" s="11" t="s">
        <v>76</v>
      </c>
      <c r="D167" s="88"/>
      <c r="E167" s="282"/>
      <c r="F167" s="282"/>
      <c r="G167" s="282"/>
      <c r="H167" s="282"/>
      <c r="I167" s="79"/>
      <c r="J167" s="282"/>
      <c r="K167" s="282"/>
      <c r="L167" s="79"/>
    </row>
    <row r="168" spans="2:29" s="327" customFormat="1" ht="13.5" x14ac:dyDescent="0.25">
      <c r="B168" s="663"/>
      <c r="C168" s="91" t="s">
        <v>280</v>
      </c>
      <c r="D168" s="92"/>
      <c r="E168" s="93"/>
      <c r="F168" s="94"/>
      <c r="G168" s="328"/>
      <c r="H168" s="95"/>
      <c r="I168" s="94"/>
      <c r="J168" s="94"/>
      <c r="K168" s="94"/>
      <c r="L168" s="94"/>
    </row>
    <row r="169" spans="2:29" s="327" customFormat="1" ht="13.5" x14ac:dyDescent="0.25">
      <c r="B169" s="331">
        <v>1</v>
      </c>
      <c r="C169" s="268" t="s">
        <v>266</v>
      </c>
      <c r="D169" s="453" t="s">
        <v>27</v>
      </c>
      <c r="E169" s="44">
        <v>60</v>
      </c>
      <c r="F169" s="44"/>
      <c r="G169" s="44"/>
      <c r="H169" s="44"/>
      <c r="I169" s="44"/>
      <c r="J169" s="44"/>
      <c r="K169" s="44"/>
      <c r="L169" s="332"/>
    </row>
    <row r="170" spans="2:29" s="327" customFormat="1" ht="13.5" x14ac:dyDescent="0.25">
      <c r="B170" s="331">
        <v>2</v>
      </c>
      <c r="C170" s="268" t="s">
        <v>267</v>
      </c>
      <c r="D170" s="453" t="s">
        <v>263</v>
      </c>
      <c r="E170" s="44">
        <v>15</v>
      </c>
      <c r="F170" s="44"/>
      <c r="G170" s="44"/>
      <c r="H170" s="44"/>
      <c r="I170" s="44"/>
      <c r="J170" s="44"/>
      <c r="K170" s="44"/>
      <c r="L170" s="332"/>
    </row>
    <row r="171" spans="2:29" s="188" customFormat="1" ht="13.5" x14ac:dyDescent="0.25">
      <c r="B171" s="453">
        <v>3</v>
      </c>
      <c r="C171" s="493" t="s">
        <v>293</v>
      </c>
      <c r="D171" s="453" t="s">
        <v>40</v>
      </c>
      <c r="E171" s="44">
        <v>12</v>
      </c>
      <c r="F171" s="453"/>
      <c r="G171" s="44"/>
      <c r="H171" s="163"/>
      <c r="I171" s="44"/>
      <c r="J171" s="163"/>
      <c r="K171" s="44"/>
      <c r="L171" s="44"/>
    </row>
    <row r="172" spans="2:29" s="327" customFormat="1" ht="13.5" x14ac:dyDescent="0.25">
      <c r="B172" s="521">
        <v>4</v>
      </c>
      <c r="C172" s="268" t="s">
        <v>292</v>
      </c>
      <c r="D172" s="463" t="s">
        <v>263</v>
      </c>
      <c r="E172" s="44">
        <v>2</v>
      </c>
      <c r="F172" s="522"/>
      <c r="G172" s="522"/>
      <c r="H172" s="522"/>
      <c r="I172" s="522"/>
      <c r="J172" s="522"/>
      <c r="K172" s="522"/>
      <c r="L172" s="44"/>
    </row>
    <row r="173" spans="2:29" s="126" customFormat="1" ht="19.899999999999999" customHeight="1" x14ac:dyDescent="0.25">
      <c r="B173" s="453">
        <v>5</v>
      </c>
      <c r="C173" s="325" t="s">
        <v>285</v>
      </c>
      <c r="D173" s="453" t="s">
        <v>40</v>
      </c>
      <c r="E173" s="44">
        <v>6</v>
      </c>
      <c r="F173" s="493"/>
      <c r="G173" s="554"/>
      <c r="H173" s="44"/>
      <c r="I173" s="44"/>
      <c r="J173" s="163"/>
      <c r="K173" s="44"/>
      <c r="L173" s="44"/>
    </row>
    <row r="174" spans="2:29" s="428" customFormat="1" x14ac:dyDescent="0.25">
      <c r="B174" s="465">
        <v>6</v>
      </c>
      <c r="C174" s="325" t="s">
        <v>294</v>
      </c>
      <c r="D174" s="258" t="s">
        <v>40</v>
      </c>
      <c r="E174" s="42">
        <v>8</v>
      </c>
      <c r="F174" s="524"/>
      <c r="G174" s="524"/>
      <c r="H174" s="524"/>
      <c r="I174" s="524"/>
      <c r="J174" s="524"/>
      <c r="K174" s="524"/>
      <c r="L174" s="524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</row>
    <row r="175" spans="2:29" s="269" customFormat="1" ht="13.5" x14ac:dyDescent="0.25">
      <c r="B175" s="453">
        <v>7</v>
      </c>
      <c r="C175" s="493" t="s">
        <v>279</v>
      </c>
      <c r="D175" s="453" t="s">
        <v>40</v>
      </c>
      <c r="E175" s="44">
        <v>24.2</v>
      </c>
      <c r="F175" s="44"/>
      <c r="G175" s="44"/>
      <c r="H175" s="44"/>
      <c r="I175" s="44"/>
      <c r="J175" s="44"/>
      <c r="K175" s="44"/>
      <c r="L175" s="44"/>
    </row>
    <row r="176" spans="2:29" s="269" customFormat="1" ht="13.5" x14ac:dyDescent="0.25">
      <c r="B176" s="453">
        <v>8</v>
      </c>
      <c r="C176" s="493" t="s">
        <v>132</v>
      </c>
      <c r="D176" s="453" t="s">
        <v>40</v>
      </c>
      <c r="E176" s="44">
        <v>4</v>
      </c>
      <c r="F176" s="44"/>
      <c r="G176" s="44"/>
      <c r="H176" s="44"/>
      <c r="I176" s="44"/>
      <c r="J176" s="44"/>
      <c r="K176" s="44"/>
      <c r="L176" s="44"/>
    </row>
    <row r="177" spans="1:92" s="327" customFormat="1" ht="13.5" x14ac:dyDescent="0.25">
      <c r="B177" s="485">
        <v>9</v>
      </c>
      <c r="C177" s="52" t="s">
        <v>42</v>
      </c>
      <c r="D177" s="465" t="s">
        <v>263</v>
      </c>
      <c r="E177" s="44">
        <v>14</v>
      </c>
      <c r="F177" s="44"/>
      <c r="G177" s="44"/>
      <c r="H177" s="42"/>
      <c r="I177" s="42"/>
      <c r="J177" s="42"/>
      <c r="K177" s="42"/>
      <c r="L177" s="44"/>
    </row>
    <row r="178" spans="1:92" s="327" customFormat="1" ht="13.5" x14ac:dyDescent="0.25">
      <c r="B178" s="485">
        <v>10</v>
      </c>
      <c r="C178" s="52" t="s">
        <v>43</v>
      </c>
      <c r="D178" s="465" t="s">
        <v>264</v>
      </c>
      <c r="E178" s="453">
        <f>E177*1.95</f>
        <v>27.3</v>
      </c>
      <c r="F178" s="44"/>
      <c r="G178" s="44"/>
      <c r="H178" s="42"/>
      <c r="I178" s="42"/>
      <c r="J178" s="42"/>
      <c r="K178" s="42"/>
      <c r="L178" s="44"/>
    </row>
    <row r="179" spans="1:92" s="257" customFormat="1" x14ac:dyDescent="0.25">
      <c r="A179" s="337"/>
      <c r="B179" s="257">
        <v>11</v>
      </c>
      <c r="C179" s="325" t="s">
        <v>269</v>
      </c>
      <c r="D179" s="258" t="s">
        <v>71</v>
      </c>
      <c r="E179" s="44">
        <v>15</v>
      </c>
      <c r="F179" s="258"/>
      <c r="G179" s="258"/>
      <c r="H179" s="258"/>
      <c r="I179" s="258"/>
      <c r="J179" s="258"/>
      <c r="K179" s="258"/>
      <c r="L179" s="258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4"/>
      <c r="AN179" s="334"/>
      <c r="AO179" s="334"/>
      <c r="AP179" s="334"/>
      <c r="AQ179" s="334"/>
      <c r="AR179" s="334"/>
      <c r="AS179" s="334"/>
      <c r="AT179" s="334"/>
      <c r="AU179" s="334"/>
      <c r="AV179" s="334"/>
      <c r="AW179" s="334"/>
      <c r="AX179" s="334"/>
      <c r="AY179" s="334"/>
      <c r="AZ179" s="334"/>
      <c r="BA179" s="334"/>
      <c r="BB179" s="334"/>
      <c r="BC179" s="334"/>
      <c r="BD179" s="334"/>
      <c r="BE179" s="334"/>
      <c r="BF179" s="334"/>
      <c r="BG179" s="334"/>
      <c r="BH179" s="334"/>
      <c r="BI179" s="334"/>
      <c r="BJ179" s="334"/>
      <c r="BK179" s="334"/>
      <c r="BL179" s="334"/>
      <c r="BM179" s="334"/>
      <c r="BN179" s="334"/>
      <c r="BO179" s="334"/>
      <c r="BP179" s="334"/>
      <c r="BQ179" s="334"/>
      <c r="BR179" s="334"/>
      <c r="BS179" s="334"/>
      <c r="BT179" s="334"/>
      <c r="BU179" s="334"/>
      <c r="BV179" s="334"/>
      <c r="BW179" s="334"/>
      <c r="BX179" s="334"/>
      <c r="BY179" s="334"/>
      <c r="BZ179" s="334"/>
      <c r="CA179" s="334"/>
      <c r="CB179" s="334"/>
      <c r="CC179" s="334"/>
      <c r="CD179" s="334"/>
      <c r="CE179" s="334"/>
      <c r="CF179" s="334"/>
      <c r="CG179" s="334"/>
      <c r="CH179" s="334"/>
      <c r="CI179" s="334"/>
      <c r="CJ179" s="334"/>
      <c r="CK179" s="334"/>
      <c r="CL179" s="334"/>
      <c r="CM179" s="334"/>
      <c r="CN179" s="335"/>
    </row>
    <row r="180" spans="1:92" s="257" customFormat="1" x14ac:dyDescent="0.25">
      <c r="A180" s="337"/>
      <c r="B180" s="257">
        <v>12</v>
      </c>
      <c r="C180" s="325" t="s">
        <v>270</v>
      </c>
      <c r="D180" s="258" t="s">
        <v>71</v>
      </c>
      <c r="E180" s="44">
        <v>15</v>
      </c>
      <c r="F180" s="258"/>
      <c r="G180" s="258"/>
      <c r="H180" s="258"/>
      <c r="I180" s="258"/>
      <c r="J180" s="258"/>
      <c r="K180" s="258"/>
      <c r="L180" s="258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  <c r="BD180" s="336"/>
      <c r="BE180" s="336"/>
      <c r="BF180" s="336"/>
      <c r="BG180" s="336"/>
      <c r="BH180" s="336"/>
      <c r="BI180" s="336"/>
      <c r="BJ180" s="336"/>
      <c r="BK180" s="336"/>
      <c r="BL180" s="336"/>
      <c r="BM180" s="336"/>
      <c r="BN180" s="336"/>
      <c r="BO180" s="336"/>
      <c r="BP180" s="336"/>
      <c r="BQ180" s="336"/>
      <c r="BR180" s="336"/>
      <c r="BS180" s="336"/>
      <c r="BT180" s="336"/>
      <c r="BU180" s="336"/>
      <c r="BV180" s="336"/>
      <c r="BW180" s="336"/>
      <c r="BX180" s="336"/>
      <c r="BY180" s="336"/>
      <c r="BZ180" s="336"/>
      <c r="CA180" s="336"/>
      <c r="CB180" s="336"/>
      <c r="CC180" s="336"/>
      <c r="CD180" s="336"/>
      <c r="CE180" s="336"/>
      <c r="CF180" s="336"/>
      <c r="CG180" s="336"/>
      <c r="CH180" s="336"/>
      <c r="CI180" s="336"/>
      <c r="CJ180" s="336"/>
      <c r="CK180" s="336"/>
      <c r="CL180" s="336"/>
      <c r="CM180" s="336"/>
      <c r="CN180" s="335"/>
    </row>
    <row r="181" spans="1:92" s="135" customFormat="1" ht="15" customHeight="1" x14ac:dyDescent="0.25">
      <c r="B181" s="465">
        <v>13</v>
      </c>
      <c r="C181" s="315" t="s">
        <v>295</v>
      </c>
      <c r="D181" s="257" t="s">
        <v>14</v>
      </c>
      <c r="E181" s="44">
        <v>1</v>
      </c>
      <c r="F181" s="558"/>
      <c r="G181" s="559"/>
      <c r="H181" s="558"/>
      <c r="I181" s="558"/>
      <c r="J181" s="558"/>
      <c r="K181" s="558"/>
      <c r="L181" s="558"/>
    </row>
    <row r="182" spans="1:92" s="327" customFormat="1" ht="13.5" x14ac:dyDescent="0.25">
      <c r="B182" s="330"/>
      <c r="C182" s="555" t="s">
        <v>31</v>
      </c>
      <c r="D182" s="560"/>
      <c r="E182" s="525"/>
      <c r="F182" s="556"/>
      <c r="G182" s="557"/>
      <c r="H182" s="557"/>
      <c r="I182" s="557"/>
      <c r="J182" s="557"/>
      <c r="K182" s="557"/>
      <c r="L182" s="557"/>
    </row>
    <row r="183" spans="1:92" s="327" customFormat="1" ht="13.5" x14ac:dyDescent="0.25">
      <c r="B183" s="80"/>
      <c r="C183" s="81" t="s">
        <v>32</v>
      </c>
      <c r="D183" s="82" t="s">
        <v>345</v>
      </c>
      <c r="E183" s="88"/>
      <c r="F183" s="83"/>
      <c r="G183" s="84"/>
      <c r="H183" s="83"/>
      <c r="I183" s="84"/>
      <c r="J183" s="83"/>
      <c r="K183" s="84"/>
      <c r="L183" s="85"/>
    </row>
    <row r="184" spans="1:92" s="327" customFormat="1" ht="13.5" x14ac:dyDescent="0.25">
      <c r="B184" s="86"/>
      <c r="C184" s="76" t="s">
        <v>31</v>
      </c>
      <c r="D184" s="87"/>
      <c r="E184" s="88"/>
      <c r="F184" s="88"/>
      <c r="G184" s="87"/>
      <c r="H184" s="88"/>
      <c r="I184" s="87"/>
      <c r="J184" s="88"/>
      <c r="K184" s="87"/>
      <c r="L184" s="85"/>
    </row>
    <row r="185" spans="1:92" s="327" customFormat="1" ht="13.5" x14ac:dyDescent="0.25">
      <c r="B185" s="80"/>
      <c r="C185" s="81" t="s">
        <v>33</v>
      </c>
      <c r="D185" s="82" t="s">
        <v>345</v>
      </c>
      <c r="E185" s="88"/>
      <c r="F185" s="83"/>
      <c r="G185" s="84"/>
      <c r="H185" s="83"/>
      <c r="I185" s="84"/>
      <c r="J185" s="83"/>
      <c r="K185" s="84"/>
      <c r="L185" s="85"/>
    </row>
    <row r="186" spans="1:92" s="327" customFormat="1" ht="13.5" x14ac:dyDescent="0.25">
      <c r="B186" s="86"/>
      <c r="C186" s="76" t="s">
        <v>31</v>
      </c>
      <c r="D186" s="87"/>
      <c r="E186" s="88"/>
      <c r="F186" s="88"/>
      <c r="G186" s="87"/>
      <c r="H186" s="88"/>
      <c r="I186" s="87"/>
      <c r="J186" s="88"/>
      <c r="K186" s="87"/>
      <c r="L186" s="85"/>
    </row>
    <row r="187" spans="1:92" s="327" customFormat="1" ht="13.5" x14ac:dyDescent="0.25">
      <c r="B187" s="86"/>
      <c r="C187" s="76" t="s">
        <v>314</v>
      </c>
      <c r="D187" s="87"/>
      <c r="E187" s="88"/>
      <c r="F187" s="88"/>
      <c r="G187" s="87"/>
      <c r="H187" s="88"/>
      <c r="I187" s="87"/>
      <c r="J187" s="88"/>
      <c r="K187" s="87"/>
      <c r="L187" s="85"/>
    </row>
    <row r="188" spans="1:92" s="115" customFormat="1" ht="15.75" x14ac:dyDescent="0.25">
      <c r="B188" s="150"/>
      <c r="C188" s="91" t="s">
        <v>397</v>
      </c>
      <c r="D188" s="151"/>
      <c r="E188" s="152"/>
      <c r="F188" s="153"/>
      <c r="G188" s="152"/>
      <c r="H188" s="154"/>
      <c r="I188" s="152"/>
      <c r="J188" s="152"/>
      <c r="K188" s="150"/>
      <c r="L188" s="150"/>
    </row>
    <row r="189" spans="1:92" s="126" customFormat="1" ht="15.75" customHeight="1" x14ac:dyDescent="0.25">
      <c r="B189" s="660">
        <v>1</v>
      </c>
      <c r="C189" s="155" t="s">
        <v>381</v>
      </c>
      <c r="D189" s="660" t="s">
        <v>27</v>
      </c>
      <c r="E189" s="17">
        <v>50</v>
      </c>
      <c r="F189" s="155"/>
      <c r="G189" s="156"/>
      <c r="H189" s="17"/>
      <c r="I189" s="17"/>
      <c r="J189" s="125"/>
      <c r="K189" s="17"/>
      <c r="L189" s="17"/>
      <c r="N189" s="158"/>
    </row>
    <row r="190" spans="1:92" s="126" customFormat="1" ht="15.75" x14ac:dyDescent="0.25">
      <c r="B190" s="660">
        <v>2</v>
      </c>
      <c r="C190" s="155" t="s">
        <v>382</v>
      </c>
      <c r="D190" s="660" t="s">
        <v>27</v>
      </c>
      <c r="E190" s="17">
        <v>20</v>
      </c>
      <c r="F190" s="155"/>
      <c r="G190" s="156"/>
      <c r="H190" s="125"/>
      <c r="I190" s="17"/>
      <c r="J190" s="125"/>
      <c r="K190" s="17"/>
      <c r="L190" s="17"/>
    </row>
    <row r="191" spans="1:92" s="126" customFormat="1" ht="15.75" x14ac:dyDescent="0.25">
      <c r="B191" s="660">
        <v>3</v>
      </c>
      <c r="C191" s="155" t="s">
        <v>383</v>
      </c>
      <c r="D191" s="660" t="s">
        <v>27</v>
      </c>
      <c r="E191" s="17">
        <v>20</v>
      </c>
      <c r="F191" s="155"/>
      <c r="G191" s="156"/>
      <c r="H191" s="125"/>
      <c r="I191" s="17"/>
      <c r="J191" s="125"/>
      <c r="K191" s="17"/>
      <c r="L191" s="17"/>
      <c r="N191" s="158"/>
    </row>
    <row r="192" spans="1:92" s="126" customFormat="1" ht="18" customHeight="1" x14ac:dyDescent="0.25">
      <c r="B192" s="453">
        <v>4</v>
      </c>
      <c r="C192" s="493" t="s">
        <v>92</v>
      </c>
      <c r="D192" s="453" t="s">
        <v>27</v>
      </c>
      <c r="E192" s="44">
        <v>20</v>
      </c>
      <c r="F192" s="44"/>
      <c r="G192" s="44"/>
      <c r="H192" s="44"/>
      <c r="I192" s="44"/>
      <c r="J192" s="44"/>
      <c r="K192" s="44"/>
      <c r="L192" s="44"/>
      <c r="N192" s="158"/>
    </row>
    <row r="193" spans="1:12" s="126" customFormat="1" ht="13.5" x14ac:dyDescent="0.25">
      <c r="B193" s="453">
        <v>5</v>
      </c>
      <c r="C193" s="498" t="s">
        <v>298</v>
      </c>
      <c r="D193" s="453" t="s">
        <v>14</v>
      </c>
      <c r="E193" s="44">
        <v>80</v>
      </c>
      <c r="F193" s="44"/>
      <c r="G193" s="44"/>
      <c r="H193" s="44"/>
      <c r="I193" s="44"/>
      <c r="J193" s="163"/>
      <c r="K193" s="44"/>
      <c r="L193" s="44"/>
    </row>
    <row r="194" spans="1:12" s="237" customFormat="1" x14ac:dyDescent="0.25">
      <c r="B194" s="453">
        <v>6</v>
      </c>
      <c r="C194" s="563" t="s">
        <v>296</v>
      </c>
      <c r="D194" s="168" t="s">
        <v>17</v>
      </c>
      <c r="E194" s="44">
        <v>3</v>
      </c>
      <c r="F194" s="561"/>
      <c r="G194" s="561"/>
      <c r="H194" s="561"/>
      <c r="I194" s="561"/>
      <c r="J194" s="561"/>
      <c r="K194" s="561"/>
      <c r="L194" s="561"/>
    </row>
    <row r="195" spans="1:12" s="237" customFormat="1" x14ac:dyDescent="0.25">
      <c r="B195" s="453">
        <v>7</v>
      </c>
      <c r="C195" s="563" t="s">
        <v>297</v>
      </c>
      <c r="D195" s="168" t="s">
        <v>17</v>
      </c>
      <c r="E195" s="561">
        <v>1</v>
      </c>
      <c r="F195" s="561"/>
      <c r="G195" s="561"/>
      <c r="H195" s="561"/>
      <c r="I195" s="561"/>
      <c r="J195" s="561"/>
      <c r="K195" s="561"/>
      <c r="L195" s="561"/>
    </row>
    <row r="196" spans="1:12" s="135" customFormat="1" ht="15" customHeight="1" x14ac:dyDescent="0.25">
      <c r="B196" s="21">
        <v>8</v>
      </c>
      <c r="C196" s="243" t="s">
        <v>299</v>
      </c>
      <c r="D196" s="664" t="s">
        <v>14</v>
      </c>
      <c r="E196" s="20">
        <v>2</v>
      </c>
      <c r="F196" s="360"/>
      <c r="G196" s="361"/>
      <c r="H196" s="339"/>
      <c r="I196" s="339"/>
      <c r="J196" s="339"/>
      <c r="K196" s="339"/>
      <c r="L196" s="339"/>
    </row>
    <row r="197" spans="1:12" s="327" customFormat="1" ht="13.5" x14ac:dyDescent="0.25">
      <c r="B197" s="330"/>
      <c r="C197" s="76" t="s">
        <v>31</v>
      </c>
      <c r="D197" s="543"/>
      <c r="E197" s="525"/>
      <c r="F197" s="78"/>
      <c r="G197" s="79"/>
      <c r="H197" s="79"/>
      <c r="I197" s="79"/>
      <c r="J197" s="79"/>
      <c r="K197" s="79"/>
      <c r="L197" s="79"/>
    </row>
    <row r="198" spans="1:12" s="327" customFormat="1" ht="13.5" x14ac:dyDescent="0.25">
      <c r="B198" s="80"/>
      <c r="C198" s="81" t="s">
        <v>32</v>
      </c>
      <c r="D198" s="82" t="s">
        <v>345</v>
      </c>
      <c r="E198" s="88"/>
      <c r="F198" s="83"/>
      <c r="G198" s="84"/>
      <c r="H198" s="83"/>
      <c r="I198" s="84"/>
      <c r="J198" s="83"/>
      <c r="K198" s="84"/>
      <c r="L198" s="85"/>
    </row>
    <row r="199" spans="1:12" s="327" customFormat="1" ht="13.5" x14ac:dyDescent="0.25">
      <c r="B199" s="86"/>
      <c r="C199" s="76" t="s">
        <v>31</v>
      </c>
      <c r="D199" s="87"/>
      <c r="E199" s="88"/>
      <c r="F199" s="88"/>
      <c r="G199" s="87"/>
      <c r="H199" s="88"/>
      <c r="I199" s="87"/>
      <c r="J199" s="88"/>
      <c r="K199" s="87"/>
      <c r="L199" s="85"/>
    </row>
    <row r="200" spans="1:12" s="327" customFormat="1" ht="13.5" x14ac:dyDescent="0.25">
      <c r="B200" s="80"/>
      <c r="C200" s="81" t="s">
        <v>33</v>
      </c>
      <c r="D200" s="82" t="s">
        <v>345</v>
      </c>
      <c r="E200" s="88"/>
      <c r="F200" s="83"/>
      <c r="G200" s="84"/>
      <c r="H200" s="83"/>
      <c r="I200" s="84"/>
      <c r="J200" s="83"/>
      <c r="K200" s="84"/>
      <c r="L200" s="85"/>
    </row>
    <row r="201" spans="1:12" s="327" customFormat="1" ht="13.5" x14ac:dyDescent="0.25">
      <c r="B201" s="86"/>
      <c r="C201" s="76" t="s">
        <v>398</v>
      </c>
      <c r="D201" s="87"/>
      <c r="E201" s="88"/>
      <c r="F201" s="88"/>
      <c r="G201" s="87"/>
      <c r="H201" s="88"/>
      <c r="I201" s="87"/>
      <c r="J201" s="88"/>
      <c r="K201" s="87"/>
      <c r="L201" s="85"/>
    </row>
    <row r="202" spans="1:12" s="344" customFormat="1" x14ac:dyDescent="0.25">
      <c r="A202" s="343"/>
      <c r="B202" s="432"/>
      <c r="C202" s="88" t="s">
        <v>399</v>
      </c>
      <c r="D202" s="432"/>
      <c r="E202" s="432"/>
      <c r="F202" s="432"/>
      <c r="G202" s="432"/>
      <c r="H202" s="432"/>
      <c r="I202" s="432"/>
      <c r="J202" s="432"/>
      <c r="K202" s="432"/>
      <c r="L202" s="432"/>
    </row>
    <row r="203" spans="1:12" x14ac:dyDescent="0.25">
      <c r="B203" s="432"/>
      <c r="C203" s="88" t="s">
        <v>300</v>
      </c>
      <c r="D203" s="432"/>
      <c r="E203" s="432"/>
      <c r="F203" s="432"/>
      <c r="G203" s="432"/>
      <c r="H203" s="432"/>
      <c r="I203" s="432"/>
      <c r="J203" s="432"/>
      <c r="K203" s="432"/>
      <c r="L203" s="432"/>
    </row>
    <row r="204" spans="1:12" ht="15.75" x14ac:dyDescent="0.25">
      <c r="B204" s="463">
        <v>1</v>
      </c>
      <c r="C204" s="565" t="s">
        <v>384</v>
      </c>
      <c r="D204" s="566" t="s">
        <v>253</v>
      </c>
      <c r="E204" s="567">
        <v>2</v>
      </c>
      <c r="F204" s="564"/>
      <c r="G204" s="564"/>
      <c r="H204" s="564"/>
      <c r="I204" s="564"/>
      <c r="J204" s="564"/>
      <c r="K204" s="564"/>
      <c r="L204" s="564"/>
    </row>
    <row r="205" spans="1:12" x14ac:dyDescent="0.25">
      <c r="B205" s="463"/>
      <c r="C205" s="11" t="s">
        <v>301</v>
      </c>
      <c r="D205" s="433"/>
      <c r="E205" s="434"/>
      <c r="F205" s="42"/>
      <c r="G205" s="42"/>
      <c r="H205" s="434"/>
      <c r="I205" s="323"/>
      <c r="J205" s="323"/>
      <c r="K205" s="323"/>
      <c r="L205" s="323"/>
    </row>
    <row r="206" spans="1:12" x14ac:dyDescent="0.25">
      <c r="B206" s="463">
        <v>2</v>
      </c>
      <c r="C206" s="325" t="s">
        <v>302</v>
      </c>
      <c r="D206" s="433" t="s">
        <v>30</v>
      </c>
      <c r="E206" s="434">
        <v>2</v>
      </c>
      <c r="F206" s="434"/>
      <c r="G206" s="434"/>
      <c r="H206" s="434"/>
      <c r="I206" s="323"/>
      <c r="J206" s="323"/>
      <c r="K206" s="323"/>
      <c r="L206" s="323"/>
    </row>
    <row r="207" spans="1:12" x14ac:dyDescent="0.25">
      <c r="B207" s="435"/>
      <c r="C207" s="345" t="s">
        <v>31</v>
      </c>
      <c r="D207" s="543"/>
      <c r="E207" s="525"/>
      <c r="F207" s="78"/>
      <c r="G207" s="79"/>
      <c r="H207" s="79"/>
      <c r="I207" s="79"/>
      <c r="J207" s="79"/>
      <c r="K207" s="79"/>
      <c r="L207" s="79"/>
    </row>
    <row r="208" spans="1:12" x14ac:dyDescent="0.25">
      <c r="B208" s="362"/>
      <c r="C208" s="104" t="s">
        <v>32</v>
      </c>
      <c r="D208" s="82" t="s">
        <v>345</v>
      </c>
      <c r="E208" s="88"/>
      <c r="F208" s="83"/>
      <c r="G208" s="84"/>
      <c r="H208" s="83"/>
      <c r="I208" s="84"/>
      <c r="J208" s="83"/>
      <c r="K208" s="84"/>
      <c r="L208" s="85"/>
    </row>
    <row r="209" spans="1:17" ht="15.75" x14ac:dyDescent="0.25">
      <c r="B209" s="363"/>
      <c r="C209" s="364" t="s">
        <v>31</v>
      </c>
      <c r="D209" s="87"/>
      <c r="E209" s="88"/>
      <c r="F209" s="88"/>
      <c r="G209" s="87"/>
      <c r="H209" s="88"/>
      <c r="I209" s="87"/>
      <c r="J209" s="88"/>
      <c r="K209" s="87"/>
      <c r="L209" s="85"/>
      <c r="Q209" s="172"/>
    </row>
    <row r="210" spans="1:17" x14ac:dyDescent="0.25">
      <c r="B210" s="362"/>
      <c r="C210" s="104" t="s">
        <v>303</v>
      </c>
      <c r="D210" s="82" t="s">
        <v>345</v>
      </c>
      <c r="E210" s="88"/>
      <c r="F210" s="83"/>
      <c r="G210" s="365"/>
      <c r="H210" s="83"/>
      <c r="I210" s="84"/>
      <c r="J210" s="83"/>
      <c r="K210" s="84"/>
      <c r="L210" s="85"/>
    </row>
    <row r="211" spans="1:17" x14ac:dyDescent="0.25">
      <c r="B211" s="363"/>
      <c r="C211" s="103" t="s">
        <v>400</v>
      </c>
      <c r="D211" s="87"/>
      <c r="E211" s="88"/>
      <c r="F211" s="88"/>
      <c r="G211" s="405"/>
      <c r="H211" s="88"/>
      <c r="I211" s="405"/>
      <c r="J211" s="88"/>
      <c r="K211" s="88"/>
      <c r="L211" s="85"/>
    </row>
    <row r="212" spans="1:17" s="344" customFormat="1" x14ac:dyDescent="0.25">
      <c r="A212" s="343"/>
      <c r="B212" s="432"/>
      <c r="C212" s="88" t="s">
        <v>401</v>
      </c>
      <c r="D212" s="432"/>
      <c r="E212" s="432"/>
      <c r="F212" s="432"/>
      <c r="G212" s="432"/>
      <c r="H212" s="432"/>
      <c r="I212" s="432"/>
      <c r="J212" s="432"/>
      <c r="K212" s="432"/>
      <c r="L212" s="432"/>
    </row>
    <row r="213" spans="1:17" x14ac:dyDescent="0.25">
      <c r="B213" s="432"/>
      <c r="C213" s="88" t="s">
        <v>300</v>
      </c>
      <c r="D213" s="432"/>
      <c r="E213" s="432"/>
      <c r="F213" s="432"/>
      <c r="G213" s="432"/>
      <c r="H213" s="432"/>
      <c r="I213" s="432"/>
      <c r="J213" s="432"/>
      <c r="K213" s="432"/>
      <c r="L213" s="432"/>
    </row>
    <row r="214" spans="1:17" ht="40.5" x14ac:dyDescent="0.25">
      <c r="B214" s="463">
        <v>1</v>
      </c>
      <c r="C214" s="325" t="s">
        <v>385</v>
      </c>
      <c r="D214" s="463" t="s">
        <v>253</v>
      </c>
      <c r="E214" s="323">
        <v>1</v>
      </c>
      <c r="F214" s="323"/>
      <c r="G214" s="323"/>
      <c r="H214" s="323"/>
      <c r="I214" s="323"/>
      <c r="J214" s="323"/>
      <c r="K214" s="323"/>
      <c r="L214" s="323"/>
    </row>
    <row r="215" spans="1:17" ht="40.5" x14ac:dyDescent="0.25">
      <c r="B215" s="463">
        <v>2</v>
      </c>
      <c r="C215" s="325" t="s">
        <v>386</v>
      </c>
      <c r="D215" s="463" t="s">
        <v>253</v>
      </c>
      <c r="E215" s="323">
        <v>1</v>
      </c>
      <c r="F215" s="323"/>
      <c r="G215" s="323"/>
      <c r="H215" s="323"/>
      <c r="I215" s="323"/>
      <c r="J215" s="323"/>
      <c r="K215" s="323"/>
      <c r="L215" s="323"/>
    </row>
    <row r="216" spans="1:17" ht="27" x14ac:dyDescent="0.25">
      <c r="B216" s="463">
        <v>3</v>
      </c>
      <c r="C216" s="325" t="s">
        <v>316</v>
      </c>
      <c r="D216" s="463" t="s">
        <v>253</v>
      </c>
      <c r="E216" s="323">
        <v>2</v>
      </c>
      <c r="F216" s="323"/>
      <c r="G216" s="323"/>
      <c r="H216" s="323"/>
      <c r="I216" s="323"/>
      <c r="J216" s="323"/>
      <c r="K216" s="323"/>
      <c r="L216" s="323"/>
    </row>
    <row r="217" spans="1:17" x14ac:dyDescent="0.25">
      <c r="B217" s="463">
        <v>4</v>
      </c>
      <c r="C217" s="325" t="s">
        <v>317</v>
      </c>
      <c r="D217" s="463" t="s">
        <v>253</v>
      </c>
      <c r="E217" s="323">
        <v>2</v>
      </c>
      <c r="F217" s="323"/>
      <c r="G217" s="323"/>
      <c r="H217" s="323"/>
      <c r="I217" s="323"/>
      <c r="J217" s="323"/>
      <c r="K217" s="323"/>
      <c r="L217" s="323"/>
    </row>
    <row r="218" spans="1:17" x14ac:dyDescent="0.25">
      <c r="B218" s="435"/>
      <c r="C218" s="345" t="s">
        <v>31</v>
      </c>
      <c r="D218" s="543"/>
      <c r="E218" s="525"/>
      <c r="F218" s="78"/>
      <c r="G218" s="79"/>
      <c r="H218" s="79"/>
      <c r="I218" s="79"/>
      <c r="J218" s="79"/>
      <c r="K218" s="79"/>
      <c r="L218" s="79"/>
    </row>
    <row r="219" spans="1:17" x14ac:dyDescent="0.25">
      <c r="B219" s="362"/>
      <c r="C219" s="104" t="s">
        <v>32</v>
      </c>
      <c r="D219" s="82" t="s">
        <v>345</v>
      </c>
      <c r="E219" s="88"/>
      <c r="F219" s="83"/>
      <c r="G219" s="84"/>
      <c r="H219" s="83"/>
      <c r="I219" s="84"/>
      <c r="J219" s="83"/>
      <c r="K219" s="84"/>
      <c r="L219" s="85"/>
    </row>
    <row r="220" spans="1:17" ht="15.75" x14ac:dyDescent="0.25">
      <c r="B220" s="363"/>
      <c r="C220" s="364" t="s">
        <v>31</v>
      </c>
      <c r="D220" s="87"/>
      <c r="E220" s="88"/>
      <c r="F220" s="88"/>
      <c r="G220" s="87"/>
      <c r="H220" s="88"/>
      <c r="I220" s="87"/>
      <c r="J220" s="88"/>
      <c r="K220" s="87"/>
      <c r="L220" s="85"/>
      <c r="Q220" s="172"/>
    </row>
    <row r="221" spans="1:17" x14ac:dyDescent="0.25">
      <c r="B221" s="362"/>
      <c r="C221" s="104" t="s">
        <v>303</v>
      </c>
      <c r="D221" s="82" t="s">
        <v>345</v>
      </c>
      <c r="E221" s="88"/>
      <c r="F221" s="83"/>
      <c r="G221" s="365"/>
      <c r="H221" s="83"/>
      <c r="I221" s="84"/>
      <c r="J221" s="83"/>
      <c r="K221" s="84"/>
      <c r="L221" s="85"/>
    </row>
    <row r="222" spans="1:17" x14ac:dyDescent="0.25">
      <c r="B222" s="363"/>
      <c r="C222" s="103" t="s">
        <v>402</v>
      </c>
      <c r="D222" s="87"/>
      <c r="E222" s="88"/>
      <c r="F222" s="88"/>
      <c r="G222" s="405"/>
      <c r="H222" s="88"/>
      <c r="I222" s="405"/>
      <c r="J222" s="88"/>
      <c r="K222" s="88"/>
      <c r="L222" s="85"/>
    </row>
    <row r="223" spans="1:17" s="344" customFormat="1" x14ac:dyDescent="0.25">
      <c r="A223" s="343"/>
      <c r="B223" s="432"/>
      <c r="C223" s="88" t="s">
        <v>403</v>
      </c>
      <c r="D223" s="432"/>
      <c r="E223" s="432"/>
      <c r="F223" s="432"/>
      <c r="G223" s="432"/>
      <c r="H223" s="432"/>
      <c r="I223" s="432"/>
      <c r="J223" s="432"/>
      <c r="K223" s="432"/>
      <c r="L223" s="432"/>
    </row>
    <row r="224" spans="1:17" s="237" customFormat="1" x14ac:dyDescent="0.25">
      <c r="B224" s="462">
        <v>1</v>
      </c>
      <c r="C224" s="348" t="s">
        <v>387</v>
      </c>
      <c r="D224" s="19" t="s">
        <v>253</v>
      </c>
      <c r="E224" s="59">
        <v>4</v>
      </c>
      <c r="F224" s="346"/>
      <c r="G224" s="346"/>
      <c r="H224" s="346"/>
      <c r="I224" s="347"/>
      <c r="J224" s="347"/>
      <c r="K224" s="347"/>
      <c r="L224" s="347"/>
    </row>
    <row r="225" spans="2:22" s="237" customFormat="1" ht="23.45" customHeight="1" x14ac:dyDescent="0.25">
      <c r="B225" s="462">
        <v>2</v>
      </c>
      <c r="C225" s="571" t="s">
        <v>305</v>
      </c>
      <c r="D225" s="572" t="s">
        <v>17</v>
      </c>
      <c r="E225" s="255">
        <v>4</v>
      </c>
      <c r="F225" s="349"/>
      <c r="G225" s="349"/>
      <c r="H225" s="349"/>
      <c r="I225" s="349"/>
      <c r="J225" s="349"/>
      <c r="K225" s="349"/>
      <c r="L225" s="230"/>
    </row>
    <row r="226" spans="2:22" s="237" customFormat="1" ht="19.899999999999999" customHeight="1" x14ac:dyDescent="0.25">
      <c r="B226" s="462">
        <v>3</v>
      </c>
      <c r="C226" s="571" t="s">
        <v>304</v>
      </c>
      <c r="D226" s="572" t="s">
        <v>17</v>
      </c>
      <c r="E226" s="255">
        <v>4</v>
      </c>
      <c r="F226" s="349"/>
      <c r="G226" s="349"/>
      <c r="H226" s="349"/>
      <c r="I226" s="349"/>
      <c r="J226" s="349"/>
      <c r="K226" s="349"/>
      <c r="L226" s="230"/>
    </row>
    <row r="227" spans="2:22" s="350" customFormat="1" ht="13.5" x14ac:dyDescent="0.25">
      <c r="B227" s="562">
        <v>4</v>
      </c>
      <c r="C227" s="573" t="s">
        <v>388</v>
      </c>
      <c r="D227" s="574" t="s">
        <v>27</v>
      </c>
      <c r="E227" s="258">
        <v>25</v>
      </c>
      <c r="F227" s="561"/>
      <c r="G227" s="568"/>
      <c r="H227" s="561"/>
      <c r="I227" s="561"/>
      <c r="J227" s="561"/>
      <c r="K227" s="561"/>
      <c r="L227" s="561"/>
    </row>
    <row r="228" spans="2:22" s="350" customFormat="1" ht="13.5" x14ac:dyDescent="0.25">
      <c r="B228" s="562">
        <v>5</v>
      </c>
      <c r="C228" s="573" t="s">
        <v>389</v>
      </c>
      <c r="D228" s="574" t="s">
        <v>27</v>
      </c>
      <c r="E228" s="258">
        <v>30</v>
      </c>
      <c r="F228" s="561"/>
      <c r="G228" s="568"/>
      <c r="H228" s="561"/>
      <c r="I228" s="561"/>
      <c r="J228" s="561"/>
      <c r="K228" s="561"/>
      <c r="L228" s="561"/>
    </row>
    <row r="229" spans="2:22" s="350" customFormat="1" ht="13.5" x14ac:dyDescent="0.25">
      <c r="B229" s="562">
        <v>6</v>
      </c>
      <c r="C229" s="573" t="s">
        <v>390</v>
      </c>
      <c r="D229" s="574" t="s">
        <v>27</v>
      </c>
      <c r="E229" s="258">
        <v>90</v>
      </c>
      <c r="F229" s="561"/>
      <c r="G229" s="569"/>
      <c r="H229" s="570"/>
      <c r="I229" s="570"/>
      <c r="J229" s="570"/>
      <c r="K229" s="570"/>
      <c r="L229" s="570"/>
    </row>
    <row r="230" spans="2:22" s="198" customFormat="1" ht="13.5" x14ac:dyDescent="0.25">
      <c r="B230" s="460">
        <v>7</v>
      </c>
      <c r="C230" s="575" t="s">
        <v>391</v>
      </c>
      <c r="D230" s="551" t="s">
        <v>27</v>
      </c>
      <c r="E230" s="255">
        <v>40</v>
      </c>
      <c r="F230" s="356"/>
      <c r="G230" s="356"/>
      <c r="H230" s="356"/>
      <c r="I230" s="356"/>
      <c r="J230" s="356"/>
      <c r="K230" s="356"/>
      <c r="L230" s="35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7"/>
    </row>
    <row r="231" spans="2:22" s="237" customFormat="1" ht="19.149999999999999" customHeight="1" x14ac:dyDescent="0.25">
      <c r="B231" s="383">
        <v>8</v>
      </c>
      <c r="C231" s="576" t="s">
        <v>310</v>
      </c>
      <c r="D231" s="551" t="s">
        <v>27</v>
      </c>
      <c r="E231" s="578">
        <v>90</v>
      </c>
      <c r="F231" s="352"/>
      <c r="G231" s="353"/>
      <c r="H231" s="353"/>
      <c r="I231" s="353"/>
      <c r="J231" s="353"/>
      <c r="K231" s="353"/>
      <c r="L231" s="90"/>
    </row>
    <row r="232" spans="2:22" s="237" customFormat="1" ht="19.149999999999999" customHeight="1" x14ac:dyDescent="0.25">
      <c r="B232" s="383">
        <v>9</v>
      </c>
      <c r="C232" s="576" t="s">
        <v>311</v>
      </c>
      <c r="D232" s="551" t="s">
        <v>27</v>
      </c>
      <c r="E232" s="578">
        <v>30</v>
      </c>
      <c r="F232" s="352"/>
      <c r="G232" s="353"/>
      <c r="H232" s="353"/>
      <c r="I232" s="353"/>
      <c r="J232" s="353"/>
      <c r="K232" s="353"/>
      <c r="L232" s="90"/>
    </row>
    <row r="233" spans="2:22" s="237" customFormat="1" x14ac:dyDescent="0.25">
      <c r="B233" s="383">
        <v>10</v>
      </c>
      <c r="C233" s="576" t="s">
        <v>312</v>
      </c>
      <c r="D233" s="551" t="s">
        <v>27</v>
      </c>
      <c r="E233" s="578">
        <v>25</v>
      </c>
      <c r="F233" s="352"/>
      <c r="G233" s="353"/>
      <c r="H233" s="353"/>
      <c r="I233" s="353"/>
      <c r="J233" s="353"/>
      <c r="K233" s="353"/>
      <c r="L233" s="90"/>
    </row>
    <row r="234" spans="2:22" s="237" customFormat="1" x14ac:dyDescent="0.25">
      <c r="B234" s="459">
        <v>11</v>
      </c>
      <c r="C234" s="579" t="s">
        <v>306</v>
      </c>
      <c r="D234" s="460" t="s">
        <v>17</v>
      </c>
      <c r="E234" s="59">
        <v>2</v>
      </c>
      <c r="F234" s="340"/>
      <c r="G234" s="341"/>
      <c r="H234" s="342"/>
      <c r="I234" s="342"/>
      <c r="J234" s="342"/>
      <c r="K234" s="342"/>
      <c r="L234" s="342"/>
    </row>
    <row r="235" spans="2:22" s="126" customFormat="1" ht="13.5" x14ac:dyDescent="0.25">
      <c r="B235" s="453">
        <v>12</v>
      </c>
      <c r="C235" s="498" t="s">
        <v>307</v>
      </c>
      <c r="D235" s="577" t="s">
        <v>17</v>
      </c>
      <c r="E235" s="44">
        <v>120</v>
      </c>
      <c r="F235" s="44"/>
      <c r="G235" s="44"/>
      <c r="H235" s="44"/>
      <c r="I235" s="44"/>
      <c r="J235" s="163"/>
      <c r="K235" s="44"/>
      <c r="L235" s="44"/>
    </row>
    <row r="236" spans="2:22" s="237" customFormat="1" ht="15" customHeight="1" x14ac:dyDescent="0.25">
      <c r="B236" s="415"/>
      <c r="C236" s="354" t="s">
        <v>60</v>
      </c>
      <c r="D236" s="351"/>
      <c r="E236" s="355"/>
      <c r="F236" s="353"/>
      <c r="G236" s="353"/>
      <c r="H236" s="353"/>
      <c r="I236" s="353"/>
      <c r="J236" s="353"/>
      <c r="K236" s="353"/>
      <c r="L236" s="90"/>
    </row>
    <row r="237" spans="2:22" s="237" customFormat="1" ht="21" customHeight="1" x14ac:dyDescent="0.25">
      <c r="B237" s="453">
        <v>13</v>
      </c>
      <c r="C237" s="576" t="s">
        <v>392</v>
      </c>
      <c r="D237" s="577" t="s">
        <v>17</v>
      </c>
      <c r="E237" s="580">
        <v>8</v>
      </c>
      <c r="F237" s="353"/>
      <c r="G237" s="353"/>
      <c r="H237" s="353"/>
      <c r="I237" s="353"/>
      <c r="J237" s="353"/>
      <c r="K237" s="353"/>
      <c r="L237" s="90"/>
    </row>
    <row r="238" spans="2:22" ht="15.75" x14ac:dyDescent="0.25">
      <c r="B238" s="453">
        <v>14</v>
      </c>
      <c r="C238" s="576" t="s">
        <v>308</v>
      </c>
      <c r="D238" s="577" t="s">
        <v>17</v>
      </c>
      <c r="E238" s="580">
        <v>4</v>
      </c>
      <c r="F238" s="353"/>
      <c r="G238" s="353"/>
      <c r="H238" s="415"/>
      <c r="I238" s="415"/>
      <c r="J238" s="415"/>
      <c r="K238" s="415"/>
      <c r="L238" s="90"/>
    </row>
    <row r="239" spans="2:22" x14ac:dyDescent="0.25">
      <c r="B239" s="453">
        <v>15</v>
      </c>
      <c r="C239" s="576" t="s">
        <v>309</v>
      </c>
      <c r="D239" s="577" t="s">
        <v>17</v>
      </c>
      <c r="E239" s="580">
        <v>7</v>
      </c>
      <c r="F239" s="353"/>
      <c r="G239" s="353"/>
      <c r="H239" s="415"/>
      <c r="I239" s="415"/>
      <c r="J239" s="415"/>
      <c r="K239" s="415"/>
      <c r="L239" s="90"/>
    </row>
    <row r="240" spans="2:22" s="327" customFormat="1" ht="13.5" x14ac:dyDescent="0.25">
      <c r="B240" s="330"/>
      <c r="C240" s="76" t="s">
        <v>31</v>
      </c>
      <c r="D240" s="543"/>
      <c r="E240" s="525"/>
      <c r="F240" s="78"/>
      <c r="G240" s="79"/>
      <c r="H240" s="79"/>
      <c r="I240" s="79"/>
      <c r="J240" s="79"/>
      <c r="K240" s="79"/>
      <c r="L240" s="79"/>
    </row>
    <row r="241" spans="1:92" s="327" customFormat="1" ht="13.5" x14ac:dyDescent="0.25">
      <c r="B241" s="80"/>
      <c r="C241" s="81" t="s">
        <v>32</v>
      </c>
      <c r="D241" s="82" t="s">
        <v>345</v>
      </c>
      <c r="E241" s="88"/>
      <c r="F241" s="83"/>
      <c r="G241" s="84"/>
      <c r="H241" s="83"/>
      <c r="I241" s="84"/>
      <c r="J241" s="83"/>
      <c r="K241" s="84"/>
      <c r="L241" s="85"/>
    </row>
    <row r="242" spans="1:92" s="327" customFormat="1" ht="13.5" x14ac:dyDescent="0.25">
      <c r="B242" s="86"/>
      <c r="C242" s="76" t="s">
        <v>31</v>
      </c>
      <c r="D242" s="87"/>
      <c r="E242" s="88"/>
      <c r="F242" s="88"/>
      <c r="G242" s="87"/>
      <c r="H242" s="88"/>
      <c r="I242" s="87"/>
      <c r="J242" s="88"/>
      <c r="K242" s="87"/>
      <c r="L242" s="85"/>
    </row>
    <row r="243" spans="1:92" s="327" customFormat="1" ht="13.5" x14ac:dyDescent="0.25">
      <c r="B243" s="80"/>
      <c r="C243" s="81" t="s">
        <v>33</v>
      </c>
      <c r="D243" s="82" t="s">
        <v>345</v>
      </c>
      <c r="E243" s="88"/>
      <c r="F243" s="83"/>
      <c r="G243" s="84"/>
      <c r="H243" s="83"/>
      <c r="I243" s="84"/>
      <c r="J243" s="83"/>
      <c r="K243" s="84"/>
      <c r="L243" s="85"/>
    </row>
    <row r="244" spans="1:92" s="327" customFormat="1" ht="13.5" x14ac:dyDescent="0.25">
      <c r="B244" s="86"/>
      <c r="C244" s="76" t="s">
        <v>31</v>
      </c>
      <c r="D244" s="87"/>
      <c r="E244" s="88"/>
      <c r="F244" s="88"/>
      <c r="G244" s="87"/>
      <c r="H244" s="88"/>
      <c r="I244" s="87"/>
      <c r="J244" s="88"/>
      <c r="K244" s="87"/>
      <c r="L244" s="85"/>
    </row>
    <row r="245" spans="1:92" s="327" customFormat="1" ht="13.5" x14ac:dyDescent="0.25">
      <c r="B245" s="663"/>
      <c r="C245" s="91" t="s">
        <v>280</v>
      </c>
      <c r="D245" s="92"/>
      <c r="E245" s="93"/>
      <c r="F245" s="94"/>
      <c r="G245" s="328"/>
      <c r="H245" s="95"/>
      <c r="I245" s="94"/>
      <c r="J245" s="94"/>
      <c r="K245" s="94"/>
      <c r="L245" s="94"/>
    </row>
    <row r="246" spans="1:92" s="327" customFormat="1" ht="13.5" x14ac:dyDescent="0.25">
      <c r="B246" s="331">
        <v>1</v>
      </c>
      <c r="C246" s="268" t="s">
        <v>266</v>
      </c>
      <c r="D246" s="453" t="s">
        <v>27</v>
      </c>
      <c r="E246" s="44">
        <v>80</v>
      </c>
      <c r="F246" s="44"/>
      <c r="G246" s="44"/>
      <c r="H246" s="44"/>
      <c r="I246" s="44"/>
      <c r="J246" s="44"/>
      <c r="K246" s="44"/>
      <c r="L246" s="332"/>
    </row>
    <row r="247" spans="1:92" s="327" customFormat="1" ht="13.5" x14ac:dyDescent="0.25">
      <c r="B247" s="333">
        <v>2</v>
      </c>
      <c r="C247" s="546" t="s">
        <v>267</v>
      </c>
      <c r="D247" s="660" t="s">
        <v>263</v>
      </c>
      <c r="E247" s="17">
        <f>20*0.4</f>
        <v>8</v>
      </c>
      <c r="F247" s="17"/>
      <c r="G247" s="17"/>
      <c r="H247" s="17"/>
      <c r="I247" s="44"/>
      <c r="J247" s="17"/>
      <c r="K247" s="17"/>
      <c r="L247" s="332"/>
    </row>
    <row r="248" spans="1:92" s="188" customFormat="1" ht="13.5" x14ac:dyDescent="0.25">
      <c r="B248" s="660">
        <v>3</v>
      </c>
      <c r="C248" s="155" t="s">
        <v>293</v>
      </c>
      <c r="D248" s="660" t="s">
        <v>40</v>
      </c>
      <c r="E248" s="17">
        <v>16</v>
      </c>
      <c r="F248" s="660"/>
      <c r="G248" s="17"/>
      <c r="H248" s="125"/>
      <c r="I248" s="17"/>
      <c r="J248" s="125"/>
      <c r="K248" s="17"/>
      <c r="L248" s="17"/>
      <c r="M248" s="327"/>
    </row>
    <row r="249" spans="1:92" s="327" customFormat="1" ht="13.5" x14ac:dyDescent="0.25">
      <c r="B249" s="458">
        <v>4</v>
      </c>
      <c r="C249" s="546" t="s">
        <v>292</v>
      </c>
      <c r="D249" s="478" t="s">
        <v>263</v>
      </c>
      <c r="E249" s="547">
        <v>2</v>
      </c>
      <c r="F249" s="16"/>
      <c r="G249" s="16"/>
      <c r="H249" s="16"/>
      <c r="I249" s="16"/>
      <c r="J249" s="16"/>
      <c r="K249" s="16"/>
      <c r="L249" s="17"/>
    </row>
    <row r="250" spans="1:92" s="126" customFormat="1" ht="22.15" customHeight="1" x14ac:dyDescent="0.25">
      <c r="B250" s="453">
        <v>5</v>
      </c>
      <c r="C250" s="493" t="s">
        <v>285</v>
      </c>
      <c r="D250" s="453" t="s">
        <v>40</v>
      </c>
      <c r="E250" s="44">
        <v>8</v>
      </c>
      <c r="F250" s="493"/>
      <c r="G250" s="554"/>
      <c r="H250" s="44"/>
      <c r="I250" s="44"/>
      <c r="J250" s="163"/>
      <c r="K250" s="44"/>
      <c r="L250" s="44"/>
      <c r="M250" s="327"/>
    </row>
    <row r="251" spans="1:92" s="428" customFormat="1" x14ac:dyDescent="0.25">
      <c r="B251" s="465">
        <v>6</v>
      </c>
      <c r="C251" s="325" t="s">
        <v>294</v>
      </c>
      <c r="D251" s="258" t="s">
        <v>40</v>
      </c>
      <c r="E251" s="42">
        <v>10</v>
      </c>
      <c r="F251" s="506"/>
      <c r="G251" s="506"/>
      <c r="H251" s="524"/>
      <c r="I251" s="524"/>
      <c r="J251" s="524"/>
      <c r="K251" s="524"/>
      <c r="L251" s="524"/>
      <c r="M251" s="327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</row>
    <row r="252" spans="1:92" s="327" customFormat="1" ht="13.5" x14ac:dyDescent="0.25">
      <c r="B252" s="663">
        <v>9</v>
      </c>
      <c r="C252" s="548" t="s">
        <v>42</v>
      </c>
      <c r="D252" s="201" t="s">
        <v>263</v>
      </c>
      <c r="E252" s="547">
        <v>18</v>
      </c>
      <c r="F252" s="17"/>
      <c r="G252" s="17"/>
      <c r="H252" s="46"/>
      <c r="I252" s="46"/>
      <c r="J252" s="46"/>
      <c r="K252" s="46"/>
      <c r="L252" s="17"/>
    </row>
    <row r="253" spans="1:92" s="327" customFormat="1" ht="13.5" x14ac:dyDescent="0.25">
      <c r="B253" s="485">
        <v>10</v>
      </c>
      <c r="C253" s="52" t="s">
        <v>43</v>
      </c>
      <c r="D253" s="465" t="s">
        <v>264</v>
      </c>
      <c r="E253" s="44">
        <f>E252*1.95</f>
        <v>35.1</v>
      </c>
      <c r="F253" s="44"/>
      <c r="G253" s="44"/>
      <c r="H253" s="42"/>
      <c r="I253" s="42"/>
      <c r="J253" s="42"/>
      <c r="K253" s="42"/>
      <c r="L253" s="44"/>
    </row>
    <row r="254" spans="1:92" s="257" customFormat="1" x14ac:dyDescent="0.25">
      <c r="A254" s="337"/>
      <c r="B254" s="445">
        <v>11</v>
      </c>
      <c r="C254" s="550" t="s">
        <v>269</v>
      </c>
      <c r="D254" s="255" t="s">
        <v>71</v>
      </c>
      <c r="E254" s="17">
        <v>20</v>
      </c>
      <c r="F254" s="17"/>
      <c r="G254" s="17"/>
      <c r="H254" s="255"/>
      <c r="I254" s="255"/>
      <c r="J254" s="255"/>
      <c r="K254" s="255"/>
      <c r="L254" s="255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334"/>
      <c r="AQ254" s="334"/>
      <c r="AR254" s="334"/>
      <c r="AS254" s="334"/>
      <c r="AT254" s="334"/>
      <c r="AU254" s="334"/>
      <c r="AV254" s="334"/>
      <c r="AW254" s="334"/>
      <c r="AX254" s="334"/>
      <c r="AY254" s="334"/>
      <c r="AZ254" s="334"/>
      <c r="BA254" s="334"/>
      <c r="BB254" s="334"/>
      <c r="BC254" s="334"/>
      <c r="BD254" s="334"/>
      <c r="BE254" s="334"/>
      <c r="BF254" s="334"/>
      <c r="BG254" s="334"/>
      <c r="BH254" s="334"/>
      <c r="BI254" s="334"/>
      <c r="BJ254" s="334"/>
      <c r="BK254" s="334"/>
      <c r="BL254" s="334"/>
      <c r="BM254" s="334"/>
      <c r="BN254" s="334"/>
      <c r="BO254" s="334"/>
      <c r="BP254" s="334"/>
      <c r="BQ254" s="334"/>
      <c r="BR254" s="334"/>
      <c r="BS254" s="334"/>
      <c r="BT254" s="334"/>
      <c r="BU254" s="334"/>
      <c r="BV254" s="334"/>
      <c r="BW254" s="334"/>
      <c r="BX254" s="334"/>
      <c r="BY254" s="334"/>
      <c r="BZ254" s="334"/>
      <c r="CA254" s="334"/>
      <c r="CB254" s="334"/>
      <c r="CC254" s="334"/>
      <c r="CD254" s="334"/>
      <c r="CE254" s="334"/>
      <c r="CF254" s="334"/>
      <c r="CG254" s="334"/>
      <c r="CH254" s="334"/>
      <c r="CI254" s="334"/>
      <c r="CJ254" s="334"/>
      <c r="CK254" s="334"/>
      <c r="CL254" s="334"/>
      <c r="CM254" s="334"/>
      <c r="CN254" s="335"/>
    </row>
    <row r="255" spans="1:92" s="257" customFormat="1" x14ac:dyDescent="0.25">
      <c r="A255" s="337"/>
      <c r="B255" s="257">
        <v>12</v>
      </c>
      <c r="C255" s="325" t="s">
        <v>270</v>
      </c>
      <c r="D255" s="258" t="s">
        <v>71</v>
      </c>
      <c r="E255" s="44">
        <v>20</v>
      </c>
      <c r="F255" s="44"/>
      <c r="G255" s="44"/>
      <c r="H255" s="258"/>
      <c r="I255" s="258"/>
      <c r="J255" s="258"/>
      <c r="K255" s="258"/>
      <c r="L255" s="258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336"/>
      <c r="AE255" s="336"/>
      <c r="AF255" s="336"/>
      <c r="AG255" s="336"/>
      <c r="AH255" s="336"/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336"/>
      <c r="AT255" s="336"/>
      <c r="AU255" s="336"/>
      <c r="AV255" s="336"/>
      <c r="AW255" s="336"/>
      <c r="AX255" s="336"/>
      <c r="AY255" s="336"/>
      <c r="AZ255" s="336"/>
      <c r="BA255" s="336"/>
      <c r="BB255" s="336"/>
      <c r="BC255" s="336"/>
      <c r="BD255" s="336"/>
      <c r="BE255" s="336"/>
      <c r="BF255" s="336"/>
      <c r="BG255" s="336"/>
      <c r="BH255" s="336"/>
      <c r="BI255" s="336"/>
      <c r="BJ255" s="336"/>
      <c r="BK255" s="336"/>
      <c r="BL255" s="336"/>
      <c r="BM255" s="336"/>
      <c r="BN255" s="336"/>
      <c r="BO255" s="336"/>
      <c r="BP255" s="336"/>
      <c r="BQ255" s="336"/>
      <c r="BR255" s="336"/>
      <c r="BS255" s="336"/>
      <c r="BT255" s="336"/>
      <c r="BU255" s="336"/>
      <c r="BV255" s="336"/>
      <c r="BW255" s="336"/>
      <c r="BX255" s="336"/>
      <c r="BY255" s="336"/>
      <c r="BZ255" s="336"/>
      <c r="CA255" s="336"/>
      <c r="CB255" s="336"/>
      <c r="CC255" s="336"/>
      <c r="CD255" s="336"/>
      <c r="CE255" s="336"/>
      <c r="CF255" s="336"/>
      <c r="CG255" s="336"/>
      <c r="CH255" s="336"/>
      <c r="CI255" s="336"/>
      <c r="CJ255" s="336"/>
      <c r="CK255" s="336"/>
      <c r="CL255" s="336"/>
      <c r="CM255" s="336"/>
      <c r="CN255" s="335"/>
    </row>
    <row r="256" spans="1:92" s="135" customFormat="1" ht="15" customHeight="1" x14ac:dyDescent="0.25">
      <c r="B256" s="465">
        <v>13</v>
      </c>
      <c r="C256" s="315" t="s">
        <v>313</v>
      </c>
      <c r="D256" s="257" t="s">
        <v>14</v>
      </c>
      <c r="E256" s="44">
        <v>1</v>
      </c>
      <c r="F256" s="558"/>
      <c r="G256" s="559"/>
      <c r="H256" s="558"/>
      <c r="I256" s="558"/>
      <c r="J256" s="558"/>
      <c r="K256" s="558"/>
      <c r="L256" s="558"/>
    </row>
    <row r="257" spans="2:12" s="327" customFormat="1" ht="13.5" x14ac:dyDescent="0.25">
      <c r="B257" s="330"/>
      <c r="C257" s="555" t="s">
        <v>31</v>
      </c>
      <c r="D257" s="560"/>
      <c r="E257" s="525"/>
      <c r="F257" s="556"/>
      <c r="G257" s="557"/>
      <c r="H257" s="557"/>
      <c r="I257" s="557"/>
      <c r="J257" s="557"/>
      <c r="K257" s="557"/>
      <c r="L257" s="557"/>
    </row>
    <row r="258" spans="2:12" s="327" customFormat="1" ht="13.5" x14ac:dyDescent="0.25">
      <c r="B258" s="80"/>
      <c r="C258" s="81" t="s">
        <v>32</v>
      </c>
      <c r="D258" s="82" t="s">
        <v>345</v>
      </c>
      <c r="E258" s="88"/>
      <c r="F258" s="83"/>
      <c r="G258" s="84"/>
      <c r="H258" s="83"/>
      <c r="I258" s="84"/>
      <c r="J258" s="83"/>
      <c r="K258" s="84"/>
      <c r="L258" s="85"/>
    </row>
    <row r="259" spans="2:12" s="327" customFormat="1" ht="13.5" x14ac:dyDescent="0.25">
      <c r="B259" s="86"/>
      <c r="C259" s="76" t="s">
        <v>31</v>
      </c>
      <c r="D259" s="87"/>
      <c r="E259" s="88"/>
      <c r="F259" s="88"/>
      <c r="G259" s="87"/>
      <c r="H259" s="88"/>
      <c r="I259" s="87"/>
      <c r="J259" s="88"/>
      <c r="K259" s="87"/>
      <c r="L259" s="85"/>
    </row>
    <row r="260" spans="2:12" s="327" customFormat="1" ht="13.5" x14ac:dyDescent="0.25">
      <c r="B260" s="80"/>
      <c r="C260" s="81" t="s">
        <v>33</v>
      </c>
      <c r="D260" s="82" t="s">
        <v>345</v>
      </c>
      <c r="E260" s="88"/>
      <c r="F260" s="83"/>
      <c r="G260" s="84"/>
      <c r="H260" s="83"/>
      <c r="I260" s="84"/>
      <c r="J260" s="83"/>
      <c r="K260" s="84"/>
      <c r="L260" s="85"/>
    </row>
    <row r="261" spans="2:12" s="327" customFormat="1" ht="13.5" x14ac:dyDescent="0.25">
      <c r="B261" s="86"/>
      <c r="C261" s="76" t="s">
        <v>31</v>
      </c>
      <c r="D261" s="87"/>
      <c r="E261" s="88"/>
      <c r="F261" s="88"/>
      <c r="G261" s="87"/>
      <c r="H261" s="88"/>
      <c r="I261" s="87"/>
      <c r="J261" s="88"/>
      <c r="K261" s="87"/>
      <c r="L261" s="85"/>
    </row>
    <row r="262" spans="2:12" s="327" customFormat="1" ht="13.5" x14ac:dyDescent="0.25">
      <c r="B262" s="86"/>
      <c r="C262" s="76" t="s">
        <v>404</v>
      </c>
      <c r="D262" s="87"/>
      <c r="E262" s="88"/>
      <c r="F262" s="88"/>
      <c r="G262" s="87"/>
      <c r="H262" s="88"/>
      <c r="I262" s="87"/>
      <c r="J262" s="88"/>
      <c r="K262" s="87"/>
      <c r="L262" s="85"/>
    </row>
    <row r="263" spans="2:12" s="327" customFormat="1" ht="13.5" x14ac:dyDescent="0.25">
      <c r="B263" s="86"/>
      <c r="C263" s="76" t="s">
        <v>284</v>
      </c>
      <c r="D263" s="87"/>
      <c r="E263" s="88"/>
      <c r="F263" s="88"/>
      <c r="G263" s="87"/>
      <c r="H263" s="88"/>
      <c r="I263" s="87"/>
      <c r="J263" s="88"/>
      <c r="K263" s="87"/>
      <c r="L263" s="85"/>
    </row>
  </sheetData>
  <mergeCells count="13">
    <mergeCell ref="C3:C4"/>
    <mergeCell ref="D3:D4"/>
    <mergeCell ref="B1:L1"/>
    <mergeCell ref="F3:G3"/>
    <mergeCell ref="H3:I3"/>
    <mergeCell ref="J3:K3"/>
    <mergeCell ref="L3:L4"/>
    <mergeCell ref="E3:E4"/>
    <mergeCell ref="B17:B18"/>
    <mergeCell ref="B28:B30"/>
    <mergeCell ref="B19:B21"/>
    <mergeCell ref="B22:B24"/>
    <mergeCell ref="B3:B4"/>
  </mergeCells>
  <pageMargins left="0.2" right="0.2" top="0.75" bottom="0.75" header="0.3" footer="0.3"/>
  <pageSetup scale="68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U65"/>
  <sheetViews>
    <sheetView tabSelected="1" topLeftCell="A19" zoomScaleNormal="100" workbookViewId="0">
      <selection activeCell="A19" sqref="A1:A1048576"/>
    </sheetView>
  </sheetViews>
  <sheetFormatPr defaultColWidth="9.140625" defaultRowHeight="15" x14ac:dyDescent="0.25"/>
  <cols>
    <col min="1" max="1" width="4.28515625" style="111" customWidth="1"/>
    <col min="2" max="2" width="4.5703125" style="111" customWidth="1"/>
    <col min="3" max="3" width="68.140625" style="111" customWidth="1"/>
    <col min="4" max="4" width="9.140625" style="111"/>
    <col min="5" max="5" width="10" style="111" bestFit="1" customWidth="1"/>
    <col min="6" max="7" width="9.140625" style="111"/>
    <col min="8" max="8" width="9.42578125" style="111" customWidth="1"/>
    <col min="9" max="16384" width="9.140625" style="111"/>
  </cols>
  <sheetData>
    <row r="1" spans="1:43" ht="20.25" customHeight="1" x14ac:dyDescent="0.25">
      <c r="B1" s="758" t="s">
        <v>188</v>
      </c>
      <c r="C1" s="759"/>
      <c r="D1" s="759"/>
      <c r="E1" s="759"/>
      <c r="F1" s="759"/>
      <c r="G1" s="759"/>
      <c r="H1" s="759"/>
      <c r="I1" s="759"/>
      <c r="J1" s="759"/>
      <c r="K1" s="759"/>
      <c r="L1" s="760"/>
    </row>
    <row r="2" spans="1:43" x14ac:dyDescent="0.25">
      <c r="M2" s="1"/>
      <c r="N2" s="1"/>
      <c r="O2" s="1"/>
      <c r="P2" s="1"/>
      <c r="Q2" s="1"/>
      <c r="R2" s="1"/>
      <c r="S2" s="1"/>
      <c r="T2" s="1"/>
      <c r="U2" s="1"/>
    </row>
    <row r="3" spans="1:43" x14ac:dyDescent="0.25">
      <c r="M3" s="1"/>
      <c r="N3" s="1"/>
      <c r="O3" s="1"/>
      <c r="P3" s="1"/>
      <c r="Q3" s="1"/>
      <c r="R3" s="1"/>
      <c r="S3" s="1"/>
      <c r="T3" s="1"/>
      <c r="U3" s="1"/>
    </row>
    <row r="4" spans="1:43" ht="41.25" customHeight="1" x14ac:dyDescent="0.25">
      <c r="B4" s="768" t="s">
        <v>0</v>
      </c>
      <c r="C4" s="762" t="s">
        <v>1</v>
      </c>
      <c r="D4" s="761" t="s">
        <v>2</v>
      </c>
      <c r="E4" s="761" t="s">
        <v>3</v>
      </c>
      <c r="F4" s="762" t="s">
        <v>4</v>
      </c>
      <c r="G4" s="762"/>
      <c r="H4" s="762" t="s">
        <v>5</v>
      </c>
      <c r="I4" s="762"/>
      <c r="J4" s="762" t="s">
        <v>6</v>
      </c>
      <c r="K4" s="762"/>
      <c r="L4" s="763" t="s">
        <v>7</v>
      </c>
      <c r="M4" s="1"/>
      <c r="N4" s="1"/>
      <c r="O4" s="1"/>
      <c r="P4" s="1"/>
      <c r="Q4" s="1"/>
      <c r="R4" s="1"/>
      <c r="S4" s="1"/>
      <c r="T4" s="1"/>
      <c r="U4" s="1"/>
    </row>
    <row r="5" spans="1:43" ht="27" x14ac:dyDescent="0.25">
      <c r="B5" s="768"/>
      <c r="C5" s="762"/>
      <c r="D5" s="761"/>
      <c r="E5" s="761"/>
      <c r="F5" s="6" t="s">
        <v>8</v>
      </c>
      <c r="G5" s="656" t="s">
        <v>7</v>
      </c>
      <c r="H5" s="6" t="s">
        <v>8</v>
      </c>
      <c r="I5" s="656" t="s">
        <v>7</v>
      </c>
      <c r="J5" s="6" t="s">
        <v>8</v>
      </c>
      <c r="K5" s="656" t="s">
        <v>7</v>
      </c>
      <c r="L5" s="763"/>
      <c r="M5" s="1"/>
      <c r="N5" s="1"/>
      <c r="O5" s="1"/>
      <c r="P5" s="1"/>
      <c r="Q5" s="1"/>
      <c r="R5" s="1"/>
      <c r="S5" s="1"/>
      <c r="T5" s="1"/>
      <c r="U5" s="1"/>
    </row>
    <row r="6" spans="1:43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M6" s="1"/>
      <c r="N6" s="1"/>
      <c r="O6" s="1"/>
      <c r="P6" s="1"/>
      <c r="Q6" s="1"/>
      <c r="R6" s="1"/>
      <c r="S6" s="1"/>
      <c r="T6" s="1"/>
      <c r="U6" s="1"/>
    </row>
    <row r="7" spans="1:43" s="135" customFormat="1" ht="30" customHeight="1" x14ac:dyDescent="0.25">
      <c r="B7" s="257">
        <v>1</v>
      </c>
      <c r="C7" s="589" t="s">
        <v>406</v>
      </c>
      <c r="D7" s="590" t="s">
        <v>40</v>
      </c>
      <c r="E7" s="583">
        <v>3.15</v>
      </c>
      <c r="F7" s="255"/>
      <c r="G7" s="255"/>
      <c r="H7" s="255"/>
      <c r="I7" s="255"/>
      <c r="J7" s="255"/>
      <c r="K7" s="255"/>
      <c r="L7" s="255"/>
      <c r="M7" s="1"/>
      <c r="N7" s="1"/>
      <c r="O7" s="1"/>
      <c r="P7" s="1"/>
      <c r="Q7" s="1"/>
      <c r="R7" s="1"/>
      <c r="S7" s="1"/>
      <c r="T7" s="1"/>
      <c r="U7" s="1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</row>
    <row r="8" spans="1:43" ht="27" x14ac:dyDescent="0.25">
      <c r="B8" s="661">
        <v>2</v>
      </c>
      <c r="C8" s="591" t="s">
        <v>209</v>
      </c>
      <c r="D8" s="592" t="s">
        <v>40</v>
      </c>
      <c r="E8" s="585">
        <v>9</v>
      </c>
      <c r="F8" s="17"/>
      <c r="G8" s="17"/>
      <c r="H8" s="17"/>
      <c r="I8" s="17"/>
      <c r="J8" s="17"/>
      <c r="K8" s="17"/>
      <c r="L8" s="17"/>
      <c r="M8" s="1"/>
      <c r="N8" s="1"/>
      <c r="O8" s="1"/>
      <c r="P8" s="1"/>
      <c r="Q8" s="1"/>
      <c r="R8" s="1"/>
      <c r="S8" s="1"/>
      <c r="T8" s="1"/>
      <c r="U8" s="1"/>
    </row>
    <row r="9" spans="1:43" x14ac:dyDescent="0.25">
      <c r="B9" s="661"/>
      <c r="C9" s="683" t="s">
        <v>407</v>
      </c>
      <c r="D9" s="684" t="s">
        <v>44</v>
      </c>
      <c r="E9" s="685">
        <f>11.36/1000</f>
        <v>1.1359999999999999E-2</v>
      </c>
      <c r="F9" s="20"/>
      <c r="G9" s="20"/>
      <c r="H9" s="20"/>
      <c r="I9" s="20"/>
      <c r="J9" s="20"/>
      <c r="K9" s="20"/>
      <c r="L9" s="20"/>
      <c r="M9" s="1"/>
      <c r="N9" s="1"/>
      <c r="O9" s="1"/>
      <c r="P9" s="1"/>
      <c r="Q9" s="1"/>
      <c r="R9" s="1"/>
      <c r="S9" s="1"/>
      <c r="T9" s="1"/>
      <c r="U9" s="1"/>
    </row>
    <row r="10" spans="1:43" x14ac:dyDescent="0.25">
      <c r="B10" s="662"/>
      <c r="C10" s="686" t="s">
        <v>408</v>
      </c>
      <c r="D10" s="687" t="s">
        <v>44</v>
      </c>
      <c r="E10" s="688">
        <f>445.57/1000</f>
        <v>0.44556999999999997</v>
      </c>
      <c r="F10" s="61"/>
      <c r="G10" s="61"/>
      <c r="H10" s="61"/>
      <c r="I10" s="61"/>
      <c r="J10" s="61"/>
      <c r="K10" s="61"/>
      <c r="L10" s="61"/>
      <c r="M10" s="1"/>
      <c r="N10" s="1"/>
      <c r="O10" s="1"/>
      <c r="P10" s="1"/>
      <c r="Q10" s="1"/>
      <c r="R10" s="1"/>
      <c r="S10" s="1"/>
      <c r="T10" s="1"/>
      <c r="U10" s="1"/>
    </row>
    <row r="11" spans="1:43" s="126" customFormat="1" x14ac:dyDescent="0.25">
      <c r="B11" s="660">
        <v>3</v>
      </c>
      <c r="C11" s="593" t="s">
        <v>214</v>
      </c>
      <c r="D11" s="594" t="s">
        <v>40</v>
      </c>
      <c r="E11" s="582">
        <v>2.0699999999999998</v>
      </c>
      <c r="F11" s="17"/>
      <c r="G11" s="17"/>
      <c r="H11" s="17"/>
      <c r="I11" s="17"/>
      <c r="J11" s="17"/>
      <c r="K11" s="17"/>
      <c r="L11" s="17"/>
      <c r="M11" s="1"/>
      <c r="N11" s="1"/>
      <c r="O11" s="1"/>
      <c r="P11" s="1"/>
      <c r="Q11" s="1"/>
      <c r="R11" s="1"/>
      <c r="S11" s="1"/>
      <c r="T11" s="1"/>
      <c r="U11" s="1"/>
    </row>
    <row r="12" spans="1:43" s="126" customFormat="1" x14ac:dyDescent="0.25">
      <c r="B12" s="661"/>
      <c r="C12" s="636" t="s">
        <v>212</v>
      </c>
      <c r="D12" s="599" t="s">
        <v>44</v>
      </c>
      <c r="E12" s="689">
        <f>53.7/1000</f>
        <v>5.3700000000000005E-2</v>
      </c>
      <c r="F12" s="20"/>
      <c r="G12" s="20"/>
      <c r="H12" s="20"/>
      <c r="I12" s="20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</row>
    <row r="13" spans="1:43" s="126" customFormat="1" x14ac:dyDescent="0.25">
      <c r="B13" s="662"/>
      <c r="C13" s="637" t="s">
        <v>213</v>
      </c>
      <c r="D13" s="702" t="s">
        <v>44</v>
      </c>
      <c r="E13" s="690">
        <f>221.95/1000</f>
        <v>0.22194999999999998</v>
      </c>
      <c r="F13" s="61"/>
      <c r="G13" s="61"/>
      <c r="H13" s="61"/>
      <c r="I13" s="61"/>
      <c r="J13" s="61"/>
      <c r="K13" s="61"/>
      <c r="L13" s="61"/>
      <c r="M13" s="1"/>
      <c r="N13" s="1"/>
      <c r="O13" s="1"/>
      <c r="P13" s="1"/>
      <c r="Q13" s="1"/>
      <c r="R13" s="1"/>
      <c r="S13" s="1"/>
      <c r="T13" s="1"/>
      <c r="U13" s="1"/>
    </row>
    <row r="14" spans="1:43" s="58" customFormat="1" x14ac:dyDescent="0.25">
      <c r="A14" s="188"/>
      <c r="B14" s="420">
        <v>4</v>
      </c>
      <c r="C14" s="593" t="s">
        <v>333</v>
      </c>
      <c r="D14" s="594" t="s">
        <v>40</v>
      </c>
      <c r="E14" s="582">
        <v>4.5</v>
      </c>
      <c r="F14" s="660"/>
      <c r="G14" s="17"/>
      <c r="H14" s="125"/>
      <c r="I14" s="17"/>
      <c r="J14" s="125"/>
      <c r="K14" s="17"/>
      <c r="L14" s="17"/>
      <c r="M14" s="1"/>
      <c r="N14" s="1"/>
      <c r="O14" s="1"/>
      <c r="P14" s="1"/>
      <c r="Q14" s="1"/>
      <c r="R14" s="1"/>
      <c r="S14" s="1"/>
      <c r="T14" s="1"/>
      <c r="U14" s="1"/>
    </row>
    <row r="15" spans="1:43" s="269" customFormat="1" x14ac:dyDescent="0.25">
      <c r="B15" s="409"/>
      <c r="C15" s="683" t="s">
        <v>407</v>
      </c>
      <c r="D15" s="691" t="s">
        <v>44</v>
      </c>
      <c r="E15" s="583">
        <f>85.82/1000</f>
        <v>8.5819999999999994E-2</v>
      </c>
      <c r="F15" s="20"/>
      <c r="G15" s="20"/>
      <c r="H15" s="20"/>
      <c r="I15" s="20"/>
      <c r="J15" s="20"/>
      <c r="K15" s="20"/>
      <c r="L15" s="20"/>
      <c r="M15" s="1"/>
      <c r="N15" s="1"/>
      <c r="O15" s="1"/>
      <c r="P15" s="1"/>
      <c r="Q15" s="1"/>
      <c r="R15" s="1"/>
      <c r="S15" s="1"/>
      <c r="T15" s="1"/>
      <c r="U15" s="1"/>
    </row>
    <row r="16" spans="1:43" s="269" customFormat="1" x14ac:dyDescent="0.25">
      <c r="B16" s="421"/>
      <c r="C16" s="686" t="s">
        <v>408</v>
      </c>
      <c r="D16" s="692" t="s">
        <v>44</v>
      </c>
      <c r="E16" s="693">
        <f>359.57/1000</f>
        <v>0.35957</v>
      </c>
      <c r="F16" s="61"/>
      <c r="G16" s="61"/>
      <c r="H16" s="61"/>
      <c r="I16" s="61"/>
      <c r="J16" s="61"/>
      <c r="K16" s="61"/>
      <c r="L16" s="61"/>
      <c r="M16" s="1"/>
      <c r="N16" s="1"/>
      <c r="O16" s="1"/>
      <c r="P16" s="1"/>
      <c r="Q16" s="1"/>
      <c r="R16" s="1"/>
      <c r="S16" s="1"/>
      <c r="T16" s="1"/>
      <c r="U16" s="1"/>
    </row>
    <row r="17" spans="2:255" s="126" customFormat="1" ht="24" customHeight="1" x14ac:dyDescent="0.25">
      <c r="B17" s="660">
        <v>5</v>
      </c>
      <c r="C17" s="584" t="s">
        <v>215</v>
      </c>
      <c r="D17" s="586" t="s">
        <v>40</v>
      </c>
      <c r="E17" s="587">
        <v>4.5</v>
      </c>
      <c r="F17" s="17"/>
      <c r="G17" s="669"/>
      <c r="H17" s="669"/>
      <c r="I17" s="669"/>
      <c r="J17" s="669"/>
      <c r="K17" s="669"/>
      <c r="L17" s="669"/>
      <c r="M17" s="1"/>
      <c r="N17" s="1"/>
      <c r="O17" s="1"/>
      <c r="P17" s="1"/>
      <c r="Q17" s="1"/>
      <c r="R17" s="1"/>
      <c r="S17" s="1"/>
      <c r="T17" s="1"/>
      <c r="U17" s="1"/>
    </row>
    <row r="18" spans="2:255" s="126" customFormat="1" x14ac:dyDescent="0.25">
      <c r="B18" s="661"/>
      <c r="C18" s="703" t="s">
        <v>212</v>
      </c>
      <c r="D18" s="691" t="s">
        <v>44</v>
      </c>
      <c r="E18" s="689">
        <f>85.82/1000</f>
        <v>8.5819999999999994E-2</v>
      </c>
      <c r="F18" s="20"/>
      <c r="G18" s="20"/>
      <c r="H18" s="20"/>
      <c r="I18" s="20"/>
      <c r="J18" s="20"/>
      <c r="K18" s="20"/>
      <c r="L18" s="20"/>
      <c r="M18" s="1"/>
      <c r="N18" s="1"/>
      <c r="O18" s="1"/>
      <c r="P18" s="1"/>
      <c r="Q18" s="1"/>
      <c r="R18" s="1"/>
      <c r="S18" s="1"/>
      <c r="T18" s="1"/>
      <c r="U18" s="1"/>
    </row>
    <row r="19" spans="2:255" s="126" customFormat="1" x14ac:dyDescent="0.25">
      <c r="B19" s="662"/>
      <c r="C19" s="704" t="s">
        <v>213</v>
      </c>
      <c r="D19" s="692" t="s">
        <v>44</v>
      </c>
      <c r="E19" s="690">
        <f>359.57/1000</f>
        <v>0.35957</v>
      </c>
      <c r="F19" s="61"/>
      <c r="G19" s="61"/>
      <c r="H19" s="61"/>
      <c r="I19" s="61"/>
      <c r="J19" s="61"/>
      <c r="K19" s="61"/>
      <c r="L19" s="61"/>
      <c r="M19" s="1"/>
      <c r="N19" s="1"/>
      <c r="O19" s="1"/>
      <c r="P19" s="1"/>
      <c r="Q19" s="1"/>
      <c r="R19" s="1"/>
      <c r="S19" s="1"/>
      <c r="T19" s="1"/>
      <c r="U19" s="1"/>
    </row>
    <row r="20" spans="2:255" s="115" customFormat="1" x14ac:dyDescent="0.25">
      <c r="B20" s="660">
        <v>6</v>
      </c>
      <c r="C20" s="593" t="s">
        <v>216</v>
      </c>
      <c r="D20" s="594" t="s">
        <v>40</v>
      </c>
      <c r="E20" s="588">
        <v>7.86</v>
      </c>
      <c r="F20" s="290"/>
      <c r="G20" s="17"/>
      <c r="H20" s="17"/>
      <c r="I20" s="17"/>
      <c r="J20" s="17"/>
      <c r="K20" s="17"/>
      <c r="L20" s="17"/>
      <c r="M20" s="1"/>
      <c r="N20" s="1"/>
      <c r="O20" s="1"/>
      <c r="P20" s="1"/>
      <c r="Q20" s="1"/>
      <c r="R20" s="1"/>
      <c r="S20" s="1"/>
      <c r="T20" s="1"/>
      <c r="U20" s="1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</row>
    <row r="21" spans="2:255" s="135" customFormat="1" x14ac:dyDescent="0.25">
      <c r="B21" s="445">
        <v>7</v>
      </c>
      <c r="C21" s="589" t="s">
        <v>409</v>
      </c>
      <c r="D21" s="590" t="s">
        <v>40</v>
      </c>
      <c r="E21" s="588">
        <v>2.62</v>
      </c>
      <c r="F21" s="255"/>
      <c r="G21" s="255"/>
      <c r="H21" s="255"/>
      <c r="I21" s="255"/>
      <c r="J21" s="255"/>
      <c r="K21" s="255"/>
      <c r="L21" s="255"/>
      <c r="M21" s="1"/>
      <c r="N21" s="1"/>
      <c r="O21" s="1"/>
      <c r="P21" s="1"/>
      <c r="Q21" s="1"/>
      <c r="R21" s="1"/>
      <c r="S21" s="1"/>
      <c r="T21" s="1"/>
      <c r="U21" s="1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</row>
    <row r="22" spans="2:255" s="135" customFormat="1" ht="17.25" customHeight="1" x14ac:dyDescent="0.25">
      <c r="B22" s="277">
        <v>8</v>
      </c>
      <c r="C22" s="595" t="s">
        <v>170</v>
      </c>
      <c r="D22" s="590" t="s">
        <v>71</v>
      </c>
      <c r="E22" s="582">
        <v>28.5</v>
      </c>
      <c r="F22" s="255"/>
      <c r="G22" s="255"/>
      <c r="H22" s="255"/>
      <c r="I22" s="255"/>
      <c r="J22" s="255"/>
      <c r="K22" s="255"/>
      <c r="L22" s="255"/>
      <c r="M22" s="1"/>
      <c r="N22" s="1"/>
      <c r="O22" s="1"/>
      <c r="P22" s="1"/>
      <c r="Q22" s="1"/>
      <c r="R22" s="1"/>
      <c r="S22" s="1"/>
      <c r="T22" s="1"/>
      <c r="U22" s="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</row>
    <row r="23" spans="2:255" ht="27" x14ac:dyDescent="0.25">
      <c r="B23" s="770">
        <v>9</v>
      </c>
      <c r="C23" s="596" t="s">
        <v>334</v>
      </c>
      <c r="D23" s="597" t="s">
        <v>40</v>
      </c>
      <c r="E23" s="585">
        <v>2.2000000000000002</v>
      </c>
      <c r="F23" s="290"/>
      <c r="G23" s="17"/>
      <c r="H23" s="17"/>
      <c r="I23" s="17"/>
      <c r="J23" s="17"/>
      <c r="K23" s="17"/>
      <c r="L23" s="17"/>
      <c r="M23" s="1"/>
      <c r="N23" s="1"/>
      <c r="O23" s="1"/>
      <c r="P23" s="1"/>
      <c r="Q23" s="1"/>
      <c r="R23" s="1"/>
      <c r="S23" s="1"/>
      <c r="T23" s="1"/>
      <c r="U23" s="1"/>
    </row>
    <row r="24" spans="2:255" x14ac:dyDescent="0.25">
      <c r="B24" s="771"/>
      <c r="C24" s="694" t="s">
        <v>410</v>
      </c>
      <c r="D24" s="695" t="s">
        <v>44</v>
      </c>
      <c r="E24" s="696">
        <f>0.1642</f>
        <v>0.16420000000000001</v>
      </c>
      <c r="F24" s="697"/>
      <c r="G24" s="61"/>
      <c r="H24" s="61"/>
      <c r="I24" s="61"/>
      <c r="J24" s="61"/>
      <c r="K24" s="61"/>
      <c r="L24" s="61"/>
      <c r="M24" s="1"/>
      <c r="N24" s="1"/>
      <c r="O24" s="1"/>
      <c r="P24" s="1"/>
      <c r="Q24" s="1"/>
      <c r="R24" s="1"/>
      <c r="S24" s="1"/>
      <c r="T24" s="1"/>
      <c r="U24" s="1"/>
    </row>
    <row r="25" spans="2:255" s="126" customFormat="1" x14ac:dyDescent="0.25">
      <c r="B25" s="660">
        <v>10</v>
      </c>
      <c r="C25" s="593" t="s">
        <v>405</v>
      </c>
      <c r="D25" s="594" t="s">
        <v>40</v>
      </c>
      <c r="E25" s="582">
        <v>3.52</v>
      </c>
      <c r="F25" s="17"/>
      <c r="G25" s="669"/>
      <c r="H25" s="669"/>
      <c r="I25" s="669"/>
      <c r="J25" s="229"/>
      <c r="K25" s="229"/>
      <c r="L25" s="229"/>
      <c r="M25" s="1"/>
      <c r="N25" s="1"/>
      <c r="O25" s="1"/>
      <c r="P25" s="1"/>
      <c r="Q25" s="1"/>
      <c r="R25" s="1"/>
      <c r="S25" s="1"/>
      <c r="T25" s="1"/>
      <c r="U25" s="1"/>
    </row>
    <row r="26" spans="2:255" s="126" customFormat="1" x14ac:dyDescent="0.25">
      <c r="B26" s="409"/>
      <c r="C26" s="636" t="s">
        <v>212</v>
      </c>
      <c r="D26" s="599" t="s">
        <v>44</v>
      </c>
      <c r="E26" s="698">
        <v>1.634E-2</v>
      </c>
      <c r="F26" s="20"/>
      <c r="G26" s="20"/>
      <c r="H26" s="20"/>
      <c r="I26" s="20"/>
      <c r="J26" s="699"/>
      <c r="K26" s="699"/>
      <c r="L26" s="699"/>
      <c r="M26" s="1"/>
      <c r="N26" s="1"/>
      <c r="O26" s="1"/>
      <c r="P26" s="1"/>
      <c r="Q26" s="1"/>
      <c r="R26" s="1"/>
      <c r="S26" s="1"/>
      <c r="T26" s="1"/>
      <c r="U26" s="1"/>
    </row>
    <row r="27" spans="2:255" s="126" customFormat="1" x14ac:dyDescent="0.25">
      <c r="B27" s="421"/>
      <c r="C27" s="637" t="s">
        <v>213</v>
      </c>
      <c r="D27" s="702" t="s">
        <v>44</v>
      </c>
      <c r="E27" s="700">
        <v>0.34104000000000001</v>
      </c>
      <c r="F27" s="61"/>
      <c r="G27" s="61"/>
      <c r="H27" s="61"/>
      <c r="I27" s="61"/>
      <c r="J27" s="701"/>
      <c r="K27" s="701"/>
      <c r="L27" s="701"/>
    </row>
    <row r="28" spans="2:255" s="126" customFormat="1" ht="25.5" customHeight="1" x14ac:dyDescent="0.25">
      <c r="B28" s="474">
        <v>11</v>
      </c>
      <c r="C28" s="600" t="s">
        <v>143</v>
      </c>
      <c r="D28" s="601" t="s">
        <v>40</v>
      </c>
      <c r="E28" s="588">
        <f>100*0.2</f>
        <v>20</v>
      </c>
      <c r="F28" s="239"/>
      <c r="G28" s="239"/>
      <c r="H28" s="239"/>
      <c r="I28" s="239"/>
      <c r="J28" s="239"/>
      <c r="K28" s="239"/>
      <c r="L28" s="239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50"/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50"/>
      <c r="EW28" s="350"/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350"/>
      <c r="FL28" s="350"/>
      <c r="FM28" s="350"/>
      <c r="FN28" s="350"/>
      <c r="FO28" s="350"/>
      <c r="FP28" s="350"/>
      <c r="FQ28" s="350"/>
      <c r="FR28" s="350"/>
      <c r="FS28" s="350"/>
      <c r="FT28" s="350"/>
      <c r="FU28" s="350"/>
      <c r="FV28" s="350"/>
      <c r="FW28" s="350"/>
      <c r="FX28" s="350"/>
      <c r="FY28" s="350"/>
      <c r="FZ28" s="350"/>
      <c r="GA28" s="350"/>
      <c r="GB28" s="350"/>
      <c r="GC28" s="350"/>
      <c r="GD28" s="350"/>
      <c r="GE28" s="350"/>
      <c r="GF28" s="350"/>
      <c r="GG28" s="350"/>
      <c r="GH28" s="350"/>
      <c r="GI28" s="350"/>
      <c r="GJ28" s="350"/>
      <c r="GK28" s="350"/>
      <c r="GL28" s="350"/>
      <c r="GM28" s="350"/>
      <c r="GN28" s="350"/>
      <c r="GO28" s="350"/>
      <c r="GP28" s="350"/>
      <c r="GQ28" s="350"/>
      <c r="GR28" s="350"/>
      <c r="GS28" s="350"/>
      <c r="GT28" s="350"/>
      <c r="GU28" s="350"/>
      <c r="GV28" s="350"/>
      <c r="GW28" s="350"/>
      <c r="GX28" s="350"/>
      <c r="GY28" s="350"/>
      <c r="GZ28" s="350"/>
      <c r="HA28" s="350"/>
      <c r="HB28" s="350"/>
      <c r="HC28" s="350"/>
      <c r="HD28" s="350"/>
      <c r="HE28" s="350"/>
      <c r="HF28" s="350"/>
      <c r="HG28" s="350"/>
      <c r="HH28" s="350"/>
      <c r="HI28" s="350"/>
      <c r="HJ28" s="350"/>
      <c r="HK28" s="350"/>
      <c r="HL28" s="350"/>
      <c r="HM28" s="350"/>
      <c r="HN28" s="350"/>
      <c r="HO28" s="350"/>
      <c r="HP28" s="350"/>
      <c r="HQ28" s="350"/>
      <c r="HR28" s="350"/>
      <c r="HS28" s="350"/>
      <c r="HT28" s="350"/>
      <c r="HU28" s="350"/>
      <c r="HV28" s="350"/>
      <c r="HW28" s="350"/>
      <c r="HX28" s="350"/>
      <c r="HY28" s="350"/>
      <c r="HZ28" s="350"/>
      <c r="IA28" s="350"/>
      <c r="IB28" s="350"/>
      <c r="IC28" s="350"/>
      <c r="ID28" s="350"/>
      <c r="IE28" s="350"/>
      <c r="IF28" s="350"/>
      <c r="IG28" s="350"/>
      <c r="IH28" s="350"/>
      <c r="II28" s="350"/>
      <c r="IJ28" s="350"/>
      <c r="IK28" s="350"/>
      <c r="IL28" s="350"/>
      <c r="IM28" s="350"/>
      <c r="IN28" s="350"/>
      <c r="IO28" s="350"/>
      <c r="IP28" s="350"/>
      <c r="IQ28" s="350"/>
      <c r="IR28" s="350"/>
      <c r="IS28" s="350"/>
      <c r="IT28" s="350"/>
      <c r="IU28" s="350"/>
    </row>
    <row r="29" spans="2:255" s="126" customFormat="1" ht="13.5" x14ac:dyDescent="0.25">
      <c r="B29" s="663">
        <v>12</v>
      </c>
      <c r="C29" s="584" t="s">
        <v>144</v>
      </c>
      <c r="D29" s="586" t="s">
        <v>71</v>
      </c>
      <c r="E29" s="582">
        <v>20</v>
      </c>
      <c r="F29" s="17"/>
      <c r="G29" s="17"/>
      <c r="H29" s="17"/>
      <c r="I29" s="17"/>
      <c r="J29" s="17"/>
      <c r="K29" s="230"/>
      <c r="L29" s="290"/>
    </row>
    <row r="30" spans="2:255" s="126" customFormat="1" ht="13.5" x14ac:dyDescent="0.25">
      <c r="B30" s="228"/>
      <c r="C30" s="11" t="s">
        <v>152</v>
      </c>
      <c r="D30" s="665"/>
      <c r="E30" s="665"/>
      <c r="F30" s="665"/>
      <c r="G30" s="665"/>
      <c r="H30" s="665"/>
      <c r="I30" s="665"/>
      <c r="J30" s="665"/>
      <c r="K30" s="665"/>
      <c r="L30" s="665"/>
    </row>
    <row r="31" spans="2:255" s="126" customFormat="1" ht="13.5" x14ac:dyDescent="0.25">
      <c r="B31" s="456">
        <v>1</v>
      </c>
      <c r="C31" s="602" t="s">
        <v>151</v>
      </c>
      <c r="D31" s="603" t="s">
        <v>71</v>
      </c>
      <c r="E31" s="582">
        <v>50</v>
      </c>
      <c r="F31" s="233"/>
      <c r="G31" s="233"/>
      <c r="H31" s="233"/>
      <c r="I31" s="233"/>
      <c r="J31" s="233"/>
      <c r="K31" s="233"/>
      <c r="L31" s="233"/>
    </row>
    <row r="32" spans="2:255" s="126" customFormat="1" ht="21" customHeight="1" x14ac:dyDescent="0.25">
      <c r="B32" s="464">
        <v>2</v>
      </c>
      <c r="C32" s="604" t="s">
        <v>149</v>
      </c>
      <c r="D32" s="605" t="s">
        <v>71</v>
      </c>
      <c r="E32" s="606">
        <v>2.8</v>
      </c>
      <c r="F32" s="232"/>
      <c r="G32" s="232"/>
      <c r="H32" s="232"/>
      <c r="I32" s="232"/>
      <c r="J32" s="232"/>
      <c r="K32" s="232"/>
      <c r="L32" s="232"/>
    </row>
    <row r="33" spans="2:48" s="126" customFormat="1" ht="13.5" x14ac:dyDescent="0.25">
      <c r="B33" s="657">
        <v>3</v>
      </c>
      <c r="C33" s="584" t="s">
        <v>150</v>
      </c>
      <c r="D33" s="582" t="s">
        <v>71</v>
      </c>
      <c r="E33" s="582">
        <v>21</v>
      </c>
      <c r="F33" s="17"/>
      <c r="G33" s="17"/>
      <c r="H33" s="17"/>
      <c r="I33" s="17"/>
      <c r="J33" s="17"/>
      <c r="K33" s="17"/>
      <c r="L33" s="17"/>
    </row>
    <row r="34" spans="2:48" s="126" customFormat="1" x14ac:dyDescent="0.25">
      <c r="B34" s="668"/>
      <c r="C34" s="244" t="s">
        <v>164</v>
      </c>
      <c r="D34" s="453"/>
      <c r="E34" s="44"/>
      <c r="F34" s="44"/>
      <c r="G34" s="44"/>
      <c r="H34" s="44"/>
      <c r="I34" s="44"/>
      <c r="J34" s="44"/>
      <c r="K34" s="44"/>
      <c r="L34" s="44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</row>
    <row r="35" spans="2:48" s="126" customFormat="1" ht="18" customHeight="1" x14ac:dyDescent="0.25">
      <c r="B35" s="657">
        <v>1</v>
      </c>
      <c r="C35" s="584" t="s">
        <v>163</v>
      </c>
      <c r="D35" s="582" t="s">
        <v>71</v>
      </c>
      <c r="E35" s="582">
        <f>0.6*0.5*7</f>
        <v>2.1</v>
      </c>
      <c r="F35" s="17"/>
      <c r="G35" s="17"/>
      <c r="H35" s="17"/>
      <c r="I35" s="17"/>
      <c r="J35" s="17"/>
      <c r="K35" s="17"/>
      <c r="L35" s="17"/>
    </row>
    <row r="36" spans="2:48" s="126" customFormat="1" ht="24" customHeight="1" x14ac:dyDescent="0.25">
      <c r="B36" s="657">
        <v>2</v>
      </c>
      <c r="C36" s="584" t="s">
        <v>162</v>
      </c>
      <c r="D36" s="582" t="s">
        <v>71</v>
      </c>
      <c r="E36" s="582">
        <f>2.2*0.9*3</f>
        <v>5.94</v>
      </c>
      <c r="F36" s="17"/>
      <c r="G36" s="17"/>
      <c r="H36" s="17"/>
      <c r="I36" s="17"/>
      <c r="J36" s="17"/>
      <c r="K36" s="17"/>
      <c r="L36" s="17"/>
    </row>
    <row r="37" spans="2:48" s="212" customFormat="1" ht="13.5" x14ac:dyDescent="0.25">
      <c r="B37" s="474">
        <v>3</v>
      </c>
      <c r="C37" s="584" t="s">
        <v>161</v>
      </c>
      <c r="D37" s="607" t="s">
        <v>71</v>
      </c>
      <c r="E37" s="606">
        <f>E36*2.4</f>
        <v>14.256</v>
      </c>
      <c r="F37" s="132"/>
      <c r="G37" s="132"/>
      <c r="H37" s="132"/>
      <c r="I37" s="132"/>
      <c r="J37" s="132"/>
      <c r="K37" s="132"/>
      <c r="L37" s="132"/>
    </row>
    <row r="38" spans="2:48" s="126" customFormat="1" ht="13.5" x14ac:dyDescent="0.25">
      <c r="B38" s="228"/>
      <c r="C38" s="11" t="s">
        <v>153</v>
      </c>
      <c r="D38" s="665"/>
      <c r="E38" s="665"/>
      <c r="F38" s="665"/>
      <c r="G38" s="665"/>
      <c r="H38" s="665"/>
      <c r="I38" s="665"/>
      <c r="J38" s="665"/>
      <c r="K38" s="665"/>
      <c r="L38" s="665"/>
    </row>
    <row r="39" spans="2:48" s="126" customFormat="1" ht="13.5" x14ac:dyDescent="0.25">
      <c r="B39" s="660">
        <v>1</v>
      </c>
      <c r="C39" s="584" t="s">
        <v>146</v>
      </c>
      <c r="D39" s="582" t="s">
        <v>71</v>
      </c>
      <c r="E39" s="582">
        <v>100</v>
      </c>
      <c r="F39" s="17"/>
      <c r="G39" s="17"/>
      <c r="H39" s="17"/>
      <c r="I39" s="17"/>
      <c r="J39" s="17"/>
      <c r="K39" s="17"/>
      <c r="L39" s="17"/>
    </row>
    <row r="40" spans="2:48" s="126" customFormat="1" ht="13.5" x14ac:dyDescent="0.25">
      <c r="B40" s="660">
        <v>2</v>
      </c>
      <c r="C40" s="584" t="s">
        <v>147</v>
      </c>
      <c r="D40" s="582" t="s">
        <v>71</v>
      </c>
      <c r="E40" s="582">
        <v>15</v>
      </c>
      <c r="F40" s="17"/>
      <c r="G40" s="17"/>
      <c r="H40" s="17"/>
      <c r="I40" s="17"/>
      <c r="J40" s="17"/>
      <c r="K40" s="17"/>
      <c r="L40" s="17"/>
    </row>
    <row r="41" spans="2:48" s="126" customFormat="1" ht="16.899999999999999" customHeight="1" x14ac:dyDescent="0.25">
      <c r="B41" s="657">
        <v>3</v>
      </c>
      <c r="C41" s="584" t="s">
        <v>145</v>
      </c>
      <c r="D41" s="582" t="s">
        <v>71</v>
      </c>
      <c r="E41" s="582">
        <v>15</v>
      </c>
      <c r="F41" s="17"/>
      <c r="G41" s="17"/>
      <c r="H41" s="17"/>
      <c r="I41" s="17"/>
      <c r="J41" s="17"/>
      <c r="K41" s="17"/>
      <c r="L41" s="17"/>
    </row>
    <row r="42" spans="2:48" s="126" customFormat="1" ht="13.5" x14ac:dyDescent="0.25">
      <c r="B42" s="657">
        <v>4</v>
      </c>
      <c r="C42" s="584" t="s">
        <v>148</v>
      </c>
      <c r="D42" s="582" t="s">
        <v>71</v>
      </c>
      <c r="E42" s="582">
        <v>100</v>
      </c>
      <c r="F42" s="17"/>
      <c r="G42" s="17"/>
      <c r="H42" s="17"/>
      <c r="I42" s="17"/>
      <c r="J42" s="17"/>
      <c r="K42" s="17"/>
      <c r="L42" s="17"/>
    </row>
    <row r="43" spans="2:48" s="705" customFormat="1" ht="21.75" customHeight="1" x14ac:dyDescent="0.25">
      <c r="B43" s="473">
        <v>5</v>
      </c>
      <c r="C43" s="604" t="s">
        <v>154</v>
      </c>
      <c r="D43" s="608" t="s">
        <v>71</v>
      </c>
      <c r="E43" s="609">
        <v>3</v>
      </c>
      <c r="F43" s="234"/>
      <c r="G43" s="234"/>
      <c r="H43" s="234"/>
      <c r="I43" s="234"/>
      <c r="J43" s="234"/>
      <c r="K43" s="234"/>
      <c r="L43" s="234"/>
    </row>
    <row r="44" spans="2:48" s="705" customFormat="1" ht="27" x14ac:dyDescent="0.25">
      <c r="B44" s="473">
        <v>6</v>
      </c>
      <c r="C44" s="584" t="s">
        <v>155</v>
      </c>
      <c r="D44" s="608" t="s">
        <v>71</v>
      </c>
      <c r="E44" s="716">
        <v>3</v>
      </c>
      <c r="F44" s="234"/>
      <c r="G44" s="234"/>
      <c r="H44" s="234"/>
      <c r="I44" s="234"/>
      <c r="J44" s="234"/>
      <c r="K44" s="234"/>
      <c r="L44" s="234"/>
    </row>
    <row r="45" spans="2:48" s="138" customFormat="1" ht="27" x14ac:dyDescent="0.25">
      <c r="B45" s="657">
        <v>7</v>
      </c>
      <c r="C45" s="610" t="s">
        <v>156</v>
      </c>
      <c r="D45" s="586" t="s">
        <v>71</v>
      </c>
      <c r="E45" s="582">
        <v>24</v>
      </c>
      <c r="F45" s="660"/>
      <c r="G45" s="17"/>
      <c r="H45" s="125"/>
      <c r="I45" s="17"/>
      <c r="J45" s="125"/>
      <c r="K45" s="17"/>
      <c r="L45" s="17"/>
      <c r="M45" s="111"/>
      <c r="N45" s="111"/>
      <c r="O45" s="235"/>
      <c r="P45" s="236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</row>
    <row r="46" spans="2:48" s="115" customFormat="1" x14ac:dyDescent="0.25">
      <c r="B46" s="453"/>
      <c r="C46" s="11" t="s">
        <v>165</v>
      </c>
      <c r="D46" s="465"/>
      <c r="E46" s="281"/>
      <c r="F46" s="281"/>
      <c r="G46" s="281"/>
      <c r="H46" s="281"/>
      <c r="I46" s="281"/>
      <c r="J46" s="281"/>
      <c r="K46" s="281"/>
      <c r="L46" s="281"/>
      <c r="M46" s="111"/>
      <c r="N46" s="111"/>
      <c r="O46" s="111"/>
    </row>
    <row r="47" spans="2:48" s="126" customFormat="1" ht="13.5" x14ac:dyDescent="0.25">
      <c r="B47" s="453"/>
      <c r="C47" s="11" t="s">
        <v>174</v>
      </c>
      <c r="D47" s="44"/>
      <c r="E47" s="44"/>
      <c r="F47" s="44"/>
      <c r="G47" s="44"/>
      <c r="H47" s="44"/>
      <c r="I47" s="44"/>
      <c r="J47" s="44"/>
      <c r="K47" s="44"/>
      <c r="L47" s="44"/>
      <c r="M47" s="158"/>
    </row>
    <row r="48" spans="2:48" s="358" customFormat="1" ht="13.5" x14ac:dyDescent="0.25">
      <c r="B48" s="706">
        <v>1</v>
      </c>
      <c r="C48" s="707" t="s">
        <v>411</v>
      </c>
      <c r="D48" s="607" t="s">
        <v>40</v>
      </c>
      <c r="E48" s="588">
        <f>0.82+0.14+0.145+1.1</f>
        <v>2.2050000000000001</v>
      </c>
      <c r="F48" s="276"/>
      <c r="G48" s="276"/>
      <c r="H48" s="276"/>
      <c r="I48" s="276"/>
      <c r="J48" s="276"/>
      <c r="K48" s="276"/>
      <c r="L48" s="276"/>
    </row>
    <row r="49" spans="2:34" s="358" customFormat="1" ht="13.5" x14ac:dyDescent="0.25">
      <c r="B49" s="708">
        <v>2</v>
      </c>
      <c r="C49" s="709" t="s">
        <v>178</v>
      </c>
      <c r="D49" s="710" t="s">
        <v>40</v>
      </c>
      <c r="E49" s="615">
        <f>E48</f>
        <v>2.2050000000000001</v>
      </c>
      <c r="F49" s="611"/>
      <c r="G49" s="611"/>
      <c r="H49" s="611"/>
      <c r="I49" s="611"/>
      <c r="J49" s="611"/>
      <c r="K49" s="611"/>
      <c r="L49" s="611"/>
    </row>
    <row r="50" spans="2:34" s="359" customFormat="1" ht="13.5" x14ac:dyDescent="0.25">
      <c r="B50" s="708">
        <f>B49+1</f>
        <v>3</v>
      </c>
      <c r="C50" s="598" t="s">
        <v>175</v>
      </c>
      <c r="D50" s="711" t="s">
        <v>71</v>
      </c>
      <c r="E50" s="583">
        <v>50</v>
      </c>
      <c r="F50" s="712"/>
      <c r="G50" s="712"/>
      <c r="H50" s="712"/>
      <c r="I50" s="712"/>
      <c r="J50" s="712"/>
      <c r="K50" s="712"/>
      <c r="L50" s="712"/>
    </row>
    <row r="51" spans="2:34" s="359" customFormat="1" ht="13.5" x14ac:dyDescent="0.25">
      <c r="B51" s="708">
        <f t="shared" ref="B51:B60" si="0">B50+1</f>
        <v>4</v>
      </c>
      <c r="C51" s="593" t="s">
        <v>176</v>
      </c>
      <c r="D51" s="713" t="s">
        <v>71</v>
      </c>
      <c r="E51" s="582">
        <f>E50</f>
        <v>50</v>
      </c>
      <c r="F51" s="271"/>
      <c r="G51" s="271"/>
      <c r="H51" s="271"/>
      <c r="I51" s="271"/>
      <c r="J51" s="271"/>
      <c r="K51" s="271"/>
      <c r="L51" s="271"/>
    </row>
    <row r="52" spans="2:34" s="359" customFormat="1" x14ac:dyDescent="0.25">
      <c r="B52" s="708">
        <f t="shared" si="0"/>
        <v>5</v>
      </c>
      <c r="C52" s="593" t="s">
        <v>177</v>
      </c>
      <c r="D52" s="713" t="s">
        <v>71</v>
      </c>
      <c r="E52" s="582">
        <f>E51</f>
        <v>50</v>
      </c>
      <c r="F52" s="272"/>
      <c r="G52" s="272"/>
      <c r="H52" s="272"/>
      <c r="I52" s="272"/>
      <c r="J52" s="272"/>
      <c r="K52" s="272"/>
      <c r="L52" s="272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2:34" s="115" customFormat="1" ht="13.5" x14ac:dyDescent="0.25">
      <c r="B53" s="708">
        <f t="shared" si="0"/>
        <v>6</v>
      </c>
      <c r="C53" s="600" t="s">
        <v>240</v>
      </c>
      <c r="D53" s="601" t="s">
        <v>71</v>
      </c>
      <c r="E53" s="582">
        <v>50</v>
      </c>
      <c r="F53" s="301"/>
      <c r="G53" s="302"/>
      <c r="H53" s="301"/>
      <c r="I53" s="302"/>
      <c r="J53" s="301"/>
      <c r="K53" s="301"/>
      <c r="L53" s="17"/>
    </row>
    <row r="54" spans="2:34" s="358" customFormat="1" ht="13.5" x14ac:dyDescent="0.25">
      <c r="B54" s="708">
        <f t="shared" si="0"/>
        <v>7</v>
      </c>
      <c r="C54" s="714" t="s">
        <v>180</v>
      </c>
      <c r="D54" s="607" t="s">
        <v>71</v>
      </c>
      <c r="E54" s="588">
        <v>50</v>
      </c>
      <c r="F54" s="276"/>
      <c r="G54" s="276"/>
      <c r="H54" s="276"/>
      <c r="I54" s="276"/>
      <c r="J54" s="276"/>
      <c r="K54" s="276"/>
      <c r="L54" s="276"/>
    </row>
    <row r="55" spans="2:34" s="358" customFormat="1" ht="13.5" x14ac:dyDescent="0.25">
      <c r="B55" s="708">
        <f t="shared" si="0"/>
        <v>8</v>
      </c>
      <c r="C55" s="714" t="s">
        <v>179</v>
      </c>
      <c r="D55" s="607" t="s">
        <v>12</v>
      </c>
      <c r="E55" s="588">
        <v>8</v>
      </c>
      <c r="F55" s="276"/>
      <c r="G55" s="276"/>
      <c r="H55" s="276"/>
      <c r="I55" s="276"/>
      <c r="J55" s="276"/>
      <c r="K55" s="276"/>
      <c r="L55" s="276"/>
    </row>
    <row r="56" spans="2:34" s="238" customFormat="1" ht="15" customHeight="1" x14ac:dyDescent="0.25">
      <c r="B56" s="708">
        <f t="shared" si="0"/>
        <v>9</v>
      </c>
      <c r="C56" s="612" t="s">
        <v>159</v>
      </c>
      <c r="D56" s="613" t="s">
        <v>27</v>
      </c>
      <c r="E56" s="588">
        <v>17.2</v>
      </c>
      <c r="F56" s="239"/>
      <c r="G56" s="239"/>
      <c r="H56" s="239"/>
      <c r="I56" s="239"/>
      <c r="J56" s="239"/>
      <c r="K56" s="239"/>
      <c r="L56" s="239"/>
      <c r="M56" s="240"/>
      <c r="N56" s="241"/>
      <c r="O56" s="241"/>
      <c r="P56" s="241"/>
    </row>
    <row r="57" spans="2:34" s="238" customFormat="1" ht="15" customHeight="1" x14ac:dyDescent="0.25">
      <c r="B57" s="708">
        <f t="shared" si="0"/>
        <v>10</v>
      </c>
      <c r="C57" s="612" t="s">
        <v>412</v>
      </c>
      <c r="D57" s="613" t="s">
        <v>27</v>
      </c>
      <c r="E57" s="588">
        <v>11</v>
      </c>
      <c r="F57" s="239"/>
      <c r="G57" s="239"/>
      <c r="H57" s="239"/>
      <c r="I57" s="239"/>
      <c r="J57" s="239"/>
      <c r="K57" s="239"/>
      <c r="L57" s="239"/>
      <c r="M57" s="240"/>
      <c r="N57" s="241"/>
      <c r="O57" s="241"/>
      <c r="P57" s="241"/>
    </row>
    <row r="58" spans="2:34" s="238" customFormat="1" ht="15" customHeight="1" x14ac:dyDescent="0.25">
      <c r="B58" s="708">
        <f t="shared" si="0"/>
        <v>11</v>
      </c>
      <c r="C58" s="612" t="s">
        <v>157</v>
      </c>
      <c r="D58" s="614" t="s">
        <v>17</v>
      </c>
      <c r="E58" s="588">
        <v>4</v>
      </c>
      <c r="F58" s="239"/>
      <c r="G58" s="239"/>
      <c r="H58" s="239"/>
      <c r="I58" s="239"/>
      <c r="J58" s="239"/>
      <c r="K58" s="239"/>
      <c r="L58" s="239"/>
      <c r="M58" s="240"/>
      <c r="N58" s="241"/>
      <c r="O58" s="241"/>
      <c r="P58" s="241"/>
    </row>
    <row r="59" spans="2:34" s="238" customFormat="1" ht="15" customHeight="1" x14ac:dyDescent="0.25">
      <c r="B59" s="708">
        <f t="shared" si="0"/>
        <v>12</v>
      </c>
      <c r="C59" s="612" t="s">
        <v>158</v>
      </c>
      <c r="D59" s="614" t="s">
        <v>17</v>
      </c>
      <c r="E59" s="588">
        <v>4</v>
      </c>
      <c r="F59" s="239"/>
      <c r="G59" s="239"/>
      <c r="H59" s="239"/>
      <c r="I59" s="239"/>
      <c r="J59" s="239"/>
      <c r="K59" s="239"/>
      <c r="L59" s="239"/>
      <c r="M59" s="240"/>
      <c r="N59" s="241"/>
      <c r="O59" s="241"/>
      <c r="P59" s="241"/>
    </row>
    <row r="60" spans="2:34" s="675" customFormat="1" ht="16.5" customHeight="1" x14ac:dyDescent="0.25">
      <c r="B60" s="708">
        <f t="shared" si="0"/>
        <v>13</v>
      </c>
      <c r="C60" s="715" t="s">
        <v>413</v>
      </c>
      <c r="D60" s="582" t="s">
        <v>71</v>
      </c>
      <c r="E60" s="582">
        <v>80</v>
      </c>
      <c r="F60" s="290"/>
      <c r="G60" s="290"/>
      <c r="H60" s="290"/>
      <c r="I60" s="290"/>
      <c r="J60" s="290"/>
      <c r="K60" s="290"/>
      <c r="L60" s="290"/>
      <c r="M60" s="358"/>
      <c r="N60" s="358"/>
      <c r="O60" s="358"/>
      <c r="P60" s="358"/>
      <c r="Q60" s="358"/>
      <c r="R60" s="358"/>
      <c r="S60" s="358"/>
    </row>
    <row r="61" spans="2:34" s="138" customFormat="1" ht="18" customHeight="1" x14ac:dyDescent="0.25">
      <c r="B61" s="11"/>
      <c r="C61" s="11" t="s">
        <v>7</v>
      </c>
      <c r="D61" s="11"/>
      <c r="E61" s="139"/>
      <c r="F61" s="11"/>
      <c r="G61" s="79"/>
      <c r="H61" s="79"/>
      <c r="I61" s="79"/>
      <c r="J61" s="79"/>
      <c r="K61" s="79"/>
      <c r="L61" s="79"/>
      <c r="M61" s="140"/>
    </row>
    <row r="62" spans="2:34" s="126" customFormat="1" ht="18" customHeight="1" x14ac:dyDescent="0.25">
      <c r="B62" s="141"/>
      <c r="C62" s="11" t="s">
        <v>52</v>
      </c>
      <c r="D62" s="142" t="s">
        <v>345</v>
      </c>
      <c r="E62" s="139"/>
      <c r="F62" s="11"/>
      <c r="G62" s="79"/>
      <c r="H62" s="79"/>
      <c r="I62" s="79"/>
      <c r="J62" s="79"/>
      <c r="K62" s="79"/>
      <c r="L62" s="79"/>
      <c r="M62" s="131"/>
    </row>
    <row r="63" spans="2:34" s="116" customFormat="1" ht="18" customHeight="1" x14ac:dyDescent="0.25">
      <c r="B63" s="143"/>
      <c r="C63" s="11" t="s">
        <v>7</v>
      </c>
      <c r="D63" s="144"/>
      <c r="E63" s="145"/>
      <c r="F63" s="145"/>
      <c r="G63" s="85"/>
      <c r="H63" s="85"/>
      <c r="I63" s="85"/>
      <c r="J63" s="85"/>
      <c r="K63" s="85"/>
      <c r="L63" s="85"/>
    </row>
    <row r="64" spans="2:34" s="126" customFormat="1" ht="18" customHeight="1" x14ac:dyDescent="0.25">
      <c r="B64" s="11"/>
      <c r="C64" s="11" t="s">
        <v>33</v>
      </c>
      <c r="D64" s="142" t="s">
        <v>345</v>
      </c>
      <c r="E64" s="139"/>
      <c r="F64" s="11"/>
      <c r="G64" s="79"/>
      <c r="H64" s="79"/>
      <c r="I64" s="79"/>
      <c r="J64" s="79"/>
      <c r="K64" s="79"/>
      <c r="L64" s="79"/>
      <c r="M64" s="146"/>
    </row>
    <row r="65" spans="2:12" x14ac:dyDescent="0.25">
      <c r="B65" s="11"/>
      <c r="C65" s="11" t="s">
        <v>76</v>
      </c>
      <c r="D65" s="88"/>
      <c r="E65" s="282"/>
      <c r="F65" s="282"/>
      <c r="G65" s="283"/>
      <c r="H65" s="282"/>
      <c r="I65" s="79"/>
      <c r="J65" s="282"/>
      <c r="K65" s="282"/>
      <c r="L65" s="79"/>
    </row>
  </sheetData>
  <mergeCells count="10">
    <mergeCell ref="B23:B24"/>
    <mergeCell ref="B1:L1"/>
    <mergeCell ref="B4:B5"/>
    <mergeCell ref="C4:C5"/>
    <mergeCell ref="D4:D5"/>
    <mergeCell ref="E4:E5"/>
    <mergeCell ref="F4:G4"/>
    <mergeCell ref="H4:I4"/>
    <mergeCell ref="J4:K4"/>
    <mergeCell ref="L4:L5"/>
  </mergeCells>
  <pageMargins left="0.2" right="0.2" top="0.75" bottom="0.75" header="0.3" footer="0.3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Normal="100" workbookViewId="0">
      <selection activeCell="O13" sqref="O13"/>
    </sheetView>
  </sheetViews>
  <sheetFormatPr defaultRowHeight="12.75" x14ac:dyDescent="0.25"/>
  <cols>
    <col min="1" max="1" width="4.85546875" style="115" customWidth="1"/>
    <col min="2" max="2" width="4.140625" style="115" customWidth="1"/>
    <col min="3" max="3" width="55.28515625" style="115" customWidth="1"/>
    <col min="4" max="4" width="8.28515625" style="115" customWidth="1"/>
    <col min="5" max="5" width="11.28515625" style="115" customWidth="1"/>
    <col min="6" max="6" width="9.7109375" style="115" bestFit="1" customWidth="1"/>
    <col min="7" max="7" width="11.5703125" style="115" bestFit="1" customWidth="1"/>
    <col min="8" max="8" width="9.28515625" style="115" customWidth="1"/>
    <col min="9" max="9" width="9.5703125" style="115" bestFit="1" customWidth="1"/>
    <col min="10" max="10" width="10" style="115" customWidth="1"/>
    <col min="11" max="11" width="9.5703125" style="115" customWidth="1"/>
    <col min="12" max="12" width="9.7109375" style="115" bestFit="1" customWidth="1"/>
    <col min="13" max="13" width="11.7109375" style="115" customWidth="1"/>
    <col min="14" max="254" width="9.140625" style="115"/>
    <col min="255" max="255" width="3.42578125" style="115" customWidth="1"/>
    <col min="256" max="256" width="4.140625" style="115" customWidth="1"/>
    <col min="257" max="257" width="10" style="115" customWidth="1"/>
    <col min="258" max="258" width="45" style="115" customWidth="1"/>
    <col min="259" max="259" width="8.28515625" style="115" customWidth="1"/>
    <col min="260" max="260" width="15.28515625" style="115" customWidth="1"/>
    <col min="261" max="261" width="11.28515625" style="115" customWidth="1"/>
    <col min="262" max="262" width="9.7109375" style="115" bestFit="1" customWidth="1"/>
    <col min="263" max="263" width="11.5703125" style="115" bestFit="1" customWidth="1"/>
    <col min="264" max="264" width="9.28515625" style="115" customWidth="1"/>
    <col min="265" max="265" width="9.5703125" style="115" bestFit="1" customWidth="1"/>
    <col min="266" max="266" width="10" style="115" customWidth="1"/>
    <col min="267" max="267" width="9.5703125" style="115" customWidth="1"/>
    <col min="268" max="268" width="9.7109375" style="115" bestFit="1" customWidth="1"/>
    <col min="269" max="269" width="11.7109375" style="115" customWidth="1"/>
    <col min="270" max="510" width="9.140625" style="115"/>
    <col min="511" max="511" width="3.42578125" style="115" customWidth="1"/>
    <col min="512" max="512" width="4.140625" style="115" customWidth="1"/>
    <col min="513" max="513" width="10" style="115" customWidth="1"/>
    <col min="514" max="514" width="45" style="115" customWidth="1"/>
    <col min="515" max="515" width="8.28515625" style="115" customWidth="1"/>
    <col min="516" max="516" width="15.28515625" style="115" customWidth="1"/>
    <col min="517" max="517" width="11.28515625" style="115" customWidth="1"/>
    <col min="518" max="518" width="9.7109375" style="115" bestFit="1" customWidth="1"/>
    <col min="519" max="519" width="11.5703125" style="115" bestFit="1" customWidth="1"/>
    <col min="520" max="520" width="9.28515625" style="115" customWidth="1"/>
    <col min="521" max="521" width="9.5703125" style="115" bestFit="1" customWidth="1"/>
    <col min="522" max="522" width="10" style="115" customWidth="1"/>
    <col min="523" max="523" width="9.5703125" style="115" customWidth="1"/>
    <col min="524" max="524" width="9.7109375" style="115" bestFit="1" customWidth="1"/>
    <col min="525" max="525" width="11.7109375" style="115" customWidth="1"/>
    <col min="526" max="766" width="9.140625" style="115"/>
    <col min="767" max="767" width="3.42578125" style="115" customWidth="1"/>
    <col min="768" max="768" width="4.140625" style="115" customWidth="1"/>
    <col min="769" max="769" width="10" style="115" customWidth="1"/>
    <col min="770" max="770" width="45" style="115" customWidth="1"/>
    <col min="771" max="771" width="8.28515625" style="115" customWidth="1"/>
    <col min="772" max="772" width="15.28515625" style="115" customWidth="1"/>
    <col min="773" max="773" width="11.28515625" style="115" customWidth="1"/>
    <col min="774" max="774" width="9.7109375" style="115" bestFit="1" customWidth="1"/>
    <col min="775" max="775" width="11.5703125" style="115" bestFit="1" customWidth="1"/>
    <col min="776" max="776" width="9.28515625" style="115" customWidth="1"/>
    <col min="777" max="777" width="9.5703125" style="115" bestFit="1" customWidth="1"/>
    <col min="778" max="778" width="10" style="115" customWidth="1"/>
    <col min="779" max="779" width="9.5703125" style="115" customWidth="1"/>
    <col min="780" max="780" width="9.7109375" style="115" bestFit="1" customWidth="1"/>
    <col min="781" max="781" width="11.7109375" style="115" customWidth="1"/>
    <col min="782" max="1022" width="9.140625" style="115"/>
    <col min="1023" max="1023" width="3.42578125" style="115" customWidth="1"/>
    <col min="1024" max="1024" width="4.140625" style="115" customWidth="1"/>
    <col min="1025" max="1025" width="10" style="115" customWidth="1"/>
    <col min="1026" max="1026" width="45" style="115" customWidth="1"/>
    <col min="1027" max="1027" width="8.28515625" style="115" customWidth="1"/>
    <col min="1028" max="1028" width="15.28515625" style="115" customWidth="1"/>
    <col min="1029" max="1029" width="11.28515625" style="115" customWidth="1"/>
    <col min="1030" max="1030" width="9.7109375" style="115" bestFit="1" customWidth="1"/>
    <col min="1031" max="1031" width="11.5703125" style="115" bestFit="1" customWidth="1"/>
    <col min="1032" max="1032" width="9.28515625" style="115" customWidth="1"/>
    <col min="1033" max="1033" width="9.5703125" style="115" bestFit="1" customWidth="1"/>
    <col min="1034" max="1034" width="10" style="115" customWidth="1"/>
    <col min="1035" max="1035" width="9.5703125" style="115" customWidth="1"/>
    <col min="1036" max="1036" width="9.7109375" style="115" bestFit="1" customWidth="1"/>
    <col min="1037" max="1037" width="11.7109375" style="115" customWidth="1"/>
    <col min="1038" max="1278" width="9.140625" style="115"/>
    <col min="1279" max="1279" width="3.42578125" style="115" customWidth="1"/>
    <col min="1280" max="1280" width="4.140625" style="115" customWidth="1"/>
    <col min="1281" max="1281" width="10" style="115" customWidth="1"/>
    <col min="1282" max="1282" width="45" style="115" customWidth="1"/>
    <col min="1283" max="1283" width="8.28515625" style="115" customWidth="1"/>
    <col min="1284" max="1284" width="15.28515625" style="115" customWidth="1"/>
    <col min="1285" max="1285" width="11.28515625" style="115" customWidth="1"/>
    <col min="1286" max="1286" width="9.7109375" style="115" bestFit="1" customWidth="1"/>
    <col min="1287" max="1287" width="11.5703125" style="115" bestFit="1" customWidth="1"/>
    <col min="1288" max="1288" width="9.28515625" style="115" customWidth="1"/>
    <col min="1289" max="1289" width="9.5703125" style="115" bestFit="1" customWidth="1"/>
    <col min="1290" max="1290" width="10" style="115" customWidth="1"/>
    <col min="1291" max="1291" width="9.5703125" style="115" customWidth="1"/>
    <col min="1292" max="1292" width="9.7109375" style="115" bestFit="1" customWidth="1"/>
    <col min="1293" max="1293" width="11.7109375" style="115" customWidth="1"/>
    <col min="1294" max="1534" width="9.140625" style="115"/>
    <col min="1535" max="1535" width="3.42578125" style="115" customWidth="1"/>
    <col min="1536" max="1536" width="4.140625" style="115" customWidth="1"/>
    <col min="1537" max="1537" width="10" style="115" customWidth="1"/>
    <col min="1538" max="1538" width="45" style="115" customWidth="1"/>
    <col min="1539" max="1539" width="8.28515625" style="115" customWidth="1"/>
    <col min="1540" max="1540" width="15.28515625" style="115" customWidth="1"/>
    <col min="1541" max="1541" width="11.28515625" style="115" customWidth="1"/>
    <col min="1542" max="1542" width="9.7109375" style="115" bestFit="1" customWidth="1"/>
    <col min="1543" max="1543" width="11.5703125" style="115" bestFit="1" customWidth="1"/>
    <col min="1544" max="1544" width="9.28515625" style="115" customWidth="1"/>
    <col min="1545" max="1545" width="9.5703125" style="115" bestFit="1" customWidth="1"/>
    <col min="1546" max="1546" width="10" style="115" customWidth="1"/>
    <col min="1547" max="1547" width="9.5703125" style="115" customWidth="1"/>
    <col min="1548" max="1548" width="9.7109375" style="115" bestFit="1" customWidth="1"/>
    <col min="1549" max="1549" width="11.7109375" style="115" customWidth="1"/>
    <col min="1550" max="1790" width="9.140625" style="115"/>
    <col min="1791" max="1791" width="3.42578125" style="115" customWidth="1"/>
    <col min="1792" max="1792" width="4.140625" style="115" customWidth="1"/>
    <col min="1793" max="1793" width="10" style="115" customWidth="1"/>
    <col min="1794" max="1794" width="45" style="115" customWidth="1"/>
    <col min="1795" max="1795" width="8.28515625" style="115" customWidth="1"/>
    <col min="1796" max="1796" width="15.28515625" style="115" customWidth="1"/>
    <col min="1797" max="1797" width="11.28515625" style="115" customWidth="1"/>
    <col min="1798" max="1798" width="9.7109375" style="115" bestFit="1" customWidth="1"/>
    <col min="1799" max="1799" width="11.5703125" style="115" bestFit="1" customWidth="1"/>
    <col min="1800" max="1800" width="9.28515625" style="115" customWidth="1"/>
    <col min="1801" max="1801" width="9.5703125" style="115" bestFit="1" customWidth="1"/>
    <col min="1802" max="1802" width="10" style="115" customWidth="1"/>
    <col min="1803" max="1803" width="9.5703125" style="115" customWidth="1"/>
    <col min="1804" max="1804" width="9.7109375" style="115" bestFit="1" customWidth="1"/>
    <col min="1805" max="1805" width="11.7109375" style="115" customWidth="1"/>
    <col min="1806" max="2046" width="9.140625" style="115"/>
    <col min="2047" max="2047" width="3.42578125" style="115" customWidth="1"/>
    <col min="2048" max="2048" width="4.140625" style="115" customWidth="1"/>
    <col min="2049" max="2049" width="10" style="115" customWidth="1"/>
    <col min="2050" max="2050" width="45" style="115" customWidth="1"/>
    <col min="2051" max="2051" width="8.28515625" style="115" customWidth="1"/>
    <col min="2052" max="2052" width="15.28515625" style="115" customWidth="1"/>
    <col min="2053" max="2053" width="11.28515625" style="115" customWidth="1"/>
    <col min="2054" max="2054" width="9.7109375" style="115" bestFit="1" customWidth="1"/>
    <col min="2055" max="2055" width="11.5703125" style="115" bestFit="1" customWidth="1"/>
    <col min="2056" max="2056" width="9.28515625" style="115" customWidth="1"/>
    <col min="2057" max="2057" width="9.5703125" style="115" bestFit="1" customWidth="1"/>
    <col min="2058" max="2058" width="10" style="115" customWidth="1"/>
    <col min="2059" max="2059" width="9.5703125" style="115" customWidth="1"/>
    <col min="2060" max="2060" width="9.7109375" style="115" bestFit="1" customWidth="1"/>
    <col min="2061" max="2061" width="11.7109375" style="115" customWidth="1"/>
    <col min="2062" max="2302" width="9.140625" style="115"/>
    <col min="2303" max="2303" width="3.42578125" style="115" customWidth="1"/>
    <col min="2304" max="2304" width="4.140625" style="115" customWidth="1"/>
    <col min="2305" max="2305" width="10" style="115" customWidth="1"/>
    <col min="2306" max="2306" width="45" style="115" customWidth="1"/>
    <col min="2307" max="2307" width="8.28515625" style="115" customWidth="1"/>
    <col min="2308" max="2308" width="15.28515625" style="115" customWidth="1"/>
    <col min="2309" max="2309" width="11.28515625" style="115" customWidth="1"/>
    <col min="2310" max="2310" width="9.7109375" style="115" bestFit="1" customWidth="1"/>
    <col min="2311" max="2311" width="11.5703125" style="115" bestFit="1" customWidth="1"/>
    <col min="2312" max="2312" width="9.28515625" style="115" customWidth="1"/>
    <col min="2313" max="2313" width="9.5703125" style="115" bestFit="1" customWidth="1"/>
    <col min="2314" max="2314" width="10" style="115" customWidth="1"/>
    <col min="2315" max="2315" width="9.5703125" style="115" customWidth="1"/>
    <col min="2316" max="2316" width="9.7109375" style="115" bestFit="1" customWidth="1"/>
    <col min="2317" max="2317" width="11.7109375" style="115" customWidth="1"/>
    <col min="2318" max="2558" width="9.140625" style="115"/>
    <col min="2559" max="2559" width="3.42578125" style="115" customWidth="1"/>
    <col min="2560" max="2560" width="4.140625" style="115" customWidth="1"/>
    <col min="2561" max="2561" width="10" style="115" customWidth="1"/>
    <col min="2562" max="2562" width="45" style="115" customWidth="1"/>
    <col min="2563" max="2563" width="8.28515625" style="115" customWidth="1"/>
    <col min="2564" max="2564" width="15.28515625" style="115" customWidth="1"/>
    <col min="2565" max="2565" width="11.28515625" style="115" customWidth="1"/>
    <col min="2566" max="2566" width="9.7109375" style="115" bestFit="1" customWidth="1"/>
    <col min="2567" max="2567" width="11.5703125" style="115" bestFit="1" customWidth="1"/>
    <col min="2568" max="2568" width="9.28515625" style="115" customWidth="1"/>
    <col min="2569" max="2569" width="9.5703125" style="115" bestFit="1" customWidth="1"/>
    <col min="2570" max="2570" width="10" style="115" customWidth="1"/>
    <col min="2571" max="2571" width="9.5703125" style="115" customWidth="1"/>
    <col min="2572" max="2572" width="9.7109375" style="115" bestFit="1" customWidth="1"/>
    <col min="2573" max="2573" width="11.7109375" style="115" customWidth="1"/>
    <col min="2574" max="2814" width="9.140625" style="115"/>
    <col min="2815" max="2815" width="3.42578125" style="115" customWidth="1"/>
    <col min="2816" max="2816" width="4.140625" style="115" customWidth="1"/>
    <col min="2817" max="2817" width="10" style="115" customWidth="1"/>
    <col min="2818" max="2818" width="45" style="115" customWidth="1"/>
    <col min="2819" max="2819" width="8.28515625" style="115" customWidth="1"/>
    <col min="2820" max="2820" width="15.28515625" style="115" customWidth="1"/>
    <col min="2821" max="2821" width="11.28515625" style="115" customWidth="1"/>
    <col min="2822" max="2822" width="9.7109375" style="115" bestFit="1" customWidth="1"/>
    <col min="2823" max="2823" width="11.5703125" style="115" bestFit="1" customWidth="1"/>
    <col min="2824" max="2824" width="9.28515625" style="115" customWidth="1"/>
    <col min="2825" max="2825" width="9.5703125" style="115" bestFit="1" customWidth="1"/>
    <col min="2826" max="2826" width="10" style="115" customWidth="1"/>
    <col min="2827" max="2827" width="9.5703125" style="115" customWidth="1"/>
    <col min="2828" max="2828" width="9.7109375" style="115" bestFit="1" customWidth="1"/>
    <col min="2829" max="2829" width="11.7109375" style="115" customWidth="1"/>
    <col min="2830" max="3070" width="9.140625" style="115"/>
    <col min="3071" max="3071" width="3.42578125" style="115" customWidth="1"/>
    <col min="3072" max="3072" width="4.140625" style="115" customWidth="1"/>
    <col min="3073" max="3073" width="10" style="115" customWidth="1"/>
    <col min="3074" max="3074" width="45" style="115" customWidth="1"/>
    <col min="3075" max="3075" width="8.28515625" style="115" customWidth="1"/>
    <col min="3076" max="3076" width="15.28515625" style="115" customWidth="1"/>
    <col min="3077" max="3077" width="11.28515625" style="115" customWidth="1"/>
    <col min="3078" max="3078" width="9.7109375" style="115" bestFit="1" customWidth="1"/>
    <col min="3079" max="3079" width="11.5703125" style="115" bestFit="1" customWidth="1"/>
    <col min="3080" max="3080" width="9.28515625" style="115" customWidth="1"/>
    <col min="3081" max="3081" width="9.5703125" style="115" bestFit="1" customWidth="1"/>
    <col min="3082" max="3082" width="10" style="115" customWidth="1"/>
    <col min="3083" max="3083" width="9.5703125" style="115" customWidth="1"/>
    <col min="3084" max="3084" width="9.7109375" style="115" bestFit="1" customWidth="1"/>
    <col min="3085" max="3085" width="11.7109375" style="115" customWidth="1"/>
    <col min="3086" max="3326" width="9.140625" style="115"/>
    <col min="3327" max="3327" width="3.42578125" style="115" customWidth="1"/>
    <col min="3328" max="3328" width="4.140625" style="115" customWidth="1"/>
    <col min="3329" max="3329" width="10" style="115" customWidth="1"/>
    <col min="3330" max="3330" width="45" style="115" customWidth="1"/>
    <col min="3331" max="3331" width="8.28515625" style="115" customWidth="1"/>
    <col min="3332" max="3332" width="15.28515625" style="115" customWidth="1"/>
    <col min="3333" max="3333" width="11.28515625" style="115" customWidth="1"/>
    <col min="3334" max="3334" width="9.7109375" style="115" bestFit="1" customWidth="1"/>
    <col min="3335" max="3335" width="11.5703125" style="115" bestFit="1" customWidth="1"/>
    <col min="3336" max="3336" width="9.28515625" style="115" customWidth="1"/>
    <col min="3337" max="3337" width="9.5703125" style="115" bestFit="1" customWidth="1"/>
    <col min="3338" max="3338" width="10" style="115" customWidth="1"/>
    <col min="3339" max="3339" width="9.5703125" style="115" customWidth="1"/>
    <col min="3340" max="3340" width="9.7109375" style="115" bestFit="1" customWidth="1"/>
    <col min="3341" max="3341" width="11.7109375" style="115" customWidth="1"/>
    <col min="3342" max="3582" width="9.140625" style="115"/>
    <col min="3583" max="3583" width="3.42578125" style="115" customWidth="1"/>
    <col min="3584" max="3584" width="4.140625" style="115" customWidth="1"/>
    <col min="3585" max="3585" width="10" style="115" customWidth="1"/>
    <col min="3586" max="3586" width="45" style="115" customWidth="1"/>
    <col min="3587" max="3587" width="8.28515625" style="115" customWidth="1"/>
    <col min="3588" max="3588" width="15.28515625" style="115" customWidth="1"/>
    <col min="3589" max="3589" width="11.28515625" style="115" customWidth="1"/>
    <col min="3590" max="3590" width="9.7109375" style="115" bestFit="1" customWidth="1"/>
    <col min="3591" max="3591" width="11.5703125" style="115" bestFit="1" customWidth="1"/>
    <col min="3592" max="3592" width="9.28515625" style="115" customWidth="1"/>
    <col min="3593" max="3593" width="9.5703125" style="115" bestFit="1" customWidth="1"/>
    <col min="3594" max="3594" width="10" style="115" customWidth="1"/>
    <col min="3595" max="3595" width="9.5703125" style="115" customWidth="1"/>
    <col min="3596" max="3596" width="9.7109375" style="115" bestFit="1" customWidth="1"/>
    <col min="3597" max="3597" width="11.7109375" style="115" customWidth="1"/>
    <col min="3598" max="3838" width="9.140625" style="115"/>
    <col min="3839" max="3839" width="3.42578125" style="115" customWidth="1"/>
    <col min="3840" max="3840" width="4.140625" style="115" customWidth="1"/>
    <col min="3841" max="3841" width="10" style="115" customWidth="1"/>
    <col min="3842" max="3842" width="45" style="115" customWidth="1"/>
    <col min="3843" max="3843" width="8.28515625" style="115" customWidth="1"/>
    <col min="3844" max="3844" width="15.28515625" style="115" customWidth="1"/>
    <col min="3845" max="3845" width="11.28515625" style="115" customWidth="1"/>
    <col min="3846" max="3846" width="9.7109375" style="115" bestFit="1" customWidth="1"/>
    <col min="3847" max="3847" width="11.5703125" style="115" bestFit="1" customWidth="1"/>
    <col min="3848" max="3848" width="9.28515625" style="115" customWidth="1"/>
    <col min="3849" max="3849" width="9.5703125" style="115" bestFit="1" customWidth="1"/>
    <col min="3850" max="3850" width="10" style="115" customWidth="1"/>
    <col min="3851" max="3851" width="9.5703125" style="115" customWidth="1"/>
    <col min="3852" max="3852" width="9.7109375" style="115" bestFit="1" customWidth="1"/>
    <col min="3853" max="3853" width="11.7109375" style="115" customWidth="1"/>
    <col min="3854" max="4094" width="9.140625" style="115"/>
    <col min="4095" max="4095" width="3.42578125" style="115" customWidth="1"/>
    <col min="4096" max="4096" width="4.140625" style="115" customWidth="1"/>
    <col min="4097" max="4097" width="10" style="115" customWidth="1"/>
    <col min="4098" max="4098" width="45" style="115" customWidth="1"/>
    <col min="4099" max="4099" width="8.28515625" style="115" customWidth="1"/>
    <col min="4100" max="4100" width="15.28515625" style="115" customWidth="1"/>
    <col min="4101" max="4101" width="11.28515625" style="115" customWidth="1"/>
    <col min="4102" max="4102" width="9.7109375" style="115" bestFit="1" customWidth="1"/>
    <col min="4103" max="4103" width="11.5703125" style="115" bestFit="1" customWidth="1"/>
    <col min="4104" max="4104" width="9.28515625" style="115" customWidth="1"/>
    <col min="4105" max="4105" width="9.5703125" style="115" bestFit="1" customWidth="1"/>
    <col min="4106" max="4106" width="10" style="115" customWidth="1"/>
    <col min="4107" max="4107" width="9.5703125" style="115" customWidth="1"/>
    <col min="4108" max="4108" width="9.7109375" style="115" bestFit="1" customWidth="1"/>
    <col min="4109" max="4109" width="11.7109375" style="115" customWidth="1"/>
    <col min="4110" max="4350" width="9.140625" style="115"/>
    <col min="4351" max="4351" width="3.42578125" style="115" customWidth="1"/>
    <col min="4352" max="4352" width="4.140625" style="115" customWidth="1"/>
    <col min="4353" max="4353" width="10" style="115" customWidth="1"/>
    <col min="4354" max="4354" width="45" style="115" customWidth="1"/>
    <col min="4355" max="4355" width="8.28515625" style="115" customWidth="1"/>
    <col min="4356" max="4356" width="15.28515625" style="115" customWidth="1"/>
    <col min="4357" max="4357" width="11.28515625" style="115" customWidth="1"/>
    <col min="4358" max="4358" width="9.7109375" style="115" bestFit="1" customWidth="1"/>
    <col min="4359" max="4359" width="11.5703125" style="115" bestFit="1" customWidth="1"/>
    <col min="4360" max="4360" width="9.28515625" style="115" customWidth="1"/>
    <col min="4361" max="4361" width="9.5703125" style="115" bestFit="1" customWidth="1"/>
    <col min="4362" max="4362" width="10" style="115" customWidth="1"/>
    <col min="4363" max="4363" width="9.5703125" style="115" customWidth="1"/>
    <col min="4364" max="4364" width="9.7109375" style="115" bestFit="1" customWidth="1"/>
    <col min="4365" max="4365" width="11.7109375" style="115" customWidth="1"/>
    <col min="4366" max="4606" width="9.140625" style="115"/>
    <col min="4607" max="4607" width="3.42578125" style="115" customWidth="1"/>
    <col min="4608" max="4608" width="4.140625" style="115" customWidth="1"/>
    <col min="4609" max="4609" width="10" style="115" customWidth="1"/>
    <col min="4610" max="4610" width="45" style="115" customWidth="1"/>
    <col min="4611" max="4611" width="8.28515625" style="115" customWidth="1"/>
    <col min="4612" max="4612" width="15.28515625" style="115" customWidth="1"/>
    <col min="4613" max="4613" width="11.28515625" style="115" customWidth="1"/>
    <col min="4614" max="4614" width="9.7109375" style="115" bestFit="1" customWidth="1"/>
    <col min="4615" max="4615" width="11.5703125" style="115" bestFit="1" customWidth="1"/>
    <col min="4616" max="4616" width="9.28515625" style="115" customWidth="1"/>
    <col min="4617" max="4617" width="9.5703125" style="115" bestFit="1" customWidth="1"/>
    <col min="4618" max="4618" width="10" style="115" customWidth="1"/>
    <col min="4619" max="4619" width="9.5703125" style="115" customWidth="1"/>
    <col min="4620" max="4620" width="9.7109375" style="115" bestFit="1" customWidth="1"/>
    <col min="4621" max="4621" width="11.7109375" style="115" customWidth="1"/>
    <col min="4622" max="4862" width="9.140625" style="115"/>
    <col min="4863" max="4863" width="3.42578125" style="115" customWidth="1"/>
    <col min="4864" max="4864" width="4.140625" style="115" customWidth="1"/>
    <col min="4865" max="4865" width="10" style="115" customWidth="1"/>
    <col min="4866" max="4866" width="45" style="115" customWidth="1"/>
    <col min="4867" max="4867" width="8.28515625" style="115" customWidth="1"/>
    <col min="4868" max="4868" width="15.28515625" style="115" customWidth="1"/>
    <col min="4869" max="4869" width="11.28515625" style="115" customWidth="1"/>
    <col min="4870" max="4870" width="9.7109375" style="115" bestFit="1" customWidth="1"/>
    <col min="4871" max="4871" width="11.5703125" style="115" bestFit="1" customWidth="1"/>
    <col min="4872" max="4872" width="9.28515625" style="115" customWidth="1"/>
    <col min="4873" max="4873" width="9.5703125" style="115" bestFit="1" customWidth="1"/>
    <col min="4874" max="4874" width="10" style="115" customWidth="1"/>
    <col min="4875" max="4875" width="9.5703125" style="115" customWidth="1"/>
    <col min="4876" max="4876" width="9.7109375" style="115" bestFit="1" customWidth="1"/>
    <col min="4877" max="4877" width="11.7109375" style="115" customWidth="1"/>
    <col min="4878" max="5118" width="9.140625" style="115"/>
    <col min="5119" max="5119" width="3.42578125" style="115" customWidth="1"/>
    <col min="5120" max="5120" width="4.140625" style="115" customWidth="1"/>
    <col min="5121" max="5121" width="10" style="115" customWidth="1"/>
    <col min="5122" max="5122" width="45" style="115" customWidth="1"/>
    <col min="5123" max="5123" width="8.28515625" style="115" customWidth="1"/>
    <col min="5124" max="5124" width="15.28515625" style="115" customWidth="1"/>
    <col min="5125" max="5125" width="11.28515625" style="115" customWidth="1"/>
    <col min="5126" max="5126" width="9.7109375" style="115" bestFit="1" customWidth="1"/>
    <col min="5127" max="5127" width="11.5703125" style="115" bestFit="1" customWidth="1"/>
    <col min="5128" max="5128" width="9.28515625" style="115" customWidth="1"/>
    <col min="5129" max="5129" width="9.5703125" style="115" bestFit="1" customWidth="1"/>
    <col min="5130" max="5130" width="10" style="115" customWidth="1"/>
    <col min="5131" max="5131" width="9.5703125" style="115" customWidth="1"/>
    <col min="5132" max="5132" width="9.7109375" style="115" bestFit="1" customWidth="1"/>
    <col min="5133" max="5133" width="11.7109375" style="115" customWidth="1"/>
    <col min="5134" max="5374" width="9.140625" style="115"/>
    <col min="5375" max="5375" width="3.42578125" style="115" customWidth="1"/>
    <col min="5376" max="5376" width="4.140625" style="115" customWidth="1"/>
    <col min="5377" max="5377" width="10" style="115" customWidth="1"/>
    <col min="5378" max="5378" width="45" style="115" customWidth="1"/>
    <col min="5379" max="5379" width="8.28515625" style="115" customWidth="1"/>
    <col min="5380" max="5380" width="15.28515625" style="115" customWidth="1"/>
    <col min="5381" max="5381" width="11.28515625" style="115" customWidth="1"/>
    <col min="5382" max="5382" width="9.7109375" style="115" bestFit="1" customWidth="1"/>
    <col min="5383" max="5383" width="11.5703125" style="115" bestFit="1" customWidth="1"/>
    <col min="5384" max="5384" width="9.28515625" style="115" customWidth="1"/>
    <col min="5385" max="5385" width="9.5703125" style="115" bestFit="1" customWidth="1"/>
    <col min="5386" max="5386" width="10" style="115" customWidth="1"/>
    <col min="5387" max="5387" width="9.5703125" style="115" customWidth="1"/>
    <col min="5388" max="5388" width="9.7109375" style="115" bestFit="1" customWidth="1"/>
    <col min="5389" max="5389" width="11.7109375" style="115" customWidth="1"/>
    <col min="5390" max="5630" width="9.140625" style="115"/>
    <col min="5631" max="5631" width="3.42578125" style="115" customWidth="1"/>
    <col min="5632" max="5632" width="4.140625" style="115" customWidth="1"/>
    <col min="5633" max="5633" width="10" style="115" customWidth="1"/>
    <col min="5634" max="5634" width="45" style="115" customWidth="1"/>
    <col min="5635" max="5635" width="8.28515625" style="115" customWidth="1"/>
    <col min="5636" max="5636" width="15.28515625" style="115" customWidth="1"/>
    <col min="5637" max="5637" width="11.28515625" style="115" customWidth="1"/>
    <col min="5638" max="5638" width="9.7109375" style="115" bestFit="1" customWidth="1"/>
    <col min="5639" max="5639" width="11.5703125" style="115" bestFit="1" customWidth="1"/>
    <col min="5640" max="5640" width="9.28515625" style="115" customWidth="1"/>
    <col min="5641" max="5641" width="9.5703125" style="115" bestFit="1" customWidth="1"/>
    <col min="5642" max="5642" width="10" style="115" customWidth="1"/>
    <col min="5643" max="5643" width="9.5703125" style="115" customWidth="1"/>
    <col min="5644" max="5644" width="9.7109375" style="115" bestFit="1" customWidth="1"/>
    <col min="5645" max="5645" width="11.7109375" style="115" customWidth="1"/>
    <col min="5646" max="5886" width="9.140625" style="115"/>
    <col min="5887" max="5887" width="3.42578125" style="115" customWidth="1"/>
    <col min="5888" max="5888" width="4.140625" style="115" customWidth="1"/>
    <col min="5889" max="5889" width="10" style="115" customWidth="1"/>
    <col min="5890" max="5890" width="45" style="115" customWidth="1"/>
    <col min="5891" max="5891" width="8.28515625" style="115" customWidth="1"/>
    <col min="5892" max="5892" width="15.28515625" style="115" customWidth="1"/>
    <col min="5893" max="5893" width="11.28515625" style="115" customWidth="1"/>
    <col min="5894" max="5894" width="9.7109375" style="115" bestFit="1" customWidth="1"/>
    <col min="5895" max="5895" width="11.5703125" style="115" bestFit="1" customWidth="1"/>
    <col min="5896" max="5896" width="9.28515625" style="115" customWidth="1"/>
    <col min="5897" max="5897" width="9.5703125" style="115" bestFit="1" customWidth="1"/>
    <col min="5898" max="5898" width="10" style="115" customWidth="1"/>
    <col min="5899" max="5899" width="9.5703125" style="115" customWidth="1"/>
    <col min="5900" max="5900" width="9.7109375" style="115" bestFit="1" customWidth="1"/>
    <col min="5901" max="5901" width="11.7109375" style="115" customWidth="1"/>
    <col min="5902" max="6142" width="9.140625" style="115"/>
    <col min="6143" max="6143" width="3.42578125" style="115" customWidth="1"/>
    <col min="6144" max="6144" width="4.140625" style="115" customWidth="1"/>
    <col min="6145" max="6145" width="10" style="115" customWidth="1"/>
    <col min="6146" max="6146" width="45" style="115" customWidth="1"/>
    <col min="6147" max="6147" width="8.28515625" style="115" customWidth="1"/>
    <col min="6148" max="6148" width="15.28515625" style="115" customWidth="1"/>
    <col min="6149" max="6149" width="11.28515625" style="115" customWidth="1"/>
    <col min="6150" max="6150" width="9.7109375" style="115" bestFit="1" customWidth="1"/>
    <col min="6151" max="6151" width="11.5703125" style="115" bestFit="1" customWidth="1"/>
    <col min="6152" max="6152" width="9.28515625" style="115" customWidth="1"/>
    <col min="6153" max="6153" width="9.5703125" style="115" bestFit="1" customWidth="1"/>
    <col min="6154" max="6154" width="10" style="115" customWidth="1"/>
    <col min="6155" max="6155" width="9.5703125" style="115" customWidth="1"/>
    <col min="6156" max="6156" width="9.7109375" style="115" bestFit="1" customWidth="1"/>
    <col min="6157" max="6157" width="11.7109375" style="115" customWidth="1"/>
    <col min="6158" max="6398" width="9.140625" style="115"/>
    <col min="6399" max="6399" width="3.42578125" style="115" customWidth="1"/>
    <col min="6400" max="6400" width="4.140625" style="115" customWidth="1"/>
    <col min="6401" max="6401" width="10" style="115" customWidth="1"/>
    <col min="6402" max="6402" width="45" style="115" customWidth="1"/>
    <col min="6403" max="6403" width="8.28515625" style="115" customWidth="1"/>
    <col min="6404" max="6404" width="15.28515625" style="115" customWidth="1"/>
    <col min="6405" max="6405" width="11.28515625" style="115" customWidth="1"/>
    <col min="6406" max="6406" width="9.7109375" style="115" bestFit="1" customWidth="1"/>
    <col min="6407" max="6407" width="11.5703125" style="115" bestFit="1" customWidth="1"/>
    <col min="6408" max="6408" width="9.28515625" style="115" customWidth="1"/>
    <col min="6409" max="6409" width="9.5703125" style="115" bestFit="1" customWidth="1"/>
    <col min="6410" max="6410" width="10" style="115" customWidth="1"/>
    <col min="6411" max="6411" width="9.5703125" style="115" customWidth="1"/>
    <col min="6412" max="6412" width="9.7109375" style="115" bestFit="1" customWidth="1"/>
    <col min="6413" max="6413" width="11.7109375" style="115" customWidth="1"/>
    <col min="6414" max="6654" width="9.140625" style="115"/>
    <col min="6655" max="6655" width="3.42578125" style="115" customWidth="1"/>
    <col min="6656" max="6656" width="4.140625" style="115" customWidth="1"/>
    <col min="6657" max="6657" width="10" style="115" customWidth="1"/>
    <col min="6658" max="6658" width="45" style="115" customWidth="1"/>
    <col min="6659" max="6659" width="8.28515625" style="115" customWidth="1"/>
    <col min="6660" max="6660" width="15.28515625" style="115" customWidth="1"/>
    <col min="6661" max="6661" width="11.28515625" style="115" customWidth="1"/>
    <col min="6662" max="6662" width="9.7109375" style="115" bestFit="1" customWidth="1"/>
    <col min="6663" max="6663" width="11.5703125" style="115" bestFit="1" customWidth="1"/>
    <col min="6664" max="6664" width="9.28515625" style="115" customWidth="1"/>
    <col min="6665" max="6665" width="9.5703125" style="115" bestFit="1" customWidth="1"/>
    <col min="6666" max="6666" width="10" style="115" customWidth="1"/>
    <col min="6667" max="6667" width="9.5703125" style="115" customWidth="1"/>
    <col min="6668" max="6668" width="9.7109375" style="115" bestFit="1" customWidth="1"/>
    <col min="6669" max="6669" width="11.7109375" style="115" customWidth="1"/>
    <col min="6670" max="6910" width="9.140625" style="115"/>
    <col min="6911" max="6911" width="3.42578125" style="115" customWidth="1"/>
    <col min="6912" max="6912" width="4.140625" style="115" customWidth="1"/>
    <col min="6913" max="6913" width="10" style="115" customWidth="1"/>
    <col min="6914" max="6914" width="45" style="115" customWidth="1"/>
    <col min="6915" max="6915" width="8.28515625" style="115" customWidth="1"/>
    <col min="6916" max="6916" width="15.28515625" style="115" customWidth="1"/>
    <col min="6917" max="6917" width="11.28515625" style="115" customWidth="1"/>
    <col min="6918" max="6918" width="9.7109375" style="115" bestFit="1" customWidth="1"/>
    <col min="6919" max="6919" width="11.5703125" style="115" bestFit="1" customWidth="1"/>
    <col min="6920" max="6920" width="9.28515625" style="115" customWidth="1"/>
    <col min="6921" max="6921" width="9.5703125" style="115" bestFit="1" customWidth="1"/>
    <col min="6922" max="6922" width="10" style="115" customWidth="1"/>
    <col min="6923" max="6923" width="9.5703125" style="115" customWidth="1"/>
    <col min="6924" max="6924" width="9.7109375" style="115" bestFit="1" customWidth="1"/>
    <col min="6925" max="6925" width="11.7109375" style="115" customWidth="1"/>
    <col min="6926" max="7166" width="9.140625" style="115"/>
    <col min="7167" max="7167" width="3.42578125" style="115" customWidth="1"/>
    <col min="7168" max="7168" width="4.140625" style="115" customWidth="1"/>
    <col min="7169" max="7169" width="10" style="115" customWidth="1"/>
    <col min="7170" max="7170" width="45" style="115" customWidth="1"/>
    <col min="7171" max="7171" width="8.28515625" style="115" customWidth="1"/>
    <col min="7172" max="7172" width="15.28515625" style="115" customWidth="1"/>
    <col min="7173" max="7173" width="11.28515625" style="115" customWidth="1"/>
    <col min="7174" max="7174" width="9.7109375" style="115" bestFit="1" customWidth="1"/>
    <col min="7175" max="7175" width="11.5703125" style="115" bestFit="1" customWidth="1"/>
    <col min="7176" max="7176" width="9.28515625" style="115" customWidth="1"/>
    <col min="7177" max="7177" width="9.5703125" style="115" bestFit="1" customWidth="1"/>
    <col min="7178" max="7178" width="10" style="115" customWidth="1"/>
    <col min="7179" max="7179" width="9.5703125" style="115" customWidth="1"/>
    <col min="7180" max="7180" width="9.7109375" style="115" bestFit="1" customWidth="1"/>
    <col min="7181" max="7181" width="11.7109375" style="115" customWidth="1"/>
    <col min="7182" max="7422" width="9.140625" style="115"/>
    <col min="7423" max="7423" width="3.42578125" style="115" customWidth="1"/>
    <col min="7424" max="7424" width="4.140625" style="115" customWidth="1"/>
    <col min="7425" max="7425" width="10" style="115" customWidth="1"/>
    <col min="7426" max="7426" width="45" style="115" customWidth="1"/>
    <col min="7427" max="7427" width="8.28515625" style="115" customWidth="1"/>
    <col min="7428" max="7428" width="15.28515625" style="115" customWidth="1"/>
    <col min="7429" max="7429" width="11.28515625" style="115" customWidth="1"/>
    <col min="7430" max="7430" width="9.7109375" style="115" bestFit="1" customWidth="1"/>
    <col min="7431" max="7431" width="11.5703125" style="115" bestFit="1" customWidth="1"/>
    <col min="7432" max="7432" width="9.28515625" style="115" customWidth="1"/>
    <col min="7433" max="7433" width="9.5703125" style="115" bestFit="1" customWidth="1"/>
    <col min="7434" max="7434" width="10" style="115" customWidth="1"/>
    <col min="7435" max="7435" width="9.5703125" style="115" customWidth="1"/>
    <col min="7436" max="7436" width="9.7109375" style="115" bestFit="1" customWidth="1"/>
    <col min="7437" max="7437" width="11.7109375" style="115" customWidth="1"/>
    <col min="7438" max="7678" width="9.140625" style="115"/>
    <col min="7679" max="7679" width="3.42578125" style="115" customWidth="1"/>
    <col min="7680" max="7680" width="4.140625" style="115" customWidth="1"/>
    <col min="7681" max="7681" width="10" style="115" customWidth="1"/>
    <col min="7682" max="7682" width="45" style="115" customWidth="1"/>
    <col min="7683" max="7683" width="8.28515625" style="115" customWidth="1"/>
    <col min="7684" max="7684" width="15.28515625" style="115" customWidth="1"/>
    <col min="7685" max="7685" width="11.28515625" style="115" customWidth="1"/>
    <col min="7686" max="7686" width="9.7109375" style="115" bestFit="1" customWidth="1"/>
    <col min="7687" max="7687" width="11.5703125" style="115" bestFit="1" customWidth="1"/>
    <col min="7688" max="7688" width="9.28515625" style="115" customWidth="1"/>
    <col min="7689" max="7689" width="9.5703125" style="115" bestFit="1" customWidth="1"/>
    <col min="7690" max="7690" width="10" style="115" customWidth="1"/>
    <col min="7691" max="7691" width="9.5703125" style="115" customWidth="1"/>
    <col min="7692" max="7692" width="9.7109375" style="115" bestFit="1" customWidth="1"/>
    <col min="7693" max="7693" width="11.7109375" style="115" customWidth="1"/>
    <col min="7694" max="7934" width="9.140625" style="115"/>
    <col min="7935" max="7935" width="3.42578125" style="115" customWidth="1"/>
    <col min="7936" max="7936" width="4.140625" style="115" customWidth="1"/>
    <col min="7937" max="7937" width="10" style="115" customWidth="1"/>
    <col min="7938" max="7938" width="45" style="115" customWidth="1"/>
    <col min="7939" max="7939" width="8.28515625" style="115" customWidth="1"/>
    <col min="7940" max="7940" width="15.28515625" style="115" customWidth="1"/>
    <col min="7941" max="7941" width="11.28515625" style="115" customWidth="1"/>
    <col min="7942" max="7942" width="9.7109375" style="115" bestFit="1" customWidth="1"/>
    <col min="7943" max="7943" width="11.5703125" style="115" bestFit="1" customWidth="1"/>
    <col min="7944" max="7944" width="9.28515625" style="115" customWidth="1"/>
    <col min="7945" max="7945" width="9.5703125" style="115" bestFit="1" customWidth="1"/>
    <col min="7946" max="7946" width="10" style="115" customWidth="1"/>
    <col min="7947" max="7947" width="9.5703125" style="115" customWidth="1"/>
    <col min="7948" max="7948" width="9.7109375" style="115" bestFit="1" customWidth="1"/>
    <col min="7949" max="7949" width="11.7109375" style="115" customWidth="1"/>
    <col min="7950" max="8190" width="9.140625" style="115"/>
    <col min="8191" max="8191" width="3.42578125" style="115" customWidth="1"/>
    <col min="8192" max="8192" width="4.140625" style="115" customWidth="1"/>
    <col min="8193" max="8193" width="10" style="115" customWidth="1"/>
    <col min="8194" max="8194" width="45" style="115" customWidth="1"/>
    <col min="8195" max="8195" width="8.28515625" style="115" customWidth="1"/>
    <col min="8196" max="8196" width="15.28515625" style="115" customWidth="1"/>
    <col min="8197" max="8197" width="11.28515625" style="115" customWidth="1"/>
    <col min="8198" max="8198" width="9.7109375" style="115" bestFit="1" customWidth="1"/>
    <col min="8199" max="8199" width="11.5703125" style="115" bestFit="1" customWidth="1"/>
    <col min="8200" max="8200" width="9.28515625" style="115" customWidth="1"/>
    <col min="8201" max="8201" width="9.5703125" style="115" bestFit="1" customWidth="1"/>
    <col min="8202" max="8202" width="10" style="115" customWidth="1"/>
    <col min="8203" max="8203" width="9.5703125" style="115" customWidth="1"/>
    <col min="8204" max="8204" width="9.7109375" style="115" bestFit="1" customWidth="1"/>
    <col min="8205" max="8205" width="11.7109375" style="115" customWidth="1"/>
    <col min="8206" max="8446" width="9.140625" style="115"/>
    <col min="8447" max="8447" width="3.42578125" style="115" customWidth="1"/>
    <col min="8448" max="8448" width="4.140625" style="115" customWidth="1"/>
    <col min="8449" max="8449" width="10" style="115" customWidth="1"/>
    <col min="8450" max="8450" width="45" style="115" customWidth="1"/>
    <col min="8451" max="8451" width="8.28515625" style="115" customWidth="1"/>
    <col min="8452" max="8452" width="15.28515625" style="115" customWidth="1"/>
    <col min="8453" max="8453" width="11.28515625" style="115" customWidth="1"/>
    <col min="8454" max="8454" width="9.7109375" style="115" bestFit="1" customWidth="1"/>
    <col min="8455" max="8455" width="11.5703125" style="115" bestFit="1" customWidth="1"/>
    <col min="8456" max="8456" width="9.28515625" style="115" customWidth="1"/>
    <col min="8457" max="8457" width="9.5703125" style="115" bestFit="1" customWidth="1"/>
    <col min="8458" max="8458" width="10" style="115" customWidth="1"/>
    <col min="8459" max="8459" width="9.5703125" style="115" customWidth="1"/>
    <col min="8460" max="8460" width="9.7109375" style="115" bestFit="1" customWidth="1"/>
    <col min="8461" max="8461" width="11.7109375" style="115" customWidth="1"/>
    <col min="8462" max="8702" width="9.140625" style="115"/>
    <col min="8703" max="8703" width="3.42578125" style="115" customWidth="1"/>
    <col min="8704" max="8704" width="4.140625" style="115" customWidth="1"/>
    <col min="8705" max="8705" width="10" style="115" customWidth="1"/>
    <col min="8706" max="8706" width="45" style="115" customWidth="1"/>
    <col min="8707" max="8707" width="8.28515625" style="115" customWidth="1"/>
    <col min="8708" max="8708" width="15.28515625" style="115" customWidth="1"/>
    <col min="8709" max="8709" width="11.28515625" style="115" customWidth="1"/>
    <col min="8710" max="8710" width="9.7109375" style="115" bestFit="1" customWidth="1"/>
    <col min="8711" max="8711" width="11.5703125" style="115" bestFit="1" customWidth="1"/>
    <col min="8712" max="8712" width="9.28515625" style="115" customWidth="1"/>
    <col min="8713" max="8713" width="9.5703125" style="115" bestFit="1" customWidth="1"/>
    <col min="8714" max="8714" width="10" style="115" customWidth="1"/>
    <col min="8715" max="8715" width="9.5703125" style="115" customWidth="1"/>
    <col min="8716" max="8716" width="9.7109375" style="115" bestFit="1" customWidth="1"/>
    <col min="8717" max="8717" width="11.7109375" style="115" customWidth="1"/>
    <col min="8718" max="8958" width="9.140625" style="115"/>
    <col min="8959" max="8959" width="3.42578125" style="115" customWidth="1"/>
    <col min="8960" max="8960" width="4.140625" style="115" customWidth="1"/>
    <col min="8961" max="8961" width="10" style="115" customWidth="1"/>
    <col min="8962" max="8962" width="45" style="115" customWidth="1"/>
    <col min="8963" max="8963" width="8.28515625" style="115" customWidth="1"/>
    <col min="8964" max="8964" width="15.28515625" style="115" customWidth="1"/>
    <col min="8965" max="8965" width="11.28515625" style="115" customWidth="1"/>
    <col min="8966" max="8966" width="9.7109375" style="115" bestFit="1" customWidth="1"/>
    <col min="8967" max="8967" width="11.5703125" style="115" bestFit="1" customWidth="1"/>
    <col min="8968" max="8968" width="9.28515625" style="115" customWidth="1"/>
    <col min="8969" max="8969" width="9.5703125" style="115" bestFit="1" customWidth="1"/>
    <col min="8970" max="8970" width="10" style="115" customWidth="1"/>
    <col min="8971" max="8971" width="9.5703125" style="115" customWidth="1"/>
    <col min="8972" max="8972" width="9.7109375" style="115" bestFit="1" customWidth="1"/>
    <col min="8973" max="8973" width="11.7109375" style="115" customWidth="1"/>
    <col min="8974" max="9214" width="9.140625" style="115"/>
    <col min="9215" max="9215" width="3.42578125" style="115" customWidth="1"/>
    <col min="9216" max="9216" width="4.140625" style="115" customWidth="1"/>
    <col min="9217" max="9217" width="10" style="115" customWidth="1"/>
    <col min="9218" max="9218" width="45" style="115" customWidth="1"/>
    <col min="9219" max="9219" width="8.28515625" style="115" customWidth="1"/>
    <col min="9220" max="9220" width="15.28515625" style="115" customWidth="1"/>
    <col min="9221" max="9221" width="11.28515625" style="115" customWidth="1"/>
    <col min="9222" max="9222" width="9.7109375" style="115" bestFit="1" customWidth="1"/>
    <col min="9223" max="9223" width="11.5703125" style="115" bestFit="1" customWidth="1"/>
    <col min="9224" max="9224" width="9.28515625" style="115" customWidth="1"/>
    <col min="9225" max="9225" width="9.5703125" style="115" bestFit="1" customWidth="1"/>
    <col min="9226" max="9226" width="10" style="115" customWidth="1"/>
    <col min="9227" max="9227" width="9.5703125" style="115" customWidth="1"/>
    <col min="9228" max="9228" width="9.7109375" style="115" bestFit="1" customWidth="1"/>
    <col min="9229" max="9229" width="11.7109375" style="115" customWidth="1"/>
    <col min="9230" max="9470" width="9.140625" style="115"/>
    <col min="9471" max="9471" width="3.42578125" style="115" customWidth="1"/>
    <col min="9472" max="9472" width="4.140625" style="115" customWidth="1"/>
    <col min="9473" max="9473" width="10" style="115" customWidth="1"/>
    <col min="9474" max="9474" width="45" style="115" customWidth="1"/>
    <col min="9475" max="9475" width="8.28515625" style="115" customWidth="1"/>
    <col min="9476" max="9476" width="15.28515625" style="115" customWidth="1"/>
    <col min="9477" max="9477" width="11.28515625" style="115" customWidth="1"/>
    <col min="9478" max="9478" width="9.7109375" style="115" bestFit="1" customWidth="1"/>
    <col min="9479" max="9479" width="11.5703125" style="115" bestFit="1" customWidth="1"/>
    <col min="9480" max="9480" width="9.28515625" style="115" customWidth="1"/>
    <col min="9481" max="9481" width="9.5703125" style="115" bestFit="1" customWidth="1"/>
    <col min="9482" max="9482" width="10" style="115" customWidth="1"/>
    <col min="9483" max="9483" width="9.5703125" style="115" customWidth="1"/>
    <col min="9484" max="9484" width="9.7109375" style="115" bestFit="1" customWidth="1"/>
    <col min="9485" max="9485" width="11.7109375" style="115" customWidth="1"/>
    <col min="9486" max="9726" width="9.140625" style="115"/>
    <col min="9727" max="9727" width="3.42578125" style="115" customWidth="1"/>
    <col min="9728" max="9728" width="4.140625" style="115" customWidth="1"/>
    <col min="9729" max="9729" width="10" style="115" customWidth="1"/>
    <col min="9730" max="9730" width="45" style="115" customWidth="1"/>
    <col min="9731" max="9731" width="8.28515625" style="115" customWidth="1"/>
    <col min="9732" max="9732" width="15.28515625" style="115" customWidth="1"/>
    <col min="9733" max="9733" width="11.28515625" style="115" customWidth="1"/>
    <col min="9734" max="9734" width="9.7109375" style="115" bestFit="1" customWidth="1"/>
    <col min="9735" max="9735" width="11.5703125" style="115" bestFit="1" customWidth="1"/>
    <col min="9736" max="9736" width="9.28515625" style="115" customWidth="1"/>
    <col min="9737" max="9737" width="9.5703125" style="115" bestFit="1" customWidth="1"/>
    <col min="9738" max="9738" width="10" style="115" customWidth="1"/>
    <col min="9739" max="9739" width="9.5703125" style="115" customWidth="1"/>
    <col min="9740" max="9740" width="9.7109375" style="115" bestFit="1" customWidth="1"/>
    <col min="9741" max="9741" width="11.7109375" style="115" customWidth="1"/>
    <col min="9742" max="9982" width="9.140625" style="115"/>
    <col min="9983" max="9983" width="3.42578125" style="115" customWidth="1"/>
    <col min="9984" max="9984" width="4.140625" style="115" customWidth="1"/>
    <col min="9985" max="9985" width="10" style="115" customWidth="1"/>
    <col min="9986" max="9986" width="45" style="115" customWidth="1"/>
    <col min="9987" max="9987" width="8.28515625" style="115" customWidth="1"/>
    <col min="9988" max="9988" width="15.28515625" style="115" customWidth="1"/>
    <col min="9989" max="9989" width="11.28515625" style="115" customWidth="1"/>
    <col min="9990" max="9990" width="9.7109375" style="115" bestFit="1" customWidth="1"/>
    <col min="9991" max="9991" width="11.5703125" style="115" bestFit="1" customWidth="1"/>
    <col min="9992" max="9992" width="9.28515625" style="115" customWidth="1"/>
    <col min="9993" max="9993" width="9.5703125" style="115" bestFit="1" customWidth="1"/>
    <col min="9994" max="9994" width="10" style="115" customWidth="1"/>
    <col min="9995" max="9995" width="9.5703125" style="115" customWidth="1"/>
    <col min="9996" max="9996" width="9.7109375" style="115" bestFit="1" customWidth="1"/>
    <col min="9997" max="9997" width="11.7109375" style="115" customWidth="1"/>
    <col min="9998" max="10238" width="9.140625" style="115"/>
    <col min="10239" max="10239" width="3.42578125" style="115" customWidth="1"/>
    <col min="10240" max="10240" width="4.140625" style="115" customWidth="1"/>
    <col min="10241" max="10241" width="10" style="115" customWidth="1"/>
    <col min="10242" max="10242" width="45" style="115" customWidth="1"/>
    <col min="10243" max="10243" width="8.28515625" style="115" customWidth="1"/>
    <col min="10244" max="10244" width="15.28515625" style="115" customWidth="1"/>
    <col min="10245" max="10245" width="11.28515625" style="115" customWidth="1"/>
    <col min="10246" max="10246" width="9.7109375" style="115" bestFit="1" customWidth="1"/>
    <col min="10247" max="10247" width="11.5703125" style="115" bestFit="1" customWidth="1"/>
    <col min="10248" max="10248" width="9.28515625" style="115" customWidth="1"/>
    <col min="10249" max="10249" width="9.5703125" style="115" bestFit="1" customWidth="1"/>
    <col min="10250" max="10250" width="10" style="115" customWidth="1"/>
    <col min="10251" max="10251" width="9.5703125" style="115" customWidth="1"/>
    <col min="10252" max="10252" width="9.7109375" style="115" bestFit="1" customWidth="1"/>
    <col min="10253" max="10253" width="11.7109375" style="115" customWidth="1"/>
    <col min="10254" max="10494" width="9.140625" style="115"/>
    <col min="10495" max="10495" width="3.42578125" style="115" customWidth="1"/>
    <col min="10496" max="10496" width="4.140625" style="115" customWidth="1"/>
    <col min="10497" max="10497" width="10" style="115" customWidth="1"/>
    <col min="10498" max="10498" width="45" style="115" customWidth="1"/>
    <col min="10499" max="10499" width="8.28515625" style="115" customWidth="1"/>
    <col min="10500" max="10500" width="15.28515625" style="115" customWidth="1"/>
    <col min="10501" max="10501" width="11.28515625" style="115" customWidth="1"/>
    <col min="10502" max="10502" width="9.7109375" style="115" bestFit="1" customWidth="1"/>
    <col min="10503" max="10503" width="11.5703125" style="115" bestFit="1" customWidth="1"/>
    <col min="10504" max="10504" width="9.28515625" style="115" customWidth="1"/>
    <col min="10505" max="10505" width="9.5703125" style="115" bestFit="1" customWidth="1"/>
    <col min="10506" max="10506" width="10" style="115" customWidth="1"/>
    <col min="10507" max="10507" width="9.5703125" style="115" customWidth="1"/>
    <col min="10508" max="10508" width="9.7109375" style="115" bestFit="1" customWidth="1"/>
    <col min="10509" max="10509" width="11.7109375" style="115" customWidth="1"/>
    <col min="10510" max="10750" width="9.140625" style="115"/>
    <col min="10751" max="10751" width="3.42578125" style="115" customWidth="1"/>
    <col min="10752" max="10752" width="4.140625" style="115" customWidth="1"/>
    <col min="10753" max="10753" width="10" style="115" customWidth="1"/>
    <col min="10754" max="10754" width="45" style="115" customWidth="1"/>
    <col min="10755" max="10755" width="8.28515625" style="115" customWidth="1"/>
    <col min="10756" max="10756" width="15.28515625" style="115" customWidth="1"/>
    <col min="10757" max="10757" width="11.28515625" style="115" customWidth="1"/>
    <col min="10758" max="10758" width="9.7109375" style="115" bestFit="1" customWidth="1"/>
    <col min="10759" max="10759" width="11.5703125" style="115" bestFit="1" customWidth="1"/>
    <col min="10760" max="10760" width="9.28515625" style="115" customWidth="1"/>
    <col min="10761" max="10761" width="9.5703125" style="115" bestFit="1" customWidth="1"/>
    <col min="10762" max="10762" width="10" style="115" customWidth="1"/>
    <col min="10763" max="10763" width="9.5703125" style="115" customWidth="1"/>
    <col min="10764" max="10764" width="9.7109375" style="115" bestFit="1" customWidth="1"/>
    <col min="10765" max="10765" width="11.7109375" style="115" customWidth="1"/>
    <col min="10766" max="11006" width="9.140625" style="115"/>
    <col min="11007" max="11007" width="3.42578125" style="115" customWidth="1"/>
    <col min="11008" max="11008" width="4.140625" style="115" customWidth="1"/>
    <col min="11009" max="11009" width="10" style="115" customWidth="1"/>
    <col min="11010" max="11010" width="45" style="115" customWidth="1"/>
    <col min="11011" max="11011" width="8.28515625" style="115" customWidth="1"/>
    <col min="11012" max="11012" width="15.28515625" style="115" customWidth="1"/>
    <col min="11013" max="11013" width="11.28515625" style="115" customWidth="1"/>
    <col min="11014" max="11014" width="9.7109375" style="115" bestFit="1" customWidth="1"/>
    <col min="11015" max="11015" width="11.5703125" style="115" bestFit="1" customWidth="1"/>
    <col min="11016" max="11016" width="9.28515625" style="115" customWidth="1"/>
    <col min="11017" max="11017" width="9.5703125" style="115" bestFit="1" customWidth="1"/>
    <col min="11018" max="11018" width="10" style="115" customWidth="1"/>
    <col min="11019" max="11019" width="9.5703125" style="115" customWidth="1"/>
    <col min="11020" max="11020" width="9.7109375" style="115" bestFit="1" customWidth="1"/>
    <col min="11021" max="11021" width="11.7109375" style="115" customWidth="1"/>
    <col min="11022" max="11262" width="9.140625" style="115"/>
    <col min="11263" max="11263" width="3.42578125" style="115" customWidth="1"/>
    <col min="11264" max="11264" width="4.140625" style="115" customWidth="1"/>
    <col min="11265" max="11265" width="10" style="115" customWidth="1"/>
    <col min="11266" max="11266" width="45" style="115" customWidth="1"/>
    <col min="11267" max="11267" width="8.28515625" style="115" customWidth="1"/>
    <col min="11268" max="11268" width="15.28515625" style="115" customWidth="1"/>
    <col min="11269" max="11269" width="11.28515625" style="115" customWidth="1"/>
    <col min="11270" max="11270" width="9.7109375" style="115" bestFit="1" customWidth="1"/>
    <col min="11271" max="11271" width="11.5703125" style="115" bestFit="1" customWidth="1"/>
    <col min="11272" max="11272" width="9.28515625" style="115" customWidth="1"/>
    <col min="11273" max="11273" width="9.5703125" style="115" bestFit="1" customWidth="1"/>
    <col min="11274" max="11274" width="10" style="115" customWidth="1"/>
    <col min="11275" max="11275" width="9.5703125" style="115" customWidth="1"/>
    <col min="11276" max="11276" width="9.7109375" style="115" bestFit="1" customWidth="1"/>
    <col min="11277" max="11277" width="11.7109375" style="115" customWidth="1"/>
    <col min="11278" max="11518" width="9.140625" style="115"/>
    <col min="11519" max="11519" width="3.42578125" style="115" customWidth="1"/>
    <col min="11520" max="11520" width="4.140625" style="115" customWidth="1"/>
    <col min="11521" max="11521" width="10" style="115" customWidth="1"/>
    <col min="11522" max="11522" width="45" style="115" customWidth="1"/>
    <col min="11523" max="11523" width="8.28515625" style="115" customWidth="1"/>
    <col min="11524" max="11524" width="15.28515625" style="115" customWidth="1"/>
    <col min="11525" max="11525" width="11.28515625" style="115" customWidth="1"/>
    <col min="11526" max="11526" width="9.7109375" style="115" bestFit="1" customWidth="1"/>
    <col min="11527" max="11527" width="11.5703125" style="115" bestFit="1" customWidth="1"/>
    <col min="11528" max="11528" width="9.28515625" style="115" customWidth="1"/>
    <col min="11529" max="11529" width="9.5703125" style="115" bestFit="1" customWidth="1"/>
    <col min="11530" max="11530" width="10" style="115" customWidth="1"/>
    <col min="11531" max="11531" width="9.5703125" style="115" customWidth="1"/>
    <col min="11532" max="11532" width="9.7109375" style="115" bestFit="1" customWidth="1"/>
    <col min="11533" max="11533" width="11.7109375" style="115" customWidth="1"/>
    <col min="11534" max="11774" width="9.140625" style="115"/>
    <col min="11775" max="11775" width="3.42578125" style="115" customWidth="1"/>
    <col min="11776" max="11776" width="4.140625" style="115" customWidth="1"/>
    <col min="11777" max="11777" width="10" style="115" customWidth="1"/>
    <col min="11778" max="11778" width="45" style="115" customWidth="1"/>
    <col min="11779" max="11779" width="8.28515625" style="115" customWidth="1"/>
    <col min="11780" max="11780" width="15.28515625" style="115" customWidth="1"/>
    <col min="11781" max="11781" width="11.28515625" style="115" customWidth="1"/>
    <col min="11782" max="11782" width="9.7109375" style="115" bestFit="1" customWidth="1"/>
    <col min="11783" max="11783" width="11.5703125" style="115" bestFit="1" customWidth="1"/>
    <col min="11784" max="11784" width="9.28515625" style="115" customWidth="1"/>
    <col min="11785" max="11785" width="9.5703125" style="115" bestFit="1" customWidth="1"/>
    <col min="11786" max="11786" width="10" style="115" customWidth="1"/>
    <col min="11787" max="11787" width="9.5703125" style="115" customWidth="1"/>
    <col min="11788" max="11788" width="9.7109375" style="115" bestFit="1" customWidth="1"/>
    <col min="11789" max="11789" width="11.7109375" style="115" customWidth="1"/>
    <col min="11790" max="12030" width="9.140625" style="115"/>
    <col min="12031" max="12031" width="3.42578125" style="115" customWidth="1"/>
    <col min="12032" max="12032" width="4.140625" style="115" customWidth="1"/>
    <col min="12033" max="12033" width="10" style="115" customWidth="1"/>
    <col min="12034" max="12034" width="45" style="115" customWidth="1"/>
    <col min="12035" max="12035" width="8.28515625" style="115" customWidth="1"/>
    <col min="12036" max="12036" width="15.28515625" style="115" customWidth="1"/>
    <col min="12037" max="12037" width="11.28515625" style="115" customWidth="1"/>
    <col min="12038" max="12038" width="9.7109375" style="115" bestFit="1" customWidth="1"/>
    <col min="12039" max="12039" width="11.5703125" style="115" bestFit="1" customWidth="1"/>
    <col min="12040" max="12040" width="9.28515625" style="115" customWidth="1"/>
    <col min="12041" max="12041" width="9.5703125" style="115" bestFit="1" customWidth="1"/>
    <col min="12042" max="12042" width="10" style="115" customWidth="1"/>
    <col min="12043" max="12043" width="9.5703125" style="115" customWidth="1"/>
    <col min="12044" max="12044" width="9.7109375" style="115" bestFit="1" customWidth="1"/>
    <col min="12045" max="12045" width="11.7109375" style="115" customWidth="1"/>
    <col min="12046" max="12286" width="9.140625" style="115"/>
    <col min="12287" max="12287" width="3.42578125" style="115" customWidth="1"/>
    <col min="12288" max="12288" width="4.140625" style="115" customWidth="1"/>
    <col min="12289" max="12289" width="10" style="115" customWidth="1"/>
    <col min="12290" max="12290" width="45" style="115" customWidth="1"/>
    <col min="12291" max="12291" width="8.28515625" style="115" customWidth="1"/>
    <col min="12292" max="12292" width="15.28515625" style="115" customWidth="1"/>
    <col min="12293" max="12293" width="11.28515625" style="115" customWidth="1"/>
    <col min="12294" max="12294" width="9.7109375" style="115" bestFit="1" customWidth="1"/>
    <col min="12295" max="12295" width="11.5703125" style="115" bestFit="1" customWidth="1"/>
    <col min="12296" max="12296" width="9.28515625" style="115" customWidth="1"/>
    <col min="12297" max="12297" width="9.5703125" style="115" bestFit="1" customWidth="1"/>
    <col min="12298" max="12298" width="10" style="115" customWidth="1"/>
    <col min="12299" max="12299" width="9.5703125" style="115" customWidth="1"/>
    <col min="12300" max="12300" width="9.7109375" style="115" bestFit="1" customWidth="1"/>
    <col min="12301" max="12301" width="11.7109375" style="115" customWidth="1"/>
    <col min="12302" max="12542" width="9.140625" style="115"/>
    <col min="12543" max="12543" width="3.42578125" style="115" customWidth="1"/>
    <col min="12544" max="12544" width="4.140625" style="115" customWidth="1"/>
    <col min="12545" max="12545" width="10" style="115" customWidth="1"/>
    <col min="12546" max="12546" width="45" style="115" customWidth="1"/>
    <col min="12547" max="12547" width="8.28515625" style="115" customWidth="1"/>
    <col min="12548" max="12548" width="15.28515625" style="115" customWidth="1"/>
    <col min="12549" max="12549" width="11.28515625" style="115" customWidth="1"/>
    <col min="12550" max="12550" width="9.7109375" style="115" bestFit="1" customWidth="1"/>
    <col min="12551" max="12551" width="11.5703125" style="115" bestFit="1" customWidth="1"/>
    <col min="12552" max="12552" width="9.28515625" style="115" customWidth="1"/>
    <col min="12553" max="12553" width="9.5703125" style="115" bestFit="1" customWidth="1"/>
    <col min="12554" max="12554" width="10" style="115" customWidth="1"/>
    <col min="12555" max="12555" width="9.5703125" style="115" customWidth="1"/>
    <col min="12556" max="12556" width="9.7109375" style="115" bestFit="1" customWidth="1"/>
    <col min="12557" max="12557" width="11.7109375" style="115" customWidth="1"/>
    <col min="12558" max="12798" width="9.140625" style="115"/>
    <col min="12799" max="12799" width="3.42578125" style="115" customWidth="1"/>
    <col min="12800" max="12800" width="4.140625" style="115" customWidth="1"/>
    <col min="12801" max="12801" width="10" style="115" customWidth="1"/>
    <col min="12802" max="12802" width="45" style="115" customWidth="1"/>
    <col min="12803" max="12803" width="8.28515625" style="115" customWidth="1"/>
    <col min="12804" max="12804" width="15.28515625" style="115" customWidth="1"/>
    <col min="12805" max="12805" width="11.28515625" style="115" customWidth="1"/>
    <col min="12806" max="12806" width="9.7109375" style="115" bestFit="1" customWidth="1"/>
    <col min="12807" max="12807" width="11.5703125" style="115" bestFit="1" customWidth="1"/>
    <col min="12808" max="12808" width="9.28515625" style="115" customWidth="1"/>
    <col min="12809" max="12809" width="9.5703125" style="115" bestFit="1" customWidth="1"/>
    <col min="12810" max="12810" width="10" style="115" customWidth="1"/>
    <col min="12811" max="12811" width="9.5703125" style="115" customWidth="1"/>
    <col min="12812" max="12812" width="9.7109375" style="115" bestFit="1" customWidth="1"/>
    <col min="12813" max="12813" width="11.7109375" style="115" customWidth="1"/>
    <col min="12814" max="13054" width="9.140625" style="115"/>
    <col min="13055" max="13055" width="3.42578125" style="115" customWidth="1"/>
    <col min="13056" max="13056" width="4.140625" style="115" customWidth="1"/>
    <col min="13057" max="13057" width="10" style="115" customWidth="1"/>
    <col min="13058" max="13058" width="45" style="115" customWidth="1"/>
    <col min="13059" max="13059" width="8.28515625" style="115" customWidth="1"/>
    <col min="13060" max="13060" width="15.28515625" style="115" customWidth="1"/>
    <col min="13061" max="13061" width="11.28515625" style="115" customWidth="1"/>
    <col min="13062" max="13062" width="9.7109375" style="115" bestFit="1" customWidth="1"/>
    <col min="13063" max="13063" width="11.5703125" style="115" bestFit="1" customWidth="1"/>
    <col min="13064" max="13064" width="9.28515625" style="115" customWidth="1"/>
    <col min="13065" max="13065" width="9.5703125" style="115" bestFit="1" customWidth="1"/>
    <col min="13066" max="13066" width="10" style="115" customWidth="1"/>
    <col min="13067" max="13067" width="9.5703125" style="115" customWidth="1"/>
    <col min="13068" max="13068" width="9.7109375" style="115" bestFit="1" customWidth="1"/>
    <col min="13069" max="13069" width="11.7109375" style="115" customWidth="1"/>
    <col min="13070" max="13310" width="9.140625" style="115"/>
    <col min="13311" max="13311" width="3.42578125" style="115" customWidth="1"/>
    <col min="13312" max="13312" width="4.140625" style="115" customWidth="1"/>
    <col min="13313" max="13313" width="10" style="115" customWidth="1"/>
    <col min="13314" max="13314" width="45" style="115" customWidth="1"/>
    <col min="13315" max="13315" width="8.28515625" style="115" customWidth="1"/>
    <col min="13316" max="13316" width="15.28515625" style="115" customWidth="1"/>
    <col min="13317" max="13317" width="11.28515625" style="115" customWidth="1"/>
    <col min="13318" max="13318" width="9.7109375" style="115" bestFit="1" customWidth="1"/>
    <col min="13319" max="13319" width="11.5703125" style="115" bestFit="1" customWidth="1"/>
    <col min="13320" max="13320" width="9.28515625" style="115" customWidth="1"/>
    <col min="13321" max="13321" width="9.5703125" style="115" bestFit="1" customWidth="1"/>
    <col min="13322" max="13322" width="10" style="115" customWidth="1"/>
    <col min="13323" max="13323" width="9.5703125" style="115" customWidth="1"/>
    <col min="13324" max="13324" width="9.7109375" style="115" bestFit="1" customWidth="1"/>
    <col min="13325" max="13325" width="11.7109375" style="115" customWidth="1"/>
    <col min="13326" max="13566" width="9.140625" style="115"/>
    <col min="13567" max="13567" width="3.42578125" style="115" customWidth="1"/>
    <col min="13568" max="13568" width="4.140625" style="115" customWidth="1"/>
    <col min="13569" max="13569" width="10" style="115" customWidth="1"/>
    <col min="13570" max="13570" width="45" style="115" customWidth="1"/>
    <col min="13571" max="13571" width="8.28515625" style="115" customWidth="1"/>
    <col min="13572" max="13572" width="15.28515625" style="115" customWidth="1"/>
    <col min="13573" max="13573" width="11.28515625" style="115" customWidth="1"/>
    <col min="13574" max="13574" width="9.7109375" style="115" bestFit="1" customWidth="1"/>
    <col min="13575" max="13575" width="11.5703125" style="115" bestFit="1" customWidth="1"/>
    <col min="13576" max="13576" width="9.28515625" style="115" customWidth="1"/>
    <col min="13577" max="13577" width="9.5703125" style="115" bestFit="1" customWidth="1"/>
    <col min="13578" max="13578" width="10" style="115" customWidth="1"/>
    <col min="13579" max="13579" width="9.5703125" style="115" customWidth="1"/>
    <col min="13580" max="13580" width="9.7109375" style="115" bestFit="1" customWidth="1"/>
    <col min="13581" max="13581" width="11.7109375" style="115" customWidth="1"/>
    <col min="13582" max="13822" width="9.140625" style="115"/>
    <col min="13823" max="13823" width="3.42578125" style="115" customWidth="1"/>
    <col min="13824" max="13824" width="4.140625" style="115" customWidth="1"/>
    <col min="13825" max="13825" width="10" style="115" customWidth="1"/>
    <col min="13826" max="13826" width="45" style="115" customWidth="1"/>
    <col min="13827" max="13827" width="8.28515625" style="115" customWidth="1"/>
    <col min="13828" max="13828" width="15.28515625" style="115" customWidth="1"/>
    <col min="13829" max="13829" width="11.28515625" style="115" customWidth="1"/>
    <col min="13830" max="13830" width="9.7109375" style="115" bestFit="1" customWidth="1"/>
    <col min="13831" max="13831" width="11.5703125" style="115" bestFit="1" customWidth="1"/>
    <col min="13832" max="13832" width="9.28515625" style="115" customWidth="1"/>
    <col min="13833" max="13833" width="9.5703125" style="115" bestFit="1" customWidth="1"/>
    <col min="13834" max="13834" width="10" style="115" customWidth="1"/>
    <col min="13835" max="13835" width="9.5703125" style="115" customWidth="1"/>
    <col min="13836" max="13836" width="9.7109375" style="115" bestFit="1" customWidth="1"/>
    <col min="13837" max="13837" width="11.7109375" style="115" customWidth="1"/>
    <col min="13838" max="14078" width="9.140625" style="115"/>
    <col min="14079" max="14079" width="3.42578125" style="115" customWidth="1"/>
    <col min="14080" max="14080" width="4.140625" style="115" customWidth="1"/>
    <col min="14081" max="14081" width="10" style="115" customWidth="1"/>
    <col min="14082" max="14082" width="45" style="115" customWidth="1"/>
    <col min="14083" max="14083" width="8.28515625" style="115" customWidth="1"/>
    <col min="14084" max="14084" width="15.28515625" style="115" customWidth="1"/>
    <col min="14085" max="14085" width="11.28515625" style="115" customWidth="1"/>
    <col min="14086" max="14086" width="9.7109375" style="115" bestFit="1" customWidth="1"/>
    <col min="14087" max="14087" width="11.5703125" style="115" bestFit="1" customWidth="1"/>
    <col min="14088" max="14088" width="9.28515625" style="115" customWidth="1"/>
    <col min="14089" max="14089" width="9.5703125" style="115" bestFit="1" customWidth="1"/>
    <col min="14090" max="14090" width="10" style="115" customWidth="1"/>
    <col min="14091" max="14091" width="9.5703125" style="115" customWidth="1"/>
    <col min="14092" max="14092" width="9.7109375" style="115" bestFit="1" customWidth="1"/>
    <col min="14093" max="14093" width="11.7109375" style="115" customWidth="1"/>
    <col min="14094" max="14334" width="9.140625" style="115"/>
    <col min="14335" max="14335" width="3.42578125" style="115" customWidth="1"/>
    <col min="14336" max="14336" width="4.140625" style="115" customWidth="1"/>
    <col min="14337" max="14337" width="10" style="115" customWidth="1"/>
    <col min="14338" max="14338" width="45" style="115" customWidth="1"/>
    <col min="14339" max="14339" width="8.28515625" style="115" customWidth="1"/>
    <col min="14340" max="14340" width="15.28515625" style="115" customWidth="1"/>
    <col min="14341" max="14341" width="11.28515625" style="115" customWidth="1"/>
    <col min="14342" max="14342" width="9.7109375" style="115" bestFit="1" customWidth="1"/>
    <col min="14343" max="14343" width="11.5703125" style="115" bestFit="1" customWidth="1"/>
    <col min="14344" max="14344" width="9.28515625" style="115" customWidth="1"/>
    <col min="14345" max="14345" width="9.5703125" style="115" bestFit="1" customWidth="1"/>
    <col min="14346" max="14346" width="10" style="115" customWidth="1"/>
    <col min="14347" max="14347" width="9.5703125" style="115" customWidth="1"/>
    <col min="14348" max="14348" width="9.7109375" style="115" bestFit="1" customWidth="1"/>
    <col min="14349" max="14349" width="11.7109375" style="115" customWidth="1"/>
    <col min="14350" max="14590" width="9.140625" style="115"/>
    <col min="14591" max="14591" width="3.42578125" style="115" customWidth="1"/>
    <col min="14592" max="14592" width="4.140625" style="115" customWidth="1"/>
    <col min="14593" max="14593" width="10" style="115" customWidth="1"/>
    <col min="14594" max="14594" width="45" style="115" customWidth="1"/>
    <col min="14595" max="14595" width="8.28515625" style="115" customWidth="1"/>
    <col min="14596" max="14596" width="15.28515625" style="115" customWidth="1"/>
    <col min="14597" max="14597" width="11.28515625" style="115" customWidth="1"/>
    <col min="14598" max="14598" width="9.7109375" style="115" bestFit="1" customWidth="1"/>
    <col min="14599" max="14599" width="11.5703125" style="115" bestFit="1" customWidth="1"/>
    <col min="14600" max="14600" width="9.28515625" style="115" customWidth="1"/>
    <col min="14601" max="14601" width="9.5703125" style="115" bestFit="1" customWidth="1"/>
    <col min="14602" max="14602" width="10" style="115" customWidth="1"/>
    <col min="14603" max="14603" width="9.5703125" style="115" customWidth="1"/>
    <col min="14604" max="14604" width="9.7109375" style="115" bestFit="1" customWidth="1"/>
    <col min="14605" max="14605" width="11.7109375" style="115" customWidth="1"/>
    <col min="14606" max="14846" width="9.140625" style="115"/>
    <col min="14847" max="14847" width="3.42578125" style="115" customWidth="1"/>
    <col min="14848" max="14848" width="4.140625" style="115" customWidth="1"/>
    <col min="14849" max="14849" width="10" style="115" customWidth="1"/>
    <col min="14850" max="14850" width="45" style="115" customWidth="1"/>
    <col min="14851" max="14851" width="8.28515625" style="115" customWidth="1"/>
    <col min="14852" max="14852" width="15.28515625" style="115" customWidth="1"/>
    <col min="14853" max="14853" width="11.28515625" style="115" customWidth="1"/>
    <col min="14854" max="14854" width="9.7109375" style="115" bestFit="1" customWidth="1"/>
    <col min="14855" max="14855" width="11.5703125" style="115" bestFit="1" customWidth="1"/>
    <col min="14856" max="14856" width="9.28515625" style="115" customWidth="1"/>
    <col min="14857" max="14857" width="9.5703125" style="115" bestFit="1" customWidth="1"/>
    <col min="14858" max="14858" width="10" style="115" customWidth="1"/>
    <col min="14859" max="14859" width="9.5703125" style="115" customWidth="1"/>
    <col min="14860" max="14860" width="9.7109375" style="115" bestFit="1" customWidth="1"/>
    <col min="14861" max="14861" width="11.7109375" style="115" customWidth="1"/>
    <col min="14862" max="15102" width="9.140625" style="115"/>
    <col min="15103" max="15103" width="3.42578125" style="115" customWidth="1"/>
    <col min="15104" max="15104" width="4.140625" style="115" customWidth="1"/>
    <col min="15105" max="15105" width="10" style="115" customWidth="1"/>
    <col min="15106" max="15106" width="45" style="115" customWidth="1"/>
    <col min="15107" max="15107" width="8.28515625" style="115" customWidth="1"/>
    <col min="15108" max="15108" width="15.28515625" style="115" customWidth="1"/>
    <col min="15109" max="15109" width="11.28515625" style="115" customWidth="1"/>
    <col min="15110" max="15110" width="9.7109375" style="115" bestFit="1" customWidth="1"/>
    <col min="15111" max="15111" width="11.5703125" style="115" bestFit="1" customWidth="1"/>
    <col min="15112" max="15112" width="9.28515625" style="115" customWidth="1"/>
    <col min="15113" max="15113" width="9.5703125" style="115" bestFit="1" customWidth="1"/>
    <col min="15114" max="15114" width="10" style="115" customWidth="1"/>
    <col min="15115" max="15115" width="9.5703125" style="115" customWidth="1"/>
    <col min="15116" max="15116" width="9.7109375" style="115" bestFit="1" customWidth="1"/>
    <col min="15117" max="15117" width="11.7109375" style="115" customWidth="1"/>
    <col min="15118" max="15358" width="9.140625" style="115"/>
    <col min="15359" max="15359" width="3.42578125" style="115" customWidth="1"/>
    <col min="15360" max="15360" width="4.140625" style="115" customWidth="1"/>
    <col min="15361" max="15361" width="10" style="115" customWidth="1"/>
    <col min="15362" max="15362" width="45" style="115" customWidth="1"/>
    <col min="15363" max="15363" width="8.28515625" style="115" customWidth="1"/>
    <col min="15364" max="15364" width="15.28515625" style="115" customWidth="1"/>
    <col min="15365" max="15365" width="11.28515625" style="115" customWidth="1"/>
    <col min="15366" max="15366" width="9.7109375" style="115" bestFit="1" customWidth="1"/>
    <col min="15367" max="15367" width="11.5703125" style="115" bestFit="1" customWidth="1"/>
    <col min="15368" max="15368" width="9.28515625" style="115" customWidth="1"/>
    <col min="15369" max="15369" width="9.5703125" style="115" bestFit="1" customWidth="1"/>
    <col min="15370" max="15370" width="10" style="115" customWidth="1"/>
    <col min="15371" max="15371" width="9.5703125" style="115" customWidth="1"/>
    <col min="15372" max="15372" width="9.7109375" style="115" bestFit="1" customWidth="1"/>
    <col min="15373" max="15373" width="11.7109375" style="115" customWidth="1"/>
    <col min="15374" max="15614" width="9.140625" style="115"/>
    <col min="15615" max="15615" width="3.42578125" style="115" customWidth="1"/>
    <col min="15616" max="15616" width="4.140625" style="115" customWidth="1"/>
    <col min="15617" max="15617" width="10" style="115" customWidth="1"/>
    <col min="15618" max="15618" width="45" style="115" customWidth="1"/>
    <col min="15619" max="15619" width="8.28515625" style="115" customWidth="1"/>
    <col min="15620" max="15620" width="15.28515625" style="115" customWidth="1"/>
    <col min="15621" max="15621" width="11.28515625" style="115" customWidth="1"/>
    <col min="15622" max="15622" width="9.7109375" style="115" bestFit="1" customWidth="1"/>
    <col min="15623" max="15623" width="11.5703125" style="115" bestFit="1" customWidth="1"/>
    <col min="15624" max="15624" width="9.28515625" style="115" customWidth="1"/>
    <col min="15625" max="15625" width="9.5703125" style="115" bestFit="1" customWidth="1"/>
    <col min="15626" max="15626" width="10" style="115" customWidth="1"/>
    <col min="15627" max="15627" width="9.5703125" style="115" customWidth="1"/>
    <col min="15628" max="15628" width="9.7109375" style="115" bestFit="1" customWidth="1"/>
    <col min="15629" max="15629" width="11.7109375" style="115" customWidth="1"/>
    <col min="15630" max="15870" width="9.140625" style="115"/>
    <col min="15871" max="15871" width="3.42578125" style="115" customWidth="1"/>
    <col min="15872" max="15872" width="4.140625" style="115" customWidth="1"/>
    <col min="15873" max="15873" width="10" style="115" customWidth="1"/>
    <col min="15874" max="15874" width="45" style="115" customWidth="1"/>
    <col min="15875" max="15875" width="8.28515625" style="115" customWidth="1"/>
    <col min="15876" max="15876" width="15.28515625" style="115" customWidth="1"/>
    <col min="15877" max="15877" width="11.28515625" style="115" customWidth="1"/>
    <col min="15878" max="15878" width="9.7109375" style="115" bestFit="1" customWidth="1"/>
    <col min="15879" max="15879" width="11.5703125" style="115" bestFit="1" customWidth="1"/>
    <col min="15880" max="15880" width="9.28515625" style="115" customWidth="1"/>
    <col min="15881" max="15881" width="9.5703125" style="115" bestFit="1" customWidth="1"/>
    <col min="15882" max="15882" width="10" style="115" customWidth="1"/>
    <col min="15883" max="15883" width="9.5703125" style="115" customWidth="1"/>
    <col min="15884" max="15884" width="9.7109375" style="115" bestFit="1" customWidth="1"/>
    <col min="15885" max="15885" width="11.7109375" style="115" customWidth="1"/>
    <col min="15886" max="16126" width="9.140625" style="115"/>
    <col min="16127" max="16127" width="3.42578125" style="115" customWidth="1"/>
    <col min="16128" max="16128" width="4.140625" style="115" customWidth="1"/>
    <col min="16129" max="16129" width="10" style="115" customWidth="1"/>
    <col min="16130" max="16130" width="45" style="115" customWidth="1"/>
    <col min="16131" max="16131" width="8.28515625" style="115" customWidth="1"/>
    <col min="16132" max="16132" width="15.28515625" style="115" customWidth="1"/>
    <col min="16133" max="16133" width="11.28515625" style="115" customWidth="1"/>
    <col min="16134" max="16134" width="9.7109375" style="115" bestFit="1" customWidth="1"/>
    <col min="16135" max="16135" width="11.5703125" style="115" bestFit="1" customWidth="1"/>
    <col min="16136" max="16136" width="9.28515625" style="115" customWidth="1"/>
    <col min="16137" max="16137" width="9.5703125" style="115" bestFit="1" customWidth="1"/>
    <col min="16138" max="16138" width="10" style="115" customWidth="1"/>
    <col min="16139" max="16139" width="9.5703125" style="115" customWidth="1"/>
    <col min="16140" max="16140" width="9.7109375" style="115" bestFit="1" customWidth="1"/>
    <col min="16141" max="16141" width="11.7109375" style="115" customWidth="1"/>
    <col min="16142" max="16384" width="9.140625" style="115"/>
  </cols>
  <sheetData>
    <row r="1" spans="2:48" s="112" customFormat="1" ht="9" customHeight="1" x14ac:dyDescent="0.25"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2:48" s="111" customFormat="1" ht="9" customHeight="1" x14ac:dyDescent="0.25"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</row>
    <row r="3" spans="2:48" s="112" customFormat="1" ht="16.5" customHeight="1" x14ac:dyDescent="0.25">
      <c r="B3" s="758" t="s">
        <v>55</v>
      </c>
      <c r="C3" s="759"/>
      <c r="D3" s="759"/>
      <c r="E3" s="759"/>
      <c r="F3" s="759"/>
      <c r="G3" s="759"/>
      <c r="H3" s="759"/>
      <c r="I3" s="759"/>
      <c r="J3" s="759"/>
      <c r="K3" s="759"/>
      <c r="L3" s="760"/>
    </row>
    <row r="4" spans="2:48" s="112" customFormat="1" ht="16.5" x14ac:dyDescent="0.25">
      <c r="B4" s="113"/>
      <c r="C4" s="758"/>
      <c r="D4" s="758"/>
      <c r="E4" s="758"/>
      <c r="F4" s="758"/>
      <c r="G4" s="758"/>
      <c r="H4" s="758"/>
      <c r="I4" s="758"/>
      <c r="J4" s="758"/>
      <c r="K4" s="114"/>
      <c r="L4" s="115"/>
      <c r="M4"/>
      <c r="N4"/>
      <c r="O4"/>
      <c r="P4"/>
      <c r="Q4"/>
      <c r="R4"/>
      <c r="S4"/>
      <c r="T4"/>
      <c r="U4"/>
      <c r="V4"/>
    </row>
    <row r="5" spans="2:48" s="112" customFormat="1" ht="44.25" customHeight="1" x14ac:dyDescent="0.25">
      <c r="B5" s="773" t="s">
        <v>56</v>
      </c>
      <c r="C5" s="734" t="s">
        <v>438</v>
      </c>
      <c r="D5" s="734" t="s">
        <v>57</v>
      </c>
      <c r="E5" s="480"/>
      <c r="F5" s="776" t="s">
        <v>4</v>
      </c>
      <c r="G5" s="776"/>
      <c r="H5" s="777" t="s">
        <v>5</v>
      </c>
      <c r="I5" s="777"/>
      <c r="J5" s="777" t="s">
        <v>58</v>
      </c>
      <c r="K5" s="777"/>
      <c r="L5" s="776" t="s">
        <v>7</v>
      </c>
      <c r="M5"/>
      <c r="N5"/>
      <c r="O5"/>
      <c r="P5"/>
      <c r="Q5"/>
      <c r="R5"/>
      <c r="S5"/>
      <c r="T5"/>
      <c r="U5"/>
      <c r="V5"/>
    </row>
    <row r="6" spans="2:48" ht="32.25" customHeight="1" x14ac:dyDescent="0.25">
      <c r="B6" s="773"/>
      <c r="C6" s="734"/>
      <c r="D6" s="734"/>
      <c r="E6" s="372" t="s">
        <v>59</v>
      </c>
      <c r="F6" s="117" t="s">
        <v>8</v>
      </c>
      <c r="G6" s="386" t="s">
        <v>7</v>
      </c>
      <c r="H6" s="387" t="s">
        <v>8</v>
      </c>
      <c r="I6" s="386" t="s">
        <v>7</v>
      </c>
      <c r="J6" s="387" t="s">
        <v>8</v>
      </c>
      <c r="K6" s="386" t="s">
        <v>7</v>
      </c>
      <c r="L6" s="776"/>
      <c r="M6"/>
      <c r="N6"/>
      <c r="O6"/>
      <c r="P6"/>
      <c r="Q6"/>
      <c r="R6"/>
      <c r="S6"/>
      <c r="T6"/>
      <c r="U6"/>
      <c r="V6"/>
    </row>
    <row r="7" spans="2:48" ht="14.25" customHeight="1" x14ac:dyDescent="0.25">
      <c r="B7" s="252">
        <v>1</v>
      </c>
      <c r="C7" s="118">
        <v>2</v>
      </c>
      <c r="D7" s="119">
        <v>3</v>
      </c>
      <c r="E7" s="119">
        <v>4</v>
      </c>
      <c r="F7" s="253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/>
      <c r="N7"/>
      <c r="O7"/>
      <c r="P7"/>
      <c r="Q7"/>
      <c r="R7"/>
      <c r="S7"/>
      <c r="T7"/>
      <c r="U7"/>
      <c r="V7"/>
    </row>
    <row r="8" spans="2:48" ht="18" customHeight="1" x14ac:dyDescent="0.25">
      <c r="B8" s="385"/>
      <c r="C8" s="91" t="s">
        <v>415</v>
      </c>
      <c r="D8" s="121"/>
      <c r="E8" s="123"/>
      <c r="F8" s="124"/>
      <c r="G8" s="123"/>
      <c r="H8" s="124"/>
      <c r="I8" s="123"/>
      <c r="J8" s="123"/>
      <c r="K8" s="385"/>
      <c r="L8" s="385"/>
      <c r="M8"/>
      <c r="N8"/>
      <c r="O8"/>
      <c r="P8"/>
      <c r="Q8"/>
      <c r="R8"/>
      <c r="S8"/>
      <c r="T8"/>
      <c r="U8"/>
      <c r="V8"/>
    </row>
    <row r="9" spans="2:48" s="126" customFormat="1" ht="15" x14ac:dyDescent="0.25">
      <c r="B9" s="448">
        <v>1</v>
      </c>
      <c r="C9" s="499" t="s">
        <v>77</v>
      </c>
      <c r="D9" s="448" t="s">
        <v>27</v>
      </c>
      <c r="E9" s="17">
        <f>2*3</f>
        <v>6</v>
      </c>
      <c r="F9" s="448"/>
      <c r="G9" s="17"/>
      <c r="H9" s="125"/>
      <c r="I9" s="17"/>
      <c r="J9" s="125"/>
      <c r="K9" s="17"/>
      <c r="L9" s="17"/>
      <c r="M9"/>
      <c r="N9"/>
      <c r="O9"/>
      <c r="P9"/>
      <c r="Q9"/>
      <c r="R9"/>
      <c r="S9"/>
      <c r="T9"/>
      <c r="U9"/>
      <c r="V9"/>
    </row>
    <row r="10" spans="2:48" s="126" customFormat="1" ht="13.5" x14ac:dyDescent="0.25">
      <c r="B10" s="448">
        <v>2</v>
      </c>
      <c r="C10" s="499" t="s">
        <v>78</v>
      </c>
      <c r="D10" s="448" t="s">
        <v>27</v>
      </c>
      <c r="E10" s="17">
        <f>2*2</f>
        <v>4</v>
      </c>
      <c r="F10" s="448"/>
      <c r="G10" s="17"/>
      <c r="H10" s="17"/>
      <c r="I10" s="17"/>
      <c r="J10" s="125"/>
      <c r="K10" s="17"/>
      <c r="L10" s="17"/>
    </row>
    <row r="11" spans="2:48" s="126" customFormat="1" ht="20.45" customHeight="1" x14ac:dyDescent="0.25">
      <c r="B11" s="448">
        <v>3</v>
      </c>
      <c r="C11" s="499" t="s">
        <v>79</v>
      </c>
      <c r="D11" s="448" t="s">
        <v>27</v>
      </c>
      <c r="E11" s="17">
        <v>2</v>
      </c>
      <c r="F11" s="448"/>
      <c r="G11" s="17"/>
      <c r="H11" s="17"/>
      <c r="I11" s="17"/>
      <c r="J11" s="125"/>
      <c r="K11" s="17"/>
      <c r="L11" s="17"/>
    </row>
    <row r="12" spans="2:48" s="126" customFormat="1" ht="13.5" x14ac:dyDescent="0.25">
      <c r="B12" s="448">
        <v>4</v>
      </c>
      <c r="C12" s="499" t="s">
        <v>80</v>
      </c>
      <c r="D12" s="448" t="s">
        <v>27</v>
      </c>
      <c r="E12" s="17">
        <f>6*0.5</f>
        <v>3</v>
      </c>
      <c r="F12" s="448"/>
      <c r="G12" s="17"/>
      <c r="H12" s="17"/>
      <c r="I12" s="17"/>
      <c r="J12" s="125"/>
      <c r="K12" s="17"/>
      <c r="L12" s="17"/>
    </row>
    <row r="13" spans="2:48" s="126" customFormat="1" ht="13.5" x14ac:dyDescent="0.25">
      <c r="B13" s="448">
        <v>5</v>
      </c>
      <c r="C13" s="499" t="s">
        <v>81</v>
      </c>
      <c r="D13" s="448" t="s">
        <v>27</v>
      </c>
      <c r="E13" s="17">
        <f>4*2</f>
        <v>8</v>
      </c>
      <c r="F13" s="448"/>
      <c r="G13" s="17"/>
      <c r="H13" s="125"/>
      <c r="I13" s="17"/>
      <c r="J13" s="125"/>
      <c r="K13" s="17"/>
      <c r="L13" s="17"/>
    </row>
    <row r="14" spans="2:48" s="126" customFormat="1" ht="13.5" x14ac:dyDescent="0.25">
      <c r="B14" s="448">
        <v>6</v>
      </c>
      <c r="C14" s="499" t="s">
        <v>82</v>
      </c>
      <c r="D14" s="448" t="s">
        <v>27</v>
      </c>
      <c r="E14" s="17">
        <f>2*0.5</f>
        <v>1</v>
      </c>
      <c r="F14" s="448"/>
      <c r="G14" s="17"/>
      <c r="H14" s="125"/>
      <c r="I14" s="17"/>
      <c r="J14" s="125"/>
      <c r="K14" s="17"/>
      <c r="L14" s="17"/>
    </row>
    <row r="15" spans="2:48" s="129" customFormat="1" ht="19.899999999999999" customHeight="1" x14ac:dyDescent="0.25">
      <c r="B15" s="477">
        <v>7</v>
      </c>
      <c r="C15" s="499" t="s">
        <v>83</v>
      </c>
      <c r="D15" s="551" t="s">
        <v>27</v>
      </c>
      <c r="E15" s="17">
        <f>2*0.25</f>
        <v>0.5</v>
      </c>
      <c r="F15" s="128"/>
      <c r="G15" s="128"/>
      <c r="H15" s="128"/>
      <c r="I15" s="128"/>
      <c r="J15" s="128"/>
      <c r="K15" s="128"/>
      <c r="L15" s="128"/>
    </row>
    <row r="16" spans="2:48" s="126" customFormat="1" ht="14.25" customHeight="1" x14ac:dyDescent="0.25">
      <c r="B16" s="747">
        <v>8</v>
      </c>
      <c r="C16" s="11" t="s">
        <v>60</v>
      </c>
      <c r="D16" s="379"/>
      <c r="E16" s="17"/>
      <c r="F16" s="379"/>
      <c r="G16" s="17"/>
      <c r="H16" s="125"/>
      <c r="I16" s="17"/>
      <c r="J16" s="125"/>
      <c r="K16" s="17"/>
      <c r="L16" s="17"/>
    </row>
    <row r="17" spans="2:13" s="126" customFormat="1" ht="14.25" customHeight="1" x14ac:dyDescent="0.25">
      <c r="B17" s="748"/>
      <c r="C17" s="56" t="s">
        <v>61</v>
      </c>
      <c r="D17" s="479" t="s">
        <v>17</v>
      </c>
      <c r="E17" s="20">
        <v>2</v>
      </c>
      <c r="F17" s="20"/>
      <c r="G17" s="20"/>
      <c r="H17" s="54"/>
      <c r="I17" s="20"/>
      <c r="J17" s="54"/>
      <c r="K17" s="20"/>
      <c r="L17" s="20"/>
      <c r="M17" s="105"/>
    </row>
    <row r="18" spans="2:13" s="126" customFormat="1" ht="14.25" customHeight="1" x14ac:dyDescent="0.25">
      <c r="B18" s="748"/>
      <c r="C18" s="56" t="s">
        <v>62</v>
      </c>
      <c r="D18" s="479" t="s">
        <v>17</v>
      </c>
      <c r="E18" s="20">
        <v>2</v>
      </c>
      <c r="F18" s="20"/>
      <c r="G18" s="20"/>
      <c r="H18" s="54"/>
      <c r="I18" s="20"/>
      <c r="J18" s="54"/>
      <c r="K18" s="20"/>
      <c r="L18" s="20"/>
      <c r="M18" s="105"/>
    </row>
    <row r="19" spans="2:13" s="126" customFormat="1" ht="14.25" customHeight="1" x14ac:dyDescent="0.25">
      <c r="B19" s="748"/>
      <c r="C19" s="56" t="s">
        <v>63</v>
      </c>
      <c r="D19" s="479" t="s">
        <v>17</v>
      </c>
      <c r="E19" s="20">
        <v>2</v>
      </c>
      <c r="F19" s="20"/>
      <c r="G19" s="20"/>
      <c r="H19" s="54"/>
      <c r="I19" s="20"/>
      <c r="J19" s="54"/>
      <c r="K19" s="20"/>
      <c r="L19" s="20"/>
      <c r="M19" s="105"/>
    </row>
    <row r="20" spans="2:13" s="126" customFormat="1" ht="14.25" customHeight="1" x14ac:dyDescent="0.25">
      <c r="B20" s="748"/>
      <c r="C20" s="56" t="s">
        <v>84</v>
      </c>
      <c r="D20" s="479" t="s">
        <v>17</v>
      </c>
      <c r="E20" s="20">
        <v>2</v>
      </c>
      <c r="F20" s="20"/>
      <c r="G20" s="20"/>
      <c r="H20" s="54"/>
      <c r="I20" s="20"/>
      <c r="J20" s="54"/>
      <c r="K20" s="20"/>
      <c r="L20" s="20"/>
      <c r="M20" s="105"/>
    </row>
    <row r="21" spans="2:13" s="126" customFormat="1" ht="14.25" customHeight="1" x14ac:dyDescent="0.25">
      <c r="B21" s="748"/>
      <c r="C21" s="56" t="s">
        <v>64</v>
      </c>
      <c r="D21" s="479" t="s">
        <v>17</v>
      </c>
      <c r="E21" s="20">
        <v>6</v>
      </c>
      <c r="F21" s="20"/>
      <c r="G21" s="20"/>
      <c r="H21" s="54"/>
      <c r="I21" s="20"/>
      <c r="J21" s="54"/>
      <c r="K21" s="20"/>
      <c r="L21" s="20"/>
    </row>
    <row r="22" spans="2:13" s="126" customFormat="1" ht="14.25" customHeight="1" x14ac:dyDescent="0.25">
      <c r="B22" s="748"/>
      <c r="C22" s="56" t="s">
        <v>66</v>
      </c>
      <c r="D22" s="479" t="s">
        <v>17</v>
      </c>
      <c r="E22" s="20">
        <v>4</v>
      </c>
      <c r="F22" s="20"/>
      <c r="G22" s="20"/>
      <c r="H22" s="54"/>
      <c r="I22" s="20"/>
      <c r="J22" s="54"/>
      <c r="K22" s="20"/>
      <c r="L22" s="20"/>
    </row>
    <row r="23" spans="2:13" s="126" customFormat="1" ht="14.25" customHeight="1" x14ac:dyDescent="0.25">
      <c r="B23" s="748"/>
      <c r="C23" s="48" t="s">
        <v>332</v>
      </c>
      <c r="D23" s="479" t="s">
        <v>17</v>
      </c>
      <c r="E23" s="20">
        <v>2</v>
      </c>
      <c r="F23" s="20"/>
      <c r="G23" s="20"/>
      <c r="H23" s="54"/>
      <c r="I23" s="20"/>
      <c r="J23" s="54"/>
      <c r="K23" s="20"/>
      <c r="L23" s="20"/>
    </row>
    <row r="24" spans="2:13" s="126" customFormat="1" ht="14.25" customHeight="1" x14ac:dyDescent="0.25">
      <c r="B24" s="748"/>
      <c r="C24" s="56" t="s">
        <v>65</v>
      </c>
      <c r="D24" s="479" t="s">
        <v>17</v>
      </c>
      <c r="E24" s="20">
        <v>2</v>
      </c>
      <c r="F24" s="20"/>
      <c r="G24" s="20"/>
      <c r="H24" s="54"/>
      <c r="I24" s="20"/>
      <c r="J24" s="54"/>
      <c r="K24" s="20"/>
      <c r="L24" s="20"/>
    </row>
    <row r="25" spans="2:13" s="126" customFormat="1" ht="14.25" customHeight="1" x14ac:dyDescent="0.25">
      <c r="B25" s="748"/>
      <c r="C25" s="56" t="s">
        <v>67</v>
      </c>
      <c r="D25" s="479" t="s">
        <v>17</v>
      </c>
      <c r="E25" s="619">
        <v>2</v>
      </c>
      <c r="F25" s="20"/>
      <c r="G25" s="20"/>
      <c r="H25" s="54"/>
      <c r="I25" s="20"/>
      <c r="J25" s="54"/>
      <c r="K25" s="20"/>
      <c r="L25" s="20"/>
    </row>
    <row r="26" spans="2:13" s="148" customFormat="1" ht="14.25" customHeight="1" x14ac:dyDescent="0.25">
      <c r="B26" s="748"/>
      <c r="C26" s="149" t="s">
        <v>85</v>
      </c>
      <c r="D26" s="620" t="s">
        <v>14</v>
      </c>
      <c r="E26" s="20">
        <v>4</v>
      </c>
      <c r="F26" s="65"/>
      <c r="G26" s="65"/>
      <c r="H26" s="64"/>
      <c r="I26" s="64"/>
      <c r="J26" s="64"/>
      <c r="K26" s="64"/>
      <c r="L26" s="65"/>
    </row>
    <row r="27" spans="2:13" s="148" customFormat="1" ht="14.25" customHeight="1" x14ac:dyDescent="0.25">
      <c r="B27" s="748"/>
      <c r="C27" s="149" t="s">
        <v>86</v>
      </c>
      <c r="D27" s="620" t="s">
        <v>14</v>
      </c>
      <c r="E27" s="20">
        <v>2</v>
      </c>
      <c r="F27" s="65"/>
      <c r="G27" s="65"/>
      <c r="H27" s="64"/>
      <c r="I27" s="64"/>
      <c r="J27" s="64"/>
      <c r="K27" s="64"/>
      <c r="L27" s="65"/>
    </row>
    <row r="28" spans="2:13" s="126" customFormat="1" ht="14.25" customHeight="1" x14ac:dyDescent="0.25">
      <c r="B28" s="380"/>
      <c r="C28" s="56" t="s">
        <v>87</v>
      </c>
      <c r="D28" s="479" t="s">
        <v>17</v>
      </c>
      <c r="E28" s="619">
        <v>2</v>
      </c>
      <c r="F28" s="20"/>
      <c r="G28" s="20"/>
      <c r="H28" s="54"/>
      <c r="I28" s="20"/>
      <c r="J28" s="54"/>
      <c r="K28" s="20"/>
      <c r="L28" s="20"/>
    </row>
    <row r="29" spans="2:13" s="126" customFormat="1" ht="14.25" customHeight="1" x14ac:dyDescent="0.25">
      <c r="B29" s="380"/>
      <c r="C29" s="48" t="s">
        <v>68</v>
      </c>
      <c r="D29" s="479" t="s">
        <v>17</v>
      </c>
      <c r="E29" s="619">
        <v>4</v>
      </c>
      <c r="F29" s="20"/>
      <c r="G29" s="20"/>
      <c r="H29" s="54"/>
      <c r="I29" s="20"/>
      <c r="J29" s="54"/>
      <c r="K29" s="20"/>
      <c r="L29" s="20"/>
    </row>
    <row r="30" spans="2:13" s="126" customFormat="1" ht="17.25" customHeight="1" x14ac:dyDescent="0.25">
      <c r="B30" s="448">
        <v>9</v>
      </c>
      <c r="C30" s="499" t="s">
        <v>69</v>
      </c>
      <c r="D30" s="551" t="s">
        <v>13</v>
      </c>
      <c r="E30" s="17">
        <v>2</v>
      </c>
      <c r="F30" s="17"/>
      <c r="G30" s="17"/>
      <c r="H30" s="17"/>
      <c r="I30" s="17"/>
      <c r="J30" s="17"/>
      <c r="K30" s="17"/>
      <c r="L30" s="17"/>
    </row>
    <row r="31" spans="2:13" s="126" customFormat="1" ht="22.5" customHeight="1" x14ac:dyDescent="0.25">
      <c r="B31" s="448">
        <v>10</v>
      </c>
      <c r="C31" s="499" t="s">
        <v>88</v>
      </c>
      <c r="D31" s="551" t="s">
        <v>13</v>
      </c>
      <c r="E31" s="17">
        <v>4</v>
      </c>
      <c r="F31" s="17"/>
      <c r="G31" s="17"/>
      <c r="H31" s="17"/>
      <c r="I31" s="17"/>
      <c r="J31" s="17"/>
      <c r="K31" s="17"/>
      <c r="L31" s="17"/>
    </row>
    <row r="32" spans="2:13" s="134" customFormat="1" ht="13.5" x14ac:dyDescent="0.25">
      <c r="B32" s="616">
        <v>11</v>
      </c>
      <c r="C32" s="618" t="s">
        <v>70</v>
      </c>
      <c r="D32" s="574" t="s">
        <v>13</v>
      </c>
      <c r="E32" s="171">
        <v>2</v>
      </c>
      <c r="F32" s="171"/>
      <c r="G32" s="617"/>
      <c r="H32" s="171"/>
      <c r="I32" s="171"/>
      <c r="J32" s="171"/>
      <c r="K32" s="171"/>
      <c r="L32" s="171"/>
    </row>
    <row r="33" spans="1:13" s="111" customFormat="1" ht="15" x14ac:dyDescent="0.25">
      <c r="A33" s="135"/>
      <c r="B33" s="745">
        <v>12</v>
      </c>
      <c r="C33" s="137" t="s">
        <v>414</v>
      </c>
      <c r="D33" s="446"/>
      <c r="E33" s="20"/>
      <c r="F33" s="59"/>
      <c r="G33" s="59"/>
      <c r="H33" s="59"/>
      <c r="I33" s="59"/>
      <c r="J33" s="59"/>
      <c r="K33" s="59"/>
      <c r="L33" s="59"/>
    </row>
    <row r="34" spans="1:13" s="111" customFormat="1" ht="15" x14ac:dyDescent="0.25">
      <c r="A34" s="135"/>
      <c r="B34" s="745"/>
      <c r="C34" s="137" t="s">
        <v>72</v>
      </c>
      <c r="D34" s="446" t="s">
        <v>14</v>
      </c>
      <c r="E34" s="20">
        <v>2</v>
      </c>
      <c r="F34" s="59"/>
      <c r="G34" s="59"/>
      <c r="H34" s="59"/>
      <c r="I34" s="59"/>
      <c r="J34" s="59"/>
      <c r="K34" s="59"/>
      <c r="L34" s="59"/>
    </row>
    <row r="35" spans="1:13" s="111" customFormat="1" ht="15" x14ac:dyDescent="0.25">
      <c r="A35" s="135"/>
      <c r="B35" s="745"/>
      <c r="C35" s="137" t="s">
        <v>73</v>
      </c>
      <c r="D35" s="446" t="s">
        <v>14</v>
      </c>
      <c r="E35" s="20">
        <v>6</v>
      </c>
      <c r="F35" s="59"/>
      <c r="G35" s="59"/>
      <c r="H35" s="59"/>
      <c r="I35" s="59"/>
      <c r="J35" s="59"/>
      <c r="K35" s="59"/>
      <c r="L35" s="59"/>
    </row>
    <row r="36" spans="1:13" s="111" customFormat="1" ht="15" x14ac:dyDescent="0.25">
      <c r="A36" s="135"/>
      <c r="B36" s="745"/>
      <c r="C36" s="137" t="s">
        <v>74</v>
      </c>
      <c r="D36" s="446" t="s">
        <v>14</v>
      </c>
      <c r="E36" s="20">
        <v>2</v>
      </c>
      <c r="F36" s="59"/>
      <c r="G36" s="59"/>
      <c r="H36" s="59"/>
      <c r="I36" s="59"/>
      <c r="J36" s="59"/>
      <c r="K36" s="59"/>
      <c r="L36" s="59"/>
    </row>
    <row r="37" spans="1:13" s="111" customFormat="1" ht="15" x14ac:dyDescent="0.25">
      <c r="A37" s="135"/>
      <c r="B37" s="745"/>
      <c r="C37" s="137" t="s">
        <v>75</v>
      </c>
      <c r="D37" s="446" t="s">
        <v>14</v>
      </c>
      <c r="E37" s="20">
        <v>8</v>
      </c>
      <c r="F37" s="59"/>
      <c r="G37" s="59"/>
      <c r="H37" s="59"/>
      <c r="I37" s="59"/>
      <c r="J37" s="59"/>
      <c r="K37" s="59"/>
      <c r="L37" s="59"/>
    </row>
    <row r="38" spans="1:13" s="138" customFormat="1" ht="18" customHeight="1" x14ac:dyDescent="0.25">
      <c r="B38" s="11"/>
      <c r="C38" s="11" t="s">
        <v>7</v>
      </c>
      <c r="D38" s="11"/>
      <c r="E38" s="139"/>
      <c r="F38" s="11"/>
      <c r="G38" s="79"/>
      <c r="H38" s="79"/>
      <c r="I38" s="79"/>
      <c r="J38" s="79"/>
      <c r="K38" s="79"/>
      <c r="L38" s="79"/>
      <c r="M38" s="140"/>
    </row>
    <row r="39" spans="1:13" s="126" customFormat="1" ht="18" customHeight="1" x14ac:dyDescent="0.25">
      <c r="B39" s="141"/>
      <c r="C39" s="11" t="s">
        <v>52</v>
      </c>
      <c r="D39" s="142" t="s">
        <v>345</v>
      </c>
      <c r="E39" s="139"/>
      <c r="F39" s="11"/>
      <c r="G39" s="79"/>
      <c r="H39" s="79"/>
      <c r="I39" s="79"/>
      <c r="J39" s="79"/>
      <c r="K39" s="79"/>
      <c r="L39" s="79"/>
      <c r="M39" s="131"/>
    </row>
    <row r="40" spans="1:13" s="116" customFormat="1" ht="18" customHeight="1" x14ac:dyDescent="0.25">
      <c r="B40" s="143"/>
      <c r="C40" s="11" t="s">
        <v>7</v>
      </c>
      <c r="D40" s="144"/>
      <c r="E40" s="145"/>
      <c r="F40" s="145"/>
      <c r="G40" s="85"/>
      <c r="H40" s="85"/>
      <c r="I40" s="85"/>
      <c r="J40" s="85"/>
      <c r="K40" s="85"/>
      <c r="L40" s="85"/>
    </row>
    <row r="41" spans="1:13" s="126" customFormat="1" ht="18" customHeight="1" x14ac:dyDescent="0.25">
      <c r="B41" s="11"/>
      <c r="C41" s="11" t="s">
        <v>33</v>
      </c>
      <c r="D41" s="142" t="s">
        <v>345</v>
      </c>
      <c r="E41" s="139"/>
      <c r="F41" s="11"/>
      <c r="G41" s="79"/>
      <c r="H41" s="79"/>
      <c r="I41" s="79"/>
      <c r="J41" s="79"/>
      <c r="K41" s="79"/>
      <c r="L41" s="79"/>
      <c r="M41" s="146"/>
    </row>
    <row r="42" spans="1:13" s="111" customFormat="1" ht="15" x14ac:dyDescent="0.25">
      <c r="B42" s="11"/>
      <c r="C42" s="11" t="s">
        <v>76</v>
      </c>
      <c r="D42" s="88"/>
      <c r="E42" s="282"/>
      <c r="F42" s="282"/>
      <c r="G42" s="282"/>
      <c r="H42" s="282"/>
      <c r="I42" s="79"/>
      <c r="J42" s="282"/>
      <c r="K42" s="282"/>
      <c r="L42" s="79"/>
    </row>
    <row r="44" spans="1:13" ht="15.75" x14ac:dyDescent="0.25">
      <c r="B44" s="126"/>
      <c r="C44" s="476"/>
      <c r="E44" s="772"/>
      <c r="F44" s="772"/>
      <c r="G44" s="772"/>
      <c r="H44" s="772"/>
      <c r="I44" s="772"/>
    </row>
  </sheetData>
  <mergeCells count="14">
    <mergeCell ref="B1:L1"/>
    <mergeCell ref="B2:L2"/>
    <mergeCell ref="B3:L3"/>
    <mergeCell ref="C4:J4"/>
    <mergeCell ref="F5:G5"/>
    <mergeCell ref="H5:I5"/>
    <mergeCell ref="J5:K5"/>
    <mergeCell ref="L5:L6"/>
    <mergeCell ref="D5:D6"/>
    <mergeCell ref="E44:I44"/>
    <mergeCell ref="B33:B37"/>
    <mergeCell ref="B16:B27"/>
    <mergeCell ref="B5:B6"/>
    <mergeCell ref="C5:C6"/>
  </mergeCells>
  <pageMargins left="0.2" right="0.2" top="0.75" bottom="0.75" header="0.3" footer="0.3"/>
  <pageSetup paperSize="9" scale="8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6"/>
  <sheetViews>
    <sheetView zoomScaleNormal="100" workbookViewId="0">
      <selection activeCell="O28" sqref="O28"/>
    </sheetView>
  </sheetViews>
  <sheetFormatPr defaultRowHeight="12.75" x14ac:dyDescent="0.25"/>
  <cols>
    <col min="1" max="1" width="2.85546875" style="115" customWidth="1"/>
    <col min="2" max="2" width="3.7109375" style="115" customWidth="1"/>
    <col min="3" max="3" width="66.85546875" style="115" customWidth="1"/>
    <col min="4" max="4" width="8.28515625" style="115" customWidth="1"/>
    <col min="5" max="5" width="10.42578125" style="115" customWidth="1"/>
    <col min="6" max="6" width="8" style="115" bestFit="1" customWidth="1"/>
    <col min="7" max="7" width="9.5703125" style="115" bestFit="1" customWidth="1"/>
    <col min="8" max="8" width="8" style="115" bestFit="1" customWidth="1"/>
    <col min="9" max="9" width="9.5703125" style="115" bestFit="1" customWidth="1"/>
    <col min="10" max="10" width="7.85546875" style="115" customWidth="1"/>
    <col min="11" max="11" width="9.5703125" style="115" customWidth="1"/>
    <col min="12" max="12" width="11" style="115" customWidth="1"/>
    <col min="13" max="13" width="9.5703125" style="115" customWidth="1"/>
    <col min="14" max="254" width="9.140625" style="115"/>
    <col min="255" max="255" width="4.28515625" style="115" customWidth="1"/>
    <col min="256" max="256" width="5.7109375" style="115" customWidth="1"/>
    <col min="257" max="257" width="9.42578125" style="115" customWidth="1"/>
    <col min="258" max="258" width="44.85546875" style="115" customWidth="1"/>
    <col min="259" max="259" width="8.28515625" style="115" customWidth="1"/>
    <col min="260" max="260" width="13.5703125" style="115" customWidth="1"/>
    <col min="261" max="261" width="10.42578125" style="115" customWidth="1"/>
    <col min="262" max="262" width="8" style="115" bestFit="1" customWidth="1"/>
    <col min="263" max="263" width="9.5703125" style="115" bestFit="1" customWidth="1"/>
    <col min="264" max="264" width="8" style="115" bestFit="1" customWidth="1"/>
    <col min="265" max="265" width="9.5703125" style="115" bestFit="1" customWidth="1"/>
    <col min="266" max="266" width="7.85546875" style="115" customWidth="1"/>
    <col min="267" max="267" width="9.5703125" style="115" customWidth="1"/>
    <col min="268" max="268" width="11" style="115" customWidth="1"/>
    <col min="269" max="269" width="9.5703125" style="115" customWidth="1"/>
    <col min="270" max="510" width="9.140625" style="115"/>
    <col min="511" max="511" width="4.28515625" style="115" customWidth="1"/>
    <col min="512" max="512" width="5.7109375" style="115" customWidth="1"/>
    <col min="513" max="513" width="9.42578125" style="115" customWidth="1"/>
    <col min="514" max="514" width="44.85546875" style="115" customWidth="1"/>
    <col min="515" max="515" width="8.28515625" style="115" customWidth="1"/>
    <col min="516" max="516" width="13.5703125" style="115" customWidth="1"/>
    <col min="517" max="517" width="10.42578125" style="115" customWidth="1"/>
    <col min="518" max="518" width="8" style="115" bestFit="1" customWidth="1"/>
    <col min="519" max="519" width="9.5703125" style="115" bestFit="1" customWidth="1"/>
    <col min="520" max="520" width="8" style="115" bestFit="1" customWidth="1"/>
    <col min="521" max="521" width="9.5703125" style="115" bestFit="1" customWidth="1"/>
    <col min="522" max="522" width="7.85546875" style="115" customWidth="1"/>
    <col min="523" max="523" width="9.5703125" style="115" customWidth="1"/>
    <col min="524" max="524" width="11" style="115" customWidth="1"/>
    <col min="525" max="525" width="9.5703125" style="115" customWidth="1"/>
    <col min="526" max="766" width="9.140625" style="115"/>
    <col min="767" max="767" width="4.28515625" style="115" customWidth="1"/>
    <col min="768" max="768" width="5.7109375" style="115" customWidth="1"/>
    <col min="769" max="769" width="9.42578125" style="115" customWidth="1"/>
    <col min="770" max="770" width="44.85546875" style="115" customWidth="1"/>
    <col min="771" max="771" width="8.28515625" style="115" customWidth="1"/>
    <col min="772" max="772" width="13.5703125" style="115" customWidth="1"/>
    <col min="773" max="773" width="10.42578125" style="115" customWidth="1"/>
    <col min="774" max="774" width="8" style="115" bestFit="1" customWidth="1"/>
    <col min="775" max="775" width="9.5703125" style="115" bestFit="1" customWidth="1"/>
    <col min="776" max="776" width="8" style="115" bestFit="1" customWidth="1"/>
    <col min="777" max="777" width="9.5703125" style="115" bestFit="1" customWidth="1"/>
    <col min="778" max="778" width="7.85546875" style="115" customWidth="1"/>
    <col min="779" max="779" width="9.5703125" style="115" customWidth="1"/>
    <col min="780" max="780" width="11" style="115" customWidth="1"/>
    <col min="781" max="781" width="9.5703125" style="115" customWidth="1"/>
    <col min="782" max="1022" width="9.140625" style="115"/>
    <col min="1023" max="1023" width="4.28515625" style="115" customWidth="1"/>
    <col min="1024" max="1024" width="5.7109375" style="115" customWidth="1"/>
    <col min="1025" max="1025" width="9.42578125" style="115" customWidth="1"/>
    <col min="1026" max="1026" width="44.85546875" style="115" customWidth="1"/>
    <col min="1027" max="1027" width="8.28515625" style="115" customWidth="1"/>
    <col min="1028" max="1028" width="13.5703125" style="115" customWidth="1"/>
    <col min="1029" max="1029" width="10.42578125" style="115" customWidth="1"/>
    <col min="1030" max="1030" width="8" style="115" bestFit="1" customWidth="1"/>
    <col min="1031" max="1031" width="9.5703125" style="115" bestFit="1" customWidth="1"/>
    <col min="1032" max="1032" width="8" style="115" bestFit="1" customWidth="1"/>
    <col min="1033" max="1033" width="9.5703125" style="115" bestFit="1" customWidth="1"/>
    <col min="1034" max="1034" width="7.85546875" style="115" customWidth="1"/>
    <col min="1035" max="1035" width="9.5703125" style="115" customWidth="1"/>
    <col min="1036" max="1036" width="11" style="115" customWidth="1"/>
    <col min="1037" max="1037" width="9.5703125" style="115" customWidth="1"/>
    <col min="1038" max="1278" width="9.140625" style="115"/>
    <col min="1279" max="1279" width="4.28515625" style="115" customWidth="1"/>
    <col min="1280" max="1280" width="5.7109375" style="115" customWidth="1"/>
    <col min="1281" max="1281" width="9.42578125" style="115" customWidth="1"/>
    <col min="1282" max="1282" width="44.85546875" style="115" customWidth="1"/>
    <col min="1283" max="1283" width="8.28515625" style="115" customWidth="1"/>
    <col min="1284" max="1284" width="13.5703125" style="115" customWidth="1"/>
    <col min="1285" max="1285" width="10.42578125" style="115" customWidth="1"/>
    <col min="1286" max="1286" width="8" style="115" bestFit="1" customWidth="1"/>
    <col min="1287" max="1287" width="9.5703125" style="115" bestFit="1" customWidth="1"/>
    <col min="1288" max="1288" width="8" style="115" bestFit="1" customWidth="1"/>
    <col min="1289" max="1289" width="9.5703125" style="115" bestFit="1" customWidth="1"/>
    <col min="1290" max="1290" width="7.85546875" style="115" customWidth="1"/>
    <col min="1291" max="1291" width="9.5703125" style="115" customWidth="1"/>
    <col min="1292" max="1292" width="11" style="115" customWidth="1"/>
    <col min="1293" max="1293" width="9.5703125" style="115" customWidth="1"/>
    <col min="1294" max="1534" width="9.140625" style="115"/>
    <col min="1535" max="1535" width="4.28515625" style="115" customWidth="1"/>
    <col min="1536" max="1536" width="5.7109375" style="115" customWidth="1"/>
    <col min="1537" max="1537" width="9.42578125" style="115" customWidth="1"/>
    <col min="1538" max="1538" width="44.85546875" style="115" customWidth="1"/>
    <col min="1539" max="1539" width="8.28515625" style="115" customWidth="1"/>
    <col min="1540" max="1540" width="13.5703125" style="115" customWidth="1"/>
    <col min="1541" max="1541" width="10.42578125" style="115" customWidth="1"/>
    <col min="1542" max="1542" width="8" style="115" bestFit="1" customWidth="1"/>
    <col min="1543" max="1543" width="9.5703125" style="115" bestFit="1" customWidth="1"/>
    <col min="1544" max="1544" width="8" style="115" bestFit="1" customWidth="1"/>
    <col min="1545" max="1545" width="9.5703125" style="115" bestFit="1" customWidth="1"/>
    <col min="1546" max="1546" width="7.85546875" style="115" customWidth="1"/>
    <col min="1547" max="1547" width="9.5703125" style="115" customWidth="1"/>
    <col min="1548" max="1548" width="11" style="115" customWidth="1"/>
    <col min="1549" max="1549" width="9.5703125" style="115" customWidth="1"/>
    <col min="1550" max="1790" width="9.140625" style="115"/>
    <col min="1791" max="1791" width="4.28515625" style="115" customWidth="1"/>
    <col min="1792" max="1792" width="5.7109375" style="115" customWidth="1"/>
    <col min="1793" max="1793" width="9.42578125" style="115" customWidth="1"/>
    <col min="1794" max="1794" width="44.85546875" style="115" customWidth="1"/>
    <col min="1795" max="1795" width="8.28515625" style="115" customWidth="1"/>
    <col min="1796" max="1796" width="13.5703125" style="115" customWidth="1"/>
    <col min="1797" max="1797" width="10.42578125" style="115" customWidth="1"/>
    <col min="1798" max="1798" width="8" style="115" bestFit="1" customWidth="1"/>
    <col min="1799" max="1799" width="9.5703125" style="115" bestFit="1" customWidth="1"/>
    <col min="1800" max="1800" width="8" style="115" bestFit="1" customWidth="1"/>
    <col min="1801" max="1801" width="9.5703125" style="115" bestFit="1" customWidth="1"/>
    <col min="1802" max="1802" width="7.85546875" style="115" customWidth="1"/>
    <col min="1803" max="1803" width="9.5703125" style="115" customWidth="1"/>
    <col min="1804" max="1804" width="11" style="115" customWidth="1"/>
    <col min="1805" max="1805" width="9.5703125" style="115" customWidth="1"/>
    <col min="1806" max="2046" width="9.140625" style="115"/>
    <col min="2047" max="2047" width="4.28515625" style="115" customWidth="1"/>
    <col min="2048" max="2048" width="5.7109375" style="115" customWidth="1"/>
    <col min="2049" max="2049" width="9.42578125" style="115" customWidth="1"/>
    <col min="2050" max="2050" width="44.85546875" style="115" customWidth="1"/>
    <col min="2051" max="2051" width="8.28515625" style="115" customWidth="1"/>
    <col min="2052" max="2052" width="13.5703125" style="115" customWidth="1"/>
    <col min="2053" max="2053" width="10.42578125" style="115" customWidth="1"/>
    <col min="2054" max="2054" width="8" style="115" bestFit="1" customWidth="1"/>
    <col min="2055" max="2055" width="9.5703125" style="115" bestFit="1" customWidth="1"/>
    <col min="2056" max="2056" width="8" style="115" bestFit="1" customWidth="1"/>
    <col min="2057" max="2057" width="9.5703125" style="115" bestFit="1" customWidth="1"/>
    <col min="2058" max="2058" width="7.85546875" style="115" customWidth="1"/>
    <col min="2059" max="2059" width="9.5703125" style="115" customWidth="1"/>
    <col min="2060" max="2060" width="11" style="115" customWidth="1"/>
    <col min="2061" max="2061" width="9.5703125" style="115" customWidth="1"/>
    <col min="2062" max="2302" width="9.140625" style="115"/>
    <col min="2303" max="2303" width="4.28515625" style="115" customWidth="1"/>
    <col min="2304" max="2304" width="5.7109375" style="115" customWidth="1"/>
    <col min="2305" max="2305" width="9.42578125" style="115" customWidth="1"/>
    <col min="2306" max="2306" width="44.85546875" style="115" customWidth="1"/>
    <col min="2307" max="2307" width="8.28515625" style="115" customWidth="1"/>
    <col min="2308" max="2308" width="13.5703125" style="115" customWidth="1"/>
    <col min="2309" max="2309" width="10.42578125" style="115" customWidth="1"/>
    <col min="2310" max="2310" width="8" style="115" bestFit="1" customWidth="1"/>
    <col min="2311" max="2311" width="9.5703125" style="115" bestFit="1" customWidth="1"/>
    <col min="2312" max="2312" width="8" style="115" bestFit="1" customWidth="1"/>
    <col min="2313" max="2313" width="9.5703125" style="115" bestFit="1" customWidth="1"/>
    <col min="2314" max="2314" width="7.85546875" style="115" customWidth="1"/>
    <col min="2315" max="2315" width="9.5703125" style="115" customWidth="1"/>
    <col min="2316" max="2316" width="11" style="115" customWidth="1"/>
    <col min="2317" max="2317" width="9.5703125" style="115" customWidth="1"/>
    <col min="2318" max="2558" width="9.140625" style="115"/>
    <col min="2559" max="2559" width="4.28515625" style="115" customWidth="1"/>
    <col min="2560" max="2560" width="5.7109375" style="115" customWidth="1"/>
    <col min="2561" max="2561" width="9.42578125" style="115" customWidth="1"/>
    <col min="2562" max="2562" width="44.85546875" style="115" customWidth="1"/>
    <col min="2563" max="2563" width="8.28515625" style="115" customWidth="1"/>
    <col min="2564" max="2564" width="13.5703125" style="115" customWidth="1"/>
    <col min="2565" max="2565" width="10.42578125" style="115" customWidth="1"/>
    <col min="2566" max="2566" width="8" style="115" bestFit="1" customWidth="1"/>
    <col min="2567" max="2567" width="9.5703125" style="115" bestFit="1" customWidth="1"/>
    <col min="2568" max="2568" width="8" style="115" bestFit="1" customWidth="1"/>
    <col min="2569" max="2569" width="9.5703125" style="115" bestFit="1" customWidth="1"/>
    <col min="2570" max="2570" width="7.85546875" style="115" customWidth="1"/>
    <col min="2571" max="2571" width="9.5703125" style="115" customWidth="1"/>
    <col min="2572" max="2572" width="11" style="115" customWidth="1"/>
    <col min="2573" max="2573" width="9.5703125" style="115" customWidth="1"/>
    <col min="2574" max="2814" width="9.140625" style="115"/>
    <col min="2815" max="2815" width="4.28515625" style="115" customWidth="1"/>
    <col min="2816" max="2816" width="5.7109375" style="115" customWidth="1"/>
    <col min="2817" max="2817" width="9.42578125" style="115" customWidth="1"/>
    <col min="2818" max="2818" width="44.85546875" style="115" customWidth="1"/>
    <col min="2819" max="2819" width="8.28515625" style="115" customWidth="1"/>
    <col min="2820" max="2820" width="13.5703125" style="115" customWidth="1"/>
    <col min="2821" max="2821" width="10.42578125" style="115" customWidth="1"/>
    <col min="2822" max="2822" width="8" style="115" bestFit="1" customWidth="1"/>
    <col min="2823" max="2823" width="9.5703125" style="115" bestFit="1" customWidth="1"/>
    <col min="2824" max="2824" width="8" style="115" bestFit="1" customWidth="1"/>
    <col min="2825" max="2825" width="9.5703125" style="115" bestFit="1" customWidth="1"/>
    <col min="2826" max="2826" width="7.85546875" style="115" customWidth="1"/>
    <col min="2827" max="2827" width="9.5703125" style="115" customWidth="1"/>
    <col min="2828" max="2828" width="11" style="115" customWidth="1"/>
    <col min="2829" max="2829" width="9.5703125" style="115" customWidth="1"/>
    <col min="2830" max="3070" width="9.140625" style="115"/>
    <col min="3071" max="3071" width="4.28515625" style="115" customWidth="1"/>
    <col min="3072" max="3072" width="5.7109375" style="115" customWidth="1"/>
    <col min="3073" max="3073" width="9.42578125" style="115" customWidth="1"/>
    <col min="3074" max="3074" width="44.85546875" style="115" customWidth="1"/>
    <col min="3075" max="3075" width="8.28515625" style="115" customWidth="1"/>
    <col min="3076" max="3076" width="13.5703125" style="115" customWidth="1"/>
    <col min="3077" max="3077" width="10.42578125" style="115" customWidth="1"/>
    <col min="3078" max="3078" width="8" style="115" bestFit="1" customWidth="1"/>
    <col min="3079" max="3079" width="9.5703125" style="115" bestFit="1" customWidth="1"/>
    <col min="3080" max="3080" width="8" style="115" bestFit="1" customWidth="1"/>
    <col min="3081" max="3081" width="9.5703125" style="115" bestFit="1" customWidth="1"/>
    <col min="3082" max="3082" width="7.85546875" style="115" customWidth="1"/>
    <col min="3083" max="3083" width="9.5703125" style="115" customWidth="1"/>
    <col min="3084" max="3084" width="11" style="115" customWidth="1"/>
    <col min="3085" max="3085" width="9.5703125" style="115" customWidth="1"/>
    <col min="3086" max="3326" width="9.140625" style="115"/>
    <col min="3327" max="3327" width="4.28515625" style="115" customWidth="1"/>
    <col min="3328" max="3328" width="5.7109375" style="115" customWidth="1"/>
    <col min="3329" max="3329" width="9.42578125" style="115" customWidth="1"/>
    <col min="3330" max="3330" width="44.85546875" style="115" customWidth="1"/>
    <col min="3331" max="3331" width="8.28515625" style="115" customWidth="1"/>
    <col min="3332" max="3332" width="13.5703125" style="115" customWidth="1"/>
    <col min="3333" max="3333" width="10.42578125" style="115" customWidth="1"/>
    <col min="3334" max="3334" width="8" style="115" bestFit="1" customWidth="1"/>
    <col min="3335" max="3335" width="9.5703125" style="115" bestFit="1" customWidth="1"/>
    <col min="3336" max="3336" width="8" style="115" bestFit="1" customWidth="1"/>
    <col min="3337" max="3337" width="9.5703125" style="115" bestFit="1" customWidth="1"/>
    <col min="3338" max="3338" width="7.85546875" style="115" customWidth="1"/>
    <col min="3339" max="3339" width="9.5703125" style="115" customWidth="1"/>
    <col min="3340" max="3340" width="11" style="115" customWidth="1"/>
    <col min="3341" max="3341" width="9.5703125" style="115" customWidth="1"/>
    <col min="3342" max="3582" width="9.140625" style="115"/>
    <col min="3583" max="3583" width="4.28515625" style="115" customWidth="1"/>
    <col min="3584" max="3584" width="5.7109375" style="115" customWidth="1"/>
    <col min="3585" max="3585" width="9.42578125" style="115" customWidth="1"/>
    <col min="3586" max="3586" width="44.85546875" style="115" customWidth="1"/>
    <col min="3587" max="3587" width="8.28515625" style="115" customWidth="1"/>
    <col min="3588" max="3588" width="13.5703125" style="115" customWidth="1"/>
    <col min="3589" max="3589" width="10.42578125" style="115" customWidth="1"/>
    <col min="3590" max="3590" width="8" style="115" bestFit="1" customWidth="1"/>
    <col min="3591" max="3591" width="9.5703125" style="115" bestFit="1" customWidth="1"/>
    <col min="3592" max="3592" width="8" style="115" bestFit="1" customWidth="1"/>
    <col min="3593" max="3593" width="9.5703125" style="115" bestFit="1" customWidth="1"/>
    <col min="3594" max="3594" width="7.85546875" style="115" customWidth="1"/>
    <col min="3595" max="3595" width="9.5703125" style="115" customWidth="1"/>
    <col min="3596" max="3596" width="11" style="115" customWidth="1"/>
    <col min="3597" max="3597" width="9.5703125" style="115" customWidth="1"/>
    <col min="3598" max="3838" width="9.140625" style="115"/>
    <col min="3839" max="3839" width="4.28515625" style="115" customWidth="1"/>
    <col min="3840" max="3840" width="5.7109375" style="115" customWidth="1"/>
    <col min="3841" max="3841" width="9.42578125" style="115" customWidth="1"/>
    <col min="3842" max="3842" width="44.85546875" style="115" customWidth="1"/>
    <col min="3843" max="3843" width="8.28515625" style="115" customWidth="1"/>
    <col min="3844" max="3844" width="13.5703125" style="115" customWidth="1"/>
    <col min="3845" max="3845" width="10.42578125" style="115" customWidth="1"/>
    <col min="3846" max="3846" width="8" style="115" bestFit="1" customWidth="1"/>
    <col min="3847" max="3847" width="9.5703125" style="115" bestFit="1" customWidth="1"/>
    <col min="3848" max="3848" width="8" style="115" bestFit="1" customWidth="1"/>
    <col min="3849" max="3849" width="9.5703125" style="115" bestFit="1" customWidth="1"/>
    <col min="3850" max="3850" width="7.85546875" style="115" customWidth="1"/>
    <col min="3851" max="3851" width="9.5703125" style="115" customWidth="1"/>
    <col min="3852" max="3852" width="11" style="115" customWidth="1"/>
    <col min="3853" max="3853" width="9.5703125" style="115" customWidth="1"/>
    <col min="3854" max="4094" width="9.140625" style="115"/>
    <col min="4095" max="4095" width="4.28515625" style="115" customWidth="1"/>
    <col min="4096" max="4096" width="5.7109375" style="115" customWidth="1"/>
    <col min="4097" max="4097" width="9.42578125" style="115" customWidth="1"/>
    <col min="4098" max="4098" width="44.85546875" style="115" customWidth="1"/>
    <col min="4099" max="4099" width="8.28515625" style="115" customWidth="1"/>
    <col min="4100" max="4100" width="13.5703125" style="115" customWidth="1"/>
    <col min="4101" max="4101" width="10.42578125" style="115" customWidth="1"/>
    <col min="4102" max="4102" width="8" style="115" bestFit="1" customWidth="1"/>
    <col min="4103" max="4103" width="9.5703125" style="115" bestFit="1" customWidth="1"/>
    <col min="4104" max="4104" width="8" style="115" bestFit="1" customWidth="1"/>
    <col min="4105" max="4105" width="9.5703125" style="115" bestFit="1" customWidth="1"/>
    <col min="4106" max="4106" width="7.85546875" style="115" customWidth="1"/>
    <col min="4107" max="4107" width="9.5703125" style="115" customWidth="1"/>
    <col min="4108" max="4108" width="11" style="115" customWidth="1"/>
    <col min="4109" max="4109" width="9.5703125" style="115" customWidth="1"/>
    <col min="4110" max="4350" width="9.140625" style="115"/>
    <col min="4351" max="4351" width="4.28515625" style="115" customWidth="1"/>
    <col min="4352" max="4352" width="5.7109375" style="115" customWidth="1"/>
    <col min="4353" max="4353" width="9.42578125" style="115" customWidth="1"/>
    <col min="4354" max="4354" width="44.85546875" style="115" customWidth="1"/>
    <col min="4355" max="4355" width="8.28515625" style="115" customWidth="1"/>
    <col min="4356" max="4356" width="13.5703125" style="115" customWidth="1"/>
    <col min="4357" max="4357" width="10.42578125" style="115" customWidth="1"/>
    <col min="4358" max="4358" width="8" style="115" bestFit="1" customWidth="1"/>
    <col min="4359" max="4359" width="9.5703125" style="115" bestFit="1" customWidth="1"/>
    <col min="4360" max="4360" width="8" style="115" bestFit="1" customWidth="1"/>
    <col min="4361" max="4361" width="9.5703125" style="115" bestFit="1" customWidth="1"/>
    <col min="4362" max="4362" width="7.85546875" style="115" customWidth="1"/>
    <col min="4363" max="4363" width="9.5703125" style="115" customWidth="1"/>
    <col min="4364" max="4364" width="11" style="115" customWidth="1"/>
    <col min="4365" max="4365" width="9.5703125" style="115" customWidth="1"/>
    <col min="4366" max="4606" width="9.140625" style="115"/>
    <col min="4607" max="4607" width="4.28515625" style="115" customWidth="1"/>
    <col min="4608" max="4608" width="5.7109375" style="115" customWidth="1"/>
    <col min="4609" max="4609" width="9.42578125" style="115" customWidth="1"/>
    <col min="4610" max="4610" width="44.85546875" style="115" customWidth="1"/>
    <col min="4611" max="4611" width="8.28515625" style="115" customWidth="1"/>
    <col min="4612" max="4612" width="13.5703125" style="115" customWidth="1"/>
    <col min="4613" max="4613" width="10.42578125" style="115" customWidth="1"/>
    <col min="4614" max="4614" width="8" style="115" bestFit="1" customWidth="1"/>
    <col min="4615" max="4615" width="9.5703125" style="115" bestFit="1" customWidth="1"/>
    <col min="4616" max="4616" width="8" style="115" bestFit="1" customWidth="1"/>
    <col min="4617" max="4617" width="9.5703125" style="115" bestFit="1" customWidth="1"/>
    <col min="4618" max="4618" width="7.85546875" style="115" customWidth="1"/>
    <col min="4619" max="4619" width="9.5703125" style="115" customWidth="1"/>
    <col min="4620" max="4620" width="11" style="115" customWidth="1"/>
    <col min="4621" max="4621" width="9.5703125" style="115" customWidth="1"/>
    <col min="4622" max="4862" width="9.140625" style="115"/>
    <col min="4863" max="4863" width="4.28515625" style="115" customWidth="1"/>
    <col min="4864" max="4864" width="5.7109375" style="115" customWidth="1"/>
    <col min="4865" max="4865" width="9.42578125" style="115" customWidth="1"/>
    <col min="4866" max="4866" width="44.85546875" style="115" customWidth="1"/>
    <col min="4867" max="4867" width="8.28515625" style="115" customWidth="1"/>
    <col min="4868" max="4868" width="13.5703125" style="115" customWidth="1"/>
    <col min="4869" max="4869" width="10.42578125" style="115" customWidth="1"/>
    <col min="4870" max="4870" width="8" style="115" bestFit="1" customWidth="1"/>
    <col min="4871" max="4871" width="9.5703125" style="115" bestFit="1" customWidth="1"/>
    <col min="4872" max="4872" width="8" style="115" bestFit="1" customWidth="1"/>
    <col min="4873" max="4873" width="9.5703125" style="115" bestFit="1" customWidth="1"/>
    <col min="4874" max="4874" width="7.85546875" style="115" customWidth="1"/>
    <col min="4875" max="4875" width="9.5703125" style="115" customWidth="1"/>
    <col min="4876" max="4876" width="11" style="115" customWidth="1"/>
    <col min="4877" max="4877" width="9.5703125" style="115" customWidth="1"/>
    <col min="4878" max="5118" width="9.140625" style="115"/>
    <col min="5119" max="5119" width="4.28515625" style="115" customWidth="1"/>
    <col min="5120" max="5120" width="5.7109375" style="115" customWidth="1"/>
    <col min="5121" max="5121" width="9.42578125" style="115" customWidth="1"/>
    <col min="5122" max="5122" width="44.85546875" style="115" customWidth="1"/>
    <col min="5123" max="5123" width="8.28515625" style="115" customWidth="1"/>
    <col min="5124" max="5124" width="13.5703125" style="115" customWidth="1"/>
    <col min="5125" max="5125" width="10.42578125" style="115" customWidth="1"/>
    <col min="5126" max="5126" width="8" style="115" bestFit="1" customWidth="1"/>
    <col min="5127" max="5127" width="9.5703125" style="115" bestFit="1" customWidth="1"/>
    <col min="5128" max="5128" width="8" style="115" bestFit="1" customWidth="1"/>
    <col min="5129" max="5129" width="9.5703125" style="115" bestFit="1" customWidth="1"/>
    <col min="5130" max="5130" width="7.85546875" style="115" customWidth="1"/>
    <col min="5131" max="5131" width="9.5703125" style="115" customWidth="1"/>
    <col min="5132" max="5132" width="11" style="115" customWidth="1"/>
    <col min="5133" max="5133" width="9.5703125" style="115" customWidth="1"/>
    <col min="5134" max="5374" width="9.140625" style="115"/>
    <col min="5375" max="5375" width="4.28515625" style="115" customWidth="1"/>
    <col min="5376" max="5376" width="5.7109375" style="115" customWidth="1"/>
    <col min="5377" max="5377" width="9.42578125" style="115" customWidth="1"/>
    <col min="5378" max="5378" width="44.85546875" style="115" customWidth="1"/>
    <col min="5379" max="5379" width="8.28515625" style="115" customWidth="1"/>
    <col min="5380" max="5380" width="13.5703125" style="115" customWidth="1"/>
    <col min="5381" max="5381" width="10.42578125" style="115" customWidth="1"/>
    <col min="5382" max="5382" width="8" style="115" bestFit="1" customWidth="1"/>
    <col min="5383" max="5383" width="9.5703125" style="115" bestFit="1" customWidth="1"/>
    <col min="5384" max="5384" width="8" style="115" bestFit="1" customWidth="1"/>
    <col min="5385" max="5385" width="9.5703125" style="115" bestFit="1" customWidth="1"/>
    <col min="5386" max="5386" width="7.85546875" style="115" customWidth="1"/>
    <col min="5387" max="5387" width="9.5703125" style="115" customWidth="1"/>
    <col min="5388" max="5388" width="11" style="115" customWidth="1"/>
    <col min="5389" max="5389" width="9.5703125" style="115" customWidth="1"/>
    <col min="5390" max="5630" width="9.140625" style="115"/>
    <col min="5631" max="5631" width="4.28515625" style="115" customWidth="1"/>
    <col min="5632" max="5632" width="5.7109375" style="115" customWidth="1"/>
    <col min="5633" max="5633" width="9.42578125" style="115" customWidth="1"/>
    <col min="5634" max="5634" width="44.85546875" style="115" customWidth="1"/>
    <col min="5635" max="5635" width="8.28515625" style="115" customWidth="1"/>
    <col min="5636" max="5636" width="13.5703125" style="115" customWidth="1"/>
    <col min="5637" max="5637" width="10.42578125" style="115" customWidth="1"/>
    <col min="5638" max="5638" width="8" style="115" bestFit="1" customWidth="1"/>
    <col min="5639" max="5639" width="9.5703125" style="115" bestFit="1" customWidth="1"/>
    <col min="5640" max="5640" width="8" style="115" bestFit="1" customWidth="1"/>
    <col min="5641" max="5641" width="9.5703125" style="115" bestFit="1" customWidth="1"/>
    <col min="5642" max="5642" width="7.85546875" style="115" customWidth="1"/>
    <col min="5643" max="5643" width="9.5703125" style="115" customWidth="1"/>
    <col min="5644" max="5644" width="11" style="115" customWidth="1"/>
    <col min="5645" max="5645" width="9.5703125" style="115" customWidth="1"/>
    <col min="5646" max="5886" width="9.140625" style="115"/>
    <col min="5887" max="5887" width="4.28515625" style="115" customWidth="1"/>
    <col min="5888" max="5888" width="5.7109375" style="115" customWidth="1"/>
    <col min="5889" max="5889" width="9.42578125" style="115" customWidth="1"/>
    <col min="5890" max="5890" width="44.85546875" style="115" customWidth="1"/>
    <col min="5891" max="5891" width="8.28515625" style="115" customWidth="1"/>
    <col min="5892" max="5892" width="13.5703125" style="115" customWidth="1"/>
    <col min="5893" max="5893" width="10.42578125" style="115" customWidth="1"/>
    <col min="5894" max="5894" width="8" style="115" bestFit="1" customWidth="1"/>
    <col min="5895" max="5895" width="9.5703125" style="115" bestFit="1" customWidth="1"/>
    <col min="5896" max="5896" width="8" style="115" bestFit="1" customWidth="1"/>
    <col min="5897" max="5897" width="9.5703125" style="115" bestFit="1" customWidth="1"/>
    <col min="5898" max="5898" width="7.85546875" style="115" customWidth="1"/>
    <col min="5899" max="5899" width="9.5703125" style="115" customWidth="1"/>
    <col min="5900" max="5900" width="11" style="115" customWidth="1"/>
    <col min="5901" max="5901" width="9.5703125" style="115" customWidth="1"/>
    <col min="5902" max="6142" width="9.140625" style="115"/>
    <col min="6143" max="6143" width="4.28515625" style="115" customWidth="1"/>
    <col min="6144" max="6144" width="5.7109375" style="115" customWidth="1"/>
    <col min="6145" max="6145" width="9.42578125" style="115" customWidth="1"/>
    <col min="6146" max="6146" width="44.85546875" style="115" customWidth="1"/>
    <col min="6147" max="6147" width="8.28515625" style="115" customWidth="1"/>
    <col min="6148" max="6148" width="13.5703125" style="115" customWidth="1"/>
    <col min="6149" max="6149" width="10.42578125" style="115" customWidth="1"/>
    <col min="6150" max="6150" width="8" style="115" bestFit="1" customWidth="1"/>
    <col min="6151" max="6151" width="9.5703125" style="115" bestFit="1" customWidth="1"/>
    <col min="6152" max="6152" width="8" style="115" bestFit="1" customWidth="1"/>
    <col min="6153" max="6153" width="9.5703125" style="115" bestFit="1" customWidth="1"/>
    <col min="6154" max="6154" width="7.85546875" style="115" customWidth="1"/>
    <col min="6155" max="6155" width="9.5703125" style="115" customWidth="1"/>
    <col min="6156" max="6156" width="11" style="115" customWidth="1"/>
    <col min="6157" max="6157" width="9.5703125" style="115" customWidth="1"/>
    <col min="6158" max="6398" width="9.140625" style="115"/>
    <col min="6399" max="6399" width="4.28515625" style="115" customWidth="1"/>
    <col min="6400" max="6400" width="5.7109375" style="115" customWidth="1"/>
    <col min="6401" max="6401" width="9.42578125" style="115" customWidth="1"/>
    <col min="6402" max="6402" width="44.85546875" style="115" customWidth="1"/>
    <col min="6403" max="6403" width="8.28515625" style="115" customWidth="1"/>
    <col min="6404" max="6404" width="13.5703125" style="115" customWidth="1"/>
    <col min="6405" max="6405" width="10.42578125" style="115" customWidth="1"/>
    <col min="6406" max="6406" width="8" style="115" bestFit="1" customWidth="1"/>
    <col min="6407" max="6407" width="9.5703125" style="115" bestFit="1" customWidth="1"/>
    <col min="6408" max="6408" width="8" style="115" bestFit="1" customWidth="1"/>
    <col min="6409" max="6409" width="9.5703125" style="115" bestFit="1" customWidth="1"/>
    <col min="6410" max="6410" width="7.85546875" style="115" customWidth="1"/>
    <col min="6411" max="6411" width="9.5703125" style="115" customWidth="1"/>
    <col min="6412" max="6412" width="11" style="115" customWidth="1"/>
    <col min="6413" max="6413" width="9.5703125" style="115" customWidth="1"/>
    <col min="6414" max="6654" width="9.140625" style="115"/>
    <col min="6655" max="6655" width="4.28515625" style="115" customWidth="1"/>
    <col min="6656" max="6656" width="5.7109375" style="115" customWidth="1"/>
    <col min="6657" max="6657" width="9.42578125" style="115" customWidth="1"/>
    <col min="6658" max="6658" width="44.85546875" style="115" customWidth="1"/>
    <col min="6659" max="6659" width="8.28515625" style="115" customWidth="1"/>
    <col min="6660" max="6660" width="13.5703125" style="115" customWidth="1"/>
    <col min="6661" max="6661" width="10.42578125" style="115" customWidth="1"/>
    <col min="6662" max="6662" width="8" style="115" bestFit="1" customWidth="1"/>
    <col min="6663" max="6663" width="9.5703125" style="115" bestFit="1" customWidth="1"/>
    <col min="6664" max="6664" width="8" style="115" bestFit="1" customWidth="1"/>
    <col min="6665" max="6665" width="9.5703125" style="115" bestFit="1" customWidth="1"/>
    <col min="6666" max="6666" width="7.85546875" style="115" customWidth="1"/>
    <col min="6667" max="6667" width="9.5703125" style="115" customWidth="1"/>
    <col min="6668" max="6668" width="11" style="115" customWidth="1"/>
    <col min="6669" max="6669" width="9.5703125" style="115" customWidth="1"/>
    <col min="6670" max="6910" width="9.140625" style="115"/>
    <col min="6911" max="6911" width="4.28515625" style="115" customWidth="1"/>
    <col min="6912" max="6912" width="5.7109375" style="115" customWidth="1"/>
    <col min="6913" max="6913" width="9.42578125" style="115" customWidth="1"/>
    <col min="6914" max="6914" width="44.85546875" style="115" customWidth="1"/>
    <col min="6915" max="6915" width="8.28515625" style="115" customWidth="1"/>
    <col min="6916" max="6916" width="13.5703125" style="115" customWidth="1"/>
    <col min="6917" max="6917" width="10.42578125" style="115" customWidth="1"/>
    <col min="6918" max="6918" width="8" style="115" bestFit="1" customWidth="1"/>
    <col min="6919" max="6919" width="9.5703125" style="115" bestFit="1" customWidth="1"/>
    <col min="6920" max="6920" width="8" style="115" bestFit="1" customWidth="1"/>
    <col min="6921" max="6921" width="9.5703125" style="115" bestFit="1" customWidth="1"/>
    <col min="6922" max="6922" width="7.85546875" style="115" customWidth="1"/>
    <col min="6923" max="6923" width="9.5703125" style="115" customWidth="1"/>
    <col min="6924" max="6924" width="11" style="115" customWidth="1"/>
    <col min="6925" max="6925" width="9.5703125" style="115" customWidth="1"/>
    <col min="6926" max="7166" width="9.140625" style="115"/>
    <col min="7167" max="7167" width="4.28515625" style="115" customWidth="1"/>
    <col min="7168" max="7168" width="5.7109375" style="115" customWidth="1"/>
    <col min="7169" max="7169" width="9.42578125" style="115" customWidth="1"/>
    <col min="7170" max="7170" width="44.85546875" style="115" customWidth="1"/>
    <col min="7171" max="7171" width="8.28515625" style="115" customWidth="1"/>
    <col min="7172" max="7172" width="13.5703125" style="115" customWidth="1"/>
    <col min="7173" max="7173" width="10.42578125" style="115" customWidth="1"/>
    <col min="7174" max="7174" width="8" style="115" bestFit="1" customWidth="1"/>
    <col min="7175" max="7175" width="9.5703125" style="115" bestFit="1" customWidth="1"/>
    <col min="7176" max="7176" width="8" style="115" bestFit="1" customWidth="1"/>
    <col min="7177" max="7177" width="9.5703125" style="115" bestFit="1" customWidth="1"/>
    <col min="7178" max="7178" width="7.85546875" style="115" customWidth="1"/>
    <col min="7179" max="7179" width="9.5703125" style="115" customWidth="1"/>
    <col min="7180" max="7180" width="11" style="115" customWidth="1"/>
    <col min="7181" max="7181" width="9.5703125" style="115" customWidth="1"/>
    <col min="7182" max="7422" width="9.140625" style="115"/>
    <col min="7423" max="7423" width="4.28515625" style="115" customWidth="1"/>
    <col min="7424" max="7424" width="5.7109375" style="115" customWidth="1"/>
    <col min="7425" max="7425" width="9.42578125" style="115" customWidth="1"/>
    <col min="7426" max="7426" width="44.85546875" style="115" customWidth="1"/>
    <col min="7427" max="7427" width="8.28515625" style="115" customWidth="1"/>
    <col min="7428" max="7428" width="13.5703125" style="115" customWidth="1"/>
    <col min="7429" max="7429" width="10.42578125" style="115" customWidth="1"/>
    <col min="7430" max="7430" width="8" style="115" bestFit="1" customWidth="1"/>
    <col min="7431" max="7431" width="9.5703125" style="115" bestFit="1" customWidth="1"/>
    <col min="7432" max="7432" width="8" style="115" bestFit="1" customWidth="1"/>
    <col min="7433" max="7433" width="9.5703125" style="115" bestFit="1" customWidth="1"/>
    <col min="7434" max="7434" width="7.85546875" style="115" customWidth="1"/>
    <col min="7435" max="7435" width="9.5703125" style="115" customWidth="1"/>
    <col min="7436" max="7436" width="11" style="115" customWidth="1"/>
    <col min="7437" max="7437" width="9.5703125" style="115" customWidth="1"/>
    <col min="7438" max="7678" width="9.140625" style="115"/>
    <col min="7679" max="7679" width="4.28515625" style="115" customWidth="1"/>
    <col min="7680" max="7680" width="5.7109375" style="115" customWidth="1"/>
    <col min="7681" max="7681" width="9.42578125" style="115" customWidth="1"/>
    <col min="7682" max="7682" width="44.85546875" style="115" customWidth="1"/>
    <col min="7683" max="7683" width="8.28515625" style="115" customWidth="1"/>
    <col min="7684" max="7684" width="13.5703125" style="115" customWidth="1"/>
    <col min="7685" max="7685" width="10.42578125" style="115" customWidth="1"/>
    <col min="7686" max="7686" width="8" style="115" bestFit="1" customWidth="1"/>
    <col min="7687" max="7687" width="9.5703125" style="115" bestFit="1" customWidth="1"/>
    <col min="7688" max="7688" width="8" style="115" bestFit="1" customWidth="1"/>
    <col min="7689" max="7689" width="9.5703125" style="115" bestFit="1" customWidth="1"/>
    <col min="7690" max="7690" width="7.85546875" style="115" customWidth="1"/>
    <col min="7691" max="7691" width="9.5703125" style="115" customWidth="1"/>
    <col min="7692" max="7692" width="11" style="115" customWidth="1"/>
    <col min="7693" max="7693" width="9.5703125" style="115" customWidth="1"/>
    <col min="7694" max="7934" width="9.140625" style="115"/>
    <col min="7935" max="7935" width="4.28515625" style="115" customWidth="1"/>
    <col min="7936" max="7936" width="5.7109375" style="115" customWidth="1"/>
    <col min="7937" max="7937" width="9.42578125" style="115" customWidth="1"/>
    <col min="7938" max="7938" width="44.85546875" style="115" customWidth="1"/>
    <col min="7939" max="7939" width="8.28515625" style="115" customWidth="1"/>
    <col min="7940" max="7940" width="13.5703125" style="115" customWidth="1"/>
    <col min="7941" max="7941" width="10.42578125" style="115" customWidth="1"/>
    <col min="7942" max="7942" width="8" style="115" bestFit="1" customWidth="1"/>
    <col min="7943" max="7943" width="9.5703125" style="115" bestFit="1" customWidth="1"/>
    <col min="7944" max="7944" width="8" style="115" bestFit="1" customWidth="1"/>
    <col min="7945" max="7945" width="9.5703125" style="115" bestFit="1" customWidth="1"/>
    <col min="7946" max="7946" width="7.85546875" style="115" customWidth="1"/>
    <col min="7947" max="7947" width="9.5703125" style="115" customWidth="1"/>
    <col min="7948" max="7948" width="11" style="115" customWidth="1"/>
    <col min="7949" max="7949" width="9.5703125" style="115" customWidth="1"/>
    <col min="7950" max="8190" width="9.140625" style="115"/>
    <col min="8191" max="8191" width="4.28515625" style="115" customWidth="1"/>
    <col min="8192" max="8192" width="5.7109375" style="115" customWidth="1"/>
    <col min="8193" max="8193" width="9.42578125" style="115" customWidth="1"/>
    <col min="8194" max="8194" width="44.85546875" style="115" customWidth="1"/>
    <col min="8195" max="8195" width="8.28515625" style="115" customWidth="1"/>
    <col min="8196" max="8196" width="13.5703125" style="115" customWidth="1"/>
    <col min="8197" max="8197" width="10.42578125" style="115" customWidth="1"/>
    <col min="8198" max="8198" width="8" style="115" bestFit="1" customWidth="1"/>
    <col min="8199" max="8199" width="9.5703125" style="115" bestFit="1" customWidth="1"/>
    <col min="8200" max="8200" width="8" style="115" bestFit="1" customWidth="1"/>
    <col min="8201" max="8201" width="9.5703125" style="115" bestFit="1" customWidth="1"/>
    <col min="8202" max="8202" width="7.85546875" style="115" customWidth="1"/>
    <col min="8203" max="8203" width="9.5703125" style="115" customWidth="1"/>
    <col min="8204" max="8204" width="11" style="115" customWidth="1"/>
    <col min="8205" max="8205" width="9.5703125" style="115" customWidth="1"/>
    <col min="8206" max="8446" width="9.140625" style="115"/>
    <col min="8447" max="8447" width="4.28515625" style="115" customWidth="1"/>
    <col min="8448" max="8448" width="5.7109375" style="115" customWidth="1"/>
    <col min="8449" max="8449" width="9.42578125" style="115" customWidth="1"/>
    <col min="8450" max="8450" width="44.85546875" style="115" customWidth="1"/>
    <col min="8451" max="8451" width="8.28515625" style="115" customWidth="1"/>
    <col min="8452" max="8452" width="13.5703125" style="115" customWidth="1"/>
    <col min="8453" max="8453" width="10.42578125" style="115" customWidth="1"/>
    <col min="8454" max="8454" width="8" style="115" bestFit="1" customWidth="1"/>
    <col min="8455" max="8455" width="9.5703125" style="115" bestFit="1" customWidth="1"/>
    <col min="8456" max="8456" width="8" style="115" bestFit="1" customWidth="1"/>
    <col min="8457" max="8457" width="9.5703125" style="115" bestFit="1" customWidth="1"/>
    <col min="8458" max="8458" width="7.85546875" style="115" customWidth="1"/>
    <col min="8459" max="8459" width="9.5703125" style="115" customWidth="1"/>
    <col min="8460" max="8460" width="11" style="115" customWidth="1"/>
    <col min="8461" max="8461" width="9.5703125" style="115" customWidth="1"/>
    <col min="8462" max="8702" width="9.140625" style="115"/>
    <col min="8703" max="8703" width="4.28515625" style="115" customWidth="1"/>
    <col min="8704" max="8704" width="5.7109375" style="115" customWidth="1"/>
    <col min="8705" max="8705" width="9.42578125" style="115" customWidth="1"/>
    <col min="8706" max="8706" width="44.85546875" style="115" customWidth="1"/>
    <col min="8707" max="8707" width="8.28515625" style="115" customWidth="1"/>
    <col min="8708" max="8708" width="13.5703125" style="115" customWidth="1"/>
    <col min="8709" max="8709" width="10.42578125" style="115" customWidth="1"/>
    <col min="8710" max="8710" width="8" style="115" bestFit="1" customWidth="1"/>
    <col min="8711" max="8711" width="9.5703125" style="115" bestFit="1" customWidth="1"/>
    <col min="8712" max="8712" width="8" style="115" bestFit="1" customWidth="1"/>
    <col min="8713" max="8713" width="9.5703125" style="115" bestFit="1" customWidth="1"/>
    <col min="8714" max="8714" width="7.85546875" style="115" customWidth="1"/>
    <col min="8715" max="8715" width="9.5703125" style="115" customWidth="1"/>
    <col min="8716" max="8716" width="11" style="115" customWidth="1"/>
    <col min="8717" max="8717" width="9.5703125" style="115" customWidth="1"/>
    <col min="8718" max="8958" width="9.140625" style="115"/>
    <col min="8959" max="8959" width="4.28515625" style="115" customWidth="1"/>
    <col min="8960" max="8960" width="5.7109375" style="115" customWidth="1"/>
    <col min="8961" max="8961" width="9.42578125" style="115" customWidth="1"/>
    <col min="8962" max="8962" width="44.85546875" style="115" customWidth="1"/>
    <col min="8963" max="8963" width="8.28515625" style="115" customWidth="1"/>
    <col min="8964" max="8964" width="13.5703125" style="115" customWidth="1"/>
    <col min="8965" max="8965" width="10.42578125" style="115" customWidth="1"/>
    <col min="8966" max="8966" width="8" style="115" bestFit="1" customWidth="1"/>
    <col min="8967" max="8967" width="9.5703125" style="115" bestFit="1" customWidth="1"/>
    <col min="8968" max="8968" width="8" style="115" bestFit="1" customWidth="1"/>
    <col min="8969" max="8969" width="9.5703125" style="115" bestFit="1" customWidth="1"/>
    <col min="8970" max="8970" width="7.85546875" style="115" customWidth="1"/>
    <col min="8971" max="8971" width="9.5703125" style="115" customWidth="1"/>
    <col min="8972" max="8972" width="11" style="115" customWidth="1"/>
    <col min="8973" max="8973" width="9.5703125" style="115" customWidth="1"/>
    <col min="8974" max="9214" width="9.140625" style="115"/>
    <col min="9215" max="9215" width="4.28515625" style="115" customWidth="1"/>
    <col min="9216" max="9216" width="5.7109375" style="115" customWidth="1"/>
    <col min="9217" max="9217" width="9.42578125" style="115" customWidth="1"/>
    <col min="9218" max="9218" width="44.85546875" style="115" customWidth="1"/>
    <col min="9219" max="9219" width="8.28515625" style="115" customWidth="1"/>
    <col min="9220" max="9220" width="13.5703125" style="115" customWidth="1"/>
    <col min="9221" max="9221" width="10.42578125" style="115" customWidth="1"/>
    <col min="9222" max="9222" width="8" style="115" bestFit="1" customWidth="1"/>
    <col min="9223" max="9223" width="9.5703125" style="115" bestFit="1" customWidth="1"/>
    <col min="9224" max="9224" width="8" style="115" bestFit="1" customWidth="1"/>
    <col min="9225" max="9225" width="9.5703125" style="115" bestFit="1" customWidth="1"/>
    <col min="9226" max="9226" width="7.85546875" style="115" customWidth="1"/>
    <col min="9227" max="9227" width="9.5703125" style="115" customWidth="1"/>
    <col min="9228" max="9228" width="11" style="115" customWidth="1"/>
    <col min="9229" max="9229" width="9.5703125" style="115" customWidth="1"/>
    <col min="9230" max="9470" width="9.140625" style="115"/>
    <col min="9471" max="9471" width="4.28515625" style="115" customWidth="1"/>
    <col min="9472" max="9472" width="5.7109375" style="115" customWidth="1"/>
    <col min="9473" max="9473" width="9.42578125" style="115" customWidth="1"/>
    <col min="9474" max="9474" width="44.85546875" style="115" customWidth="1"/>
    <col min="9475" max="9475" width="8.28515625" style="115" customWidth="1"/>
    <col min="9476" max="9476" width="13.5703125" style="115" customWidth="1"/>
    <col min="9477" max="9477" width="10.42578125" style="115" customWidth="1"/>
    <col min="9478" max="9478" width="8" style="115" bestFit="1" customWidth="1"/>
    <col min="9479" max="9479" width="9.5703125" style="115" bestFit="1" customWidth="1"/>
    <col min="9480" max="9480" width="8" style="115" bestFit="1" customWidth="1"/>
    <col min="9481" max="9481" width="9.5703125" style="115" bestFit="1" customWidth="1"/>
    <col min="9482" max="9482" width="7.85546875" style="115" customWidth="1"/>
    <col min="9483" max="9483" width="9.5703125" style="115" customWidth="1"/>
    <col min="9484" max="9484" width="11" style="115" customWidth="1"/>
    <col min="9485" max="9485" width="9.5703125" style="115" customWidth="1"/>
    <col min="9486" max="9726" width="9.140625" style="115"/>
    <col min="9727" max="9727" width="4.28515625" style="115" customWidth="1"/>
    <col min="9728" max="9728" width="5.7109375" style="115" customWidth="1"/>
    <col min="9729" max="9729" width="9.42578125" style="115" customWidth="1"/>
    <col min="9730" max="9730" width="44.85546875" style="115" customWidth="1"/>
    <col min="9731" max="9731" width="8.28515625" style="115" customWidth="1"/>
    <col min="9732" max="9732" width="13.5703125" style="115" customWidth="1"/>
    <col min="9733" max="9733" width="10.42578125" style="115" customWidth="1"/>
    <col min="9734" max="9734" width="8" style="115" bestFit="1" customWidth="1"/>
    <col min="9735" max="9735" width="9.5703125" style="115" bestFit="1" customWidth="1"/>
    <col min="9736" max="9736" width="8" style="115" bestFit="1" customWidth="1"/>
    <col min="9737" max="9737" width="9.5703125" style="115" bestFit="1" customWidth="1"/>
    <col min="9738" max="9738" width="7.85546875" style="115" customWidth="1"/>
    <col min="9739" max="9739" width="9.5703125" style="115" customWidth="1"/>
    <col min="9740" max="9740" width="11" style="115" customWidth="1"/>
    <col min="9741" max="9741" width="9.5703125" style="115" customWidth="1"/>
    <col min="9742" max="9982" width="9.140625" style="115"/>
    <col min="9983" max="9983" width="4.28515625" style="115" customWidth="1"/>
    <col min="9984" max="9984" width="5.7109375" style="115" customWidth="1"/>
    <col min="9985" max="9985" width="9.42578125" style="115" customWidth="1"/>
    <col min="9986" max="9986" width="44.85546875" style="115" customWidth="1"/>
    <col min="9987" max="9987" width="8.28515625" style="115" customWidth="1"/>
    <col min="9988" max="9988" width="13.5703125" style="115" customWidth="1"/>
    <col min="9989" max="9989" width="10.42578125" style="115" customWidth="1"/>
    <col min="9990" max="9990" width="8" style="115" bestFit="1" customWidth="1"/>
    <col min="9991" max="9991" width="9.5703125" style="115" bestFit="1" customWidth="1"/>
    <col min="9992" max="9992" width="8" style="115" bestFit="1" customWidth="1"/>
    <col min="9993" max="9993" width="9.5703125" style="115" bestFit="1" customWidth="1"/>
    <col min="9994" max="9994" width="7.85546875" style="115" customWidth="1"/>
    <col min="9995" max="9995" width="9.5703125" style="115" customWidth="1"/>
    <col min="9996" max="9996" width="11" style="115" customWidth="1"/>
    <col min="9997" max="9997" width="9.5703125" style="115" customWidth="1"/>
    <col min="9998" max="10238" width="9.140625" style="115"/>
    <col min="10239" max="10239" width="4.28515625" style="115" customWidth="1"/>
    <col min="10240" max="10240" width="5.7109375" style="115" customWidth="1"/>
    <col min="10241" max="10241" width="9.42578125" style="115" customWidth="1"/>
    <col min="10242" max="10242" width="44.85546875" style="115" customWidth="1"/>
    <col min="10243" max="10243" width="8.28515625" style="115" customWidth="1"/>
    <col min="10244" max="10244" width="13.5703125" style="115" customWidth="1"/>
    <col min="10245" max="10245" width="10.42578125" style="115" customWidth="1"/>
    <col min="10246" max="10246" width="8" style="115" bestFit="1" customWidth="1"/>
    <col min="10247" max="10247" width="9.5703125" style="115" bestFit="1" customWidth="1"/>
    <col min="10248" max="10248" width="8" style="115" bestFit="1" customWidth="1"/>
    <col min="10249" max="10249" width="9.5703125" style="115" bestFit="1" customWidth="1"/>
    <col min="10250" max="10250" width="7.85546875" style="115" customWidth="1"/>
    <col min="10251" max="10251" width="9.5703125" style="115" customWidth="1"/>
    <col min="10252" max="10252" width="11" style="115" customWidth="1"/>
    <col min="10253" max="10253" width="9.5703125" style="115" customWidth="1"/>
    <col min="10254" max="10494" width="9.140625" style="115"/>
    <col min="10495" max="10495" width="4.28515625" style="115" customWidth="1"/>
    <col min="10496" max="10496" width="5.7109375" style="115" customWidth="1"/>
    <col min="10497" max="10497" width="9.42578125" style="115" customWidth="1"/>
    <col min="10498" max="10498" width="44.85546875" style="115" customWidth="1"/>
    <col min="10499" max="10499" width="8.28515625" style="115" customWidth="1"/>
    <col min="10500" max="10500" width="13.5703125" style="115" customWidth="1"/>
    <col min="10501" max="10501" width="10.42578125" style="115" customWidth="1"/>
    <col min="10502" max="10502" width="8" style="115" bestFit="1" customWidth="1"/>
    <col min="10503" max="10503" width="9.5703125" style="115" bestFit="1" customWidth="1"/>
    <col min="10504" max="10504" width="8" style="115" bestFit="1" customWidth="1"/>
    <col min="10505" max="10505" width="9.5703125" style="115" bestFit="1" customWidth="1"/>
    <col min="10506" max="10506" width="7.85546875" style="115" customWidth="1"/>
    <col min="10507" max="10507" width="9.5703125" style="115" customWidth="1"/>
    <col min="10508" max="10508" width="11" style="115" customWidth="1"/>
    <col min="10509" max="10509" width="9.5703125" style="115" customWidth="1"/>
    <col min="10510" max="10750" width="9.140625" style="115"/>
    <col min="10751" max="10751" width="4.28515625" style="115" customWidth="1"/>
    <col min="10752" max="10752" width="5.7109375" style="115" customWidth="1"/>
    <col min="10753" max="10753" width="9.42578125" style="115" customWidth="1"/>
    <col min="10754" max="10754" width="44.85546875" style="115" customWidth="1"/>
    <col min="10755" max="10755" width="8.28515625" style="115" customWidth="1"/>
    <col min="10756" max="10756" width="13.5703125" style="115" customWidth="1"/>
    <col min="10757" max="10757" width="10.42578125" style="115" customWidth="1"/>
    <col min="10758" max="10758" width="8" style="115" bestFit="1" customWidth="1"/>
    <col min="10759" max="10759" width="9.5703125" style="115" bestFit="1" customWidth="1"/>
    <col min="10760" max="10760" width="8" style="115" bestFit="1" customWidth="1"/>
    <col min="10761" max="10761" width="9.5703125" style="115" bestFit="1" customWidth="1"/>
    <col min="10762" max="10762" width="7.85546875" style="115" customWidth="1"/>
    <col min="10763" max="10763" width="9.5703125" style="115" customWidth="1"/>
    <col min="10764" max="10764" width="11" style="115" customWidth="1"/>
    <col min="10765" max="10765" width="9.5703125" style="115" customWidth="1"/>
    <col min="10766" max="11006" width="9.140625" style="115"/>
    <col min="11007" max="11007" width="4.28515625" style="115" customWidth="1"/>
    <col min="11008" max="11008" width="5.7109375" style="115" customWidth="1"/>
    <col min="11009" max="11009" width="9.42578125" style="115" customWidth="1"/>
    <col min="11010" max="11010" width="44.85546875" style="115" customWidth="1"/>
    <col min="11011" max="11011" width="8.28515625" style="115" customWidth="1"/>
    <col min="11012" max="11012" width="13.5703125" style="115" customWidth="1"/>
    <col min="11013" max="11013" width="10.42578125" style="115" customWidth="1"/>
    <col min="11014" max="11014" width="8" style="115" bestFit="1" customWidth="1"/>
    <col min="11015" max="11015" width="9.5703125" style="115" bestFit="1" customWidth="1"/>
    <col min="11016" max="11016" width="8" style="115" bestFit="1" customWidth="1"/>
    <col min="11017" max="11017" width="9.5703125" style="115" bestFit="1" customWidth="1"/>
    <col min="11018" max="11018" width="7.85546875" style="115" customWidth="1"/>
    <col min="11019" max="11019" width="9.5703125" style="115" customWidth="1"/>
    <col min="11020" max="11020" width="11" style="115" customWidth="1"/>
    <col min="11021" max="11021" width="9.5703125" style="115" customWidth="1"/>
    <col min="11022" max="11262" width="9.140625" style="115"/>
    <col min="11263" max="11263" width="4.28515625" style="115" customWidth="1"/>
    <col min="11264" max="11264" width="5.7109375" style="115" customWidth="1"/>
    <col min="11265" max="11265" width="9.42578125" style="115" customWidth="1"/>
    <col min="11266" max="11266" width="44.85546875" style="115" customWidth="1"/>
    <col min="11267" max="11267" width="8.28515625" style="115" customWidth="1"/>
    <col min="11268" max="11268" width="13.5703125" style="115" customWidth="1"/>
    <col min="11269" max="11269" width="10.42578125" style="115" customWidth="1"/>
    <col min="11270" max="11270" width="8" style="115" bestFit="1" customWidth="1"/>
    <col min="11271" max="11271" width="9.5703125" style="115" bestFit="1" customWidth="1"/>
    <col min="11272" max="11272" width="8" style="115" bestFit="1" customWidth="1"/>
    <col min="11273" max="11273" width="9.5703125" style="115" bestFit="1" customWidth="1"/>
    <col min="11274" max="11274" width="7.85546875" style="115" customWidth="1"/>
    <col min="11275" max="11275" width="9.5703125" style="115" customWidth="1"/>
    <col min="11276" max="11276" width="11" style="115" customWidth="1"/>
    <col min="11277" max="11277" width="9.5703125" style="115" customWidth="1"/>
    <col min="11278" max="11518" width="9.140625" style="115"/>
    <col min="11519" max="11519" width="4.28515625" style="115" customWidth="1"/>
    <col min="11520" max="11520" width="5.7109375" style="115" customWidth="1"/>
    <col min="11521" max="11521" width="9.42578125" style="115" customWidth="1"/>
    <col min="11522" max="11522" width="44.85546875" style="115" customWidth="1"/>
    <col min="11523" max="11523" width="8.28515625" style="115" customWidth="1"/>
    <col min="11524" max="11524" width="13.5703125" style="115" customWidth="1"/>
    <col min="11525" max="11525" width="10.42578125" style="115" customWidth="1"/>
    <col min="11526" max="11526" width="8" style="115" bestFit="1" customWidth="1"/>
    <col min="11527" max="11527" width="9.5703125" style="115" bestFit="1" customWidth="1"/>
    <col min="11528" max="11528" width="8" style="115" bestFit="1" customWidth="1"/>
    <col min="11529" max="11529" width="9.5703125" style="115" bestFit="1" customWidth="1"/>
    <col min="11530" max="11530" width="7.85546875" style="115" customWidth="1"/>
    <col min="11531" max="11531" width="9.5703125" style="115" customWidth="1"/>
    <col min="11532" max="11532" width="11" style="115" customWidth="1"/>
    <col min="11533" max="11533" width="9.5703125" style="115" customWidth="1"/>
    <col min="11534" max="11774" width="9.140625" style="115"/>
    <col min="11775" max="11775" width="4.28515625" style="115" customWidth="1"/>
    <col min="11776" max="11776" width="5.7109375" style="115" customWidth="1"/>
    <col min="11777" max="11777" width="9.42578125" style="115" customWidth="1"/>
    <col min="11778" max="11778" width="44.85546875" style="115" customWidth="1"/>
    <col min="11779" max="11779" width="8.28515625" style="115" customWidth="1"/>
    <col min="11780" max="11780" width="13.5703125" style="115" customWidth="1"/>
    <col min="11781" max="11781" width="10.42578125" style="115" customWidth="1"/>
    <col min="11782" max="11782" width="8" style="115" bestFit="1" customWidth="1"/>
    <col min="11783" max="11783" width="9.5703125" style="115" bestFit="1" customWidth="1"/>
    <col min="11784" max="11784" width="8" style="115" bestFit="1" customWidth="1"/>
    <col min="11785" max="11785" width="9.5703125" style="115" bestFit="1" customWidth="1"/>
    <col min="11786" max="11786" width="7.85546875" style="115" customWidth="1"/>
    <col min="11787" max="11787" width="9.5703125" style="115" customWidth="1"/>
    <col min="11788" max="11788" width="11" style="115" customWidth="1"/>
    <col min="11789" max="11789" width="9.5703125" style="115" customWidth="1"/>
    <col min="11790" max="12030" width="9.140625" style="115"/>
    <col min="12031" max="12031" width="4.28515625" style="115" customWidth="1"/>
    <col min="12032" max="12032" width="5.7109375" style="115" customWidth="1"/>
    <col min="12033" max="12033" width="9.42578125" style="115" customWidth="1"/>
    <col min="12034" max="12034" width="44.85546875" style="115" customWidth="1"/>
    <col min="12035" max="12035" width="8.28515625" style="115" customWidth="1"/>
    <col min="12036" max="12036" width="13.5703125" style="115" customWidth="1"/>
    <col min="12037" max="12037" width="10.42578125" style="115" customWidth="1"/>
    <col min="12038" max="12038" width="8" style="115" bestFit="1" customWidth="1"/>
    <col min="12039" max="12039" width="9.5703125" style="115" bestFit="1" customWidth="1"/>
    <col min="12040" max="12040" width="8" style="115" bestFit="1" customWidth="1"/>
    <col min="12041" max="12041" width="9.5703125" style="115" bestFit="1" customWidth="1"/>
    <col min="12042" max="12042" width="7.85546875" style="115" customWidth="1"/>
    <col min="12043" max="12043" width="9.5703125" style="115" customWidth="1"/>
    <col min="12044" max="12044" width="11" style="115" customWidth="1"/>
    <col min="12045" max="12045" width="9.5703125" style="115" customWidth="1"/>
    <col min="12046" max="12286" width="9.140625" style="115"/>
    <col min="12287" max="12287" width="4.28515625" style="115" customWidth="1"/>
    <col min="12288" max="12288" width="5.7109375" style="115" customWidth="1"/>
    <col min="12289" max="12289" width="9.42578125" style="115" customWidth="1"/>
    <col min="12290" max="12290" width="44.85546875" style="115" customWidth="1"/>
    <col min="12291" max="12291" width="8.28515625" style="115" customWidth="1"/>
    <col min="12292" max="12292" width="13.5703125" style="115" customWidth="1"/>
    <col min="12293" max="12293" width="10.42578125" style="115" customWidth="1"/>
    <col min="12294" max="12294" width="8" style="115" bestFit="1" customWidth="1"/>
    <col min="12295" max="12295" width="9.5703125" style="115" bestFit="1" customWidth="1"/>
    <col min="12296" max="12296" width="8" style="115" bestFit="1" customWidth="1"/>
    <col min="12297" max="12297" width="9.5703125" style="115" bestFit="1" customWidth="1"/>
    <col min="12298" max="12298" width="7.85546875" style="115" customWidth="1"/>
    <col min="12299" max="12299" width="9.5703125" style="115" customWidth="1"/>
    <col min="12300" max="12300" width="11" style="115" customWidth="1"/>
    <col min="12301" max="12301" width="9.5703125" style="115" customWidth="1"/>
    <col min="12302" max="12542" width="9.140625" style="115"/>
    <col min="12543" max="12543" width="4.28515625" style="115" customWidth="1"/>
    <col min="12544" max="12544" width="5.7109375" style="115" customWidth="1"/>
    <col min="12545" max="12545" width="9.42578125" style="115" customWidth="1"/>
    <col min="12546" max="12546" width="44.85546875" style="115" customWidth="1"/>
    <col min="12547" max="12547" width="8.28515625" style="115" customWidth="1"/>
    <col min="12548" max="12548" width="13.5703125" style="115" customWidth="1"/>
    <col min="12549" max="12549" width="10.42578125" style="115" customWidth="1"/>
    <col min="12550" max="12550" width="8" style="115" bestFit="1" customWidth="1"/>
    <col min="12551" max="12551" width="9.5703125" style="115" bestFit="1" customWidth="1"/>
    <col min="12552" max="12552" width="8" style="115" bestFit="1" customWidth="1"/>
    <col min="12553" max="12553" width="9.5703125" style="115" bestFit="1" customWidth="1"/>
    <col min="12554" max="12554" width="7.85546875" style="115" customWidth="1"/>
    <col min="12555" max="12555" width="9.5703125" style="115" customWidth="1"/>
    <col min="12556" max="12556" width="11" style="115" customWidth="1"/>
    <col min="12557" max="12557" width="9.5703125" style="115" customWidth="1"/>
    <col min="12558" max="12798" width="9.140625" style="115"/>
    <col min="12799" max="12799" width="4.28515625" style="115" customWidth="1"/>
    <col min="12800" max="12800" width="5.7109375" style="115" customWidth="1"/>
    <col min="12801" max="12801" width="9.42578125" style="115" customWidth="1"/>
    <col min="12802" max="12802" width="44.85546875" style="115" customWidth="1"/>
    <col min="12803" max="12803" width="8.28515625" style="115" customWidth="1"/>
    <col min="12804" max="12804" width="13.5703125" style="115" customWidth="1"/>
    <col min="12805" max="12805" width="10.42578125" style="115" customWidth="1"/>
    <col min="12806" max="12806" width="8" style="115" bestFit="1" customWidth="1"/>
    <col min="12807" max="12807" width="9.5703125" style="115" bestFit="1" customWidth="1"/>
    <col min="12808" max="12808" width="8" style="115" bestFit="1" customWidth="1"/>
    <col min="12809" max="12809" width="9.5703125" style="115" bestFit="1" customWidth="1"/>
    <col min="12810" max="12810" width="7.85546875" style="115" customWidth="1"/>
    <col min="12811" max="12811" width="9.5703125" style="115" customWidth="1"/>
    <col min="12812" max="12812" width="11" style="115" customWidth="1"/>
    <col min="12813" max="12813" width="9.5703125" style="115" customWidth="1"/>
    <col min="12814" max="13054" width="9.140625" style="115"/>
    <col min="13055" max="13055" width="4.28515625" style="115" customWidth="1"/>
    <col min="13056" max="13056" width="5.7109375" style="115" customWidth="1"/>
    <col min="13057" max="13057" width="9.42578125" style="115" customWidth="1"/>
    <col min="13058" max="13058" width="44.85546875" style="115" customWidth="1"/>
    <col min="13059" max="13059" width="8.28515625" style="115" customWidth="1"/>
    <col min="13060" max="13060" width="13.5703125" style="115" customWidth="1"/>
    <col min="13061" max="13061" width="10.42578125" style="115" customWidth="1"/>
    <col min="13062" max="13062" width="8" style="115" bestFit="1" customWidth="1"/>
    <col min="13063" max="13063" width="9.5703125" style="115" bestFit="1" customWidth="1"/>
    <col min="13064" max="13064" width="8" style="115" bestFit="1" customWidth="1"/>
    <col min="13065" max="13065" width="9.5703125" style="115" bestFit="1" customWidth="1"/>
    <col min="13066" max="13066" width="7.85546875" style="115" customWidth="1"/>
    <col min="13067" max="13067" width="9.5703125" style="115" customWidth="1"/>
    <col min="13068" max="13068" width="11" style="115" customWidth="1"/>
    <col min="13069" max="13069" width="9.5703125" style="115" customWidth="1"/>
    <col min="13070" max="13310" width="9.140625" style="115"/>
    <col min="13311" max="13311" width="4.28515625" style="115" customWidth="1"/>
    <col min="13312" max="13312" width="5.7109375" style="115" customWidth="1"/>
    <col min="13313" max="13313" width="9.42578125" style="115" customWidth="1"/>
    <col min="13314" max="13314" width="44.85546875" style="115" customWidth="1"/>
    <col min="13315" max="13315" width="8.28515625" style="115" customWidth="1"/>
    <col min="13316" max="13316" width="13.5703125" style="115" customWidth="1"/>
    <col min="13317" max="13317" width="10.42578125" style="115" customWidth="1"/>
    <col min="13318" max="13318" width="8" style="115" bestFit="1" customWidth="1"/>
    <col min="13319" max="13319" width="9.5703125" style="115" bestFit="1" customWidth="1"/>
    <col min="13320" max="13320" width="8" style="115" bestFit="1" customWidth="1"/>
    <col min="13321" max="13321" width="9.5703125" style="115" bestFit="1" customWidth="1"/>
    <col min="13322" max="13322" width="7.85546875" style="115" customWidth="1"/>
    <col min="13323" max="13323" width="9.5703125" style="115" customWidth="1"/>
    <col min="13324" max="13324" width="11" style="115" customWidth="1"/>
    <col min="13325" max="13325" width="9.5703125" style="115" customWidth="1"/>
    <col min="13326" max="13566" width="9.140625" style="115"/>
    <col min="13567" max="13567" width="4.28515625" style="115" customWidth="1"/>
    <col min="13568" max="13568" width="5.7109375" style="115" customWidth="1"/>
    <col min="13569" max="13569" width="9.42578125" style="115" customWidth="1"/>
    <col min="13570" max="13570" width="44.85546875" style="115" customWidth="1"/>
    <col min="13571" max="13571" width="8.28515625" style="115" customWidth="1"/>
    <col min="13572" max="13572" width="13.5703125" style="115" customWidth="1"/>
    <col min="13573" max="13573" width="10.42578125" style="115" customWidth="1"/>
    <col min="13574" max="13574" width="8" style="115" bestFit="1" customWidth="1"/>
    <col min="13575" max="13575" width="9.5703125" style="115" bestFit="1" customWidth="1"/>
    <col min="13576" max="13576" width="8" style="115" bestFit="1" customWidth="1"/>
    <col min="13577" max="13577" width="9.5703125" style="115" bestFit="1" customWidth="1"/>
    <col min="13578" max="13578" width="7.85546875" style="115" customWidth="1"/>
    <col min="13579" max="13579" width="9.5703125" style="115" customWidth="1"/>
    <col min="13580" max="13580" width="11" style="115" customWidth="1"/>
    <col min="13581" max="13581" width="9.5703125" style="115" customWidth="1"/>
    <col min="13582" max="13822" width="9.140625" style="115"/>
    <col min="13823" max="13823" width="4.28515625" style="115" customWidth="1"/>
    <col min="13824" max="13824" width="5.7109375" style="115" customWidth="1"/>
    <col min="13825" max="13825" width="9.42578125" style="115" customWidth="1"/>
    <col min="13826" max="13826" width="44.85546875" style="115" customWidth="1"/>
    <col min="13827" max="13827" width="8.28515625" style="115" customWidth="1"/>
    <col min="13828" max="13828" width="13.5703125" style="115" customWidth="1"/>
    <col min="13829" max="13829" width="10.42578125" style="115" customWidth="1"/>
    <col min="13830" max="13830" width="8" style="115" bestFit="1" customWidth="1"/>
    <col min="13831" max="13831" width="9.5703125" style="115" bestFit="1" customWidth="1"/>
    <col min="13832" max="13832" width="8" style="115" bestFit="1" customWidth="1"/>
    <col min="13833" max="13833" width="9.5703125" style="115" bestFit="1" customWidth="1"/>
    <col min="13834" max="13834" width="7.85546875" style="115" customWidth="1"/>
    <col min="13835" max="13835" width="9.5703125" style="115" customWidth="1"/>
    <col min="13836" max="13836" width="11" style="115" customWidth="1"/>
    <col min="13837" max="13837" width="9.5703125" style="115" customWidth="1"/>
    <col min="13838" max="14078" width="9.140625" style="115"/>
    <col min="14079" max="14079" width="4.28515625" style="115" customWidth="1"/>
    <col min="14080" max="14080" width="5.7109375" style="115" customWidth="1"/>
    <col min="14081" max="14081" width="9.42578125" style="115" customWidth="1"/>
    <col min="14082" max="14082" width="44.85546875" style="115" customWidth="1"/>
    <col min="14083" max="14083" width="8.28515625" style="115" customWidth="1"/>
    <col min="14084" max="14084" width="13.5703125" style="115" customWidth="1"/>
    <col min="14085" max="14085" width="10.42578125" style="115" customWidth="1"/>
    <col min="14086" max="14086" width="8" style="115" bestFit="1" customWidth="1"/>
    <col min="14087" max="14087" width="9.5703125" style="115" bestFit="1" customWidth="1"/>
    <col min="14088" max="14088" width="8" style="115" bestFit="1" customWidth="1"/>
    <col min="14089" max="14089" width="9.5703125" style="115" bestFit="1" customWidth="1"/>
    <col min="14090" max="14090" width="7.85546875" style="115" customWidth="1"/>
    <col min="14091" max="14091" width="9.5703125" style="115" customWidth="1"/>
    <col min="14092" max="14092" width="11" style="115" customWidth="1"/>
    <col min="14093" max="14093" width="9.5703125" style="115" customWidth="1"/>
    <col min="14094" max="14334" width="9.140625" style="115"/>
    <col min="14335" max="14335" width="4.28515625" style="115" customWidth="1"/>
    <col min="14336" max="14336" width="5.7109375" style="115" customWidth="1"/>
    <col min="14337" max="14337" width="9.42578125" style="115" customWidth="1"/>
    <col min="14338" max="14338" width="44.85546875" style="115" customWidth="1"/>
    <col min="14339" max="14339" width="8.28515625" style="115" customWidth="1"/>
    <col min="14340" max="14340" width="13.5703125" style="115" customWidth="1"/>
    <col min="14341" max="14341" width="10.42578125" style="115" customWidth="1"/>
    <col min="14342" max="14342" width="8" style="115" bestFit="1" customWidth="1"/>
    <col min="14343" max="14343" width="9.5703125" style="115" bestFit="1" customWidth="1"/>
    <col min="14344" max="14344" width="8" style="115" bestFit="1" customWidth="1"/>
    <col min="14345" max="14345" width="9.5703125" style="115" bestFit="1" customWidth="1"/>
    <col min="14346" max="14346" width="7.85546875" style="115" customWidth="1"/>
    <col min="14347" max="14347" width="9.5703125" style="115" customWidth="1"/>
    <col min="14348" max="14348" width="11" style="115" customWidth="1"/>
    <col min="14349" max="14349" width="9.5703125" style="115" customWidth="1"/>
    <col min="14350" max="14590" width="9.140625" style="115"/>
    <col min="14591" max="14591" width="4.28515625" style="115" customWidth="1"/>
    <col min="14592" max="14592" width="5.7109375" style="115" customWidth="1"/>
    <col min="14593" max="14593" width="9.42578125" style="115" customWidth="1"/>
    <col min="14594" max="14594" width="44.85546875" style="115" customWidth="1"/>
    <col min="14595" max="14595" width="8.28515625" style="115" customWidth="1"/>
    <col min="14596" max="14596" width="13.5703125" style="115" customWidth="1"/>
    <col min="14597" max="14597" width="10.42578125" style="115" customWidth="1"/>
    <col min="14598" max="14598" width="8" style="115" bestFit="1" customWidth="1"/>
    <col min="14599" max="14599" width="9.5703125" style="115" bestFit="1" customWidth="1"/>
    <col min="14600" max="14600" width="8" style="115" bestFit="1" customWidth="1"/>
    <col min="14601" max="14601" width="9.5703125" style="115" bestFit="1" customWidth="1"/>
    <col min="14602" max="14602" width="7.85546875" style="115" customWidth="1"/>
    <col min="14603" max="14603" width="9.5703125" style="115" customWidth="1"/>
    <col min="14604" max="14604" width="11" style="115" customWidth="1"/>
    <col min="14605" max="14605" width="9.5703125" style="115" customWidth="1"/>
    <col min="14606" max="14846" width="9.140625" style="115"/>
    <col min="14847" max="14847" width="4.28515625" style="115" customWidth="1"/>
    <col min="14848" max="14848" width="5.7109375" style="115" customWidth="1"/>
    <col min="14849" max="14849" width="9.42578125" style="115" customWidth="1"/>
    <col min="14850" max="14850" width="44.85546875" style="115" customWidth="1"/>
    <col min="14851" max="14851" width="8.28515625" style="115" customWidth="1"/>
    <col min="14852" max="14852" width="13.5703125" style="115" customWidth="1"/>
    <col min="14853" max="14853" width="10.42578125" style="115" customWidth="1"/>
    <col min="14854" max="14854" width="8" style="115" bestFit="1" customWidth="1"/>
    <col min="14855" max="14855" width="9.5703125" style="115" bestFit="1" customWidth="1"/>
    <col min="14856" max="14856" width="8" style="115" bestFit="1" customWidth="1"/>
    <col min="14857" max="14857" width="9.5703125" style="115" bestFit="1" customWidth="1"/>
    <col min="14858" max="14858" width="7.85546875" style="115" customWidth="1"/>
    <col min="14859" max="14859" width="9.5703125" style="115" customWidth="1"/>
    <col min="14860" max="14860" width="11" style="115" customWidth="1"/>
    <col min="14861" max="14861" width="9.5703125" style="115" customWidth="1"/>
    <col min="14862" max="15102" width="9.140625" style="115"/>
    <col min="15103" max="15103" width="4.28515625" style="115" customWidth="1"/>
    <col min="15104" max="15104" width="5.7109375" style="115" customWidth="1"/>
    <col min="15105" max="15105" width="9.42578125" style="115" customWidth="1"/>
    <col min="15106" max="15106" width="44.85546875" style="115" customWidth="1"/>
    <col min="15107" max="15107" width="8.28515625" style="115" customWidth="1"/>
    <col min="15108" max="15108" width="13.5703125" style="115" customWidth="1"/>
    <col min="15109" max="15109" width="10.42578125" style="115" customWidth="1"/>
    <col min="15110" max="15110" width="8" style="115" bestFit="1" customWidth="1"/>
    <col min="15111" max="15111" width="9.5703125" style="115" bestFit="1" customWidth="1"/>
    <col min="15112" max="15112" width="8" style="115" bestFit="1" customWidth="1"/>
    <col min="15113" max="15113" width="9.5703125" style="115" bestFit="1" customWidth="1"/>
    <col min="15114" max="15114" width="7.85546875" style="115" customWidth="1"/>
    <col min="15115" max="15115" width="9.5703125" style="115" customWidth="1"/>
    <col min="15116" max="15116" width="11" style="115" customWidth="1"/>
    <col min="15117" max="15117" width="9.5703125" style="115" customWidth="1"/>
    <col min="15118" max="15358" width="9.140625" style="115"/>
    <col min="15359" max="15359" width="4.28515625" style="115" customWidth="1"/>
    <col min="15360" max="15360" width="5.7109375" style="115" customWidth="1"/>
    <col min="15361" max="15361" width="9.42578125" style="115" customWidth="1"/>
    <col min="15362" max="15362" width="44.85546875" style="115" customWidth="1"/>
    <col min="15363" max="15363" width="8.28515625" style="115" customWidth="1"/>
    <col min="15364" max="15364" width="13.5703125" style="115" customWidth="1"/>
    <col min="15365" max="15365" width="10.42578125" style="115" customWidth="1"/>
    <col min="15366" max="15366" width="8" style="115" bestFit="1" customWidth="1"/>
    <col min="15367" max="15367" width="9.5703125" style="115" bestFit="1" customWidth="1"/>
    <col min="15368" max="15368" width="8" style="115" bestFit="1" customWidth="1"/>
    <col min="15369" max="15369" width="9.5703125" style="115" bestFit="1" customWidth="1"/>
    <col min="15370" max="15370" width="7.85546875" style="115" customWidth="1"/>
    <col min="15371" max="15371" width="9.5703125" style="115" customWidth="1"/>
    <col min="15372" max="15372" width="11" style="115" customWidth="1"/>
    <col min="15373" max="15373" width="9.5703125" style="115" customWidth="1"/>
    <col min="15374" max="15614" width="9.140625" style="115"/>
    <col min="15615" max="15615" width="4.28515625" style="115" customWidth="1"/>
    <col min="15616" max="15616" width="5.7109375" style="115" customWidth="1"/>
    <col min="15617" max="15617" width="9.42578125" style="115" customWidth="1"/>
    <col min="15618" max="15618" width="44.85546875" style="115" customWidth="1"/>
    <col min="15619" max="15619" width="8.28515625" style="115" customWidth="1"/>
    <col min="15620" max="15620" width="13.5703125" style="115" customWidth="1"/>
    <col min="15621" max="15621" width="10.42578125" style="115" customWidth="1"/>
    <col min="15622" max="15622" width="8" style="115" bestFit="1" customWidth="1"/>
    <col min="15623" max="15623" width="9.5703125" style="115" bestFit="1" customWidth="1"/>
    <col min="15624" max="15624" width="8" style="115" bestFit="1" customWidth="1"/>
    <col min="15625" max="15625" width="9.5703125" style="115" bestFit="1" customWidth="1"/>
    <col min="15626" max="15626" width="7.85546875" style="115" customWidth="1"/>
    <col min="15627" max="15627" width="9.5703125" style="115" customWidth="1"/>
    <col min="15628" max="15628" width="11" style="115" customWidth="1"/>
    <col min="15629" max="15629" width="9.5703125" style="115" customWidth="1"/>
    <col min="15630" max="15870" width="9.140625" style="115"/>
    <col min="15871" max="15871" width="4.28515625" style="115" customWidth="1"/>
    <col min="15872" max="15872" width="5.7109375" style="115" customWidth="1"/>
    <col min="15873" max="15873" width="9.42578125" style="115" customWidth="1"/>
    <col min="15874" max="15874" width="44.85546875" style="115" customWidth="1"/>
    <col min="15875" max="15875" width="8.28515625" style="115" customWidth="1"/>
    <col min="15876" max="15876" width="13.5703125" style="115" customWidth="1"/>
    <col min="15877" max="15877" width="10.42578125" style="115" customWidth="1"/>
    <col min="15878" max="15878" width="8" style="115" bestFit="1" customWidth="1"/>
    <col min="15879" max="15879" width="9.5703125" style="115" bestFit="1" customWidth="1"/>
    <col min="15880" max="15880" width="8" style="115" bestFit="1" customWidth="1"/>
    <col min="15881" max="15881" width="9.5703125" style="115" bestFit="1" customWidth="1"/>
    <col min="15882" max="15882" width="7.85546875" style="115" customWidth="1"/>
    <col min="15883" max="15883" width="9.5703125" style="115" customWidth="1"/>
    <col min="15884" max="15884" width="11" style="115" customWidth="1"/>
    <col min="15885" max="15885" width="9.5703125" style="115" customWidth="1"/>
    <col min="15886" max="16126" width="9.140625" style="115"/>
    <col min="16127" max="16127" width="4.28515625" style="115" customWidth="1"/>
    <col min="16128" max="16128" width="5.7109375" style="115" customWidth="1"/>
    <col min="16129" max="16129" width="9.42578125" style="115" customWidth="1"/>
    <col min="16130" max="16130" width="44.85546875" style="115" customWidth="1"/>
    <col min="16131" max="16131" width="8.28515625" style="115" customWidth="1"/>
    <col min="16132" max="16132" width="13.5703125" style="115" customWidth="1"/>
    <col min="16133" max="16133" width="10.42578125" style="115" customWidth="1"/>
    <col min="16134" max="16134" width="8" style="115" bestFit="1" customWidth="1"/>
    <col min="16135" max="16135" width="9.5703125" style="115" bestFit="1" customWidth="1"/>
    <col min="16136" max="16136" width="8" style="115" bestFit="1" customWidth="1"/>
    <col min="16137" max="16137" width="9.5703125" style="115" bestFit="1" customWidth="1"/>
    <col min="16138" max="16138" width="7.85546875" style="115" customWidth="1"/>
    <col min="16139" max="16139" width="9.5703125" style="115" customWidth="1"/>
    <col min="16140" max="16140" width="11" style="115" customWidth="1"/>
    <col min="16141" max="16141" width="9.5703125" style="115" customWidth="1"/>
    <col min="16142" max="16384" width="9.140625" style="115"/>
  </cols>
  <sheetData>
    <row r="2" spans="2:21" s="111" customFormat="1" ht="7.5" customHeight="1" x14ac:dyDescent="0.25"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</row>
    <row r="3" spans="2:21" s="112" customFormat="1" ht="16.5" customHeight="1" x14ac:dyDescent="0.25">
      <c r="B3" s="780" t="s">
        <v>89</v>
      </c>
      <c r="C3" s="781"/>
      <c r="D3" s="781"/>
      <c r="E3" s="781"/>
      <c r="F3" s="781"/>
      <c r="G3" s="781"/>
      <c r="H3" s="781"/>
      <c r="I3" s="781"/>
      <c r="J3" s="781"/>
      <c r="K3" s="781"/>
      <c r="L3" s="782"/>
      <c r="N3" s="1"/>
      <c r="O3" s="1"/>
      <c r="P3" s="1"/>
      <c r="Q3" s="1"/>
      <c r="R3" s="1"/>
      <c r="S3" s="1"/>
      <c r="T3" s="1"/>
      <c r="U3" s="1"/>
    </row>
    <row r="4" spans="2:21" s="112" customFormat="1" ht="16.5" x14ac:dyDescent="0.25">
      <c r="B4" s="113"/>
      <c r="C4" s="758"/>
      <c r="D4" s="758"/>
      <c r="E4" s="758"/>
      <c r="F4" s="758"/>
      <c r="G4" s="758"/>
      <c r="H4" s="758"/>
      <c r="I4" s="758"/>
      <c r="J4" s="758"/>
      <c r="K4" s="114"/>
      <c r="L4" s="115"/>
      <c r="M4" s="115"/>
      <c r="N4" s="1"/>
      <c r="O4" s="1"/>
      <c r="P4" s="1"/>
      <c r="Q4" s="1"/>
      <c r="R4" s="1"/>
      <c r="S4" s="1"/>
      <c r="T4" s="1"/>
      <c r="U4" s="1"/>
    </row>
    <row r="5" spans="2:21" s="112" customFormat="1" ht="45.75" customHeight="1" x14ac:dyDescent="0.25">
      <c r="B5" s="773" t="s">
        <v>56</v>
      </c>
      <c r="C5" s="734" t="s">
        <v>167</v>
      </c>
      <c r="D5" s="734" t="s">
        <v>57</v>
      </c>
      <c r="E5" s="480"/>
      <c r="F5" s="776" t="s">
        <v>4</v>
      </c>
      <c r="G5" s="776"/>
      <c r="H5" s="777" t="s">
        <v>5</v>
      </c>
      <c r="I5" s="777"/>
      <c r="J5" s="777" t="s">
        <v>58</v>
      </c>
      <c r="K5" s="777"/>
      <c r="L5" s="776" t="s">
        <v>7</v>
      </c>
      <c r="M5" s="116"/>
      <c r="N5" s="1"/>
      <c r="O5" s="1"/>
      <c r="P5" s="1"/>
      <c r="Q5" s="1"/>
      <c r="R5" s="1"/>
      <c r="S5" s="1"/>
      <c r="T5" s="1"/>
      <c r="U5" s="1"/>
    </row>
    <row r="6" spans="2:21" ht="37.5" customHeight="1" x14ac:dyDescent="0.25">
      <c r="B6" s="773"/>
      <c r="C6" s="734"/>
      <c r="D6" s="734"/>
      <c r="E6" s="653" t="s">
        <v>59</v>
      </c>
      <c r="F6" s="117" t="s">
        <v>8</v>
      </c>
      <c r="G6" s="665" t="s">
        <v>7</v>
      </c>
      <c r="H6" s="666" t="s">
        <v>8</v>
      </c>
      <c r="I6" s="665" t="s">
        <v>7</v>
      </c>
      <c r="J6" s="666" t="s">
        <v>8</v>
      </c>
      <c r="K6" s="665" t="s">
        <v>7</v>
      </c>
      <c r="L6" s="776"/>
      <c r="M6" s="116"/>
      <c r="N6" s="1"/>
      <c r="O6" s="1"/>
      <c r="P6" s="1"/>
      <c r="Q6" s="1"/>
      <c r="R6" s="1"/>
      <c r="S6" s="1"/>
      <c r="T6" s="1"/>
      <c r="U6" s="1"/>
    </row>
    <row r="7" spans="2:21" ht="15" customHeight="1" x14ac:dyDescent="0.25">
      <c r="B7" s="252">
        <v>1</v>
      </c>
      <c r="C7" s="118">
        <v>2</v>
      </c>
      <c r="D7" s="119">
        <v>3</v>
      </c>
      <c r="E7" s="119">
        <v>4</v>
      </c>
      <c r="F7" s="253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20"/>
      <c r="N7" s="1"/>
      <c r="O7" s="1"/>
      <c r="P7" s="1"/>
      <c r="Q7" s="1"/>
      <c r="R7" s="1"/>
      <c r="S7" s="1"/>
      <c r="T7" s="1"/>
      <c r="U7" s="1"/>
    </row>
    <row r="8" spans="2:21" ht="15.75" x14ac:dyDescent="0.25">
      <c r="B8" s="150"/>
      <c r="C8" s="11" t="s">
        <v>90</v>
      </c>
      <c r="D8" s="151"/>
      <c r="E8" s="152"/>
      <c r="F8" s="153"/>
      <c r="G8" s="152"/>
      <c r="H8" s="154"/>
      <c r="I8" s="152"/>
      <c r="J8" s="152"/>
      <c r="K8" s="150"/>
      <c r="L8" s="150"/>
      <c r="M8" s="120"/>
      <c r="N8" s="1"/>
      <c r="O8" s="1"/>
      <c r="P8" s="1"/>
      <c r="Q8" s="1"/>
      <c r="R8" s="1"/>
      <c r="S8" s="1"/>
      <c r="T8" s="1"/>
      <c r="U8" s="1"/>
    </row>
    <row r="9" spans="2:21" s="126" customFormat="1" ht="15.75" x14ac:dyDescent="0.25">
      <c r="B9" s="660">
        <v>1</v>
      </c>
      <c r="C9" s="155" t="s">
        <v>416</v>
      </c>
      <c r="D9" s="660" t="s">
        <v>27</v>
      </c>
      <c r="E9" s="17">
        <v>3</v>
      </c>
      <c r="F9" s="155"/>
      <c r="G9" s="156"/>
      <c r="H9" s="125"/>
      <c r="I9" s="17"/>
      <c r="J9" s="125"/>
      <c r="K9" s="17"/>
      <c r="L9" s="17"/>
    </row>
    <row r="10" spans="2:21" s="126" customFormat="1" ht="15.75" customHeight="1" x14ac:dyDescent="0.25">
      <c r="B10" s="660">
        <v>2</v>
      </c>
      <c r="C10" s="155" t="s">
        <v>417</v>
      </c>
      <c r="D10" s="660" t="s">
        <v>27</v>
      </c>
      <c r="E10" s="17">
        <v>20</v>
      </c>
      <c r="F10" s="155"/>
      <c r="G10" s="156"/>
      <c r="H10" s="17"/>
      <c r="I10" s="17"/>
      <c r="J10" s="125"/>
      <c r="K10" s="17"/>
      <c r="L10" s="17"/>
      <c r="Q10" s="158"/>
    </row>
    <row r="11" spans="2:21" s="126" customFormat="1" ht="29.25" customHeight="1" x14ac:dyDescent="0.25">
      <c r="B11" s="453">
        <v>3</v>
      </c>
      <c r="C11" s="493" t="s">
        <v>91</v>
      </c>
      <c r="D11" s="453" t="s">
        <v>27</v>
      </c>
      <c r="E11" s="44">
        <v>3</v>
      </c>
      <c r="F11" s="44"/>
      <c r="G11" s="44"/>
      <c r="H11" s="44"/>
      <c r="I11" s="44"/>
      <c r="J11" s="44"/>
      <c r="K11" s="44"/>
      <c r="L11" s="44"/>
      <c r="Q11" s="158"/>
    </row>
    <row r="12" spans="2:21" s="126" customFormat="1" ht="29.25" customHeight="1" x14ac:dyDescent="0.25">
      <c r="B12" s="453">
        <v>4</v>
      </c>
      <c r="C12" s="493" t="s">
        <v>92</v>
      </c>
      <c r="D12" s="453" t="s">
        <v>27</v>
      </c>
      <c r="E12" s="44">
        <v>20</v>
      </c>
      <c r="F12" s="44"/>
      <c r="G12" s="44"/>
      <c r="H12" s="44"/>
      <c r="I12" s="44"/>
      <c r="J12" s="44"/>
      <c r="K12" s="44"/>
      <c r="L12" s="44"/>
      <c r="Q12" s="158"/>
    </row>
    <row r="13" spans="2:21" s="160" customFormat="1" ht="13.5" x14ac:dyDescent="0.25">
      <c r="B13" s="778">
        <v>5</v>
      </c>
      <c r="C13" s="167" t="s">
        <v>60</v>
      </c>
      <c r="D13" s="460"/>
      <c r="E13" s="190"/>
      <c r="F13" s="159"/>
      <c r="G13" s="128"/>
      <c r="H13" s="128"/>
      <c r="I13" s="128"/>
      <c r="J13" s="128"/>
      <c r="K13" s="128"/>
      <c r="L13" s="128"/>
      <c r="M13" s="126"/>
      <c r="N13" s="126"/>
      <c r="O13" s="126"/>
      <c r="P13" s="126"/>
      <c r="Q13" s="158"/>
    </row>
    <row r="14" spans="2:21" s="160" customFormat="1" ht="17.25" customHeight="1" x14ac:dyDescent="0.25">
      <c r="B14" s="779"/>
      <c r="C14" s="161" t="s">
        <v>93</v>
      </c>
      <c r="D14" s="461" t="s">
        <v>17</v>
      </c>
      <c r="E14" s="127">
        <v>8</v>
      </c>
      <c r="F14" s="127"/>
      <c r="G14" s="127"/>
      <c r="H14" s="127"/>
      <c r="I14" s="127"/>
      <c r="J14" s="127"/>
      <c r="K14" s="127"/>
      <c r="L14" s="127"/>
      <c r="M14" s="126"/>
      <c r="N14" s="126"/>
      <c r="O14" s="126"/>
      <c r="P14" s="126"/>
      <c r="Q14" s="158"/>
      <c r="R14" s="111"/>
      <c r="S14" s="111"/>
    </row>
    <row r="15" spans="2:21" s="126" customFormat="1" ht="13.5" customHeight="1" x14ac:dyDescent="0.25">
      <c r="B15" s="779"/>
      <c r="C15" s="56" t="s">
        <v>94</v>
      </c>
      <c r="D15" s="461" t="s">
        <v>17</v>
      </c>
      <c r="E15" s="127">
        <v>1</v>
      </c>
      <c r="F15" s="127"/>
      <c r="G15" s="20"/>
      <c r="H15" s="54"/>
      <c r="I15" s="20"/>
      <c r="J15" s="54"/>
      <c r="K15" s="20"/>
      <c r="L15" s="127"/>
      <c r="Q15" s="158"/>
    </row>
    <row r="16" spans="2:21" s="126" customFormat="1" ht="13.5" customHeight="1" x14ac:dyDescent="0.25">
      <c r="B16" s="779"/>
      <c r="C16" s="161" t="s">
        <v>95</v>
      </c>
      <c r="D16" s="461" t="s">
        <v>17</v>
      </c>
      <c r="E16" s="127">
        <v>3</v>
      </c>
      <c r="F16" s="127"/>
      <c r="G16" s="20"/>
      <c r="H16" s="54"/>
      <c r="I16" s="20"/>
      <c r="J16" s="54"/>
      <c r="K16" s="20"/>
      <c r="L16" s="127"/>
      <c r="Q16" s="158"/>
    </row>
    <row r="17" spans="2:19" s="126" customFormat="1" ht="13.5" customHeight="1" x14ac:dyDescent="0.25">
      <c r="B17" s="779"/>
      <c r="C17" s="56" t="s">
        <v>96</v>
      </c>
      <c r="D17" s="461" t="s">
        <v>17</v>
      </c>
      <c r="E17" s="127">
        <v>4</v>
      </c>
      <c r="F17" s="127"/>
      <c r="G17" s="20"/>
      <c r="H17" s="54"/>
      <c r="I17" s="20"/>
      <c r="J17" s="54"/>
      <c r="K17" s="20"/>
      <c r="L17" s="127"/>
      <c r="Q17" s="158"/>
    </row>
    <row r="18" spans="2:19" s="160" customFormat="1" ht="13.5" x14ac:dyDescent="0.25">
      <c r="B18" s="779"/>
      <c r="C18" s="161" t="s">
        <v>97</v>
      </c>
      <c r="D18" s="461" t="s">
        <v>17</v>
      </c>
      <c r="E18" s="127">
        <v>2</v>
      </c>
      <c r="F18" s="127"/>
      <c r="G18" s="20"/>
      <c r="H18" s="54"/>
      <c r="I18" s="20"/>
      <c r="J18" s="54"/>
      <c r="K18" s="20"/>
      <c r="L18" s="127"/>
      <c r="M18" s="126"/>
      <c r="N18" s="126"/>
      <c r="O18" s="126"/>
      <c r="P18" s="126"/>
      <c r="Q18" s="158"/>
    </row>
    <row r="19" spans="2:19" s="160" customFormat="1" ht="17.25" customHeight="1" x14ac:dyDescent="0.25">
      <c r="B19" s="779"/>
      <c r="C19" s="161" t="s">
        <v>98</v>
      </c>
      <c r="D19" s="461" t="s">
        <v>17</v>
      </c>
      <c r="E19" s="127">
        <v>1</v>
      </c>
      <c r="F19" s="127"/>
      <c r="G19" s="20"/>
      <c r="H19" s="20"/>
      <c r="I19" s="20"/>
      <c r="J19" s="20"/>
      <c r="K19" s="20"/>
      <c r="L19" s="127"/>
      <c r="M19" s="126"/>
      <c r="N19" s="126"/>
      <c r="O19" s="126"/>
      <c r="P19" s="126"/>
      <c r="Q19" s="158"/>
      <c r="R19" s="111"/>
      <c r="S19" s="111"/>
    </row>
    <row r="20" spans="2:19" s="160" customFormat="1" ht="13.5" x14ac:dyDescent="0.25">
      <c r="B20" s="779"/>
      <c r="C20" s="161" t="s">
        <v>99</v>
      </c>
      <c r="D20" s="461" t="s">
        <v>17</v>
      </c>
      <c r="E20" s="127">
        <v>6</v>
      </c>
      <c r="F20" s="127"/>
      <c r="G20" s="20"/>
      <c r="H20" s="54"/>
      <c r="I20" s="20"/>
      <c r="J20" s="54"/>
      <c r="K20" s="20"/>
      <c r="L20" s="127"/>
      <c r="M20" s="126"/>
      <c r="N20" s="126"/>
      <c r="O20" s="126"/>
      <c r="P20" s="126"/>
      <c r="Q20" s="158"/>
    </row>
    <row r="21" spans="2:19" s="160" customFormat="1" ht="13.5" x14ac:dyDescent="0.25">
      <c r="B21" s="779"/>
      <c r="C21" s="161" t="s">
        <v>100</v>
      </c>
      <c r="D21" s="461" t="s">
        <v>17</v>
      </c>
      <c r="E21" s="127">
        <v>7</v>
      </c>
      <c r="F21" s="127"/>
      <c r="G21" s="20"/>
      <c r="H21" s="54"/>
      <c r="I21" s="20"/>
      <c r="J21" s="54"/>
      <c r="K21" s="20"/>
      <c r="L21" s="127"/>
      <c r="M21" s="126"/>
      <c r="N21" s="126"/>
      <c r="O21" s="126"/>
      <c r="P21" s="126"/>
      <c r="Q21" s="158"/>
    </row>
    <row r="22" spans="2:19" s="126" customFormat="1" ht="15" customHeight="1" x14ac:dyDescent="0.25">
      <c r="B22" s="779"/>
      <c r="C22" s="56" t="s">
        <v>101</v>
      </c>
      <c r="D22" s="661" t="s">
        <v>17</v>
      </c>
      <c r="E22" s="127">
        <v>7</v>
      </c>
      <c r="F22" s="127"/>
      <c r="G22" s="20"/>
      <c r="H22" s="54"/>
      <c r="I22" s="20"/>
      <c r="J22" s="54"/>
      <c r="K22" s="20"/>
      <c r="L22" s="127"/>
      <c r="Q22" s="158"/>
    </row>
    <row r="23" spans="2:19" s="126" customFormat="1" ht="14.25" customHeight="1" x14ac:dyDescent="0.25">
      <c r="B23" s="779"/>
      <c r="C23" s="56" t="s">
        <v>102</v>
      </c>
      <c r="D23" s="661" t="s">
        <v>17</v>
      </c>
      <c r="E23" s="127">
        <v>14</v>
      </c>
      <c r="F23" s="127"/>
      <c r="G23" s="20"/>
      <c r="H23" s="54"/>
      <c r="I23" s="20"/>
      <c r="J23" s="54"/>
      <c r="K23" s="20"/>
      <c r="L23" s="127"/>
      <c r="Q23" s="158"/>
    </row>
    <row r="24" spans="2:19" s="126" customFormat="1" ht="14.25" customHeight="1" x14ac:dyDescent="0.25">
      <c r="B24" s="779"/>
      <c r="C24" s="56" t="s">
        <v>103</v>
      </c>
      <c r="D24" s="661" t="s">
        <v>17</v>
      </c>
      <c r="E24" s="127">
        <v>2</v>
      </c>
      <c r="F24" s="127"/>
      <c r="G24" s="20"/>
      <c r="H24" s="54"/>
      <c r="I24" s="20"/>
      <c r="J24" s="54"/>
      <c r="K24" s="20"/>
      <c r="L24" s="127"/>
      <c r="Q24" s="158"/>
    </row>
    <row r="25" spans="2:19" s="126" customFormat="1" ht="18.600000000000001" customHeight="1" x14ac:dyDescent="0.25">
      <c r="B25" s="660">
        <v>6</v>
      </c>
      <c r="C25" s="155" t="s">
        <v>109</v>
      </c>
      <c r="D25" s="660" t="s">
        <v>17</v>
      </c>
      <c r="E25" s="621">
        <v>3</v>
      </c>
      <c r="F25" s="155"/>
      <c r="G25" s="156"/>
      <c r="H25" s="17"/>
      <c r="I25" s="17"/>
      <c r="J25" s="125"/>
      <c r="K25" s="17"/>
      <c r="L25" s="17"/>
      <c r="Q25" s="158"/>
    </row>
    <row r="26" spans="2:19" s="126" customFormat="1" ht="17.25" customHeight="1" x14ac:dyDescent="0.25">
      <c r="B26" s="660">
        <v>8</v>
      </c>
      <c r="C26" s="155" t="s">
        <v>420</v>
      </c>
      <c r="D26" s="660" t="s">
        <v>17</v>
      </c>
      <c r="E26" s="621">
        <v>1</v>
      </c>
      <c r="F26" s="155"/>
      <c r="G26" s="156"/>
      <c r="H26" s="125"/>
      <c r="I26" s="17"/>
      <c r="J26" s="17"/>
      <c r="K26" s="17"/>
      <c r="L26" s="17"/>
      <c r="Q26" s="158"/>
    </row>
    <row r="27" spans="2:19" s="126" customFormat="1" ht="20.45" customHeight="1" x14ac:dyDescent="0.25">
      <c r="B27" s="660">
        <v>9</v>
      </c>
      <c r="C27" s="155" t="s">
        <v>104</v>
      </c>
      <c r="D27" s="660" t="s">
        <v>17</v>
      </c>
      <c r="E27" s="621">
        <v>6</v>
      </c>
      <c r="F27" s="155"/>
      <c r="G27" s="156"/>
      <c r="H27" s="17"/>
      <c r="I27" s="17"/>
      <c r="J27" s="17"/>
      <c r="K27" s="17"/>
      <c r="L27" s="17"/>
      <c r="Q27" s="158"/>
    </row>
    <row r="28" spans="2:19" s="126" customFormat="1" ht="18.75" customHeight="1" x14ac:dyDescent="0.25">
      <c r="B28" s="453">
        <v>10</v>
      </c>
      <c r="C28" s="506" t="s">
        <v>421</v>
      </c>
      <c r="D28" s="453" t="s">
        <v>17</v>
      </c>
      <c r="E28" s="44">
        <v>4</v>
      </c>
      <c r="F28" s="44"/>
      <c r="G28" s="44"/>
      <c r="H28" s="163"/>
      <c r="I28" s="44"/>
      <c r="J28" s="163"/>
      <c r="K28" s="44"/>
      <c r="L28" s="44"/>
      <c r="Q28" s="158"/>
    </row>
    <row r="29" spans="2:19" s="126" customFormat="1" ht="18" customHeight="1" x14ac:dyDescent="0.25">
      <c r="B29" s="660">
        <v>11</v>
      </c>
      <c r="C29" s="499" t="s">
        <v>105</v>
      </c>
      <c r="D29" s="660" t="s">
        <v>14</v>
      </c>
      <c r="E29" s="17">
        <v>2</v>
      </c>
      <c r="F29" s="660"/>
      <c r="G29" s="17"/>
      <c r="H29" s="125"/>
      <c r="I29" s="17"/>
      <c r="J29" s="125"/>
      <c r="K29" s="17"/>
      <c r="L29" s="17"/>
      <c r="Q29" s="158"/>
    </row>
    <row r="30" spans="2:19" s="126" customFormat="1" ht="13.5" x14ac:dyDescent="0.25">
      <c r="B30" s="60"/>
      <c r="C30" s="167" t="s">
        <v>106</v>
      </c>
      <c r="D30" s="453"/>
      <c r="E30" s="44"/>
      <c r="F30" s="453"/>
      <c r="G30" s="44"/>
      <c r="H30" s="163"/>
      <c r="I30" s="44"/>
      <c r="J30" s="163"/>
      <c r="K30" s="44"/>
      <c r="L30" s="44"/>
      <c r="Q30" s="158"/>
    </row>
    <row r="31" spans="2:19" s="126" customFormat="1" ht="15.75" x14ac:dyDescent="0.25">
      <c r="B31" s="453">
        <v>1</v>
      </c>
      <c r="C31" s="493" t="s">
        <v>422</v>
      </c>
      <c r="D31" s="453" t="s">
        <v>27</v>
      </c>
      <c r="E31" s="44">
        <v>12</v>
      </c>
      <c r="F31" s="493"/>
      <c r="G31" s="554"/>
      <c r="H31" s="163"/>
      <c r="I31" s="44"/>
      <c r="J31" s="163"/>
      <c r="K31" s="44"/>
      <c r="L31" s="44"/>
      <c r="Q31" s="158"/>
    </row>
    <row r="32" spans="2:19" s="126" customFormat="1" ht="33" customHeight="1" x14ac:dyDescent="0.25">
      <c r="B32" s="662">
        <v>2</v>
      </c>
      <c r="C32" s="157" t="s">
        <v>418</v>
      </c>
      <c r="D32" s="661" t="s">
        <v>27</v>
      </c>
      <c r="E32" s="20">
        <v>12</v>
      </c>
      <c r="F32" s="20"/>
      <c r="G32" s="20"/>
      <c r="H32" s="54"/>
      <c r="I32" s="20"/>
      <c r="J32" s="54"/>
      <c r="K32" s="20"/>
      <c r="L32" s="20"/>
      <c r="Q32" s="158"/>
    </row>
    <row r="33" spans="2:20" s="126" customFormat="1" ht="17.25" customHeight="1" x14ac:dyDescent="0.25">
      <c r="B33" s="660">
        <v>3</v>
      </c>
      <c r="C33" s="155" t="s">
        <v>419</v>
      </c>
      <c r="D33" s="660" t="s">
        <v>17</v>
      </c>
      <c r="E33" s="17">
        <v>1</v>
      </c>
      <c r="F33" s="165"/>
      <c r="G33" s="156"/>
      <c r="H33" s="125"/>
      <c r="I33" s="17"/>
      <c r="J33" s="125"/>
      <c r="K33" s="17"/>
      <c r="L33" s="17"/>
      <c r="Q33" s="158"/>
    </row>
    <row r="34" spans="2:20" s="126" customFormat="1" ht="16.5" customHeight="1" x14ac:dyDescent="0.25">
      <c r="B34" s="660">
        <v>4</v>
      </c>
      <c r="C34" s="155" t="s">
        <v>110</v>
      </c>
      <c r="D34" s="660" t="s">
        <v>17</v>
      </c>
      <c r="E34" s="17">
        <v>2</v>
      </c>
      <c r="F34" s="165"/>
      <c r="G34" s="156"/>
      <c r="H34" s="17"/>
      <c r="I34" s="17"/>
      <c r="J34" s="125"/>
      <c r="K34" s="17"/>
      <c r="L34" s="17"/>
      <c r="Q34" s="158"/>
    </row>
    <row r="35" spans="2:20" s="160" customFormat="1" ht="13.5" x14ac:dyDescent="0.25">
      <c r="B35" s="778">
        <v>5</v>
      </c>
      <c r="C35" s="167" t="s">
        <v>60</v>
      </c>
      <c r="D35" s="460"/>
      <c r="E35" s="128"/>
      <c r="F35" s="159"/>
      <c r="G35" s="128"/>
      <c r="H35" s="128"/>
      <c r="I35" s="128"/>
      <c r="J35" s="128"/>
      <c r="K35" s="128"/>
      <c r="L35" s="128"/>
      <c r="M35" s="126"/>
      <c r="N35" s="126"/>
      <c r="O35" s="126"/>
      <c r="P35" s="126"/>
      <c r="Q35" s="158"/>
    </row>
    <row r="36" spans="2:20" s="160" customFormat="1" ht="17.25" customHeight="1" x14ac:dyDescent="0.25">
      <c r="B36" s="779"/>
      <c r="C36" s="161" t="s">
        <v>107</v>
      </c>
      <c r="D36" s="461" t="s">
        <v>17</v>
      </c>
      <c r="E36" s="127">
        <v>4</v>
      </c>
      <c r="F36" s="127"/>
      <c r="G36" s="127"/>
      <c r="H36" s="127"/>
      <c r="I36" s="127"/>
      <c r="J36" s="127"/>
      <c r="K36" s="127"/>
      <c r="L36" s="127"/>
      <c r="M36" s="126"/>
      <c r="N36" s="126"/>
      <c r="O36" s="126"/>
      <c r="P36" s="126"/>
      <c r="Q36" s="158"/>
      <c r="R36" s="111"/>
      <c r="S36" s="111"/>
    </row>
    <row r="37" spans="2:20" s="126" customFormat="1" ht="13.5" customHeight="1" x14ac:dyDescent="0.25">
      <c r="B37" s="779"/>
      <c r="C37" s="56" t="s">
        <v>96</v>
      </c>
      <c r="D37" s="461" t="s">
        <v>17</v>
      </c>
      <c r="E37" s="127">
        <v>1</v>
      </c>
      <c r="F37" s="20"/>
      <c r="G37" s="20"/>
      <c r="H37" s="20"/>
      <c r="I37" s="20"/>
      <c r="J37" s="20"/>
      <c r="K37" s="20"/>
      <c r="L37" s="127"/>
      <c r="Q37" s="158"/>
    </row>
    <row r="38" spans="2:20" s="126" customFormat="1" ht="13.5" customHeight="1" x14ac:dyDescent="0.25">
      <c r="B38" s="779"/>
      <c r="C38" s="161" t="s">
        <v>99</v>
      </c>
      <c r="D38" s="461" t="s">
        <v>17</v>
      </c>
      <c r="E38" s="127">
        <v>5</v>
      </c>
      <c r="F38" s="127"/>
      <c r="G38" s="20"/>
      <c r="H38" s="20"/>
      <c r="I38" s="20"/>
      <c r="J38" s="20"/>
      <c r="K38" s="20"/>
      <c r="L38" s="127"/>
      <c r="Q38" s="158"/>
    </row>
    <row r="39" spans="2:20" s="160" customFormat="1" ht="13.5" x14ac:dyDescent="0.25">
      <c r="B39" s="779"/>
      <c r="C39" s="161" t="s">
        <v>100</v>
      </c>
      <c r="D39" s="461" t="s">
        <v>17</v>
      </c>
      <c r="E39" s="127">
        <v>3</v>
      </c>
      <c r="F39" s="127"/>
      <c r="G39" s="20"/>
      <c r="H39" s="20"/>
      <c r="I39" s="20"/>
      <c r="J39" s="20"/>
      <c r="K39" s="20"/>
      <c r="L39" s="127"/>
      <c r="M39" s="126"/>
      <c r="N39" s="126"/>
      <c r="O39" s="126"/>
      <c r="P39" s="126"/>
      <c r="Q39" s="158"/>
    </row>
    <row r="40" spans="2:20" s="126" customFormat="1" ht="15" customHeight="1" x14ac:dyDescent="0.25">
      <c r="B40" s="779"/>
      <c r="C40" s="56" t="s">
        <v>101</v>
      </c>
      <c r="D40" s="661" t="s">
        <v>17</v>
      </c>
      <c r="E40" s="127">
        <v>3</v>
      </c>
      <c r="F40" s="20"/>
      <c r="G40" s="20"/>
      <c r="H40" s="20"/>
      <c r="I40" s="20"/>
      <c r="J40" s="20"/>
      <c r="K40" s="20"/>
      <c r="L40" s="127"/>
      <c r="Q40" s="158"/>
    </row>
    <row r="41" spans="2:20" s="126" customFormat="1" ht="14.25" customHeight="1" x14ac:dyDescent="0.25">
      <c r="B41" s="779"/>
      <c r="C41" s="56" t="s">
        <v>102</v>
      </c>
      <c r="D41" s="661" t="s">
        <v>17</v>
      </c>
      <c r="E41" s="127">
        <v>12</v>
      </c>
      <c r="F41" s="20"/>
      <c r="G41" s="20"/>
      <c r="H41" s="20"/>
      <c r="I41" s="20"/>
      <c r="J41" s="20"/>
      <c r="K41" s="20"/>
      <c r="L41" s="127"/>
      <c r="Q41" s="158"/>
    </row>
    <row r="42" spans="2:20" s="138" customFormat="1" ht="18.75" customHeight="1" x14ac:dyDescent="0.25">
      <c r="B42" s="11"/>
      <c r="C42" s="107" t="s">
        <v>7</v>
      </c>
      <c r="D42" s="11"/>
      <c r="E42" s="139"/>
      <c r="F42" s="11"/>
      <c r="G42" s="79"/>
      <c r="H42" s="79"/>
      <c r="I42" s="79"/>
      <c r="J42" s="79"/>
      <c r="K42" s="79"/>
      <c r="L42" s="79"/>
      <c r="M42" s="111"/>
      <c r="N42" s="111"/>
      <c r="O42" s="111"/>
      <c r="P42" s="111"/>
      <c r="Q42" s="111"/>
      <c r="R42" s="111"/>
      <c r="S42" s="111"/>
    </row>
    <row r="43" spans="2:20" s="126" customFormat="1" ht="18.75" customHeight="1" x14ac:dyDescent="0.25">
      <c r="B43" s="141"/>
      <c r="C43" s="107" t="s">
        <v>52</v>
      </c>
      <c r="D43" s="142" t="s">
        <v>345</v>
      </c>
      <c r="E43" s="139"/>
      <c r="F43" s="11"/>
      <c r="G43" s="79"/>
      <c r="H43" s="79"/>
      <c r="I43" s="79"/>
      <c r="J43" s="79"/>
      <c r="K43" s="79"/>
      <c r="L43" s="79"/>
      <c r="M43" s="131"/>
    </row>
    <row r="44" spans="2:20" s="126" customFormat="1" ht="18.75" customHeight="1" x14ac:dyDescent="0.25">
      <c r="B44" s="141"/>
      <c r="C44" s="107" t="s">
        <v>7</v>
      </c>
      <c r="D44" s="11"/>
      <c r="E44" s="139"/>
      <c r="F44" s="11"/>
      <c r="G44" s="79"/>
      <c r="H44" s="79"/>
      <c r="I44" s="79"/>
      <c r="J44" s="79"/>
      <c r="K44" s="79"/>
      <c r="L44" s="79"/>
      <c r="M44" s="131"/>
    </row>
    <row r="45" spans="2:20" s="116" customFormat="1" ht="18.75" customHeight="1" x14ac:dyDescent="0.25">
      <c r="B45" s="143"/>
      <c r="C45" s="107" t="s">
        <v>108</v>
      </c>
      <c r="D45" s="144" t="s">
        <v>345</v>
      </c>
      <c r="E45" s="145"/>
      <c r="F45" s="145"/>
      <c r="G45" s="85"/>
      <c r="H45" s="85"/>
      <c r="I45" s="85"/>
      <c r="J45" s="85"/>
      <c r="K45" s="85"/>
      <c r="L45" s="85"/>
    </row>
    <row r="46" spans="2:20" s="126" customFormat="1" ht="18.75" customHeight="1" x14ac:dyDescent="0.25">
      <c r="B46" s="11"/>
      <c r="C46" s="107" t="s">
        <v>7</v>
      </c>
      <c r="D46" s="11"/>
      <c r="E46" s="139"/>
      <c r="F46" s="11"/>
      <c r="G46" s="79"/>
      <c r="H46" s="79"/>
      <c r="I46" s="79"/>
      <c r="J46" s="79"/>
      <c r="K46" s="79"/>
      <c r="L46" s="85"/>
      <c r="M46" s="146"/>
    </row>
    <row r="47" spans="2:20" s="111" customFormat="1" ht="15" x14ac:dyDescent="0.25">
      <c r="B47" s="166"/>
      <c r="C47" s="167" t="s">
        <v>111</v>
      </c>
      <c r="D47" s="168"/>
      <c r="E47" s="170"/>
      <c r="F47" s="171"/>
      <c r="G47" s="171"/>
      <c r="H47" s="171"/>
      <c r="I47" s="171"/>
      <c r="J47" s="171"/>
      <c r="K47" s="171"/>
      <c r="L47" s="171"/>
    </row>
    <row r="48" spans="2:20" s="111" customFormat="1" ht="15.75" x14ac:dyDescent="0.25">
      <c r="B48" s="166">
        <v>1</v>
      </c>
      <c r="C48" s="259" t="s">
        <v>116</v>
      </c>
      <c r="D48" s="664" t="s">
        <v>113</v>
      </c>
      <c r="E48" s="18">
        <v>1</v>
      </c>
      <c r="F48" s="20"/>
      <c r="G48" s="20"/>
      <c r="H48" s="20"/>
      <c r="I48" s="20"/>
      <c r="J48" s="20"/>
      <c r="K48" s="20"/>
      <c r="L48" s="20"/>
      <c r="N48" s="172"/>
      <c r="O48" s="172"/>
      <c r="P48" s="172"/>
      <c r="Q48" s="172"/>
      <c r="R48" s="172"/>
      <c r="S48" s="172"/>
      <c r="T48" s="172"/>
    </row>
    <row r="49" spans="2:12" s="111" customFormat="1" ht="15" x14ac:dyDescent="0.25">
      <c r="B49" s="11"/>
      <c r="C49" s="11" t="s">
        <v>7</v>
      </c>
      <c r="D49" s="11"/>
      <c r="E49" s="79"/>
      <c r="F49" s="79"/>
      <c r="G49" s="79"/>
      <c r="H49" s="79"/>
      <c r="I49" s="79"/>
      <c r="J49" s="79"/>
      <c r="K49" s="79"/>
      <c r="L49" s="79"/>
    </row>
    <row r="50" spans="2:12" s="111" customFormat="1" ht="15" x14ac:dyDescent="0.25">
      <c r="B50" s="11"/>
      <c r="C50" s="11" t="s">
        <v>114</v>
      </c>
      <c r="D50" s="142" t="s">
        <v>345</v>
      </c>
      <c r="E50" s="173"/>
      <c r="F50" s="173"/>
      <c r="G50" s="173"/>
      <c r="H50" s="173"/>
      <c r="I50" s="173"/>
      <c r="J50" s="173"/>
      <c r="K50" s="173"/>
      <c r="L50" s="173"/>
    </row>
    <row r="51" spans="2:12" s="111" customFormat="1" ht="15" x14ac:dyDescent="0.25">
      <c r="B51" s="11"/>
      <c r="C51" s="11" t="s">
        <v>7</v>
      </c>
      <c r="D51" s="11"/>
      <c r="E51" s="173"/>
      <c r="F51" s="173"/>
      <c r="G51" s="173"/>
      <c r="H51" s="173"/>
      <c r="I51" s="173"/>
      <c r="J51" s="173"/>
      <c r="K51" s="173"/>
      <c r="L51" s="173"/>
    </row>
    <row r="52" spans="2:12" s="111" customFormat="1" ht="15" x14ac:dyDescent="0.25">
      <c r="B52" s="11"/>
      <c r="C52" s="81" t="s">
        <v>115</v>
      </c>
      <c r="D52" s="142" t="s">
        <v>345</v>
      </c>
      <c r="E52" s="173"/>
      <c r="F52" s="173"/>
      <c r="G52" s="173"/>
      <c r="H52" s="173"/>
      <c r="I52" s="173"/>
      <c r="J52" s="173"/>
      <c r="K52" s="173"/>
      <c r="L52" s="173"/>
    </row>
    <row r="53" spans="2:12" s="111" customFormat="1" ht="15" x14ac:dyDescent="0.25">
      <c r="B53" s="11"/>
      <c r="C53" s="11" t="s">
        <v>7</v>
      </c>
      <c r="D53" s="11"/>
      <c r="E53" s="173"/>
      <c r="F53" s="173"/>
      <c r="G53" s="173"/>
      <c r="H53" s="173"/>
      <c r="I53" s="173"/>
      <c r="J53" s="173"/>
      <c r="K53" s="173"/>
      <c r="L53" s="173"/>
    </row>
    <row r="54" spans="2:12" s="111" customFormat="1" ht="15" x14ac:dyDescent="0.25">
      <c r="B54" s="11"/>
      <c r="C54" s="11" t="s">
        <v>53</v>
      </c>
      <c r="D54" s="652"/>
      <c r="E54" s="173"/>
      <c r="F54" s="174"/>
      <c r="G54" s="173"/>
      <c r="H54" s="173"/>
      <c r="I54" s="173"/>
      <c r="J54" s="173"/>
      <c r="K54" s="173"/>
      <c r="L54" s="173"/>
    </row>
    <row r="55" spans="2:12" ht="15" x14ac:dyDescent="0.25">
      <c r="C55" s="111"/>
      <c r="D55" s="111"/>
      <c r="E55" s="111"/>
    </row>
    <row r="56" spans="2:12" ht="15" x14ac:dyDescent="0.25">
      <c r="C56" s="111"/>
      <c r="D56" s="111"/>
      <c r="E56" s="111"/>
    </row>
  </sheetData>
  <mergeCells count="12">
    <mergeCell ref="B35:B41"/>
    <mergeCell ref="B13:B24"/>
    <mergeCell ref="B2:L2"/>
    <mergeCell ref="B3:L3"/>
    <mergeCell ref="C4:J4"/>
    <mergeCell ref="B5:B6"/>
    <mergeCell ref="C5:C6"/>
    <mergeCell ref="D5:D6"/>
    <mergeCell ref="F5:G5"/>
    <mergeCell ref="J5:K5"/>
    <mergeCell ref="L5:L6"/>
    <mergeCell ref="H5:I5"/>
  </mergeCells>
  <pageMargins left="0.2" right="0.2" top="0.75" bottom="0.75" header="0.3" footer="0.3"/>
  <pageSetup paperSize="9" scale="8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>
      <selection activeCell="N28" sqref="N28"/>
    </sheetView>
  </sheetViews>
  <sheetFormatPr defaultRowHeight="15" x14ac:dyDescent="0.25"/>
  <cols>
    <col min="1" max="2" width="3.5703125" style="111" customWidth="1"/>
    <col min="3" max="3" width="63.140625" style="111" customWidth="1"/>
    <col min="4" max="6" width="9.140625" style="111"/>
    <col min="7" max="7" width="9.42578125" style="111" bestFit="1" customWidth="1"/>
    <col min="8" max="8" width="9.140625" style="111"/>
    <col min="9" max="9" width="9.42578125" style="111" bestFit="1" customWidth="1"/>
    <col min="10" max="10" width="9.85546875" style="111" customWidth="1"/>
    <col min="11" max="11" width="10.28515625" style="111" customWidth="1"/>
    <col min="12" max="12" width="11" style="111" customWidth="1"/>
    <col min="13" max="13" width="10.5703125" style="111" bestFit="1" customWidth="1"/>
    <col min="14" max="14" width="9.5703125" style="111" bestFit="1" customWidth="1"/>
    <col min="15" max="254" width="9.140625" style="111"/>
    <col min="255" max="255" width="4.7109375" style="111" customWidth="1"/>
    <col min="256" max="256" width="3.5703125" style="111" customWidth="1"/>
    <col min="257" max="257" width="10.42578125" style="111" customWidth="1"/>
    <col min="258" max="258" width="54.42578125" style="111" customWidth="1"/>
    <col min="259" max="262" width="9.140625" style="111"/>
    <col min="263" max="263" width="9.42578125" style="111" bestFit="1" customWidth="1"/>
    <col min="264" max="267" width="9.140625" style="111"/>
    <col min="268" max="268" width="11" style="111" customWidth="1"/>
    <col min="269" max="269" width="10.5703125" style="111" bestFit="1" customWidth="1"/>
    <col min="270" max="510" width="9.140625" style="111"/>
    <col min="511" max="511" width="4.7109375" style="111" customWidth="1"/>
    <col min="512" max="512" width="3.5703125" style="111" customWidth="1"/>
    <col min="513" max="513" width="10.42578125" style="111" customWidth="1"/>
    <col min="514" max="514" width="54.42578125" style="111" customWidth="1"/>
    <col min="515" max="518" width="9.140625" style="111"/>
    <col min="519" max="519" width="9.42578125" style="111" bestFit="1" customWidth="1"/>
    <col min="520" max="523" width="9.140625" style="111"/>
    <col min="524" max="524" width="11" style="111" customWidth="1"/>
    <col min="525" max="525" width="10.5703125" style="111" bestFit="1" customWidth="1"/>
    <col min="526" max="766" width="9.140625" style="111"/>
    <col min="767" max="767" width="4.7109375" style="111" customWidth="1"/>
    <col min="768" max="768" width="3.5703125" style="111" customWidth="1"/>
    <col min="769" max="769" width="10.42578125" style="111" customWidth="1"/>
    <col min="770" max="770" width="54.42578125" style="111" customWidth="1"/>
    <col min="771" max="774" width="9.140625" style="111"/>
    <col min="775" max="775" width="9.42578125" style="111" bestFit="1" customWidth="1"/>
    <col min="776" max="779" width="9.140625" style="111"/>
    <col min="780" max="780" width="11" style="111" customWidth="1"/>
    <col min="781" max="781" width="10.5703125" style="111" bestFit="1" customWidth="1"/>
    <col min="782" max="1022" width="9.140625" style="111"/>
    <col min="1023" max="1023" width="4.7109375" style="111" customWidth="1"/>
    <col min="1024" max="1024" width="3.5703125" style="111" customWidth="1"/>
    <col min="1025" max="1025" width="10.42578125" style="111" customWidth="1"/>
    <col min="1026" max="1026" width="54.42578125" style="111" customWidth="1"/>
    <col min="1027" max="1030" width="9.140625" style="111"/>
    <col min="1031" max="1031" width="9.42578125" style="111" bestFit="1" customWidth="1"/>
    <col min="1032" max="1035" width="9.140625" style="111"/>
    <col min="1036" max="1036" width="11" style="111" customWidth="1"/>
    <col min="1037" max="1037" width="10.5703125" style="111" bestFit="1" customWidth="1"/>
    <col min="1038" max="1278" width="9.140625" style="111"/>
    <col min="1279" max="1279" width="4.7109375" style="111" customWidth="1"/>
    <col min="1280" max="1280" width="3.5703125" style="111" customWidth="1"/>
    <col min="1281" max="1281" width="10.42578125" style="111" customWidth="1"/>
    <col min="1282" max="1282" width="54.42578125" style="111" customWidth="1"/>
    <col min="1283" max="1286" width="9.140625" style="111"/>
    <col min="1287" max="1287" width="9.42578125" style="111" bestFit="1" customWidth="1"/>
    <col min="1288" max="1291" width="9.140625" style="111"/>
    <col min="1292" max="1292" width="11" style="111" customWidth="1"/>
    <col min="1293" max="1293" width="10.5703125" style="111" bestFit="1" customWidth="1"/>
    <col min="1294" max="1534" width="9.140625" style="111"/>
    <col min="1535" max="1535" width="4.7109375" style="111" customWidth="1"/>
    <col min="1536" max="1536" width="3.5703125" style="111" customWidth="1"/>
    <col min="1537" max="1537" width="10.42578125" style="111" customWidth="1"/>
    <col min="1538" max="1538" width="54.42578125" style="111" customWidth="1"/>
    <col min="1539" max="1542" width="9.140625" style="111"/>
    <col min="1543" max="1543" width="9.42578125" style="111" bestFit="1" customWidth="1"/>
    <col min="1544" max="1547" width="9.140625" style="111"/>
    <col min="1548" max="1548" width="11" style="111" customWidth="1"/>
    <col min="1549" max="1549" width="10.5703125" style="111" bestFit="1" customWidth="1"/>
    <col min="1550" max="1790" width="9.140625" style="111"/>
    <col min="1791" max="1791" width="4.7109375" style="111" customWidth="1"/>
    <col min="1792" max="1792" width="3.5703125" style="111" customWidth="1"/>
    <col min="1793" max="1793" width="10.42578125" style="111" customWidth="1"/>
    <col min="1794" max="1794" width="54.42578125" style="111" customWidth="1"/>
    <col min="1795" max="1798" width="9.140625" style="111"/>
    <col min="1799" max="1799" width="9.42578125" style="111" bestFit="1" customWidth="1"/>
    <col min="1800" max="1803" width="9.140625" style="111"/>
    <col min="1804" max="1804" width="11" style="111" customWidth="1"/>
    <col min="1805" max="1805" width="10.5703125" style="111" bestFit="1" customWidth="1"/>
    <col min="1806" max="2046" width="9.140625" style="111"/>
    <col min="2047" max="2047" width="4.7109375" style="111" customWidth="1"/>
    <col min="2048" max="2048" width="3.5703125" style="111" customWidth="1"/>
    <col min="2049" max="2049" width="10.42578125" style="111" customWidth="1"/>
    <col min="2050" max="2050" width="54.42578125" style="111" customWidth="1"/>
    <col min="2051" max="2054" width="9.140625" style="111"/>
    <col min="2055" max="2055" width="9.42578125" style="111" bestFit="1" customWidth="1"/>
    <col min="2056" max="2059" width="9.140625" style="111"/>
    <col min="2060" max="2060" width="11" style="111" customWidth="1"/>
    <col min="2061" max="2061" width="10.5703125" style="111" bestFit="1" customWidth="1"/>
    <col min="2062" max="2302" width="9.140625" style="111"/>
    <col min="2303" max="2303" width="4.7109375" style="111" customWidth="1"/>
    <col min="2304" max="2304" width="3.5703125" style="111" customWidth="1"/>
    <col min="2305" max="2305" width="10.42578125" style="111" customWidth="1"/>
    <col min="2306" max="2306" width="54.42578125" style="111" customWidth="1"/>
    <col min="2307" max="2310" width="9.140625" style="111"/>
    <col min="2311" max="2311" width="9.42578125" style="111" bestFit="1" customWidth="1"/>
    <col min="2312" max="2315" width="9.140625" style="111"/>
    <col min="2316" max="2316" width="11" style="111" customWidth="1"/>
    <col min="2317" max="2317" width="10.5703125" style="111" bestFit="1" customWidth="1"/>
    <col min="2318" max="2558" width="9.140625" style="111"/>
    <col min="2559" max="2559" width="4.7109375" style="111" customWidth="1"/>
    <col min="2560" max="2560" width="3.5703125" style="111" customWidth="1"/>
    <col min="2561" max="2561" width="10.42578125" style="111" customWidth="1"/>
    <col min="2562" max="2562" width="54.42578125" style="111" customWidth="1"/>
    <col min="2563" max="2566" width="9.140625" style="111"/>
    <col min="2567" max="2567" width="9.42578125" style="111" bestFit="1" customWidth="1"/>
    <col min="2568" max="2571" width="9.140625" style="111"/>
    <col min="2572" max="2572" width="11" style="111" customWidth="1"/>
    <col min="2573" max="2573" width="10.5703125" style="111" bestFit="1" customWidth="1"/>
    <col min="2574" max="2814" width="9.140625" style="111"/>
    <col min="2815" max="2815" width="4.7109375" style="111" customWidth="1"/>
    <col min="2816" max="2816" width="3.5703125" style="111" customWidth="1"/>
    <col min="2817" max="2817" width="10.42578125" style="111" customWidth="1"/>
    <col min="2818" max="2818" width="54.42578125" style="111" customWidth="1"/>
    <col min="2819" max="2822" width="9.140625" style="111"/>
    <col min="2823" max="2823" width="9.42578125" style="111" bestFit="1" customWidth="1"/>
    <col min="2824" max="2827" width="9.140625" style="111"/>
    <col min="2828" max="2828" width="11" style="111" customWidth="1"/>
    <col min="2829" max="2829" width="10.5703125" style="111" bestFit="1" customWidth="1"/>
    <col min="2830" max="3070" width="9.140625" style="111"/>
    <col min="3071" max="3071" width="4.7109375" style="111" customWidth="1"/>
    <col min="3072" max="3072" width="3.5703125" style="111" customWidth="1"/>
    <col min="3073" max="3073" width="10.42578125" style="111" customWidth="1"/>
    <col min="3074" max="3074" width="54.42578125" style="111" customWidth="1"/>
    <col min="3075" max="3078" width="9.140625" style="111"/>
    <col min="3079" max="3079" width="9.42578125" style="111" bestFit="1" customWidth="1"/>
    <col min="3080" max="3083" width="9.140625" style="111"/>
    <col min="3084" max="3084" width="11" style="111" customWidth="1"/>
    <col min="3085" max="3085" width="10.5703125" style="111" bestFit="1" customWidth="1"/>
    <col min="3086" max="3326" width="9.140625" style="111"/>
    <col min="3327" max="3327" width="4.7109375" style="111" customWidth="1"/>
    <col min="3328" max="3328" width="3.5703125" style="111" customWidth="1"/>
    <col min="3329" max="3329" width="10.42578125" style="111" customWidth="1"/>
    <col min="3330" max="3330" width="54.42578125" style="111" customWidth="1"/>
    <col min="3331" max="3334" width="9.140625" style="111"/>
    <col min="3335" max="3335" width="9.42578125" style="111" bestFit="1" customWidth="1"/>
    <col min="3336" max="3339" width="9.140625" style="111"/>
    <col min="3340" max="3340" width="11" style="111" customWidth="1"/>
    <col min="3341" max="3341" width="10.5703125" style="111" bestFit="1" customWidth="1"/>
    <col min="3342" max="3582" width="9.140625" style="111"/>
    <col min="3583" max="3583" width="4.7109375" style="111" customWidth="1"/>
    <col min="3584" max="3584" width="3.5703125" style="111" customWidth="1"/>
    <col min="3585" max="3585" width="10.42578125" style="111" customWidth="1"/>
    <col min="3586" max="3586" width="54.42578125" style="111" customWidth="1"/>
    <col min="3587" max="3590" width="9.140625" style="111"/>
    <col min="3591" max="3591" width="9.42578125" style="111" bestFit="1" customWidth="1"/>
    <col min="3592" max="3595" width="9.140625" style="111"/>
    <col min="3596" max="3596" width="11" style="111" customWidth="1"/>
    <col min="3597" max="3597" width="10.5703125" style="111" bestFit="1" customWidth="1"/>
    <col min="3598" max="3838" width="9.140625" style="111"/>
    <col min="3839" max="3839" width="4.7109375" style="111" customWidth="1"/>
    <col min="3840" max="3840" width="3.5703125" style="111" customWidth="1"/>
    <col min="3841" max="3841" width="10.42578125" style="111" customWidth="1"/>
    <col min="3842" max="3842" width="54.42578125" style="111" customWidth="1"/>
    <col min="3843" max="3846" width="9.140625" style="111"/>
    <col min="3847" max="3847" width="9.42578125" style="111" bestFit="1" customWidth="1"/>
    <col min="3848" max="3851" width="9.140625" style="111"/>
    <col min="3852" max="3852" width="11" style="111" customWidth="1"/>
    <col min="3853" max="3853" width="10.5703125" style="111" bestFit="1" customWidth="1"/>
    <col min="3854" max="4094" width="9.140625" style="111"/>
    <col min="4095" max="4095" width="4.7109375" style="111" customWidth="1"/>
    <col min="4096" max="4096" width="3.5703125" style="111" customWidth="1"/>
    <col min="4097" max="4097" width="10.42578125" style="111" customWidth="1"/>
    <col min="4098" max="4098" width="54.42578125" style="111" customWidth="1"/>
    <col min="4099" max="4102" width="9.140625" style="111"/>
    <col min="4103" max="4103" width="9.42578125" style="111" bestFit="1" customWidth="1"/>
    <col min="4104" max="4107" width="9.140625" style="111"/>
    <col min="4108" max="4108" width="11" style="111" customWidth="1"/>
    <col min="4109" max="4109" width="10.5703125" style="111" bestFit="1" customWidth="1"/>
    <col min="4110" max="4350" width="9.140625" style="111"/>
    <col min="4351" max="4351" width="4.7109375" style="111" customWidth="1"/>
    <col min="4352" max="4352" width="3.5703125" style="111" customWidth="1"/>
    <col min="4353" max="4353" width="10.42578125" style="111" customWidth="1"/>
    <col min="4354" max="4354" width="54.42578125" style="111" customWidth="1"/>
    <col min="4355" max="4358" width="9.140625" style="111"/>
    <col min="4359" max="4359" width="9.42578125" style="111" bestFit="1" customWidth="1"/>
    <col min="4360" max="4363" width="9.140625" style="111"/>
    <col min="4364" max="4364" width="11" style="111" customWidth="1"/>
    <col min="4365" max="4365" width="10.5703125" style="111" bestFit="1" customWidth="1"/>
    <col min="4366" max="4606" width="9.140625" style="111"/>
    <col min="4607" max="4607" width="4.7109375" style="111" customWidth="1"/>
    <col min="4608" max="4608" width="3.5703125" style="111" customWidth="1"/>
    <col min="4609" max="4609" width="10.42578125" style="111" customWidth="1"/>
    <col min="4610" max="4610" width="54.42578125" style="111" customWidth="1"/>
    <col min="4611" max="4614" width="9.140625" style="111"/>
    <col min="4615" max="4615" width="9.42578125" style="111" bestFit="1" customWidth="1"/>
    <col min="4616" max="4619" width="9.140625" style="111"/>
    <col min="4620" max="4620" width="11" style="111" customWidth="1"/>
    <col min="4621" max="4621" width="10.5703125" style="111" bestFit="1" customWidth="1"/>
    <col min="4622" max="4862" width="9.140625" style="111"/>
    <col min="4863" max="4863" width="4.7109375" style="111" customWidth="1"/>
    <col min="4864" max="4864" width="3.5703125" style="111" customWidth="1"/>
    <col min="4865" max="4865" width="10.42578125" style="111" customWidth="1"/>
    <col min="4866" max="4866" width="54.42578125" style="111" customWidth="1"/>
    <col min="4867" max="4870" width="9.140625" style="111"/>
    <col min="4871" max="4871" width="9.42578125" style="111" bestFit="1" customWidth="1"/>
    <col min="4872" max="4875" width="9.140625" style="111"/>
    <col min="4876" max="4876" width="11" style="111" customWidth="1"/>
    <col min="4877" max="4877" width="10.5703125" style="111" bestFit="1" customWidth="1"/>
    <col min="4878" max="5118" width="9.140625" style="111"/>
    <col min="5119" max="5119" width="4.7109375" style="111" customWidth="1"/>
    <col min="5120" max="5120" width="3.5703125" style="111" customWidth="1"/>
    <col min="5121" max="5121" width="10.42578125" style="111" customWidth="1"/>
    <col min="5122" max="5122" width="54.42578125" style="111" customWidth="1"/>
    <col min="5123" max="5126" width="9.140625" style="111"/>
    <col min="5127" max="5127" width="9.42578125" style="111" bestFit="1" customWidth="1"/>
    <col min="5128" max="5131" width="9.140625" style="111"/>
    <col min="5132" max="5132" width="11" style="111" customWidth="1"/>
    <col min="5133" max="5133" width="10.5703125" style="111" bestFit="1" customWidth="1"/>
    <col min="5134" max="5374" width="9.140625" style="111"/>
    <col min="5375" max="5375" width="4.7109375" style="111" customWidth="1"/>
    <col min="5376" max="5376" width="3.5703125" style="111" customWidth="1"/>
    <col min="5377" max="5377" width="10.42578125" style="111" customWidth="1"/>
    <col min="5378" max="5378" width="54.42578125" style="111" customWidth="1"/>
    <col min="5379" max="5382" width="9.140625" style="111"/>
    <col min="5383" max="5383" width="9.42578125" style="111" bestFit="1" customWidth="1"/>
    <col min="5384" max="5387" width="9.140625" style="111"/>
    <col min="5388" max="5388" width="11" style="111" customWidth="1"/>
    <col min="5389" max="5389" width="10.5703125" style="111" bestFit="1" customWidth="1"/>
    <col min="5390" max="5630" width="9.140625" style="111"/>
    <col min="5631" max="5631" width="4.7109375" style="111" customWidth="1"/>
    <col min="5632" max="5632" width="3.5703125" style="111" customWidth="1"/>
    <col min="5633" max="5633" width="10.42578125" style="111" customWidth="1"/>
    <col min="5634" max="5634" width="54.42578125" style="111" customWidth="1"/>
    <col min="5635" max="5638" width="9.140625" style="111"/>
    <col min="5639" max="5639" width="9.42578125" style="111" bestFit="1" customWidth="1"/>
    <col min="5640" max="5643" width="9.140625" style="111"/>
    <col min="5644" max="5644" width="11" style="111" customWidth="1"/>
    <col min="5645" max="5645" width="10.5703125" style="111" bestFit="1" customWidth="1"/>
    <col min="5646" max="5886" width="9.140625" style="111"/>
    <col min="5887" max="5887" width="4.7109375" style="111" customWidth="1"/>
    <col min="5888" max="5888" width="3.5703125" style="111" customWidth="1"/>
    <col min="5889" max="5889" width="10.42578125" style="111" customWidth="1"/>
    <col min="5890" max="5890" width="54.42578125" style="111" customWidth="1"/>
    <col min="5891" max="5894" width="9.140625" style="111"/>
    <col min="5895" max="5895" width="9.42578125" style="111" bestFit="1" customWidth="1"/>
    <col min="5896" max="5899" width="9.140625" style="111"/>
    <col min="5900" max="5900" width="11" style="111" customWidth="1"/>
    <col min="5901" max="5901" width="10.5703125" style="111" bestFit="1" customWidth="1"/>
    <col min="5902" max="6142" width="9.140625" style="111"/>
    <col min="6143" max="6143" width="4.7109375" style="111" customWidth="1"/>
    <col min="6144" max="6144" width="3.5703125" style="111" customWidth="1"/>
    <col min="6145" max="6145" width="10.42578125" style="111" customWidth="1"/>
    <col min="6146" max="6146" width="54.42578125" style="111" customWidth="1"/>
    <col min="6147" max="6150" width="9.140625" style="111"/>
    <col min="6151" max="6151" width="9.42578125" style="111" bestFit="1" customWidth="1"/>
    <col min="6152" max="6155" width="9.140625" style="111"/>
    <col min="6156" max="6156" width="11" style="111" customWidth="1"/>
    <col min="6157" max="6157" width="10.5703125" style="111" bestFit="1" customWidth="1"/>
    <col min="6158" max="6398" width="9.140625" style="111"/>
    <col min="6399" max="6399" width="4.7109375" style="111" customWidth="1"/>
    <col min="6400" max="6400" width="3.5703125" style="111" customWidth="1"/>
    <col min="6401" max="6401" width="10.42578125" style="111" customWidth="1"/>
    <col min="6402" max="6402" width="54.42578125" style="111" customWidth="1"/>
    <col min="6403" max="6406" width="9.140625" style="111"/>
    <col min="6407" max="6407" width="9.42578125" style="111" bestFit="1" customWidth="1"/>
    <col min="6408" max="6411" width="9.140625" style="111"/>
    <col min="6412" max="6412" width="11" style="111" customWidth="1"/>
    <col min="6413" max="6413" width="10.5703125" style="111" bestFit="1" customWidth="1"/>
    <col min="6414" max="6654" width="9.140625" style="111"/>
    <col min="6655" max="6655" width="4.7109375" style="111" customWidth="1"/>
    <col min="6656" max="6656" width="3.5703125" style="111" customWidth="1"/>
    <col min="6657" max="6657" width="10.42578125" style="111" customWidth="1"/>
    <col min="6658" max="6658" width="54.42578125" style="111" customWidth="1"/>
    <col min="6659" max="6662" width="9.140625" style="111"/>
    <col min="6663" max="6663" width="9.42578125" style="111" bestFit="1" customWidth="1"/>
    <col min="6664" max="6667" width="9.140625" style="111"/>
    <col min="6668" max="6668" width="11" style="111" customWidth="1"/>
    <col min="6669" max="6669" width="10.5703125" style="111" bestFit="1" customWidth="1"/>
    <col min="6670" max="6910" width="9.140625" style="111"/>
    <col min="6911" max="6911" width="4.7109375" style="111" customWidth="1"/>
    <col min="6912" max="6912" width="3.5703125" style="111" customWidth="1"/>
    <col min="6913" max="6913" width="10.42578125" style="111" customWidth="1"/>
    <col min="6914" max="6914" width="54.42578125" style="111" customWidth="1"/>
    <col min="6915" max="6918" width="9.140625" style="111"/>
    <col min="6919" max="6919" width="9.42578125" style="111" bestFit="1" customWidth="1"/>
    <col min="6920" max="6923" width="9.140625" style="111"/>
    <col min="6924" max="6924" width="11" style="111" customWidth="1"/>
    <col min="6925" max="6925" width="10.5703125" style="111" bestFit="1" customWidth="1"/>
    <col min="6926" max="7166" width="9.140625" style="111"/>
    <col min="7167" max="7167" width="4.7109375" style="111" customWidth="1"/>
    <col min="7168" max="7168" width="3.5703125" style="111" customWidth="1"/>
    <col min="7169" max="7169" width="10.42578125" style="111" customWidth="1"/>
    <col min="7170" max="7170" width="54.42578125" style="111" customWidth="1"/>
    <col min="7171" max="7174" width="9.140625" style="111"/>
    <col min="7175" max="7175" width="9.42578125" style="111" bestFit="1" customWidth="1"/>
    <col min="7176" max="7179" width="9.140625" style="111"/>
    <col min="7180" max="7180" width="11" style="111" customWidth="1"/>
    <col min="7181" max="7181" width="10.5703125" style="111" bestFit="1" customWidth="1"/>
    <col min="7182" max="7422" width="9.140625" style="111"/>
    <col min="7423" max="7423" width="4.7109375" style="111" customWidth="1"/>
    <col min="7424" max="7424" width="3.5703125" style="111" customWidth="1"/>
    <col min="7425" max="7425" width="10.42578125" style="111" customWidth="1"/>
    <col min="7426" max="7426" width="54.42578125" style="111" customWidth="1"/>
    <col min="7427" max="7430" width="9.140625" style="111"/>
    <col min="7431" max="7431" width="9.42578125" style="111" bestFit="1" customWidth="1"/>
    <col min="7432" max="7435" width="9.140625" style="111"/>
    <col min="7436" max="7436" width="11" style="111" customWidth="1"/>
    <col min="7437" max="7437" width="10.5703125" style="111" bestFit="1" customWidth="1"/>
    <col min="7438" max="7678" width="9.140625" style="111"/>
    <col min="7679" max="7679" width="4.7109375" style="111" customWidth="1"/>
    <col min="7680" max="7680" width="3.5703125" style="111" customWidth="1"/>
    <col min="7681" max="7681" width="10.42578125" style="111" customWidth="1"/>
    <col min="7682" max="7682" width="54.42578125" style="111" customWidth="1"/>
    <col min="7683" max="7686" width="9.140625" style="111"/>
    <col min="7687" max="7687" width="9.42578125" style="111" bestFit="1" customWidth="1"/>
    <col min="7688" max="7691" width="9.140625" style="111"/>
    <col min="7692" max="7692" width="11" style="111" customWidth="1"/>
    <col min="7693" max="7693" width="10.5703125" style="111" bestFit="1" customWidth="1"/>
    <col min="7694" max="7934" width="9.140625" style="111"/>
    <col min="7935" max="7935" width="4.7109375" style="111" customWidth="1"/>
    <col min="7936" max="7936" width="3.5703125" style="111" customWidth="1"/>
    <col min="7937" max="7937" width="10.42578125" style="111" customWidth="1"/>
    <col min="7938" max="7938" width="54.42578125" style="111" customWidth="1"/>
    <col min="7939" max="7942" width="9.140625" style="111"/>
    <col min="7943" max="7943" width="9.42578125" style="111" bestFit="1" customWidth="1"/>
    <col min="7944" max="7947" width="9.140625" style="111"/>
    <col min="7948" max="7948" width="11" style="111" customWidth="1"/>
    <col min="7949" max="7949" width="10.5703125" style="111" bestFit="1" customWidth="1"/>
    <col min="7950" max="8190" width="9.140625" style="111"/>
    <col min="8191" max="8191" width="4.7109375" style="111" customWidth="1"/>
    <col min="8192" max="8192" width="3.5703125" style="111" customWidth="1"/>
    <col min="8193" max="8193" width="10.42578125" style="111" customWidth="1"/>
    <col min="8194" max="8194" width="54.42578125" style="111" customWidth="1"/>
    <col min="8195" max="8198" width="9.140625" style="111"/>
    <col min="8199" max="8199" width="9.42578125" style="111" bestFit="1" customWidth="1"/>
    <col min="8200" max="8203" width="9.140625" style="111"/>
    <col min="8204" max="8204" width="11" style="111" customWidth="1"/>
    <col min="8205" max="8205" width="10.5703125" style="111" bestFit="1" customWidth="1"/>
    <col min="8206" max="8446" width="9.140625" style="111"/>
    <col min="8447" max="8447" width="4.7109375" style="111" customWidth="1"/>
    <col min="8448" max="8448" width="3.5703125" style="111" customWidth="1"/>
    <col min="8449" max="8449" width="10.42578125" style="111" customWidth="1"/>
    <col min="8450" max="8450" width="54.42578125" style="111" customWidth="1"/>
    <col min="8451" max="8454" width="9.140625" style="111"/>
    <col min="8455" max="8455" width="9.42578125" style="111" bestFit="1" customWidth="1"/>
    <col min="8456" max="8459" width="9.140625" style="111"/>
    <col min="8460" max="8460" width="11" style="111" customWidth="1"/>
    <col min="8461" max="8461" width="10.5703125" style="111" bestFit="1" customWidth="1"/>
    <col min="8462" max="8702" width="9.140625" style="111"/>
    <col min="8703" max="8703" width="4.7109375" style="111" customWidth="1"/>
    <col min="8704" max="8704" width="3.5703125" style="111" customWidth="1"/>
    <col min="8705" max="8705" width="10.42578125" style="111" customWidth="1"/>
    <col min="8706" max="8706" width="54.42578125" style="111" customWidth="1"/>
    <col min="8707" max="8710" width="9.140625" style="111"/>
    <col min="8711" max="8711" width="9.42578125" style="111" bestFit="1" customWidth="1"/>
    <col min="8712" max="8715" width="9.140625" style="111"/>
    <col min="8716" max="8716" width="11" style="111" customWidth="1"/>
    <col min="8717" max="8717" width="10.5703125" style="111" bestFit="1" customWidth="1"/>
    <col min="8718" max="8958" width="9.140625" style="111"/>
    <col min="8959" max="8959" width="4.7109375" style="111" customWidth="1"/>
    <col min="8960" max="8960" width="3.5703125" style="111" customWidth="1"/>
    <col min="8961" max="8961" width="10.42578125" style="111" customWidth="1"/>
    <col min="8962" max="8962" width="54.42578125" style="111" customWidth="1"/>
    <col min="8963" max="8966" width="9.140625" style="111"/>
    <col min="8967" max="8967" width="9.42578125" style="111" bestFit="1" customWidth="1"/>
    <col min="8968" max="8971" width="9.140625" style="111"/>
    <col min="8972" max="8972" width="11" style="111" customWidth="1"/>
    <col min="8973" max="8973" width="10.5703125" style="111" bestFit="1" customWidth="1"/>
    <col min="8974" max="9214" width="9.140625" style="111"/>
    <col min="9215" max="9215" width="4.7109375" style="111" customWidth="1"/>
    <col min="9216" max="9216" width="3.5703125" style="111" customWidth="1"/>
    <col min="9217" max="9217" width="10.42578125" style="111" customWidth="1"/>
    <col min="9218" max="9218" width="54.42578125" style="111" customWidth="1"/>
    <col min="9219" max="9222" width="9.140625" style="111"/>
    <col min="9223" max="9223" width="9.42578125" style="111" bestFit="1" customWidth="1"/>
    <col min="9224" max="9227" width="9.140625" style="111"/>
    <col min="9228" max="9228" width="11" style="111" customWidth="1"/>
    <col min="9229" max="9229" width="10.5703125" style="111" bestFit="1" customWidth="1"/>
    <col min="9230" max="9470" width="9.140625" style="111"/>
    <col min="9471" max="9471" width="4.7109375" style="111" customWidth="1"/>
    <col min="9472" max="9472" width="3.5703125" style="111" customWidth="1"/>
    <col min="9473" max="9473" width="10.42578125" style="111" customWidth="1"/>
    <col min="9474" max="9474" width="54.42578125" style="111" customWidth="1"/>
    <col min="9475" max="9478" width="9.140625" style="111"/>
    <col min="9479" max="9479" width="9.42578125" style="111" bestFit="1" customWidth="1"/>
    <col min="9480" max="9483" width="9.140625" style="111"/>
    <col min="9484" max="9484" width="11" style="111" customWidth="1"/>
    <col min="9485" max="9485" width="10.5703125" style="111" bestFit="1" customWidth="1"/>
    <col min="9486" max="9726" width="9.140625" style="111"/>
    <col min="9727" max="9727" width="4.7109375" style="111" customWidth="1"/>
    <col min="9728" max="9728" width="3.5703125" style="111" customWidth="1"/>
    <col min="9729" max="9729" width="10.42578125" style="111" customWidth="1"/>
    <col min="9730" max="9730" width="54.42578125" style="111" customWidth="1"/>
    <col min="9731" max="9734" width="9.140625" style="111"/>
    <col min="9735" max="9735" width="9.42578125" style="111" bestFit="1" customWidth="1"/>
    <col min="9736" max="9739" width="9.140625" style="111"/>
    <col min="9740" max="9740" width="11" style="111" customWidth="1"/>
    <col min="9741" max="9741" width="10.5703125" style="111" bestFit="1" customWidth="1"/>
    <col min="9742" max="9982" width="9.140625" style="111"/>
    <col min="9983" max="9983" width="4.7109375" style="111" customWidth="1"/>
    <col min="9984" max="9984" width="3.5703125" style="111" customWidth="1"/>
    <col min="9985" max="9985" width="10.42578125" style="111" customWidth="1"/>
    <col min="9986" max="9986" width="54.42578125" style="111" customWidth="1"/>
    <col min="9987" max="9990" width="9.140625" style="111"/>
    <col min="9991" max="9991" width="9.42578125" style="111" bestFit="1" customWidth="1"/>
    <col min="9992" max="9995" width="9.140625" style="111"/>
    <col min="9996" max="9996" width="11" style="111" customWidth="1"/>
    <col min="9997" max="9997" width="10.5703125" style="111" bestFit="1" customWidth="1"/>
    <col min="9998" max="10238" width="9.140625" style="111"/>
    <col min="10239" max="10239" width="4.7109375" style="111" customWidth="1"/>
    <col min="10240" max="10240" width="3.5703125" style="111" customWidth="1"/>
    <col min="10241" max="10241" width="10.42578125" style="111" customWidth="1"/>
    <col min="10242" max="10242" width="54.42578125" style="111" customWidth="1"/>
    <col min="10243" max="10246" width="9.140625" style="111"/>
    <col min="10247" max="10247" width="9.42578125" style="111" bestFit="1" customWidth="1"/>
    <col min="10248" max="10251" width="9.140625" style="111"/>
    <col min="10252" max="10252" width="11" style="111" customWidth="1"/>
    <col min="10253" max="10253" width="10.5703125" style="111" bestFit="1" customWidth="1"/>
    <col min="10254" max="10494" width="9.140625" style="111"/>
    <col min="10495" max="10495" width="4.7109375" style="111" customWidth="1"/>
    <col min="10496" max="10496" width="3.5703125" style="111" customWidth="1"/>
    <col min="10497" max="10497" width="10.42578125" style="111" customWidth="1"/>
    <col min="10498" max="10498" width="54.42578125" style="111" customWidth="1"/>
    <col min="10499" max="10502" width="9.140625" style="111"/>
    <col min="10503" max="10503" width="9.42578125" style="111" bestFit="1" customWidth="1"/>
    <col min="10504" max="10507" width="9.140625" style="111"/>
    <col min="10508" max="10508" width="11" style="111" customWidth="1"/>
    <col min="10509" max="10509" width="10.5703125" style="111" bestFit="1" customWidth="1"/>
    <col min="10510" max="10750" width="9.140625" style="111"/>
    <col min="10751" max="10751" width="4.7109375" style="111" customWidth="1"/>
    <col min="10752" max="10752" width="3.5703125" style="111" customWidth="1"/>
    <col min="10753" max="10753" width="10.42578125" style="111" customWidth="1"/>
    <col min="10754" max="10754" width="54.42578125" style="111" customWidth="1"/>
    <col min="10755" max="10758" width="9.140625" style="111"/>
    <col min="10759" max="10759" width="9.42578125" style="111" bestFit="1" customWidth="1"/>
    <col min="10760" max="10763" width="9.140625" style="111"/>
    <col min="10764" max="10764" width="11" style="111" customWidth="1"/>
    <col min="10765" max="10765" width="10.5703125" style="111" bestFit="1" customWidth="1"/>
    <col min="10766" max="11006" width="9.140625" style="111"/>
    <col min="11007" max="11007" width="4.7109375" style="111" customWidth="1"/>
    <col min="11008" max="11008" width="3.5703125" style="111" customWidth="1"/>
    <col min="11009" max="11009" width="10.42578125" style="111" customWidth="1"/>
    <col min="11010" max="11010" width="54.42578125" style="111" customWidth="1"/>
    <col min="11011" max="11014" width="9.140625" style="111"/>
    <col min="11015" max="11015" width="9.42578125" style="111" bestFit="1" customWidth="1"/>
    <col min="11016" max="11019" width="9.140625" style="111"/>
    <col min="11020" max="11020" width="11" style="111" customWidth="1"/>
    <col min="11021" max="11021" width="10.5703125" style="111" bestFit="1" customWidth="1"/>
    <col min="11022" max="11262" width="9.140625" style="111"/>
    <col min="11263" max="11263" width="4.7109375" style="111" customWidth="1"/>
    <col min="11264" max="11264" width="3.5703125" style="111" customWidth="1"/>
    <col min="11265" max="11265" width="10.42578125" style="111" customWidth="1"/>
    <col min="11266" max="11266" width="54.42578125" style="111" customWidth="1"/>
    <col min="11267" max="11270" width="9.140625" style="111"/>
    <col min="11271" max="11271" width="9.42578125" style="111" bestFit="1" customWidth="1"/>
    <col min="11272" max="11275" width="9.140625" style="111"/>
    <col min="11276" max="11276" width="11" style="111" customWidth="1"/>
    <col min="11277" max="11277" width="10.5703125" style="111" bestFit="1" customWidth="1"/>
    <col min="11278" max="11518" width="9.140625" style="111"/>
    <col min="11519" max="11519" width="4.7109375" style="111" customWidth="1"/>
    <col min="11520" max="11520" width="3.5703125" style="111" customWidth="1"/>
    <col min="11521" max="11521" width="10.42578125" style="111" customWidth="1"/>
    <col min="11522" max="11522" width="54.42578125" style="111" customWidth="1"/>
    <col min="11523" max="11526" width="9.140625" style="111"/>
    <col min="11527" max="11527" width="9.42578125" style="111" bestFit="1" customWidth="1"/>
    <col min="11528" max="11531" width="9.140625" style="111"/>
    <col min="11532" max="11532" width="11" style="111" customWidth="1"/>
    <col min="11533" max="11533" width="10.5703125" style="111" bestFit="1" customWidth="1"/>
    <col min="11534" max="11774" width="9.140625" style="111"/>
    <col min="11775" max="11775" width="4.7109375" style="111" customWidth="1"/>
    <col min="11776" max="11776" width="3.5703125" style="111" customWidth="1"/>
    <col min="11777" max="11777" width="10.42578125" style="111" customWidth="1"/>
    <col min="11778" max="11778" width="54.42578125" style="111" customWidth="1"/>
    <col min="11779" max="11782" width="9.140625" style="111"/>
    <col min="11783" max="11783" width="9.42578125" style="111" bestFit="1" customWidth="1"/>
    <col min="11784" max="11787" width="9.140625" style="111"/>
    <col min="11788" max="11788" width="11" style="111" customWidth="1"/>
    <col min="11789" max="11789" width="10.5703125" style="111" bestFit="1" customWidth="1"/>
    <col min="11790" max="12030" width="9.140625" style="111"/>
    <col min="12031" max="12031" width="4.7109375" style="111" customWidth="1"/>
    <col min="12032" max="12032" width="3.5703125" style="111" customWidth="1"/>
    <col min="12033" max="12033" width="10.42578125" style="111" customWidth="1"/>
    <col min="12034" max="12034" width="54.42578125" style="111" customWidth="1"/>
    <col min="12035" max="12038" width="9.140625" style="111"/>
    <col min="12039" max="12039" width="9.42578125" style="111" bestFit="1" customWidth="1"/>
    <col min="12040" max="12043" width="9.140625" style="111"/>
    <col min="12044" max="12044" width="11" style="111" customWidth="1"/>
    <col min="12045" max="12045" width="10.5703125" style="111" bestFit="1" customWidth="1"/>
    <col min="12046" max="12286" width="9.140625" style="111"/>
    <col min="12287" max="12287" width="4.7109375" style="111" customWidth="1"/>
    <col min="12288" max="12288" width="3.5703125" style="111" customWidth="1"/>
    <col min="12289" max="12289" width="10.42578125" style="111" customWidth="1"/>
    <col min="12290" max="12290" width="54.42578125" style="111" customWidth="1"/>
    <col min="12291" max="12294" width="9.140625" style="111"/>
    <col min="12295" max="12295" width="9.42578125" style="111" bestFit="1" customWidth="1"/>
    <col min="12296" max="12299" width="9.140625" style="111"/>
    <col min="12300" max="12300" width="11" style="111" customWidth="1"/>
    <col min="12301" max="12301" width="10.5703125" style="111" bestFit="1" customWidth="1"/>
    <col min="12302" max="12542" width="9.140625" style="111"/>
    <col min="12543" max="12543" width="4.7109375" style="111" customWidth="1"/>
    <col min="12544" max="12544" width="3.5703125" style="111" customWidth="1"/>
    <col min="12545" max="12545" width="10.42578125" style="111" customWidth="1"/>
    <col min="12546" max="12546" width="54.42578125" style="111" customWidth="1"/>
    <col min="12547" max="12550" width="9.140625" style="111"/>
    <col min="12551" max="12551" width="9.42578125" style="111" bestFit="1" customWidth="1"/>
    <col min="12552" max="12555" width="9.140625" style="111"/>
    <col min="12556" max="12556" width="11" style="111" customWidth="1"/>
    <col min="12557" max="12557" width="10.5703125" style="111" bestFit="1" customWidth="1"/>
    <col min="12558" max="12798" width="9.140625" style="111"/>
    <col min="12799" max="12799" width="4.7109375" style="111" customWidth="1"/>
    <col min="12800" max="12800" width="3.5703125" style="111" customWidth="1"/>
    <col min="12801" max="12801" width="10.42578125" style="111" customWidth="1"/>
    <col min="12802" max="12802" width="54.42578125" style="111" customWidth="1"/>
    <col min="12803" max="12806" width="9.140625" style="111"/>
    <col min="12807" max="12807" width="9.42578125" style="111" bestFit="1" customWidth="1"/>
    <col min="12808" max="12811" width="9.140625" style="111"/>
    <col min="12812" max="12812" width="11" style="111" customWidth="1"/>
    <col min="12813" max="12813" width="10.5703125" style="111" bestFit="1" customWidth="1"/>
    <col min="12814" max="13054" width="9.140625" style="111"/>
    <col min="13055" max="13055" width="4.7109375" style="111" customWidth="1"/>
    <col min="13056" max="13056" width="3.5703125" style="111" customWidth="1"/>
    <col min="13057" max="13057" width="10.42578125" style="111" customWidth="1"/>
    <col min="13058" max="13058" width="54.42578125" style="111" customWidth="1"/>
    <col min="13059" max="13062" width="9.140625" style="111"/>
    <col min="13063" max="13063" width="9.42578125" style="111" bestFit="1" customWidth="1"/>
    <col min="13064" max="13067" width="9.140625" style="111"/>
    <col min="13068" max="13068" width="11" style="111" customWidth="1"/>
    <col min="13069" max="13069" width="10.5703125" style="111" bestFit="1" customWidth="1"/>
    <col min="13070" max="13310" width="9.140625" style="111"/>
    <col min="13311" max="13311" width="4.7109375" style="111" customWidth="1"/>
    <col min="13312" max="13312" width="3.5703125" style="111" customWidth="1"/>
    <col min="13313" max="13313" width="10.42578125" style="111" customWidth="1"/>
    <col min="13314" max="13314" width="54.42578125" style="111" customWidth="1"/>
    <col min="13315" max="13318" width="9.140625" style="111"/>
    <col min="13319" max="13319" width="9.42578125" style="111" bestFit="1" customWidth="1"/>
    <col min="13320" max="13323" width="9.140625" style="111"/>
    <col min="13324" max="13324" width="11" style="111" customWidth="1"/>
    <col min="13325" max="13325" width="10.5703125" style="111" bestFit="1" customWidth="1"/>
    <col min="13326" max="13566" width="9.140625" style="111"/>
    <col min="13567" max="13567" width="4.7109375" style="111" customWidth="1"/>
    <col min="13568" max="13568" width="3.5703125" style="111" customWidth="1"/>
    <col min="13569" max="13569" width="10.42578125" style="111" customWidth="1"/>
    <col min="13570" max="13570" width="54.42578125" style="111" customWidth="1"/>
    <col min="13571" max="13574" width="9.140625" style="111"/>
    <col min="13575" max="13575" width="9.42578125" style="111" bestFit="1" customWidth="1"/>
    <col min="13576" max="13579" width="9.140625" style="111"/>
    <col min="13580" max="13580" width="11" style="111" customWidth="1"/>
    <col min="13581" max="13581" width="10.5703125" style="111" bestFit="1" customWidth="1"/>
    <col min="13582" max="13822" width="9.140625" style="111"/>
    <col min="13823" max="13823" width="4.7109375" style="111" customWidth="1"/>
    <col min="13824" max="13824" width="3.5703125" style="111" customWidth="1"/>
    <col min="13825" max="13825" width="10.42578125" style="111" customWidth="1"/>
    <col min="13826" max="13826" width="54.42578125" style="111" customWidth="1"/>
    <col min="13827" max="13830" width="9.140625" style="111"/>
    <col min="13831" max="13831" width="9.42578125" style="111" bestFit="1" customWidth="1"/>
    <col min="13832" max="13835" width="9.140625" style="111"/>
    <col min="13836" max="13836" width="11" style="111" customWidth="1"/>
    <col min="13837" max="13837" width="10.5703125" style="111" bestFit="1" customWidth="1"/>
    <col min="13838" max="14078" width="9.140625" style="111"/>
    <col min="14079" max="14079" width="4.7109375" style="111" customWidth="1"/>
    <col min="14080" max="14080" width="3.5703125" style="111" customWidth="1"/>
    <col min="14081" max="14081" width="10.42578125" style="111" customWidth="1"/>
    <col min="14082" max="14082" width="54.42578125" style="111" customWidth="1"/>
    <col min="14083" max="14086" width="9.140625" style="111"/>
    <col min="14087" max="14087" width="9.42578125" style="111" bestFit="1" customWidth="1"/>
    <col min="14088" max="14091" width="9.140625" style="111"/>
    <col min="14092" max="14092" width="11" style="111" customWidth="1"/>
    <col min="14093" max="14093" width="10.5703125" style="111" bestFit="1" customWidth="1"/>
    <col min="14094" max="14334" width="9.140625" style="111"/>
    <col min="14335" max="14335" width="4.7109375" style="111" customWidth="1"/>
    <col min="14336" max="14336" width="3.5703125" style="111" customWidth="1"/>
    <col min="14337" max="14337" width="10.42578125" style="111" customWidth="1"/>
    <col min="14338" max="14338" width="54.42578125" style="111" customWidth="1"/>
    <col min="14339" max="14342" width="9.140625" style="111"/>
    <col min="14343" max="14343" width="9.42578125" style="111" bestFit="1" customWidth="1"/>
    <col min="14344" max="14347" width="9.140625" style="111"/>
    <col min="14348" max="14348" width="11" style="111" customWidth="1"/>
    <col min="14349" max="14349" width="10.5703125" style="111" bestFit="1" customWidth="1"/>
    <col min="14350" max="14590" width="9.140625" style="111"/>
    <col min="14591" max="14591" width="4.7109375" style="111" customWidth="1"/>
    <col min="14592" max="14592" width="3.5703125" style="111" customWidth="1"/>
    <col min="14593" max="14593" width="10.42578125" style="111" customWidth="1"/>
    <col min="14594" max="14594" width="54.42578125" style="111" customWidth="1"/>
    <col min="14595" max="14598" width="9.140625" style="111"/>
    <col min="14599" max="14599" width="9.42578125" style="111" bestFit="1" customWidth="1"/>
    <col min="14600" max="14603" width="9.140625" style="111"/>
    <col min="14604" max="14604" width="11" style="111" customWidth="1"/>
    <col min="14605" max="14605" width="10.5703125" style="111" bestFit="1" customWidth="1"/>
    <col min="14606" max="14846" width="9.140625" style="111"/>
    <col min="14847" max="14847" width="4.7109375" style="111" customWidth="1"/>
    <col min="14848" max="14848" width="3.5703125" style="111" customWidth="1"/>
    <col min="14849" max="14849" width="10.42578125" style="111" customWidth="1"/>
    <col min="14850" max="14850" width="54.42578125" style="111" customWidth="1"/>
    <col min="14851" max="14854" width="9.140625" style="111"/>
    <col min="14855" max="14855" width="9.42578125" style="111" bestFit="1" customWidth="1"/>
    <col min="14856" max="14859" width="9.140625" style="111"/>
    <col min="14860" max="14860" width="11" style="111" customWidth="1"/>
    <col min="14861" max="14861" width="10.5703125" style="111" bestFit="1" customWidth="1"/>
    <col min="14862" max="15102" width="9.140625" style="111"/>
    <col min="15103" max="15103" width="4.7109375" style="111" customWidth="1"/>
    <col min="15104" max="15104" width="3.5703125" style="111" customWidth="1"/>
    <col min="15105" max="15105" width="10.42578125" style="111" customWidth="1"/>
    <col min="15106" max="15106" width="54.42578125" style="111" customWidth="1"/>
    <col min="15107" max="15110" width="9.140625" style="111"/>
    <col min="15111" max="15111" width="9.42578125" style="111" bestFit="1" customWidth="1"/>
    <col min="15112" max="15115" width="9.140625" style="111"/>
    <col min="15116" max="15116" width="11" style="111" customWidth="1"/>
    <col min="15117" max="15117" width="10.5703125" style="111" bestFit="1" customWidth="1"/>
    <col min="15118" max="15358" width="9.140625" style="111"/>
    <col min="15359" max="15359" width="4.7109375" style="111" customWidth="1"/>
    <col min="15360" max="15360" width="3.5703125" style="111" customWidth="1"/>
    <col min="15361" max="15361" width="10.42578125" style="111" customWidth="1"/>
    <col min="15362" max="15362" width="54.42578125" style="111" customWidth="1"/>
    <col min="15363" max="15366" width="9.140625" style="111"/>
    <col min="15367" max="15367" width="9.42578125" style="111" bestFit="1" customWidth="1"/>
    <col min="15368" max="15371" width="9.140625" style="111"/>
    <col min="15372" max="15372" width="11" style="111" customWidth="1"/>
    <col min="15373" max="15373" width="10.5703125" style="111" bestFit="1" customWidth="1"/>
    <col min="15374" max="15614" width="9.140625" style="111"/>
    <col min="15615" max="15615" width="4.7109375" style="111" customWidth="1"/>
    <col min="15616" max="15616" width="3.5703125" style="111" customWidth="1"/>
    <col min="15617" max="15617" width="10.42578125" style="111" customWidth="1"/>
    <col min="15618" max="15618" width="54.42578125" style="111" customWidth="1"/>
    <col min="15619" max="15622" width="9.140625" style="111"/>
    <col min="15623" max="15623" width="9.42578125" style="111" bestFit="1" customWidth="1"/>
    <col min="15624" max="15627" width="9.140625" style="111"/>
    <col min="15628" max="15628" width="11" style="111" customWidth="1"/>
    <col min="15629" max="15629" width="10.5703125" style="111" bestFit="1" customWidth="1"/>
    <col min="15630" max="15870" width="9.140625" style="111"/>
    <col min="15871" max="15871" width="4.7109375" style="111" customWidth="1"/>
    <col min="15872" max="15872" width="3.5703125" style="111" customWidth="1"/>
    <col min="15873" max="15873" width="10.42578125" style="111" customWidth="1"/>
    <col min="15874" max="15874" width="54.42578125" style="111" customWidth="1"/>
    <col min="15875" max="15878" width="9.140625" style="111"/>
    <col min="15879" max="15879" width="9.42578125" style="111" bestFit="1" customWidth="1"/>
    <col min="15880" max="15883" width="9.140625" style="111"/>
    <col min="15884" max="15884" width="11" style="111" customWidth="1"/>
    <col min="15885" max="15885" width="10.5703125" style="111" bestFit="1" customWidth="1"/>
    <col min="15886" max="16126" width="9.140625" style="111"/>
    <col min="16127" max="16127" width="4.7109375" style="111" customWidth="1"/>
    <col min="16128" max="16128" width="3.5703125" style="111" customWidth="1"/>
    <col min="16129" max="16129" width="10.42578125" style="111" customWidth="1"/>
    <col min="16130" max="16130" width="54.42578125" style="111" customWidth="1"/>
    <col min="16131" max="16134" width="9.140625" style="111"/>
    <col min="16135" max="16135" width="9.42578125" style="111" bestFit="1" customWidth="1"/>
    <col min="16136" max="16139" width="9.140625" style="111"/>
    <col min="16140" max="16140" width="11" style="111" customWidth="1"/>
    <col min="16141" max="16141" width="10.5703125" style="111" bestFit="1" customWidth="1"/>
    <col min="16142" max="16384" width="9.140625" style="111"/>
  </cols>
  <sheetData>
    <row r="1" spans="2:12" ht="20.25" customHeight="1" x14ac:dyDescent="0.25"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2:12" ht="20.25" customHeight="1" x14ac:dyDescent="0.25">
      <c r="B2" s="758" t="s">
        <v>54</v>
      </c>
      <c r="C2" s="759"/>
      <c r="D2" s="759"/>
      <c r="E2" s="759"/>
      <c r="F2" s="759"/>
      <c r="G2" s="759"/>
      <c r="H2" s="759"/>
      <c r="I2" s="759"/>
      <c r="J2" s="759"/>
      <c r="K2" s="759"/>
      <c r="L2" s="760"/>
    </row>
    <row r="3" spans="2:12" ht="16.5" x14ac:dyDescent="0.25">
      <c r="B3" s="2"/>
      <c r="C3" s="398"/>
      <c r="D3" s="399"/>
      <c r="E3" s="399"/>
      <c r="F3" s="399"/>
      <c r="G3" s="399"/>
      <c r="H3" s="399"/>
      <c r="I3" s="399"/>
      <c r="J3" s="3"/>
      <c r="K3" s="4"/>
      <c r="L3" s="5"/>
    </row>
    <row r="4" spans="2:12" ht="41.25" customHeight="1" x14ac:dyDescent="0.25">
      <c r="B4" s="768" t="s">
        <v>0</v>
      </c>
      <c r="C4" s="762" t="s">
        <v>1</v>
      </c>
      <c r="D4" s="761" t="s">
        <v>2</v>
      </c>
      <c r="E4" s="761" t="s">
        <v>3</v>
      </c>
      <c r="F4" s="762" t="s">
        <v>4</v>
      </c>
      <c r="G4" s="762"/>
      <c r="H4" s="762" t="s">
        <v>5</v>
      </c>
      <c r="I4" s="762"/>
      <c r="J4" s="762" t="s">
        <v>6</v>
      </c>
      <c r="K4" s="762"/>
      <c r="L4" s="763" t="s">
        <v>7</v>
      </c>
    </row>
    <row r="5" spans="2:12" ht="27" x14ac:dyDescent="0.25">
      <c r="B5" s="768"/>
      <c r="C5" s="762"/>
      <c r="D5" s="761"/>
      <c r="E5" s="761"/>
      <c r="F5" s="6" t="s">
        <v>8</v>
      </c>
      <c r="G5" s="441" t="s">
        <v>7</v>
      </c>
      <c r="H5" s="6" t="s">
        <v>8</v>
      </c>
      <c r="I5" s="441" t="s">
        <v>7</v>
      </c>
      <c r="J5" s="6" t="s">
        <v>8</v>
      </c>
      <c r="K5" s="441" t="s">
        <v>7</v>
      </c>
      <c r="L5" s="763"/>
    </row>
    <row r="6" spans="2:12" x14ac:dyDescent="0.25">
      <c r="B6" s="252">
        <v>1</v>
      </c>
      <c r="C6" s="118">
        <v>2</v>
      </c>
      <c r="D6" s="119">
        <v>3</v>
      </c>
      <c r="E6" s="119">
        <v>4</v>
      </c>
      <c r="F6" s="253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</row>
    <row r="7" spans="2:12" x14ac:dyDescent="0.25">
      <c r="B7" s="443"/>
      <c r="C7" s="11" t="s">
        <v>11</v>
      </c>
      <c r="D7" s="443"/>
      <c r="E7" s="443"/>
      <c r="F7" s="443"/>
      <c r="G7" s="443"/>
      <c r="H7" s="443"/>
      <c r="I7" s="443"/>
      <c r="J7" s="443"/>
      <c r="K7" s="443"/>
      <c r="L7" s="443"/>
    </row>
    <row r="8" spans="2:12" s="327" customFormat="1" ht="18.75" customHeight="1" x14ac:dyDescent="0.25">
      <c r="B8" s="471">
        <v>1</v>
      </c>
      <c r="C8" s="527" t="s">
        <v>372</v>
      </c>
      <c r="D8" s="470" t="s">
        <v>12</v>
      </c>
      <c r="E8" s="528">
        <v>250</v>
      </c>
      <c r="F8" s="12"/>
      <c r="G8" s="463"/>
      <c r="H8" s="12"/>
      <c r="I8" s="13"/>
      <c r="J8" s="13"/>
      <c r="K8" s="13"/>
      <c r="L8" s="14"/>
    </row>
    <row r="9" spans="2:12" s="327" customFormat="1" ht="18.75" customHeight="1" x14ac:dyDescent="0.25">
      <c r="B9" s="471">
        <v>2</v>
      </c>
      <c r="C9" s="527" t="s">
        <v>373</v>
      </c>
      <c r="D9" s="470" t="s">
        <v>12</v>
      </c>
      <c r="E9" s="528">
        <v>400</v>
      </c>
      <c r="F9" s="12"/>
      <c r="G9" s="463"/>
      <c r="H9" s="12"/>
      <c r="I9" s="13"/>
      <c r="J9" s="13"/>
      <c r="K9" s="13"/>
      <c r="L9" s="14"/>
    </row>
    <row r="10" spans="2:12" s="327" customFormat="1" ht="18.75" customHeight="1" x14ac:dyDescent="0.25">
      <c r="B10" s="471">
        <v>3</v>
      </c>
      <c r="C10" s="527" t="s">
        <v>423</v>
      </c>
      <c r="D10" s="623" t="s">
        <v>12</v>
      </c>
      <c r="E10" s="528">
        <v>50</v>
      </c>
      <c r="F10" s="400"/>
      <c r="G10" s="400"/>
      <c r="H10" s="400"/>
      <c r="I10" s="400"/>
      <c r="J10" s="400"/>
      <c r="K10" s="400"/>
      <c r="L10" s="400"/>
    </row>
    <row r="11" spans="2:12" s="327" customFormat="1" ht="13.5" x14ac:dyDescent="0.25">
      <c r="B11" s="442"/>
      <c r="C11" s="413" t="s">
        <v>327</v>
      </c>
      <c r="D11" s="96"/>
      <c r="E11" s="440"/>
      <c r="F11" s="44"/>
      <c r="G11" s="44"/>
      <c r="H11" s="44"/>
      <c r="I11" s="44"/>
      <c r="J11" s="281"/>
      <c r="K11" s="414"/>
      <c r="L11" s="357"/>
    </row>
    <row r="12" spans="2:12" ht="27" x14ac:dyDescent="0.25">
      <c r="B12" s="458">
        <v>1</v>
      </c>
      <c r="C12" s="529" t="s">
        <v>34</v>
      </c>
      <c r="D12" s="530" t="s">
        <v>13</v>
      </c>
      <c r="E12" s="531">
        <v>1</v>
      </c>
      <c r="F12" s="16"/>
      <c r="G12" s="46"/>
      <c r="H12" s="16"/>
      <c r="I12" s="16"/>
      <c r="J12" s="16"/>
      <c r="K12" s="16"/>
      <c r="L12" s="17"/>
    </row>
    <row r="13" spans="2:12" ht="15.75" x14ac:dyDescent="0.25">
      <c r="B13" s="458">
        <v>2</v>
      </c>
      <c r="C13" s="532" t="s">
        <v>424</v>
      </c>
      <c r="D13" s="530" t="s">
        <v>12</v>
      </c>
      <c r="E13" s="531">
        <v>3</v>
      </c>
      <c r="F13" s="16"/>
      <c r="G13" s="46"/>
      <c r="H13" s="16"/>
      <c r="I13" s="16"/>
      <c r="J13" s="16"/>
      <c r="K13" s="16"/>
      <c r="L13" s="17"/>
    </row>
    <row r="14" spans="2:12" s="327" customFormat="1" ht="13.5" x14ac:dyDescent="0.25">
      <c r="B14" s="22">
        <v>3</v>
      </c>
      <c r="C14" s="493" t="s">
        <v>15</v>
      </c>
      <c r="D14" s="533" t="s">
        <v>16</v>
      </c>
      <c r="E14" s="23">
        <v>17</v>
      </c>
      <c r="F14" s="23"/>
      <c r="G14" s="23"/>
      <c r="H14" s="23"/>
      <c r="I14" s="23"/>
      <c r="J14" s="23"/>
      <c r="K14" s="23"/>
      <c r="L14" s="24"/>
    </row>
    <row r="15" spans="2:12" s="327" customFormat="1" ht="18.75" customHeight="1" x14ac:dyDescent="0.25">
      <c r="B15" s="469">
        <v>4</v>
      </c>
      <c r="C15" s="499" t="s">
        <v>328</v>
      </c>
      <c r="D15" s="29" t="s">
        <v>17</v>
      </c>
      <c r="E15" s="15">
        <v>2</v>
      </c>
      <c r="F15" s="30"/>
      <c r="G15" s="38"/>
      <c r="H15" s="37"/>
      <c r="I15" s="38"/>
      <c r="J15" s="37"/>
      <c r="K15" s="39"/>
      <c r="L15" s="31"/>
    </row>
    <row r="16" spans="2:12" s="327" customFormat="1" ht="18.75" customHeight="1" x14ac:dyDescent="0.25">
      <c r="B16" s="468">
        <v>5</v>
      </c>
      <c r="C16" s="499" t="s">
        <v>329</v>
      </c>
      <c r="D16" s="534" t="s">
        <v>17</v>
      </c>
      <c r="E16" s="528">
        <v>1</v>
      </c>
      <c r="F16" s="624"/>
      <c r="G16" s="26"/>
      <c r="H16" s="25"/>
      <c r="I16" s="26"/>
      <c r="J16" s="25"/>
      <c r="K16" s="27"/>
      <c r="L16" s="28"/>
    </row>
    <row r="17" spans="2:13" s="327" customFormat="1" ht="18.75" customHeight="1" x14ac:dyDescent="0.25">
      <c r="B17" s="468">
        <v>6</v>
      </c>
      <c r="C17" s="499" t="s">
        <v>330</v>
      </c>
      <c r="D17" s="534" t="s">
        <v>17</v>
      </c>
      <c r="E17" s="528">
        <v>6</v>
      </c>
      <c r="F17" s="624"/>
      <c r="G17" s="26"/>
      <c r="H17" s="25"/>
      <c r="I17" s="26"/>
      <c r="J17" s="25"/>
      <c r="K17" s="27"/>
      <c r="L17" s="28"/>
    </row>
    <row r="18" spans="2:13" s="327" customFormat="1" ht="18.75" customHeight="1" x14ac:dyDescent="0.25">
      <c r="B18" s="468">
        <v>7</v>
      </c>
      <c r="C18" s="499" t="s">
        <v>331</v>
      </c>
      <c r="D18" s="534" t="s">
        <v>17</v>
      </c>
      <c r="E18" s="528">
        <v>1</v>
      </c>
      <c r="F18" s="624"/>
      <c r="G18" s="26"/>
      <c r="H18" s="25"/>
      <c r="I18" s="26"/>
      <c r="J18" s="25"/>
      <c r="K18" s="27"/>
      <c r="L18" s="28"/>
    </row>
    <row r="19" spans="2:13" x14ac:dyDescent="0.25">
      <c r="B19" s="36">
        <v>8</v>
      </c>
      <c r="C19" s="493" t="s">
        <v>425</v>
      </c>
      <c r="D19" s="533"/>
      <c r="E19" s="537">
        <v>1</v>
      </c>
      <c r="F19" s="23"/>
      <c r="G19" s="23"/>
      <c r="H19" s="23"/>
      <c r="I19" s="23"/>
      <c r="J19" s="23"/>
      <c r="K19" s="23"/>
      <c r="L19" s="23"/>
    </row>
    <row r="20" spans="2:13" x14ac:dyDescent="0.25">
      <c r="B20" s="36">
        <v>9</v>
      </c>
      <c r="C20" s="536" t="s">
        <v>377</v>
      </c>
      <c r="D20" s="533" t="s">
        <v>17</v>
      </c>
      <c r="E20" s="537">
        <v>1</v>
      </c>
      <c r="F20" s="23"/>
      <c r="G20" s="23"/>
      <c r="H20" s="23"/>
      <c r="I20" s="23"/>
      <c r="J20" s="23"/>
      <c r="K20" s="23"/>
      <c r="L20" s="23"/>
    </row>
    <row r="21" spans="2:13" x14ac:dyDescent="0.25">
      <c r="B21" s="32">
        <v>10</v>
      </c>
      <c r="C21" s="625" t="s">
        <v>18</v>
      </c>
      <c r="D21" s="539" t="s">
        <v>17</v>
      </c>
      <c r="E21" s="626">
        <v>1</v>
      </c>
      <c r="F21" s="33"/>
      <c r="G21" s="34"/>
      <c r="H21" s="33"/>
      <c r="I21" s="33"/>
      <c r="J21" s="33"/>
      <c r="K21" s="33"/>
      <c r="L21" s="34"/>
    </row>
    <row r="22" spans="2:13" x14ac:dyDescent="0.25">
      <c r="B22" s="35">
        <v>11</v>
      </c>
      <c r="C22" s="538" t="s">
        <v>19</v>
      </c>
      <c r="D22" s="539" t="s">
        <v>17</v>
      </c>
      <c r="E22" s="537">
        <v>1</v>
      </c>
      <c r="F22" s="34"/>
      <c r="G22" s="34"/>
      <c r="H22" s="34"/>
      <c r="I22" s="34"/>
      <c r="J22" s="34"/>
      <c r="K22" s="34"/>
      <c r="L22" s="34"/>
    </row>
    <row r="23" spans="2:13" x14ac:dyDescent="0.25">
      <c r="B23" s="416"/>
      <c r="C23" s="11" t="s">
        <v>20</v>
      </c>
      <c r="D23" s="442"/>
      <c r="E23" s="41"/>
      <c r="F23" s="42"/>
      <c r="G23" s="42"/>
      <c r="H23" s="42"/>
      <c r="I23" s="43"/>
      <c r="J23" s="42"/>
      <c r="K23" s="42"/>
      <c r="L23" s="44"/>
    </row>
    <row r="24" spans="2:13" x14ac:dyDescent="0.25">
      <c r="B24" s="457">
        <v>1</v>
      </c>
      <c r="C24" s="529" t="s">
        <v>21</v>
      </c>
      <c r="D24" s="541" t="s">
        <v>17</v>
      </c>
      <c r="E24" s="45">
        <v>4</v>
      </c>
      <c r="F24" s="45"/>
      <c r="G24" s="45"/>
      <c r="H24" s="45"/>
      <c r="I24" s="46"/>
      <c r="J24" s="45"/>
      <c r="K24" s="45"/>
      <c r="L24" s="47"/>
    </row>
    <row r="25" spans="2:13" x14ac:dyDescent="0.25">
      <c r="B25" s="470">
        <v>2</v>
      </c>
      <c r="C25" s="529" t="s">
        <v>22</v>
      </c>
      <c r="D25" s="540" t="s">
        <v>17</v>
      </c>
      <c r="E25" s="528">
        <v>8</v>
      </c>
      <c r="F25" s="50"/>
      <c r="G25" s="51"/>
      <c r="H25" s="50"/>
      <c r="I25" s="46"/>
      <c r="J25" s="51"/>
      <c r="K25" s="51"/>
      <c r="L25" s="51"/>
    </row>
    <row r="26" spans="2:13" x14ac:dyDescent="0.25">
      <c r="B26" s="457">
        <v>3</v>
      </c>
      <c r="C26" s="529" t="s">
        <v>23</v>
      </c>
      <c r="D26" s="541" t="s">
        <v>17</v>
      </c>
      <c r="E26" s="45">
        <v>5</v>
      </c>
      <c r="F26" s="45"/>
      <c r="G26" s="45"/>
      <c r="H26" s="45"/>
      <c r="I26" s="46"/>
      <c r="J26" s="45"/>
      <c r="K26" s="45"/>
      <c r="L26" s="45"/>
    </row>
    <row r="27" spans="2:13" x14ac:dyDescent="0.25">
      <c r="B27" s="470">
        <v>4</v>
      </c>
      <c r="C27" s="529" t="s">
        <v>24</v>
      </c>
      <c r="D27" s="540" t="s">
        <v>17</v>
      </c>
      <c r="E27" s="528">
        <v>2</v>
      </c>
      <c r="F27" s="50"/>
      <c r="G27" s="51"/>
      <c r="H27" s="50"/>
      <c r="I27" s="46"/>
      <c r="J27" s="51"/>
      <c r="K27" s="51"/>
      <c r="L27" s="51"/>
    </row>
    <row r="28" spans="2:13" s="402" customFormat="1" ht="13.5" customHeight="1" x14ac:dyDescent="0.25">
      <c r="B28" s="401"/>
      <c r="C28" s="216" t="s">
        <v>25</v>
      </c>
      <c r="D28" s="465"/>
      <c r="E28" s="53"/>
      <c r="F28" s="44"/>
      <c r="G28" s="44"/>
      <c r="H28" s="44"/>
      <c r="I28" s="44"/>
      <c r="J28" s="44"/>
      <c r="K28" s="44"/>
      <c r="L28" s="258"/>
    </row>
    <row r="29" spans="2:13" s="402" customFormat="1" ht="18.600000000000001" customHeight="1" x14ac:dyDescent="0.25">
      <c r="B29" s="465">
        <v>1</v>
      </c>
      <c r="C29" s="542" t="s">
        <v>426</v>
      </c>
      <c r="D29" s="445" t="s">
        <v>17</v>
      </c>
      <c r="E29" s="17">
        <v>56</v>
      </c>
      <c r="F29" s="255"/>
      <c r="G29" s="255"/>
      <c r="H29" s="255"/>
      <c r="I29" s="255"/>
      <c r="J29" s="255"/>
      <c r="K29" s="255"/>
      <c r="L29" s="255"/>
    </row>
    <row r="30" spans="2:13" s="402" customFormat="1" ht="18.75" customHeight="1" x14ac:dyDescent="0.25">
      <c r="B30" s="465">
        <v>2</v>
      </c>
      <c r="C30" s="575" t="s">
        <v>427</v>
      </c>
      <c r="D30" s="445" t="s">
        <v>17</v>
      </c>
      <c r="E30" s="17">
        <v>14</v>
      </c>
      <c r="F30" s="255"/>
      <c r="G30" s="255"/>
      <c r="H30" s="255"/>
      <c r="I30" s="255"/>
      <c r="J30" s="255"/>
      <c r="K30" s="255"/>
      <c r="L30" s="255"/>
    </row>
    <row r="31" spans="2:13" s="314" customFormat="1" ht="13.5" x14ac:dyDescent="0.25">
      <c r="B31" s="445">
        <v>3</v>
      </c>
      <c r="C31" s="542" t="s">
        <v>428</v>
      </c>
      <c r="D31" s="445" t="s">
        <v>14</v>
      </c>
      <c r="E31" s="20">
        <v>4</v>
      </c>
      <c r="F31" s="439"/>
      <c r="G31" s="17"/>
      <c r="H31" s="125"/>
      <c r="I31" s="17"/>
      <c r="J31" s="125"/>
      <c r="K31" s="17"/>
      <c r="L31" s="17"/>
      <c r="M31" s="55"/>
    </row>
    <row r="32" spans="2:13" s="402" customFormat="1" ht="13.5" customHeight="1" x14ac:dyDescent="0.25">
      <c r="B32" s="66"/>
      <c r="C32" s="11" t="s">
        <v>26</v>
      </c>
      <c r="D32" s="67"/>
      <c r="E32" s="68"/>
      <c r="F32" s="44"/>
      <c r="G32" s="68"/>
      <c r="H32" s="44"/>
      <c r="I32" s="68"/>
      <c r="J32" s="440"/>
      <c r="K32" s="69"/>
      <c r="L32" s="44"/>
    </row>
    <row r="33" spans="2:12" s="402" customFormat="1" x14ac:dyDescent="0.25">
      <c r="B33" s="403">
        <v>1</v>
      </c>
      <c r="C33" s="627" t="s">
        <v>429</v>
      </c>
      <c r="D33" s="628" t="s">
        <v>27</v>
      </c>
      <c r="E33" s="520">
        <v>350</v>
      </c>
      <c r="F33" s="70"/>
      <c r="G33" s="70"/>
      <c r="H33" s="70"/>
      <c r="I33" s="70"/>
      <c r="J33" s="70"/>
      <c r="K33" s="70"/>
      <c r="L33" s="44"/>
    </row>
    <row r="34" spans="2:12" s="402" customFormat="1" ht="14.25" customHeight="1" x14ac:dyDescent="0.25">
      <c r="B34" s="89">
        <v>2</v>
      </c>
      <c r="C34" s="629" t="s">
        <v>35</v>
      </c>
      <c r="D34" s="89" t="s">
        <v>17</v>
      </c>
      <c r="E34" s="70">
        <v>5</v>
      </c>
      <c r="F34" s="357"/>
      <c r="G34" s="357"/>
      <c r="H34" s="357"/>
      <c r="I34" s="257"/>
      <c r="J34" s="357"/>
      <c r="K34" s="357"/>
      <c r="L34" s="357"/>
    </row>
    <row r="35" spans="2:12" s="402" customFormat="1" ht="14.25" customHeight="1" x14ac:dyDescent="0.25">
      <c r="B35" s="89">
        <v>3</v>
      </c>
      <c r="C35" s="629" t="s">
        <v>36</v>
      </c>
      <c r="D35" s="89" t="s">
        <v>17</v>
      </c>
      <c r="E35" s="70">
        <v>8</v>
      </c>
      <c r="F35" s="357"/>
      <c r="G35" s="357"/>
      <c r="H35" s="357"/>
      <c r="I35" s="257"/>
      <c r="J35" s="357"/>
      <c r="K35" s="357"/>
      <c r="L35" s="357"/>
    </row>
    <row r="36" spans="2:12" s="402" customFormat="1" ht="18.75" customHeight="1" x14ac:dyDescent="0.25">
      <c r="B36" s="465">
        <v>4</v>
      </c>
      <c r="C36" s="493" t="s">
        <v>28</v>
      </c>
      <c r="D36" s="453" t="s">
        <v>12</v>
      </c>
      <c r="E36" s="44">
        <v>150</v>
      </c>
      <c r="F36" s="44"/>
      <c r="G36" s="44"/>
      <c r="H36" s="44"/>
      <c r="I36" s="622"/>
      <c r="J36" s="44"/>
      <c r="K36" s="75"/>
      <c r="L36" s="44"/>
    </row>
    <row r="37" spans="2:12" s="402" customFormat="1" ht="27" x14ac:dyDescent="0.25">
      <c r="B37" s="418">
        <v>5</v>
      </c>
      <c r="C37" s="498" t="s">
        <v>29</v>
      </c>
      <c r="D37" s="630" t="s">
        <v>30</v>
      </c>
      <c r="E37" s="44">
        <v>3</v>
      </c>
      <c r="F37" s="44"/>
      <c r="G37" s="90"/>
      <c r="H37" s="417"/>
      <c r="I37" s="417"/>
      <c r="J37" s="90"/>
      <c r="K37" s="419"/>
      <c r="L37" s="44"/>
    </row>
    <row r="38" spans="2:12" x14ac:dyDescent="0.25">
      <c r="B38" s="330"/>
      <c r="C38" s="76" t="s">
        <v>31</v>
      </c>
      <c r="D38" s="543"/>
      <c r="E38" s="525"/>
      <c r="F38" s="78"/>
      <c r="G38" s="79"/>
      <c r="H38" s="79"/>
      <c r="I38" s="79"/>
      <c r="J38" s="79"/>
      <c r="K38" s="79"/>
      <c r="L38" s="79"/>
    </row>
    <row r="39" spans="2:12" x14ac:dyDescent="0.25">
      <c r="B39" s="80"/>
      <c r="C39" s="81" t="s">
        <v>32</v>
      </c>
      <c r="D39" s="82" t="s">
        <v>345</v>
      </c>
      <c r="E39" s="88"/>
      <c r="F39" s="83"/>
      <c r="G39" s="84"/>
      <c r="H39" s="83"/>
      <c r="I39" s="79"/>
      <c r="J39" s="83"/>
      <c r="K39" s="84"/>
      <c r="L39" s="85"/>
    </row>
    <row r="40" spans="2:12" x14ac:dyDescent="0.25">
      <c r="B40" s="86"/>
      <c r="C40" s="76" t="s">
        <v>31</v>
      </c>
      <c r="D40" s="87"/>
      <c r="E40" s="88"/>
      <c r="F40" s="88"/>
      <c r="G40" s="87"/>
      <c r="H40" s="88"/>
      <c r="I40" s="84"/>
      <c r="J40" s="88"/>
      <c r="K40" s="87"/>
      <c r="L40" s="85"/>
    </row>
    <row r="41" spans="2:12" x14ac:dyDescent="0.25">
      <c r="B41" s="80"/>
      <c r="C41" s="81" t="s">
        <v>33</v>
      </c>
      <c r="D41" s="82" t="s">
        <v>345</v>
      </c>
      <c r="E41" s="88"/>
      <c r="F41" s="83"/>
      <c r="G41" s="84"/>
      <c r="H41" s="83"/>
      <c r="I41" s="87"/>
      <c r="J41" s="83"/>
      <c r="K41" s="84"/>
      <c r="L41" s="85"/>
    </row>
    <row r="42" spans="2:12" x14ac:dyDescent="0.25">
      <c r="B42" s="86"/>
      <c r="C42" s="76" t="s">
        <v>31</v>
      </c>
      <c r="D42" s="87"/>
      <c r="E42" s="88"/>
      <c r="F42" s="88"/>
      <c r="G42" s="405"/>
      <c r="H42" s="88"/>
      <c r="I42" s="85"/>
      <c r="J42" s="88"/>
      <c r="K42" s="87"/>
      <c r="L42" s="85"/>
    </row>
  </sheetData>
  <mergeCells count="10">
    <mergeCell ref="J4:K4"/>
    <mergeCell ref="L4:L5"/>
    <mergeCell ref="C1:L1"/>
    <mergeCell ref="B2:L2"/>
    <mergeCell ref="B4:B5"/>
    <mergeCell ref="C4:C5"/>
    <mergeCell ref="D4:D5"/>
    <mergeCell ref="E4:E5"/>
    <mergeCell ref="F4:G4"/>
    <mergeCell ref="H4:I4"/>
  </mergeCells>
  <pageMargins left="0.2" right="0.2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კრებსითი</vt:lpstr>
      <vt:lpstr>მოედანი,ტერიტორია</vt:lpstr>
      <vt:lpstr>მანქანების სადგომი</vt:lpstr>
      <vt:lpstr>მოსაცდელი</vt:lpstr>
      <vt:lpstr>ბალისტიკის ოთახი</vt:lpstr>
      <vt:lpstr>სან.კვანძი-დამ.შენობა</vt:lpstr>
      <vt:lpstr>შიდა.კანალიზ</vt:lpstr>
      <vt:lpstr>წყალსადენი</vt:lpstr>
      <vt:lpstr>შიდა ელექტრ.</vt:lpstr>
      <vt:lpstr>ვენტილაცია</vt:lpstr>
      <vt:lpstr>გარე,კანალიზ</vt:lpstr>
      <vt:lpstr>გარე წყალსადენი</vt:lpstr>
      <vt:lpstr>გარე ელექტრ.</vt:lpstr>
      <vt:lpstr>'ბალისტიკის ოთახი'!Print_Area</vt:lpstr>
      <vt:lpstr>'გარე ელექტრ.'!Print_Area</vt:lpstr>
      <vt:lpstr>'გარე,კანალიზ'!Print_Area</vt:lpstr>
      <vt:lpstr>'მანქანების სადგომი'!Print_Area</vt:lpstr>
      <vt:lpstr>'მოედანი,ტერიტორია'!Print_Area</vt:lpstr>
      <vt:lpstr>მოსაცდელი!Print_Area</vt:lpstr>
      <vt:lpstr>'სან.კვანძი-დამ.შენობა'!Print_Area</vt:lpstr>
      <vt:lpstr>'შიდა ელექტრ.'!Print_Area</vt:lpstr>
      <vt:lpstr>შიდა.კანალიზ!Print_Area</vt:lpstr>
      <vt:lpstr>წყალსადენი!Print_Area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2021-09-20T11:33:46Z</dcterms:modified>
</cp:coreProperties>
</file>