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30" windowHeight="7635"/>
  </bookViews>
  <sheets>
    <sheet name="დანართი # 1" sheetId="1" r:id="rId1"/>
    <sheet name="დანართი # 1-1" sheetId="14" r:id="rId2"/>
  </sheets>
  <definedNames>
    <definedName name="_xlnm._FilterDatabase" localSheetId="0" hidden="1">'დანართი # 1'!$A$9:$G$281</definedName>
    <definedName name="_xlnm._FilterDatabase" localSheetId="1" hidden="1">'დანართი # 1-1'!$A$8:$F$155</definedName>
    <definedName name="_xlnm.Print_Area" localSheetId="0">'დანართი # 1'!$A$1:$G$287</definedName>
    <definedName name="_xlnm.Print_Area" localSheetId="1">'დანართი # 1-1'!$A$1:$F$159</definedName>
    <definedName name="_xlnm.Print_Titles" localSheetId="0">'დანართი # 1'!$9:$9</definedName>
  </definedNames>
  <calcPr calcId="152511"/>
</workbook>
</file>

<file path=xl/calcChain.xml><?xml version="1.0" encoding="utf-8"?>
<calcChain xmlns="http://schemas.openxmlformats.org/spreadsheetml/2006/main">
  <c r="F72" i="14" l="1"/>
  <c r="F53" i="14"/>
  <c r="F35" i="14"/>
  <c r="G224" i="1"/>
  <c r="G218" i="1" l="1"/>
  <c r="G134" i="1"/>
  <c r="F141" i="14" l="1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40" i="14"/>
  <c r="F132" i="14"/>
  <c r="F133" i="14"/>
  <c r="F134" i="14"/>
  <c r="F135" i="14"/>
  <c r="F136" i="14"/>
  <c r="F137" i="14"/>
  <c r="F131" i="14"/>
  <c r="F126" i="14"/>
  <c r="F127" i="14"/>
  <c r="F128" i="14"/>
  <c r="F125" i="14"/>
  <c r="F113" i="14"/>
  <c r="F114" i="14"/>
  <c r="F115" i="14"/>
  <c r="F116" i="14"/>
  <c r="F117" i="14"/>
  <c r="F118" i="14"/>
  <c r="F119" i="14"/>
  <c r="F120" i="14"/>
  <c r="F121" i="14"/>
  <c r="F122" i="14"/>
  <c r="F112" i="14"/>
  <c r="F100" i="14"/>
  <c r="F101" i="14"/>
  <c r="F102" i="14"/>
  <c r="F103" i="14"/>
  <c r="F104" i="14"/>
  <c r="F105" i="14"/>
  <c r="F106" i="14"/>
  <c r="F107" i="14"/>
  <c r="F108" i="14"/>
  <c r="F109" i="14"/>
  <c r="F99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80" i="14"/>
  <c r="F63" i="14"/>
  <c r="F64" i="14"/>
  <c r="F65" i="14"/>
  <c r="F66" i="14"/>
  <c r="F67" i="14"/>
  <c r="F68" i="14"/>
  <c r="F69" i="14"/>
  <c r="F70" i="14"/>
  <c r="F71" i="14"/>
  <c r="F73" i="14"/>
  <c r="F74" i="14"/>
  <c r="F75" i="14"/>
  <c r="F76" i="14"/>
  <c r="F77" i="14"/>
  <c r="F62" i="14"/>
  <c r="F44" i="14"/>
  <c r="F45" i="14"/>
  <c r="F46" i="14"/>
  <c r="F47" i="14"/>
  <c r="F48" i="14"/>
  <c r="F49" i="14"/>
  <c r="F50" i="14"/>
  <c r="F51" i="14"/>
  <c r="F52" i="14"/>
  <c r="F54" i="14"/>
  <c r="F55" i="14"/>
  <c r="F56" i="14"/>
  <c r="F57" i="14"/>
  <c r="F58" i="14"/>
  <c r="F59" i="14"/>
  <c r="F43" i="14"/>
  <c r="F26" i="14"/>
  <c r="F27" i="14"/>
  <c r="F28" i="14"/>
  <c r="F29" i="14"/>
  <c r="F30" i="14"/>
  <c r="F31" i="14"/>
  <c r="F32" i="14"/>
  <c r="F33" i="14"/>
  <c r="F34" i="14"/>
  <c r="F36" i="14"/>
  <c r="F37" i="14"/>
  <c r="F38" i="14"/>
  <c r="F39" i="14"/>
  <c r="F40" i="14"/>
  <c r="F25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10" i="14"/>
  <c r="A141" i="14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32" i="14"/>
  <c r="A133" i="14" s="1"/>
  <c r="A134" i="14" s="1"/>
  <c r="A135" i="14" s="1"/>
  <c r="A136" i="14" s="1"/>
  <c r="A137" i="14" s="1"/>
  <c r="A113" i="14"/>
  <c r="A114" i="14" s="1"/>
  <c r="A115" i="14" s="1"/>
  <c r="A116" i="14" s="1"/>
  <c r="A117" i="14" s="1"/>
  <c r="A118" i="14" s="1"/>
  <c r="A119" i="14" s="1"/>
  <c r="A120" i="14" s="1"/>
  <c r="A121" i="14" s="1"/>
  <c r="A122" i="14" s="1"/>
  <c r="A100" i="14"/>
  <c r="A101" i="14" s="1"/>
  <c r="A102" i="14" s="1"/>
  <c r="A103" i="14" s="1"/>
  <c r="A104" i="14" s="1"/>
  <c r="A105" i="14" s="1"/>
  <c r="A106" i="14" s="1"/>
  <c r="A107" i="14" s="1"/>
  <c r="A108" i="14" s="1"/>
  <c r="A109" i="14" s="1"/>
  <c r="F78" i="14" l="1"/>
  <c r="F97" i="14"/>
  <c r="F123" i="14"/>
  <c r="F23" i="14"/>
  <c r="F41" i="14"/>
  <c r="F60" i="14"/>
  <c r="F110" i="14"/>
  <c r="F129" i="14"/>
  <c r="F138" i="14"/>
  <c r="F155" i="14"/>
  <c r="A81" i="14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44" i="14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26" i="14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11" i="14" l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G255" i="1" l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54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37" i="1"/>
  <c r="G213" i="1"/>
  <c r="G214" i="1"/>
  <c r="G215" i="1"/>
  <c r="G216" i="1"/>
  <c r="G217" i="1"/>
  <c r="G219" i="1"/>
  <c r="G220" i="1"/>
  <c r="G221" i="1"/>
  <c r="G222" i="1"/>
  <c r="G223" i="1"/>
  <c r="G225" i="1"/>
  <c r="G226" i="1"/>
  <c r="G227" i="1"/>
  <c r="G228" i="1"/>
  <c r="G229" i="1"/>
  <c r="G230" i="1"/>
  <c r="G231" i="1"/>
  <c r="G232" i="1"/>
  <c r="G233" i="1"/>
  <c r="G234" i="1"/>
  <c r="G212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161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16" i="1"/>
  <c r="G93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11" i="1"/>
  <c r="G112" i="1"/>
  <c r="G113" i="1"/>
  <c r="G92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89" i="1"/>
  <c r="G7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11" i="1"/>
  <c r="G235" i="1" l="1"/>
  <c r="G158" i="1"/>
  <c r="G272" i="1"/>
  <c r="G210" i="1"/>
  <c r="G252" i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38" i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13" i="1" l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93" i="1" l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E110" i="1" l="1"/>
  <c r="G110" i="1" s="1"/>
  <c r="E109" i="1"/>
  <c r="G109" i="1" s="1"/>
  <c r="E102" i="1"/>
  <c r="G102" i="1" s="1"/>
  <c r="E94" i="1"/>
  <c r="G94" i="1" s="1"/>
  <c r="G114" i="1" l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E87" i="1" l="1"/>
  <c r="G87" i="1" s="1"/>
  <c r="G90" i="1" s="1"/>
  <c r="G273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7" i="1" s="1"/>
  <c r="A30" i="1" s="1"/>
  <c r="A31" i="1" s="1"/>
  <c r="A32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9" i="1" s="1"/>
  <c r="A60" i="1" s="1"/>
  <c r="A61" i="1" s="1"/>
  <c r="A62" i="1" s="1"/>
  <c r="A63" i="1" s="1"/>
  <c r="A64" i="1" s="1"/>
  <c r="A65" i="1" s="1"/>
  <c r="A66" i="1" s="1"/>
  <c r="A67" i="1" s="1"/>
  <c r="E32" i="1" l="1"/>
  <c r="G32" i="1" s="1"/>
  <c r="E52" i="1" l="1"/>
  <c r="G52" i="1" s="1"/>
  <c r="E51" i="1"/>
  <c r="G51" i="1" s="1"/>
  <c r="E36" i="1" l="1"/>
  <c r="G36" i="1" s="1"/>
  <c r="G68" i="1" s="1"/>
  <c r="G274" i="1" s="1"/>
</calcChain>
</file>

<file path=xl/sharedStrings.xml><?xml version="1.0" encoding="utf-8"?>
<sst xmlns="http://schemas.openxmlformats.org/spreadsheetml/2006/main" count="854" uniqueCount="320">
  <si>
    <t>ჯამი</t>
  </si>
  <si>
    <t>ჰა</t>
  </si>
  <si>
    <t>ტ</t>
  </si>
  <si>
    <t>ცალი</t>
  </si>
  <si>
    <t>მ3</t>
  </si>
  <si>
    <t>მ2</t>
  </si>
  <si>
    <t>კგ</t>
  </si>
  <si>
    <t>სათავე ნაგებობა</t>
  </si>
  <si>
    <t>VII კატეგორია გრუნტის დამუშავება პნევმატური ჩაქუჩით ადგილზე დაყრით</t>
  </si>
  <si>
    <t>მ</t>
  </si>
  <si>
    <t>#</t>
  </si>
  <si>
    <t>სამშენებლო ნარჩენების 20 მ-ის რადიუსში მოგროვება</t>
  </si>
  <si>
    <t>კვანძი პკ 6+59,5-დან პკ 6+89,2-მდე</t>
  </si>
  <si>
    <t>კვანძი პკ 3+19,2-ზე</t>
  </si>
  <si>
    <t>კვანძი პკ 46+24,1-ზე</t>
  </si>
  <si>
    <t>კვანძი პკ 50+00-ზე</t>
  </si>
  <si>
    <t>III კატეგორიის გრუნტის დამუშავება ხელით ტრანშეაში ადგილზე დაყრით</t>
  </si>
  <si>
    <t>არხის სარეაბილიტაციო ზოლში ბუჩქნარის გაკაფვა, მოგროვება და  დატვირთვა ავტთვითმცლელზე</t>
  </si>
  <si>
    <t>ხეების d=16 სმ-მდე მოჭრა, გასუფთავება და დასაწყობება ადგილზე</t>
  </si>
  <si>
    <t>ხეების d=24 სმ-მდე მოჭრა, გასუფთავება და დასაწყობება ადგილზე</t>
  </si>
  <si>
    <t>ხეების d=32 სმ-მდე მოჭრა, გასუფთავება და დასაწყობება ადგილზე</t>
  </si>
  <si>
    <t>ხეების d=32 სმ-ზე მეტი  მოჭრა, გასუფთავება და დასაწყობება ადგილზე</t>
  </si>
  <si>
    <t>გადანაჭრევი ხეების d=24 სმ-მდე ძირების ამოძირკვა, მოგროვება</t>
  </si>
  <si>
    <t>გადანაჭრევი ხეების d=32 სმ-მდე ძირების ამოძირკვა, მოგროვება</t>
  </si>
  <si>
    <t>გადანაჭრევი ხეების d=32 სმ-ზე მეტი ძირების ამოძირკვა, მოგროვება</t>
  </si>
  <si>
    <t>ძველი ამორტრიზირებული რინაბეტონის ЛР-6 ღარების დემონტაჟი (63 ცალი)</t>
  </si>
  <si>
    <t xml:space="preserve">ძველი ამორტიზირებული მონოლითური ბეტონის კედლების მონგრევა პნევმო ჩაქუჩით </t>
  </si>
  <si>
    <t xml:space="preserve">ბეტონის ნამტვრევების დატვირთვა ავტოთვითმცლელზე ხელით </t>
  </si>
  <si>
    <t xml:space="preserve">III კატ გრუნტის დამუშავება ქვაბულში ექსკავატორით, გრუნტის გვერდზე დაყრით </t>
  </si>
  <si>
    <t>ქვიშახრეშოვანი ფენის მოწყობა მოპირკეთების ქვეშ სისქით 10 სმ (1-5 მმ ფრაქციით)</t>
  </si>
  <si>
    <t>ხელის საზიდარათი 150 მ-ის მანძილიდან მოზიდული ქვიშა-რეშოვანი ფენის მოწყობა სისქით 10 სმ (1-5 მმ ფრაქციით)</t>
  </si>
  <si>
    <t>ტამპერატურული ნაკერის მოწყობა არხის პერიმეტრზე ბიტუმში გაჟღენთილი ფიცრით 15*4 სმ</t>
  </si>
  <si>
    <t xml:space="preserve">დატვირთული გრუნტის გატანა ნაყარში </t>
  </si>
  <si>
    <t>ნაყარში გრუნტის მოსწორება ბულდოზერით</t>
  </si>
  <si>
    <t xml:space="preserve">წყალმზომი ლარტის მოწყობა </t>
  </si>
  <si>
    <t>დამუშავებული გრუნტის უკუჩაყრა ხელით</t>
  </si>
  <si>
    <r>
      <t xml:space="preserve">არსებული ფოლადის მილის </t>
    </r>
    <r>
      <rPr>
        <sz val="11"/>
        <rFont val="Times New Roman"/>
        <family val="1"/>
      </rPr>
      <t xml:space="preserve">d=620 მმ დემონტაჟი </t>
    </r>
  </si>
  <si>
    <r>
      <t xml:space="preserve">არსებული ფოლადის მილის </t>
    </r>
    <r>
      <rPr>
        <sz val="11"/>
        <rFont val="Times New Roman"/>
        <family val="1"/>
      </rPr>
      <t xml:space="preserve">d=720 მმ დემონტაჟი </t>
    </r>
  </si>
  <si>
    <r>
      <t xml:space="preserve">არსებული ფოლადის მილის </t>
    </r>
    <r>
      <rPr>
        <sz val="11"/>
        <rFont val="Times New Roman"/>
        <family val="1"/>
      </rPr>
      <t xml:space="preserve">d=530 მმ დემონტაჟი 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</si>
  <si>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</si>
  <si>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rPr>
        <sz val="9"/>
        <rFont val="Times New Roman"/>
        <family val="1"/>
      </rPr>
      <t>В-7.5</t>
    </r>
    <r>
      <rPr>
        <sz val="9"/>
        <rFont val="AcadNusx"/>
      </rPr>
      <t xml:space="preserve"> </t>
    </r>
    <r>
      <rPr>
        <sz val="11"/>
        <rFont val="AcadNusx"/>
      </rPr>
      <t xml:space="preserve">კლასის მონოლითური ბეტონით მოსამზადებელი ფენის მოწყობა სისქით 7 სმ </t>
    </r>
  </si>
  <si>
    <r>
      <t xml:space="preserve">ხელის საზიდარათი 150 მ-ის მანძილიდან მოზიდული </t>
    </r>
    <r>
      <rPr>
        <sz val="11"/>
        <rFont val="Sylfaen"/>
        <family val="1"/>
      </rPr>
      <t>В-7,5 კ</t>
    </r>
    <r>
      <rPr>
        <sz val="11"/>
        <rFont val="AcadNusx"/>
      </rPr>
      <t xml:space="preserve">ლასის მონოლითური ბეტონით მოსამზადებელი ფენის მოწყობა სისქით 7 სმ </t>
    </r>
  </si>
  <si>
    <r>
      <t xml:space="preserve">არმატურა  А-III </t>
    </r>
    <r>
      <rPr>
        <sz val="11"/>
        <color theme="1"/>
        <rFont val="Cambria"/>
        <family val="1"/>
      </rPr>
      <t>∅</t>
    </r>
    <r>
      <rPr>
        <sz val="10"/>
        <color theme="1"/>
        <rFont val="Sylfaen"/>
        <family val="1"/>
      </rPr>
      <t xml:space="preserve">8 </t>
    </r>
    <r>
      <rPr>
        <sz val="11"/>
        <color theme="1"/>
        <rFont val="Sylfaen"/>
        <family val="1"/>
      </rPr>
      <t>მმ  შეძენა მონტაჟი</t>
    </r>
  </si>
  <si>
    <r>
      <t xml:space="preserve">არმირება   А-I    </t>
    </r>
    <r>
      <rPr>
        <sz val="11"/>
        <color theme="1"/>
        <rFont val="Cambria"/>
        <family val="1"/>
      </rPr>
      <t>∅</t>
    </r>
    <r>
      <rPr>
        <sz val="10"/>
        <color theme="1"/>
        <rFont val="Sylfaen"/>
        <family val="1"/>
      </rPr>
      <t xml:space="preserve">6  </t>
    </r>
    <r>
      <rPr>
        <sz val="11"/>
        <color theme="1"/>
        <rFont val="Sylfaen"/>
        <family val="1"/>
      </rPr>
      <t xml:space="preserve">მმ შეძენა მონტაჟი </t>
    </r>
  </si>
  <si>
    <r>
      <t xml:space="preserve"> არხთან მისასვლელი საამშენებლოსგზის მოწყობა 
</t>
    </r>
    <r>
      <rPr>
        <b/>
        <sz val="10"/>
        <color theme="1"/>
        <rFont val="Sylfaen"/>
        <family val="1"/>
      </rPr>
      <t>(B=4მ სმ  H = 30 სმ საერთო სიგრძით 400 მ</t>
    </r>
    <r>
      <rPr>
        <b/>
        <sz val="9"/>
        <color theme="1"/>
        <rFont val="Times New Roman"/>
        <family val="1"/>
      </rPr>
      <t>)</t>
    </r>
  </si>
  <si>
    <t>ტიპიური ნაგებობები</t>
  </si>
  <si>
    <t xml:space="preserve">გამშვები მრწყველში </t>
  </si>
  <si>
    <t xml:space="preserve">საცალფეხო ბოგირი </t>
  </si>
  <si>
    <t>ნაჟური წყლების მიმღები</t>
  </si>
  <si>
    <t xml:space="preserve">მილი </t>
  </si>
  <si>
    <r>
      <t xml:space="preserve">მილხიდი </t>
    </r>
    <r>
      <rPr>
        <sz val="11"/>
        <color theme="1"/>
        <rFont val="Times New Roman"/>
        <family val="1"/>
      </rPr>
      <t>L=</t>
    </r>
    <r>
      <rPr>
        <sz val="11"/>
        <color theme="1"/>
        <rFont val="Sylfaen"/>
        <family val="1"/>
      </rPr>
      <t>5.0 მ</t>
    </r>
  </si>
  <si>
    <r>
      <t xml:space="preserve">მილხიდი </t>
    </r>
    <r>
      <rPr>
        <sz val="11"/>
        <color theme="1"/>
        <rFont val="Times New Roman"/>
        <family val="1"/>
      </rPr>
      <t>L=3</t>
    </r>
    <r>
      <rPr>
        <sz val="11"/>
        <color theme="1"/>
        <rFont val="Sylfaen"/>
        <family val="1"/>
      </rPr>
      <t>.0 მ</t>
    </r>
  </si>
  <si>
    <t xml:space="preserve">ტ-2 </t>
  </si>
  <si>
    <t xml:space="preserve">ტ-1 </t>
  </si>
  <si>
    <t>ტ-3</t>
  </si>
  <si>
    <t>ტ-4</t>
  </si>
  <si>
    <t>ტ-5</t>
  </si>
  <si>
    <t>ტ-5-1</t>
  </si>
  <si>
    <t>ტ-7</t>
  </si>
  <si>
    <t>ტ-8</t>
  </si>
  <si>
    <t>ტ-9</t>
  </si>
  <si>
    <t>ტ-2-1</t>
  </si>
  <si>
    <t>სულ #1</t>
  </si>
  <si>
    <r>
      <rPr>
        <b/>
        <sz val="11"/>
        <color theme="1"/>
        <rFont val="AcadNusx"/>
      </rPr>
      <t>#</t>
    </r>
    <r>
      <rPr>
        <b/>
        <sz val="12"/>
        <color theme="1"/>
        <rFont val="Calibri"/>
        <family val="2"/>
        <scheme val="minor"/>
      </rPr>
      <t>1</t>
    </r>
  </si>
  <si>
    <t>#2-1</t>
  </si>
  <si>
    <t>VII კატ. გრუნტის დამუშაბება მექანიზმით გვერდზე დაყრით</t>
  </si>
  <si>
    <t xml:space="preserve">IV კატ. გრუნტის დამუშავება დამუშავება ხელით გვერდზე დაყრით </t>
  </si>
  <si>
    <t>ქვიშა-ხრეშოვანი საგების მოწყობა ნაგებობის ქვეშ სისქით 10 სმ</t>
  </si>
  <si>
    <r>
      <rPr>
        <sz val="11"/>
        <rFont val="Sylfaen"/>
        <family val="1"/>
      </rPr>
      <t>B-20 W4 F200</t>
    </r>
    <r>
      <rPr>
        <sz val="9"/>
        <rFont val="AcadNusx"/>
      </rPr>
      <t xml:space="preserve"> </t>
    </r>
    <r>
      <rPr>
        <sz val="11"/>
        <rFont val="AcadNusx"/>
      </rPr>
      <t xml:space="preserve">კლასის მონოლითური რკინაბეტონთ კედლების მოწყობა </t>
    </r>
  </si>
  <si>
    <t xml:space="preserve">ხვრეტების მოწყობა d=20 მმ L=250 მმ კედელში </t>
  </si>
  <si>
    <t>ხვრეტების მოწყობა d=28 მმ L=250 მმ კედელში (გამირებისთვის)</t>
  </si>
  <si>
    <r>
      <t xml:space="preserve">არმატურა   А-III </t>
    </r>
    <r>
      <rPr>
        <sz val="12"/>
        <rFont val="Cambria"/>
        <family val="1"/>
      </rPr>
      <t>∅</t>
    </r>
    <r>
      <rPr>
        <sz val="11"/>
        <rFont val="Sylfaen"/>
        <family val="1"/>
        <charset val="204"/>
      </rPr>
      <t>10მმ  შეძენა მონტაჟი</t>
    </r>
  </si>
  <si>
    <r>
      <t xml:space="preserve">არმატურა   А-I    </t>
    </r>
    <r>
      <rPr>
        <sz val="12"/>
        <rFont val="Cambria"/>
        <family val="1"/>
      </rPr>
      <t>∅</t>
    </r>
    <r>
      <rPr>
        <sz val="11"/>
        <rFont val="Sylfaen"/>
        <family val="1"/>
        <charset val="204"/>
      </rPr>
      <t>6მმ    შეძენა მონტაჟი</t>
    </r>
  </si>
  <si>
    <t>მაგისტრალური არხი</t>
  </si>
  <si>
    <t xml:space="preserve">ფოლადის ფირფიტა 250*250მმ სისქით 10მმ შეძენა მონტაჟი (2ცალი) </t>
  </si>
  <si>
    <t>ანკერი განშლადი PFG/LB8-25 შეძენა მონტაჟი</t>
  </si>
  <si>
    <t>მოაჟირის შეღებვა ზეთოვანი საღებავით 2 ფენად</t>
  </si>
  <si>
    <t xml:space="preserve">ადრე დამუშავებული (IV კატეგორიის) გრუნტის უკუჩაყრა </t>
  </si>
  <si>
    <t xml:space="preserve">ადრე დამუშავებული (VII კატეგორიის) გრუნტის კედლების გასწვრივ დაწყობა </t>
  </si>
  <si>
    <r>
      <rPr>
        <sz val="11"/>
        <color theme="1"/>
        <rFont val="AcadNusx"/>
      </rPr>
      <t xml:space="preserve">ხვრეტების მოწყობა </t>
    </r>
    <r>
      <rPr>
        <sz val="11"/>
        <color theme="1"/>
        <rFont val="Times New Roman"/>
        <family val="1"/>
      </rPr>
      <t>d=</t>
    </r>
    <r>
      <rPr>
        <sz val="11"/>
        <color theme="1"/>
        <rFont val="Sylfaen"/>
        <family val="1"/>
      </rPr>
      <t>10 მ</t>
    </r>
    <r>
      <rPr>
        <sz val="11"/>
        <color theme="1"/>
        <rFont val="Times New Roman"/>
        <family val="1"/>
      </rPr>
      <t>მ   L=</t>
    </r>
    <r>
      <rPr>
        <sz val="11"/>
        <color theme="1"/>
        <rFont val="Sylfaen"/>
        <family val="1"/>
      </rPr>
      <t xml:space="preserve">200 მმ კედელში </t>
    </r>
  </si>
  <si>
    <r>
      <t xml:space="preserve">ანკერების </t>
    </r>
    <r>
      <rPr>
        <sz val="10"/>
        <color theme="1"/>
        <rFont val="Times New Roman"/>
        <family val="1"/>
      </rPr>
      <t>A-III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mbria"/>
        <family val="1"/>
      </rPr>
      <t>∅</t>
    </r>
    <r>
      <rPr>
        <sz val="11"/>
        <color theme="1"/>
        <rFont val="AcadNusx"/>
      </rPr>
      <t xml:space="preserve">12 </t>
    </r>
    <r>
      <rPr>
        <sz val="11"/>
        <color theme="1"/>
        <rFont val="Sylfaen"/>
        <family val="1"/>
      </rPr>
      <t>მმ</t>
    </r>
    <r>
      <rPr>
        <sz val="11"/>
        <color theme="1"/>
        <rFont val="AcadNusx"/>
      </rPr>
      <t xml:space="preserve"> </t>
    </r>
    <r>
      <rPr>
        <sz val="11"/>
        <color theme="1"/>
        <rFont val="Times New Roman"/>
        <family val="1"/>
      </rPr>
      <t>L=</t>
    </r>
    <r>
      <rPr>
        <sz val="11"/>
        <color theme="1"/>
        <rFont val="Sylfaen"/>
        <family val="1"/>
      </rPr>
      <t>0,4 მ</t>
    </r>
    <r>
      <rPr>
        <b/>
        <sz val="11"/>
        <color theme="1"/>
        <rFont val="AcadNusx"/>
      </rPr>
      <t xml:space="preserve"> </t>
    </r>
    <r>
      <rPr>
        <sz val="11"/>
        <color theme="1"/>
        <rFont val="Sylfaen"/>
        <family val="1"/>
      </rPr>
      <t>შეძენა მონტაჟი (40 ცალი)</t>
    </r>
  </si>
  <si>
    <r>
      <t>ანკერი  А-III ∅16მმ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L=1.0 მ</t>
    </r>
    <r>
      <rPr>
        <sz val="11"/>
        <color theme="1"/>
        <rFont val="AcadNusx"/>
      </rPr>
      <t xml:space="preserve"> შეძენა მონტაჟი (60 ცალი)</t>
    </r>
  </si>
  <si>
    <t>სულ #2-1</t>
  </si>
  <si>
    <t>#2-2</t>
  </si>
  <si>
    <t>არსებული მონოლითური კედლების მონგრევა პნევმოჩაქუჩით</t>
  </si>
  <si>
    <t>არსებული ზედაპირული ფარის დემონტაჟი (1 ცალი)</t>
  </si>
  <si>
    <t>არსებული ზედაპირული ფარის მონტაჟი (1 ცალი)</t>
  </si>
  <si>
    <t>ფარის შეღება ანტიკოროზიული საღებავით</t>
  </si>
  <si>
    <t>IV- კატეგორიის გრუნტი დამუშაება ხელით,  გერდზე დაყრით</t>
  </si>
  <si>
    <t>ფარების შეღება ანტიკოროზიული საღებავით</t>
  </si>
  <si>
    <t>ადრე დამუშავებული (IV-კატეგორიის) გრუნტის უკუჩაყრა</t>
  </si>
  <si>
    <t>ადრე დამუშავებული (VII-კატეგორიის) გრუნტის კედლების გასწვრივ დაწყობა</t>
  </si>
  <si>
    <t>VII კატ. გრუნტის დამუშავება პნევმატური ჩაქუჩით ადგილზე დაყრით</t>
  </si>
  <si>
    <t>არსებული ფოლადის მილის d=530 მმ დემონტაჟი</t>
  </si>
  <si>
    <t>არსებული ფოლადის მილის d=530 მმ მონტაჟი</t>
  </si>
  <si>
    <t>IV კატეგორიის გრუნტი დამუშაება ხელით,  გერდზე დაყრით</t>
  </si>
  <si>
    <t>ფოლადის მილის დაფარვა ანტიკოროზიული საღებავით</t>
  </si>
  <si>
    <t>ავარიული წყალსაგდები პკ 0+50</t>
  </si>
  <si>
    <t>ბეტონის ნამტვრევების დატვირთვა ავტოთვითმცლელებზე ხელით</t>
  </si>
  <si>
    <t>ქვიშახ-რეშის საგების მოწყობა ნაგებობის ქვეშ სისქით 10 სმ</t>
  </si>
  <si>
    <t>B-22,5 W4 F200 კლასის მონოლითური რკინაბეტონით  ძირის ფილის მოწყობა</t>
  </si>
  <si>
    <r>
      <t xml:space="preserve">არმირება  А-III </t>
    </r>
    <r>
      <rPr>
        <sz val="12"/>
        <color theme="1"/>
        <rFont val="Cambria"/>
        <family val="1"/>
      </rPr>
      <t>∅</t>
    </r>
    <r>
      <rPr>
        <sz val="11"/>
        <color theme="1"/>
        <rFont val="Sylfaen"/>
        <family val="1"/>
      </rPr>
      <t xml:space="preserve">10 მმ </t>
    </r>
  </si>
  <si>
    <r>
      <t xml:space="preserve">არმირება  А-I   </t>
    </r>
    <r>
      <rPr>
        <sz val="12"/>
        <color theme="1"/>
        <rFont val="Cambria"/>
        <family val="1"/>
      </rPr>
      <t>∅</t>
    </r>
    <r>
      <rPr>
        <sz val="11"/>
        <color theme="1"/>
        <rFont val="Sylfaen"/>
        <family val="1"/>
      </rPr>
      <t xml:space="preserve">8 მმ  </t>
    </r>
  </si>
  <si>
    <t xml:space="preserve">B-22,5 W4  F200  კლასის მონოლითური ბეტონით კედლების მოწყობა </t>
  </si>
  <si>
    <r>
      <t>ფოლადის მილის</t>
    </r>
    <r>
      <rPr>
        <sz val="10"/>
        <rFont val="Sylfaen"/>
        <family val="1"/>
      </rPr>
      <t xml:space="preserve"> </t>
    </r>
    <r>
      <rPr>
        <sz val="11"/>
        <rFont val="Sylfaen"/>
        <family val="1"/>
      </rPr>
      <t>d</t>
    </r>
    <r>
      <rPr>
        <sz val="10"/>
        <rFont val="Sylfaen"/>
        <family val="1"/>
      </rPr>
      <t>=</t>
    </r>
    <r>
      <rPr>
        <sz val="11"/>
        <rFont val="Sylfaen"/>
        <family val="1"/>
      </rPr>
      <t xml:space="preserve">630/7 მმ შეძენა მოწყობა </t>
    </r>
  </si>
  <si>
    <t xml:space="preserve">ახალი სიღრმული ფარის ГС 60-150 შეძენა მონტაჟი, ამწემექანიზმებთან, ჩასატანებელ დეტალებთან და შემაჭიდროებელ რეზინთან ერთად (1 ცალი) </t>
  </si>
  <si>
    <r>
      <t>მ</t>
    </r>
    <r>
      <rPr>
        <vertAlign val="superscript"/>
        <sz val="11"/>
        <rFont val="Sylfaen"/>
        <family val="1"/>
      </rPr>
      <t>2</t>
    </r>
  </si>
  <si>
    <t>სულ #2-2</t>
  </si>
  <si>
    <t xml:space="preserve">არსებული მონოლითური ბეტონის კედლების მონგრევა პნევმო ჩაქუჩით  </t>
  </si>
  <si>
    <t xml:space="preserve">არსებული ქვით ნაშენი კედლის მონგრევა პნევმო ჩაქუჩით  </t>
  </si>
  <si>
    <t>IV- კატეგორიის გრუნტი დამუშაება მექანიზმებით,  გვერდზე დაყრით</t>
  </si>
  <si>
    <t xml:space="preserve">ადრე მოწყობილი დროებითი ზღუდარის დემონტაჟი </t>
  </si>
  <si>
    <t>წყლის ამოტუმბვა ტრანშეიდან 16 კბმ/სთ წარმადობის ტუმბოთი</t>
  </si>
  <si>
    <t>მან/სთ</t>
  </si>
  <si>
    <t>ბეტონის კედლების დაფარვა ბიტუმის მასტიკით, გრუნთან შეხების ფართობზე</t>
  </si>
  <si>
    <t>გაბიონის უკანა სივრცის შევსება მოგროვილი საამშენებლო ნარჩენებით</t>
  </si>
  <si>
    <t>გაბიონის უკანა სივრცის შევსება ადრე დამუშავებული  გრუნტით</t>
  </si>
  <si>
    <t>#2-3</t>
  </si>
  <si>
    <t>არსებული რკინაბეტონის ЛР-6 ღარების დემონტაჟი (4 ცალი)</t>
  </si>
  <si>
    <t>დემონტირებული რკინაბეტონი ღარების ЛР-6 დამტვრევა</t>
  </si>
  <si>
    <t>არსებული ორი ფოლადის ნახევარმილის d=720 მმ დემონტაჟი (L1=10მ; L2=10,5მ)</t>
  </si>
  <si>
    <t xml:space="preserve">დემონტირებული ფოლადის ნახევარმილის d=720 მმ დატვირთვა ავტოთვითმცლელზე </t>
  </si>
  <si>
    <t xml:space="preserve">ღორღის საგების მოწყობა გაბიონის ქვეშ სისქით 10 სმ </t>
  </si>
  <si>
    <t xml:space="preserve">კარიერში შეძენილი საგაბიონე ქვების შემოტანა </t>
  </si>
  <si>
    <t xml:space="preserve">გაბიონების კალათების შეძენა ზომით 2,0X1,0X1,0 მ </t>
  </si>
  <si>
    <t xml:space="preserve">გაბიონების კალათების მოწყობა ზომით 2х1х1მ, ბლოკების ერთმანეთთან დამაგრება, ქვის ჩატვირთვა ხელით მოსწორება, სახურავის დაყენება და დამაგრება                       </t>
  </si>
  <si>
    <t>შესაკრავი მავთული d=2.2 მმ შეძენა მონტაჟი</t>
  </si>
  <si>
    <t xml:space="preserve">B-22,5 W4 F200 კლასის მონოლითური რკინაბეტონის ბალიშების მოწყობა ბურჯებისთვის ზომით 100X100X50 სმ (3 ადგილას) </t>
  </si>
  <si>
    <r>
      <t xml:space="preserve">არმატურის ბადე 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 xml:space="preserve">10 მმ  შეძენა მონტაჟი </t>
    </r>
  </si>
  <si>
    <t>B-22,5 W4 F200 კლასის მონოლითური  ბეტონით სათავისის კედლების მოწყობა  (2 ადგილას)</t>
  </si>
  <si>
    <r>
      <t xml:space="preserve">არმატურის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 xml:space="preserve">8 მმ შეძენა მონტაჯი უჯრა 10სმ L=9.2 მ  გისოსის მოსაწყობად </t>
    </r>
  </si>
  <si>
    <t xml:space="preserve">ფოლადის მილის d=630/7 მმ შეძენა მოწყობა </t>
  </si>
  <si>
    <t>ფოლადის მილის d=630/7 მმ სათავისების დაფარვა ბიტუმის მასტიკის ორი ფენით(40-40 სმ სიგრძეზე)</t>
  </si>
  <si>
    <r>
      <t>ფოლადის მილის d=325/7 მმ შეძენა მონტაჟი (</t>
    </r>
    <r>
      <rPr>
        <sz val="11"/>
        <rFont val="AcadNusx"/>
      </rPr>
      <t>#</t>
    </r>
    <r>
      <rPr>
        <sz val="11"/>
        <rFont val="Sylfaen"/>
        <family val="1"/>
      </rPr>
      <t>1,</t>
    </r>
    <r>
      <rPr>
        <sz val="11"/>
        <rFont val="AcadNusx"/>
      </rPr>
      <t xml:space="preserve"> #</t>
    </r>
    <r>
      <rPr>
        <sz val="11"/>
        <rFont val="Sylfaen"/>
        <family val="1"/>
      </rPr>
      <t xml:space="preserve">2 </t>
    </r>
    <r>
      <rPr>
        <sz val="11"/>
        <rFont val="AcadNusx"/>
      </rPr>
      <t>#</t>
    </r>
    <r>
      <rPr>
        <sz val="11"/>
        <rFont val="Sylfaen"/>
        <family val="1"/>
      </rPr>
      <t xml:space="preserve">3) ბურჯებად მოსაწყობად </t>
    </r>
  </si>
  <si>
    <t xml:space="preserve">კუთხოვანა 100*100*8 შეძენა მონტაჟი </t>
  </si>
  <si>
    <t>მონოლითურ ბეტონის ბალიშებში D=16 მმ L=65 მმ ხვრეტების მოწყობა</t>
  </si>
  <si>
    <r>
      <t xml:space="preserve">არმატურის ბადე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>10 მმ შეძენა მონტაჟი</t>
    </r>
  </si>
  <si>
    <t>ქვაბულის ძირის მოსწორება ხელით</t>
  </si>
  <si>
    <t>ადრე დამუშაებული გრუნტის უკუჩაყრა და ადგილზე მოსწორება ხელით</t>
  </si>
  <si>
    <t>მდინარეული ბალასტის ხარისხოვანი ყრილის მოწყობა</t>
  </si>
  <si>
    <t>ადგილობრივი ბალასტით ხარისხოანი ყრილის მოწყობა დატკეპვნით</t>
  </si>
  <si>
    <t>მორჩენილი გრუნტის ადგილზე მოსწორება ხელით</t>
  </si>
  <si>
    <t>ბეტონის კედლების დაფარვა ბიტუმის მასტიკით, გრუნთთან შეხების ფართობზე</t>
  </si>
  <si>
    <t>სულ #2-3</t>
  </si>
  <si>
    <t>#2-4</t>
  </si>
  <si>
    <r>
      <t xml:space="preserve">ჭა </t>
    </r>
    <r>
      <rPr>
        <b/>
        <sz val="11"/>
        <rFont val="AcadNusx"/>
      </rPr>
      <t>#</t>
    </r>
    <r>
      <rPr>
        <b/>
        <sz val="11"/>
        <rFont val="Sylfaen"/>
        <family val="1"/>
        <charset val="204"/>
      </rPr>
      <t>1-ის მოწყობა</t>
    </r>
  </si>
  <si>
    <t>III კატ გრუნტი დამუშაება ქვაბულში ხელით, გრუნტის გერდზე დაყრით</t>
  </si>
  <si>
    <t xml:space="preserve">B-22,5 W4 F200 კლასის მონოლითური რკინაბეტონით ძირის ფილის მოწყობა </t>
  </si>
  <si>
    <r>
      <t xml:space="preserve">არმატურა 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 xml:space="preserve">10  მმ შეძენა მონტაჟი </t>
    </r>
  </si>
  <si>
    <t xml:space="preserve">B-22,5 W4 F200 კლასის მონოლითური ბეტონით კედლების მოწყობა </t>
  </si>
  <si>
    <t>ფოლადის მილის მონტაჟი d=630/7 მმ შეძენა მონტაჟი</t>
  </si>
  <si>
    <t xml:space="preserve">ფოლადის მილი d=426/4 მმ შეძნა მონტაჟი </t>
  </si>
  <si>
    <t xml:space="preserve">ახალი სიღრმული ფარის ГС 40-150 შეძენა მონტაჟი, ამწემექანიზმებთან, ჩასატანებელ დეტალებთან და შემაჭიდროებელ რეზინთან ერთად (2 ცალი) </t>
  </si>
  <si>
    <r>
      <t xml:space="preserve">ჭა </t>
    </r>
    <r>
      <rPr>
        <b/>
        <sz val="11"/>
        <rFont val="AcadNusx"/>
      </rPr>
      <t>#</t>
    </r>
    <r>
      <rPr>
        <b/>
        <sz val="11"/>
        <rFont val="Sylfaen"/>
        <family val="1"/>
        <charset val="204"/>
      </rPr>
      <t>2-ის მოწყობა</t>
    </r>
  </si>
  <si>
    <t>III კატ გრუნტი დამუშაება ხელით, გვერდზე დაყრით</t>
  </si>
  <si>
    <t>არსებული ფოლადის ნახევარმილის D=530 მმ L=12 მ დემონტაჟი</t>
  </si>
  <si>
    <t xml:space="preserve">დემონტირებული ნახევარმილის დატვირთვა ავტოთვითმცლელებზე </t>
  </si>
  <si>
    <r>
      <t xml:space="preserve">არმატურა 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 xml:space="preserve">10 მმ შეძენა მონტაჟი </t>
    </r>
  </si>
  <si>
    <t>ფოლადის მილის d=530/7 მმ შეძენა მონტაჟი</t>
  </si>
  <si>
    <t>ფოლადის მილი _x000D_d=325/4 მმ შეძენა მონტაჟი</t>
  </si>
  <si>
    <r>
      <t xml:space="preserve">არმატურა  A-III </t>
    </r>
    <r>
      <rPr>
        <sz val="12"/>
        <rFont val="Cambria"/>
        <family val="1"/>
      </rPr>
      <t>∅8</t>
    </r>
    <r>
      <rPr>
        <sz val="11"/>
        <rFont val="Sylfaen"/>
        <family val="1"/>
      </rPr>
      <t xml:space="preserve"> მმ შეძენა მონტაჟი </t>
    </r>
  </si>
  <si>
    <t>დამუშავებული გრუნტის უკუჩაყრა  ხელით</t>
  </si>
  <si>
    <r>
      <t xml:space="preserve">ჭა </t>
    </r>
    <r>
      <rPr>
        <b/>
        <sz val="11"/>
        <rFont val="AcadNusx"/>
      </rPr>
      <t>#</t>
    </r>
    <r>
      <rPr>
        <b/>
        <sz val="11"/>
        <rFont val="Sylfaen"/>
        <family val="1"/>
        <charset val="204"/>
      </rPr>
      <t>3-ის მოწყობა</t>
    </r>
  </si>
  <si>
    <t>III  კატ გრუნტი დამუშაება ხელით, გვერდზე დაყრით</t>
  </si>
  <si>
    <t xml:space="preserve">ქვიშა-ხრეშოვანი საგების მოწყობა ნაგებობის ქვეშ სისქით 10 სმ </t>
  </si>
  <si>
    <r>
      <t xml:space="preserve">არმატურა _x000D_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>10 მმ შეძენა მონტჟი</t>
    </r>
  </si>
  <si>
    <t>B-22,5 W4 F200 კლასის მონოლითური რკინაბეტონით მართკუთხა კვეთის არხის მოწყობა</t>
  </si>
  <si>
    <r>
      <t xml:space="preserve">არმატურა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 xml:space="preserve">8მმ შეძენა მონტაჟი </t>
    </r>
  </si>
  <si>
    <t>სულ #2-4</t>
  </si>
  <si>
    <t>III კატ გრუნტის დამუშავება ხელით ქვაბულში ადგილზე დაყრით</t>
  </si>
  <si>
    <r>
      <t xml:space="preserve">არმატურა A-III </t>
    </r>
    <r>
      <rPr>
        <sz val="12"/>
        <rFont val="Cambria"/>
        <family val="1"/>
      </rPr>
      <t xml:space="preserve">∅10 </t>
    </r>
    <r>
      <rPr>
        <sz val="11"/>
        <rFont val="Sylfaen"/>
        <family val="1"/>
      </rPr>
      <t xml:space="preserve">მმ შეძენა მონტაჟი </t>
    </r>
  </si>
  <si>
    <t>ფოლადის მილი d=219/4,5 მმ  შეძენა მონტაჟი</t>
  </si>
  <si>
    <t>#2-5</t>
  </si>
  <si>
    <r>
      <t xml:space="preserve">არმატურა А-III </t>
    </r>
    <r>
      <rPr>
        <sz val="11"/>
        <rFont val="Cambria"/>
        <family val="1"/>
      </rPr>
      <t>∅</t>
    </r>
    <r>
      <rPr>
        <sz val="11"/>
        <rFont val="Sylfaen"/>
        <family val="1"/>
      </rPr>
      <t xml:space="preserve">8 მმ შეძენა მონტაჟი ნაგავდამჭერი ბადის მოსაწყობად  </t>
    </r>
  </si>
  <si>
    <t xml:space="preserve">ბადე მოთუთიებული, უჯრედით 20*20მმ შეძენა მონტაჟი ნაგავდამჭერი ბადის მოსაწყობად   </t>
  </si>
  <si>
    <t xml:space="preserve">რკინაბეტონის გადახურვის ფილა 200x200x15 სმ თუჯის მრგვალი ხუფით შეძენა მონტაჟი </t>
  </si>
  <si>
    <r>
      <t xml:space="preserve">არმატურა A-III </t>
    </r>
    <r>
      <rPr>
        <sz val="11"/>
        <rFont val="Cambria"/>
        <family val="1"/>
      </rPr>
      <t>∅</t>
    </r>
    <r>
      <rPr>
        <sz val="11"/>
        <rFont val="Sylfaen"/>
        <family val="1"/>
      </rPr>
      <t xml:space="preserve">10 მმ უჯრა 10სმ შეძენა მონტაჟი გისოსის მოსაწყობად </t>
    </r>
  </si>
  <si>
    <t>ადრე დამუშაებული გრუნტის უკუჩაყრა  ხელით</t>
  </si>
  <si>
    <t>სულ #2-5</t>
  </si>
  <si>
    <t>ადრე დამუშაებული გრუნტის უკუჩაყრა ექსკავატორით</t>
  </si>
  <si>
    <t>#2-6</t>
  </si>
  <si>
    <t>III კატ გრუნტი დამუშაება ქვაბულში ექსკავატორით, გრუნტის გერდზე დაყრით</t>
  </si>
  <si>
    <t xml:space="preserve">არმატურა  A-III ∅10 მმ შეძენა მონტაჟი </t>
  </si>
  <si>
    <t xml:space="preserve">ფოლადის მილი d=219/4,5 მმ შეძენა მონტაჟი </t>
  </si>
  <si>
    <r>
      <t xml:space="preserve">არმატურა 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 xml:space="preserve">10 მმ,  А-I </t>
    </r>
    <r>
      <rPr>
        <sz val="12"/>
        <rFont val="Cambria"/>
        <family val="1"/>
      </rPr>
      <t>∅</t>
    </r>
    <r>
      <rPr>
        <sz val="11"/>
        <rFont val="Sylfaen"/>
        <family val="1"/>
      </rPr>
      <t>6 მმ  შეძენა მონტაჟი სარტყელის მოსაწყობად</t>
    </r>
  </si>
  <si>
    <t>სულ #2-6</t>
  </si>
  <si>
    <t>ქვანაყარი ბალიშის მოწყობა D=200÷300 მმ</t>
  </si>
  <si>
    <t>#2-7</t>
  </si>
  <si>
    <t>III კატ. გრუნტი დამუშაება ქვაბულში ექსკავატორით, გრუნტის გერდზე დაყრით</t>
  </si>
  <si>
    <t xml:space="preserve">ახალი სიღრმული ფარის ГС 30-150 შეძენა მონტაჟი, ამწემექანიზმებთან, ჩასატანებელ დეტალებთან და შემაჭიდროებელ რეზინთან ერთად (4 ცალი) </t>
  </si>
  <si>
    <t xml:space="preserve">ახალი ზედაპირული ფარის ПС 60-30-150 შეძენა მონტაჟი, ამწემექანიზმებთან, ჩასატანებელ დეტალებთან და შემაჭიდროებელ რეზინთან ერთად (1 ცალი) </t>
  </si>
  <si>
    <t xml:space="preserve">ახალი სიღრმული ფარის ГС 40-150 მონტაჟი ეძენა მონტაჟი, ამწემექანიზმებთან, ჩასატანებელ დეტალებთან და შემაჭიდროებელ რეზინთან ერთად (1 ცალი) </t>
  </si>
  <si>
    <t>დანართიN#1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</si>
  <si>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</si>
  <si>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</si>
  <si>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</si>
  <si>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</si>
  <si>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</si>
  <si>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>(_______________________) ლარი</t>
  </si>
  <si>
    <t xml:space="preserve">                 (თანხა ციფრებით)</t>
  </si>
  <si>
    <t>(თანხა სიტყვიერად)</t>
  </si>
  <si>
    <t>Sifri</t>
  </si>
  <si>
    <t>samuSaos dasaxeleba</t>
  </si>
  <si>
    <t>erTeulis ganzomileba</t>
  </si>
  <si>
    <t>raodenoba</t>
  </si>
  <si>
    <t>erTeulis Rirebuleba</t>
  </si>
  <si>
    <t>saerTo Rirebuleba</t>
  </si>
  <si>
    <t>"____"_________" 2021 წ</t>
  </si>
  <si>
    <r>
      <t xml:space="preserve">ობიექტის დასახელება: </t>
    </r>
    <r>
      <rPr>
        <b/>
        <sz val="12"/>
        <rFont val="AcadNusx"/>
      </rPr>
      <t xml:space="preserve">,,კასპის მუნიციპალიტეტში იდლეთის მაგისტრალური არხის რეაბილიტაცია-მოდერნიზაცია-აღჭურვა" </t>
    </r>
  </si>
  <si>
    <t>გაუთვალისწინებელი ხარჯები 3%</t>
  </si>
  <si>
    <t>დღგ 18%</t>
  </si>
  <si>
    <t>სულ ხარჯთაღრიცხვით</t>
  </si>
  <si>
    <t>შენიშვა:</t>
  </si>
  <si>
    <t>1)</t>
  </si>
  <si>
    <t>2)</t>
  </si>
  <si>
    <t>ზედნადები ხარჯები და გეგმიური მოგება გათვალისწინებული უნდა იქნას შემოთავაზებულ ერთეულის ღირებულებაში.</t>
  </si>
  <si>
    <t>(ხელმოწერა)</t>
  </si>
  <si>
    <t>ბ/ა (ბეჭდის არსებობის შემთხვევაში)</t>
  </si>
  <si>
    <t>სულ #2-7</t>
  </si>
  <si>
    <r>
      <t>ჯამი #2-1</t>
    </r>
    <r>
      <rPr>
        <b/>
        <sz val="11"/>
        <rFont val="Calibri"/>
        <family val="2"/>
      </rPr>
      <t>÷</t>
    </r>
    <r>
      <rPr>
        <b/>
        <sz val="11"/>
        <rFont val="AcadNusx"/>
      </rPr>
      <t>2-7</t>
    </r>
  </si>
  <si>
    <t>სულ ჯამი</t>
  </si>
  <si>
    <r>
      <t>მე-2 სვეტში ტ-1</t>
    </r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ტ-9-ით აღნიშნულია ტიპიური სამუშაოები, რომელთა განფასება ხდება შესაბამისი </t>
    </r>
    <r>
      <rPr>
        <i/>
        <u/>
        <sz val="10"/>
        <rFont val="Arial"/>
        <family val="2"/>
      </rPr>
      <t>ტიპიური</t>
    </r>
    <r>
      <rPr>
        <sz val="10"/>
        <rFont val="Arial"/>
        <family val="2"/>
      </rPr>
      <t xml:space="preserve"> ლოკალური ხარჯთაღრიცხვით (იხილეთ დანართი </t>
    </r>
    <r>
      <rPr>
        <sz val="10"/>
        <rFont val="Calibri"/>
        <family val="2"/>
      </rPr>
      <t>№</t>
    </r>
    <r>
      <rPr>
        <sz val="10"/>
        <rFont val="Arial"/>
        <family val="2"/>
      </rPr>
      <t>1-1, ტ-1</t>
    </r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ტ-9). ამ პოზიციების </t>
    </r>
    <r>
      <rPr>
        <i/>
        <u/>
        <sz val="10"/>
        <rFont val="Arial"/>
        <family val="2"/>
      </rPr>
      <t>ერთეულის ღირებულებაში</t>
    </r>
    <r>
      <rPr>
        <sz val="10"/>
        <rFont val="Arial"/>
        <family val="2"/>
      </rPr>
      <t xml:space="preserve"> (მე-6 სვეტი) ჩაიწერება  შესაბამისი ტიპიური ხარჯთაღრიცხვის </t>
    </r>
    <r>
      <rPr>
        <i/>
        <u/>
        <sz val="10"/>
        <rFont val="Arial"/>
        <family val="2"/>
      </rPr>
      <t>ჯამური ღირებულება</t>
    </r>
    <r>
      <rPr>
        <sz val="10"/>
        <rFont val="Arial"/>
        <family val="2"/>
      </rPr>
      <t>;</t>
    </r>
  </si>
  <si>
    <t>გამშვები მრწყველში</t>
  </si>
  <si>
    <t xml:space="preserve">ახალი სიღრმული ფარის ГС 30-150 შეძენა მონტაჟი, ამწემექანიზმებთან, ჩასატანებელ დეტალებთან და შემაჭიდროებელ რეზინთან ერთად (1 ცალი) </t>
  </si>
  <si>
    <t>პოლიეთილენის მილი D=200/7.7 მმ შეძენა მონტაჟი</t>
  </si>
  <si>
    <t>ტ-1</t>
  </si>
  <si>
    <t>ფოლადის მილი d=152/4,5 მმ შეძენა მონტაჟი</t>
  </si>
  <si>
    <t>სულ ტ-1</t>
  </si>
  <si>
    <t xml:space="preserve"> ფოლადის მილის დაფარვა ანტიკოროზიული საღებავით</t>
  </si>
  <si>
    <t>ქვანაყარი ბალიშის მოწყობა D=100÷200 მმ</t>
  </si>
  <si>
    <t>ტ-2</t>
  </si>
  <si>
    <t>III კატ. გრუნტის დამუშავება ხელით ქვაბულში ადგილზე დაყრით</t>
  </si>
  <si>
    <t xml:space="preserve">ფოლადის მილი d=152/4,5 მმ შეძენა მონტაჟი </t>
  </si>
  <si>
    <t xml:space="preserve">ფოლადის მუხლების (d=150 მმ 45° -2 ცალი; 
d=150 მმ 90°-1 ცალი) შეძენა მოწყობა </t>
  </si>
  <si>
    <t xml:space="preserve">ადრე დამუშავებული გრუნტის უკუჩაყრა </t>
  </si>
  <si>
    <r>
      <t>მ</t>
    </r>
    <r>
      <rPr>
        <vertAlign val="superscript"/>
        <sz val="10"/>
        <rFont val="Sylfaen"/>
        <family val="1"/>
        <charset val="204"/>
      </rPr>
      <t>4</t>
    </r>
    <r>
      <rPr>
        <sz val="11"/>
        <color theme="1"/>
        <rFont val="Calibri"/>
        <family val="2"/>
        <scheme val="minor"/>
      </rPr>
      <t/>
    </r>
  </si>
  <si>
    <t>სულ ტ-2</t>
  </si>
  <si>
    <t>გამშვები მრწყველში მოუპირკეთებელ არხში</t>
  </si>
  <si>
    <t xml:space="preserve">ბადე მოთუთიებული, უჯრედით 20*20 მმ შეძენა მონტაჟი ნაგავდამჭერი ბადის მოსაწყობად   </t>
  </si>
  <si>
    <t>სულ ტ-2-1</t>
  </si>
  <si>
    <t>III კატეგორიის გრუნტის დამუშავება ხელით ქვაბულში ადგილზე დაყრით</t>
  </si>
  <si>
    <t>ფოლადის მილი d=152/4,5 მმ  შეძენა მონტაჟი</t>
  </si>
  <si>
    <t>სულ ტ-3</t>
  </si>
  <si>
    <t>გამშვები გამანაწილებელში მილხიდით</t>
  </si>
  <si>
    <t xml:space="preserve">B-22,5 W4  F200 კლასის მონოლითური რკინაბეტონით კედლების და ბორდიურის მოწყობა </t>
  </si>
  <si>
    <t xml:space="preserve">B-22,5 W4 F200 კლასის მონოლითური რკინაბეტონით  აკვედუკის სათავისების ძირის მოწყობა ზომით 160*160*40 სმ (2 ადგილას) </t>
  </si>
  <si>
    <t xml:space="preserve">ფოლადის მილი d=630/7 მმ შეძენა მონტაჟი </t>
  </si>
  <si>
    <t>ახალი სიღრმული ფარის ГС 40-150 შეძენა მონტაჟი, ამწემექანიზმებთან, ჩასატანებელ დეტალებთან და შემაჭიდროებელ რეზინთან ერთად (3 ცალი)</t>
  </si>
  <si>
    <t>სულ ტ-4</t>
  </si>
  <si>
    <t xml:space="preserve"> III კატ. გრუნტი დამუშაება ქვაბულში ექსკავატორით, გრუნტის გერდზე დაყრით</t>
  </si>
  <si>
    <t xml:space="preserve">B-22,5 W4 F200 კლასის მონოლითური რკინაბეტონით კედლების მოწყობა </t>
  </si>
  <si>
    <r>
      <t xml:space="preserve">არმირება   А-I    </t>
    </r>
    <r>
      <rPr>
        <sz val="11"/>
        <rFont val="Cambria"/>
        <family val="1"/>
      </rPr>
      <t>∅</t>
    </r>
    <r>
      <rPr>
        <sz val="11"/>
        <rFont val="Sylfaen"/>
        <family val="1"/>
      </rPr>
      <t xml:space="preserve">6 მმ      შეძენა მონტაჟი </t>
    </r>
  </si>
  <si>
    <t xml:space="preserve">არმატურა  A-III ∅10 მმ    შეძენა მონტაჟი </t>
  </si>
  <si>
    <t>ადრე დამუშაებული გრუნტის უკუჩაყრა ხელით</t>
  </si>
  <si>
    <t>სულ ტ-5</t>
  </si>
  <si>
    <r>
      <t xml:space="preserve">მილხიდი </t>
    </r>
    <r>
      <rPr>
        <b/>
        <i/>
        <sz val="11"/>
        <rFont val="Sylfaen"/>
        <family val="1"/>
      </rPr>
      <t>L</t>
    </r>
    <r>
      <rPr>
        <b/>
        <sz val="11"/>
        <rFont val="Sylfaen"/>
        <family val="1"/>
      </rPr>
      <t>=5 მ</t>
    </r>
  </si>
  <si>
    <r>
      <t xml:space="preserve">მილხიდი </t>
    </r>
    <r>
      <rPr>
        <b/>
        <i/>
        <sz val="11"/>
        <rFont val="Sylfaen"/>
        <family val="1"/>
      </rPr>
      <t>L</t>
    </r>
    <r>
      <rPr>
        <b/>
        <sz val="11"/>
        <rFont val="Sylfaen"/>
        <family val="1"/>
      </rPr>
      <t>=3,5 მ</t>
    </r>
  </si>
  <si>
    <t xml:space="preserve">ფოლადის მილის d=630/7 მმ  შეძენა მონტაჟი </t>
  </si>
  <si>
    <t>სულ ტ-5-1</t>
  </si>
  <si>
    <t>საცალფეხო ბოგირი</t>
  </si>
  <si>
    <t xml:space="preserve">B-22,5 W4 F200 კლასის მონოლითური რკინაბეტონით მილის ზედაპირის შევსება  </t>
  </si>
  <si>
    <t>სულ ტ-7</t>
  </si>
  <si>
    <t>ფოლადის მილი d=426/5 მმ შეძენა მონტაჟი</t>
  </si>
  <si>
    <t>სულ ტ-8</t>
  </si>
  <si>
    <t>მილი</t>
  </si>
  <si>
    <t xml:space="preserve">ბეტონის ნამტვრევების დატვირთვა ავტოთვითმცლელებზე ხელით </t>
  </si>
  <si>
    <t xml:space="preserve">დატვირთული ბეტონის ნამტვრევების გატანა ნაყარში </t>
  </si>
  <si>
    <t>B-22,5 W4 F200 კლასის მონოლითური რკინაბეტონით ძირის ფილის მოწყობა (2 ადგილას 160*160*40 სმ)</t>
  </si>
  <si>
    <r>
      <t xml:space="preserve">არმატურის A-III </t>
    </r>
    <r>
      <rPr>
        <sz val="11"/>
        <rFont val="Cambria"/>
        <family val="1"/>
      </rPr>
      <t>∅</t>
    </r>
    <r>
      <rPr>
        <sz val="11"/>
        <rFont val="Sylfaen"/>
        <family val="1"/>
      </rPr>
      <t xml:space="preserve">10 მმ შეძენა მონტაჟი გისოსის მოსაწყობად L=9.2 მ  </t>
    </r>
  </si>
  <si>
    <t>დამუშაებული გრუნტის უკუჩაყრა ხელით</t>
  </si>
  <si>
    <t>სულ ტ-9</t>
  </si>
  <si>
    <t>დანართიN#1-1</t>
  </si>
  <si>
    <t>სატენდერო წინადადების ფასების ცხრილი (ტიპიური ხარჯთაღრიცხვები)</t>
  </si>
  <si>
    <t xml:space="preserve"> "_______________"</t>
  </si>
  <si>
    <t xml:space="preserve"> (შევსების თარიღი)</t>
  </si>
  <si>
    <t>_______________________________</t>
  </si>
  <si>
    <t>__________________________</t>
  </si>
  <si>
    <t>"___"______" 2021წ.</t>
  </si>
  <si>
    <t>არსებული რკინაბეტონის ღარის ЛР-6 დემონტაჟი (1 ცალი)</t>
  </si>
  <si>
    <t xml:space="preserve">დემონტირებული რკინაბეტონის ღარის ЛР-6 დამტვრევა </t>
  </si>
  <si>
    <t>აკვედუკი პკ 1+52,7-დან პკ 2+01,3-მდე</t>
  </si>
  <si>
    <t>დატვირთული ბუჩქნარიოს გატანა ნაყარში</t>
  </si>
  <si>
    <t xml:space="preserve">ამოძირკული ხეების ძირების  d=32 სმ-მდე დატვირთვა ავტოთვეთმცლელზე და გატანა ნაყარში </t>
  </si>
  <si>
    <t>ამოძირკული ხეების ძირების  d=32 სმ-ზე მეტი დატვირთვა ავტოთვეთმცლელზე და გატანა ნაყაში</t>
  </si>
  <si>
    <t>დემონტაჟის დროს დამტვრეული ღარების ნარჩენების დატვირთვა ავტთვითმცლელზე  და გატანა ნაყარში</t>
  </si>
  <si>
    <t>დატვირთული ბეტონის ნამტვრევების გატანა ნაყარში</t>
  </si>
  <si>
    <t>დატვირთული მილების ტრანსპორტირება ნაყარში</t>
  </si>
  <si>
    <t xml:space="preserve">ხელის საზიდარათი 150 მ-ის მანძილიდან მოზიდული В-22,5 W4 F200 მონოლითური რკინაბეტონით არხისს ძირის და კედლების მოწყობა </t>
  </si>
  <si>
    <r>
      <t xml:space="preserve">პკ 0+50-დან პკ 40+50-მდე (კვეთი 60X60) </t>
    </r>
    <r>
      <rPr>
        <sz val="11"/>
        <rFont val="AcadNusx"/>
      </rPr>
      <t>В-22,5</t>
    </r>
    <r>
      <rPr>
        <sz val="9"/>
        <rFont val="AcadNusx"/>
      </rPr>
      <t xml:space="preserve"> </t>
    </r>
    <r>
      <rPr>
        <sz val="11"/>
        <rFont val="AcadNusx"/>
      </rPr>
      <t xml:space="preserve">კლასის მონოლითური რკინაბეტონით არხის ძირის და კედლების მოწყობა </t>
    </r>
  </si>
  <si>
    <t>არხის ბერმაზე, ადრე არხის წმენდის დროს დაყრილი II კატ გრუნტის დატვირთვა ავტოთვითმცლელზე</t>
  </si>
  <si>
    <t xml:space="preserve">კარიერში შეძენილი მდინარეული ბალასტით ხარისხოვანი ყრილის მოწყობა </t>
  </si>
  <si>
    <t xml:space="preserve">ძველი ამოტრიზირებული რ/ბ ფილების დემონტაჟი (60*45*10სმ) დატვირთვა ავტთვითმცლელზე და გატანა ნაყარში </t>
  </si>
  <si>
    <r>
      <t xml:space="preserve">ფოლადის მილის </t>
    </r>
    <r>
      <rPr>
        <sz val="11"/>
        <rFont val="Times New Roman"/>
        <family val="1"/>
      </rPr>
      <t>d=</t>
    </r>
    <r>
      <rPr>
        <sz val="11"/>
        <rFont val="Sylfaen"/>
        <family val="1"/>
      </rPr>
      <t>50/2.5</t>
    </r>
    <r>
      <rPr>
        <sz val="11"/>
        <rFont val="AcadNusx"/>
      </rPr>
      <t xml:space="preserve"> მმ </t>
    </r>
    <r>
      <rPr>
        <sz val="11"/>
        <rFont val="Sylfaen"/>
        <family val="1"/>
      </rPr>
      <t xml:space="preserve">შეძენა მონტაჟი მოაჯირის მოსაწყობად </t>
    </r>
  </si>
  <si>
    <t>ფარების შეღება ანტიკოროზიული საღებავით 2 ფენად</t>
  </si>
  <si>
    <t>ფარის შეღებვა ანტიკოროზიული საღებავით  2 ფენად</t>
  </si>
  <si>
    <r>
      <rPr>
        <sz val="11"/>
        <color theme="1"/>
        <rFont val="Sylfaen"/>
        <family val="1"/>
      </rPr>
      <t>არმატურის</t>
    </r>
    <r>
      <rPr>
        <sz val="10"/>
        <color theme="1"/>
        <rFont val="AcadNusx"/>
      </rPr>
      <t xml:space="preserve"> </t>
    </r>
    <r>
      <rPr>
        <sz val="11"/>
        <color theme="1"/>
        <rFont val="Times New Roman"/>
        <family val="1"/>
      </rPr>
      <t>A-III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mbria"/>
        <family val="1"/>
      </rPr>
      <t>∅</t>
    </r>
    <r>
      <rPr>
        <sz val="11"/>
        <color theme="1"/>
        <rFont val="Sylfaen"/>
        <family val="1"/>
      </rPr>
      <t>24</t>
    </r>
    <r>
      <rPr>
        <sz val="11"/>
        <color theme="1"/>
        <rFont val="Calibri"/>
        <family val="2"/>
        <scheme val="minor"/>
      </rPr>
      <t xml:space="preserve"> მმ  </t>
    </r>
    <r>
      <rPr>
        <sz val="11"/>
        <color theme="1"/>
        <rFont val="Times New Roman"/>
        <family val="1"/>
      </rPr>
      <t>L=</t>
    </r>
    <r>
      <rPr>
        <sz val="11"/>
        <color theme="1"/>
        <rFont val="Sylfaen"/>
        <family val="1"/>
      </rPr>
      <t>1.2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cadNusx"/>
      </rPr>
      <t>მმ</t>
    </r>
    <r>
      <rPr>
        <sz val="10"/>
        <color theme="1"/>
        <rFont val="AcadNusx"/>
      </rPr>
      <t xml:space="preserve"> </t>
    </r>
    <r>
      <rPr>
        <sz val="11"/>
        <color theme="1"/>
        <rFont val="Sylfaen"/>
        <family val="1"/>
      </rPr>
      <t>შეძენა მონტაჟი გამირების მოსაწყობად (4 ცალი)</t>
    </r>
  </si>
  <si>
    <t xml:space="preserve">კარიერში შეძენილი და მოზიდული ბალასტით დროებითი ზღუდარის მოწყობა  </t>
  </si>
  <si>
    <t>ხელის საზიდარათი 100 მ მანძილზე საგაბიონე ქვის ზიდვა</t>
  </si>
  <si>
    <r>
      <t xml:space="preserve">ორტესებული ძელი </t>
    </r>
    <r>
      <rPr>
        <sz val="11"/>
        <rFont val="AcadNusx"/>
      </rPr>
      <t>#</t>
    </r>
    <r>
      <rPr>
        <sz val="11"/>
        <rFont val="Sylfaen"/>
        <family val="1"/>
      </rPr>
      <t xml:space="preserve">10 შეძენა მონტაჟი </t>
    </r>
  </si>
  <si>
    <t xml:space="preserve">ფოლადის ფურცლოვანის სისქით 10მმ ზ შეძენა მონტაჟი </t>
  </si>
  <si>
    <t>ფოლადის მილი d=630/7 მმ  შეძენა მონტაჟი</t>
  </si>
  <si>
    <t xml:space="preserve">B-22,5 W4 F200 კლასის მონოლითური ბეტონით კედლების და სათავისების (მილის ბოლოს) მოწყობა </t>
  </si>
  <si>
    <t>ფოლადის მილი d=426/5 მმ  შეძენა მონტაჟი</t>
  </si>
  <si>
    <t xml:space="preserve">B-22,5 W4 F200 კლასის მონოლითური ბეტონით კედლების და სათავისების (მილის ბოლოს) მოწყობა  მოწყობა </t>
  </si>
  <si>
    <t xml:space="preserve">B-22,5 W4 F200 კლასის მონოლითური ბეტონით კედლების და ფართან დასადგომის ფილის მოწყობა </t>
  </si>
  <si>
    <r>
      <t xml:space="preserve">არმატურა АIII </t>
    </r>
    <r>
      <rPr>
        <sz val="11"/>
        <rFont val="Cambria"/>
        <family val="1"/>
      </rPr>
      <t>∅</t>
    </r>
    <r>
      <rPr>
        <sz val="11"/>
        <rFont val="Sylfaen"/>
        <family val="1"/>
      </rPr>
      <t xml:space="preserve">10 მმ  L=3,6მ შეძენა მოწყობა </t>
    </r>
  </si>
  <si>
    <r>
      <t xml:space="preserve">არმატურა  A-III </t>
    </r>
    <r>
      <rPr>
        <sz val="12"/>
        <rFont val="Cambria"/>
        <family val="1"/>
      </rPr>
      <t>∅</t>
    </r>
    <r>
      <rPr>
        <sz val="11"/>
        <rFont val="Sylfaen"/>
        <family val="1"/>
      </rPr>
      <t>10 მმ  შეძენა მონტაჟი სარტყელის მოსაწყობად</t>
    </r>
  </si>
  <si>
    <t xml:space="preserve">ფოლადის მილი d=426/5 მმ შეძენა მონტაჟი </t>
  </si>
  <si>
    <t xml:space="preserve">ფოლადის ურდულის d=150 მმ შეძენა მონტაჟი </t>
  </si>
  <si>
    <t xml:space="preserve">მიტუჩი d=150 მმ შეძენა მონტაჟი </t>
  </si>
  <si>
    <t>ფოლადის ურდულის d=150 მმ შეძენა მონტაჟი</t>
  </si>
  <si>
    <t>დემომტირებული მილების დატვრთა ავტოთვითმცლელზე და გატანა 5კმ-მდე  მანძილზე ქვემო ხანდაკის სატუმბი სადგურის ტერიტორიაზე</t>
  </si>
  <si>
    <t>დატვირთული  ნახევარმილის გატანა 5კმ-მდე მანძილზე ქვემო ხანდაკის სატუმბი სადგურის ტერიტორიაზე</t>
  </si>
  <si>
    <t xml:space="preserve">დატვირთული ნახევარმილის გატანა 10 კმ-მდე მანძილზე ქვემო ხანდაკის სატუმბი სადგურის ტერიტორიაზე </t>
  </si>
  <si>
    <t xml:space="preserve">არსებული აზბესტის მილხიდების დემონტაჟი დატვირთვა და გატანა ნაგავსაყრელზე </t>
  </si>
  <si>
    <r>
      <rPr>
        <sz val="11"/>
        <rFont val="Sylfaen"/>
        <family val="1"/>
      </rPr>
      <t>აზბესტის</t>
    </r>
    <r>
      <rPr>
        <sz val="11"/>
        <rFont val="AcadNusx"/>
      </rPr>
      <t xml:space="preserve"> მილის </t>
    </r>
    <r>
      <rPr>
        <sz val="11"/>
        <rFont val="Sylfaen"/>
        <family val="1"/>
      </rPr>
      <t>d=500 მმ</t>
    </r>
    <r>
      <rPr>
        <sz val="9"/>
        <rFont val="Times New Roman"/>
        <family val="1"/>
      </rPr>
      <t xml:space="preserve"> </t>
    </r>
    <r>
      <rPr>
        <sz val="11"/>
        <rFont val="Sylfaen"/>
        <family val="1"/>
      </rPr>
      <t>დემონტაჟი ავტოთვითმცლელზე დატვირთვით</t>
    </r>
  </si>
  <si>
    <r>
      <t xml:space="preserve">აზბესტის მილის </t>
    </r>
    <r>
      <rPr>
        <sz val="11"/>
        <rFont val="Sylfaen"/>
        <family val="1"/>
      </rPr>
      <t>d=400 მმ დემონტაჟი ავტოთვითმცლელზე დატვირთვით</t>
    </r>
  </si>
  <si>
    <t xml:space="preserve"> არსებული მილხიდების დემონტაჟი და დასაწყობება</t>
  </si>
  <si>
    <t>დაგროვებადი პენსიის გადასახადი (2% ხელფასის ფონდიდან) პრეტენდენტის მიერ უნდა იყოს გათვალისწინებული ხარჯთაღრიცხვის ღირებულებაში.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</si>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</sst>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"/>
    <numFmt numFmtId="166" formatCode="0.0"/>
    <numFmt numFmtId="167" formatCode="0.00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sz val="11"/>
      <name val="AcadNusx"/>
    </font>
    <font>
      <sz val="10"/>
      <name val="Arial"/>
      <family val="2"/>
    </font>
    <font>
      <b/>
      <sz val="11"/>
      <color theme="1"/>
      <name val="AcadNusx"/>
    </font>
    <font>
      <b/>
      <sz val="11"/>
      <name val="AcadNusx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Sylfae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name val="Sylfaen"/>
      <family val="1"/>
      <charset val="204"/>
    </font>
    <font>
      <b/>
      <sz val="10"/>
      <name val="AcadNusx"/>
    </font>
    <font>
      <b/>
      <sz val="11"/>
      <color theme="1"/>
      <name val="Calibri"/>
      <family val="2"/>
      <scheme val="minor"/>
    </font>
    <font>
      <sz val="10"/>
      <name val="AcadNusx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9"/>
      <name val="AcadNusx"/>
    </font>
    <font>
      <b/>
      <sz val="9"/>
      <name val="AcadNusx"/>
    </font>
    <font>
      <b/>
      <sz val="9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AcadNusx"/>
    </font>
    <font>
      <b/>
      <sz val="9"/>
      <color theme="1"/>
      <name val="Calibri"/>
      <family val="2"/>
      <charset val="204"/>
      <scheme val="minor"/>
    </font>
    <font>
      <sz val="9"/>
      <color theme="1"/>
      <name val="AcadNusx"/>
    </font>
    <font>
      <b/>
      <sz val="9"/>
      <color theme="1"/>
      <name val="Calibri"/>
      <family val="2"/>
      <scheme val="minor"/>
    </font>
    <font>
      <i/>
      <sz val="9"/>
      <name val="AcadNusx"/>
    </font>
    <font>
      <i/>
      <sz val="9"/>
      <color theme="1"/>
      <name val="AcadNusx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0"/>
      <color theme="1"/>
      <name val="Sylfae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Sylfaen"/>
      <family val="1"/>
      <charset val="204"/>
    </font>
    <font>
      <sz val="11"/>
      <name val="Sylfaen"/>
      <family val="1"/>
    </font>
    <font>
      <b/>
      <sz val="10"/>
      <name val="Sylfaen"/>
      <family val="1"/>
    </font>
    <font>
      <sz val="11"/>
      <color theme="1"/>
      <name val="Cambria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Cambria"/>
      <family val="1"/>
    </font>
    <font>
      <sz val="10"/>
      <color theme="1"/>
      <name val="Times New Roman"/>
      <family val="1"/>
    </font>
    <font>
      <b/>
      <sz val="12"/>
      <name val="AcadNusx"/>
    </font>
    <font>
      <b/>
      <sz val="12"/>
      <color theme="1"/>
      <name val="Sylfaen"/>
      <family val="1"/>
    </font>
    <font>
      <sz val="12"/>
      <color theme="1"/>
      <name val="Cambria"/>
      <family val="1"/>
    </font>
    <font>
      <sz val="10"/>
      <name val="Sylfaen"/>
      <family val="1"/>
    </font>
    <font>
      <vertAlign val="superscript"/>
      <sz val="11"/>
      <name val="Sylfaen"/>
      <family val="1"/>
    </font>
    <font>
      <b/>
      <sz val="11"/>
      <name val="Sylfaen"/>
      <family val="1"/>
      <charset val="204"/>
    </font>
    <font>
      <sz val="11"/>
      <name val="Cambria"/>
      <family val="1"/>
    </font>
    <font>
      <i/>
      <sz val="8"/>
      <name val="Arial"/>
      <family val="2"/>
    </font>
    <font>
      <vertAlign val="superscript"/>
      <sz val="8"/>
      <name val="AcadMtavr"/>
    </font>
    <font>
      <b/>
      <sz val="8"/>
      <name val="AcadNusx"/>
    </font>
    <font>
      <b/>
      <sz val="11"/>
      <color theme="1"/>
      <name val="Sylfaen"/>
      <family val="1"/>
    </font>
    <font>
      <sz val="12"/>
      <name val="Sylfae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u/>
      <sz val="10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</font>
    <font>
      <b/>
      <sz val="11"/>
      <name val="Sylfaen"/>
      <family val="1"/>
    </font>
    <font>
      <b/>
      <i/>
      <sz val="11"/>
      <name val="Sylfaen"/>
      <family val="1"/>
    </font>
    <font>
      <sz val="10"/>
      <name val="Arial Cyr"/>
    </font>
    <font>
      <b/>
      <vertAlign val="superscript"/>
      <sz val="10"/>
      <name val="AcadNusx"/>
    </font>
    <font>
      <b/>
      <sz val="10"/>
      <name val="Sylfaen"/>
      <family val="1"/>
      <charset val="204"/>
    </font>
    <font>
      <b/>
      <sz val="9"/>
      <name val="Calibri"/>
      <family val="2"/>
      <charset val="204"/>
      <scheme val="minor"/>
    </font>
    <font>
      <b/>
      <sz val="12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11" fillId="0" borderId="0"/>
    <xf numFmtId="0" fontId="17" fillId="0" borderId="0"/>
    <xf numFmtId="0" fontId="18" fillId="0" borderId="0"/>
    <xf numFmtId="9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9" fillId="0" borderId="0"/>
    <xf numFmtId="0" fontId="68" fillId="0" borderId="0"/>
  </cellStyleXfs>
  <cellXfs count="183">
    <xf numFmtId="0" fontId="0" fillId="0" borderId="0" xfId="0"/>
    <xf numFmtId="2" fontId="0" fillId="0" borderId="0" xfId="0" applyNumberFormat="1"/>
    <xf numFmtId="0" fontId="0" fillId="2" borderId="0" xfId="0" applyFill="1"/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4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/>
    <xf numFmtId="0" fontId="12" fillId="3" borderId="1" xfId="0" applyFont="1" applyFill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0" fillId="3" borderId="1" xfId="0" applyFill="1" applyBorder="1"/>
    <xf numFmtId="49" fontId="20" fillId="2" borderId="1" xfId="6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2" borderId="1" xfId="1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13" fillId="0" borderId="1" xfId="4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2" fontId="22" fillId="3" borderId="1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4" fillId="0" borderId="1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1" xfId="6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3" fillId="0" borderId="1" xfId="0" applyFont="1" applyFill="1" applyBorder="1"/>
    <xf numFmtId="0" fontId="22" fillId="0" borderId="1" xfId="0" applyFont="1" applyFill="1" applyBorder="1" applyAlignment="1"/>
    <xf numFmtId="0" fontId="26" fillId="0" borderId="4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21" fillId="0" borderId="1" xfId="10" applyNumberFormat="1" applyFont="1" applyFill="1" applyBorder="1" applyAlignment="1">
      <alignment horizontal="center" vertical="center" wrapText="1"/>
    </xf>
    <xf numFmtId="0" fontId="26" fillId="0" borderId="1" xfId="0" applyFont="1" applyFill="1" applyBorder="1"/>
    <xf numFmtId="166" fontId="22" fillId="0" borderId="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2" fontId="30" fillId="4" borderId="1" xfId="0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8" fillId="4" borderId="1" xfId="3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49" fillId="4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left" vertical="center" wrapText="1"/>
    </xf>
    <xf numFmtId="167" fontId="0" fillId="0" borderId="0" xfId="0" applyNumberFormat="1"/>
    <xf numFmtId="0" fontId="29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horizontal="center" vertical="top"/>
    </xf>
    <xf numFmtId="0" fontId="14" fillId="5" borderId="0" xfId="0" applyFont="1" applyFill="1" applyAlignment="1"/>
    <xf numFmtId="0" fontId="55" fillId="5" borderId="0" xfId="0" applyFont="1" applyFill="1" applyAlignment="1">
      <alignment vertical="top"/>
    </xf>
    <xf numFmtId="0" fontId="55" fillId="5" borderId="0" xfId="0" applyFont="1" applyFill="1"/>
    <xf numFmtId="0" fontId="56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6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top"/>
    </xf>
    <xf numFmtId="0" fontId="16" fillId="2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2" fontId="16" fillId="0" borderId="1" xfId="0" applyNumberFormat="1" applyFont="1" applyFill="1" applyBorder="1" applyAlignment="1">
      <alignment horizontal="center" vertical="center" textRotation="90" wrapText="1"/>
    </xf>
    <xf numFmtId="0" fontId="38" fillId="0" borderId="1" xfId="0" applyFont="1" applyFill="1" applyBorder="1" applyAlignment="1">
      <alignment horizontal="center" vertical="center"/>
    </xf>
    <xf numFmtId="2" fontId="58" fillId="3" borderId="1" xfId="0" applyNumberFormat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59" fillId="2" borderId="0" xfId="0" applyFont="1" applyFill="1"/>
    <xf numFmtId="0" fontId="60" fillId="5" borderId="0" xfId="0" applyFont="1" applyFill="1" applyBorder="1" applyAlignment="1" applyProtection="1">
      <alignment vertical="center"/>
    </xf>
    <xf numFmtId="0" fontId="59" fillId="2" borderId="0" xfId="0" applyFont="1" applyFill="1" applyBorder="1"/>
    <xf numFmtId="0" fontId="61" fillId="5" borderId="0" xfId="0" applyFont="1" applyFill="1" applyAlignment="1" applyProtection="1">
      <alignment horizontal="right" vertical="top"/>
    </xf>
    <xf numFmtId="0" fontId="64" fillId="5" borderId="0" xfId="0" applyFont="1" applyFill="1" applyAlignment="1" applyProtection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8" fillId="2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2" fontId="66" fillId="3" borderId="1" xfId="0" applyNumberFormat="1" applyFont="1" applyFill="1" applyBorder="1" applyAlignment="1">
      <alignment horizontal="left" vertical="center" wrapText="1"/>
    </xf>
    <xf numFmtId="2" fontId="38" fillId="2" borderId="1" xfId="0" applyNumberFormat="1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2" fontId="22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2" fontId="38" fillId="3" borderId="1" xfId="0" applyNumberFormat="1" applyFont="1" applyFill="1" applyBorder="1" applyAlignment="1">
      <alignment horizontal="center" vertical="center"/>
    </xf>
    <xf numFmtId="0" fontId="14" fillId="5" borderId="0" xfId="12" applyFont="1" applyFill="1" applyAlignment="1">
      <alignment vertical="center" wrapText="1"/>
    </xf>
    <xf numFmtId="0" fontId="14" fillId="5" borderId="0" xfId="12" applyFont="1" applyFill="1"/>
    <xf numFmtId="0" fontId="14" fillId="5" borderId="0" xfId="12" applyFont="1" applyFill="1" applyAlignment="1">
      <alignment horizontal="center" vertical="top"/>
    </xf>
    <xf numFmtId="0" fontId="14" fillId="5" borderId="0" xfId="12" applyFont="1" applyFill="1" applyAlignment="1"/>
    <xf numFmtId="0" fontId="16" fillId="5" borderId="0" xfId="12" applyFont="1" applyFill="1" applyAlignment="1"/>
    <xf numFmtId="0" fontId="55" fillId="5" borderId="0" xfId="12" applyFont="1" applyFill="1" applyAlignment="1">
      <alignment vertical="top"/>
    </xf>
    <xf numFmtId="0" fontId="56" fillId="5" borderId="0" xfId="12" applyFont="1" applyFill="1" applyAlignment="1">
      <alignment vertical="top" wrapText="1"/>
    </xf>
    <xf numFmtId="0" fontId="11" fillId="5" borderId="0" xfId="12" applyFont="1" applyFill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textRotation="90" wrapText="1"/>
    </xf>
    <xf numFmtId="2" fontId="16" fillId="5" borderId="1" xfId="0" applyNumberFormat="1" applyFont="1" applyFill="1" applyBorder="1" applyAlignment="1">
      <alignment horizontal="center" vertical="center" textRotation="90" wrapText="1"/>
    </xf>
    <xf numFmtId="2" fontId="66" fillId="3" borderId="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/>
    </xf>
    <xf numFmtId="0" fontId="59" fillId="0" borderId="0" xfId="12" applyFont="1" applyAlignment="1">
      <alignment horizontal="center" vertical="center" wrapText="1"/>
    </xf>
    <xf numFmtId="0" fontId="11" fillId="5" borderId="0" xfId="12" applyFont="1" applyFill="1" applyAlignment="1">
      <alignment horizontal="center"/>
    </xf>
    <xf numFmtId="0" fontId="64" fillId="5" borderId="0" xfId="12" applyFont="1" applyFill="1" applyAlignment="1">
      <alignment horizontal="center"/>
    </xf>
    <xf numFmtId="0" fontId="39" fillId="4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64" fillId="5" borderId="0" xfId="0" applyFont="1" applyFill="1" applyAlignment="1" applyProtection="1">
      <alignment horizontal="center" vertical="center"/>
    </xf>
    <xf numFmtId="0" fontId="14" fillId="5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/>
    </xf>
    <xf numFmtId="0" fontId="55" fillId="5" borderId="0" xfId="0" applyFont="1" applyFill="1" applyAlignment="1">
      <alignment horizontal="center" vertical="top"/>
    </xf>
    <xf numFmtId="0" fontId="14" fillId="5" borderId="0" xfId="0" applyFont="1" applyFill="1" applyBorder="1" applyAlignment="1">
      <alignment horizontal="left"/>
    </xf>
    <xf numFmtId="0" fontId="57" fillId="5" borderId="0" xfId="0" applyFont="1" applyFill="1" applyBorder="1" applyAlignment="1">
      <alignment horizontal="center"/>
    </xf>
    <xf numFmtId="2" fontId="27" fillId="5" borderId="0" xfId="0" applyNumberFormat="1" applyFont="1" applyFill="1" applyBorder="1" applyAlignment="1">
      <alignment horizontal="center" vertical="top"/>
    </xf>
    <xf numFmtId="0" fontId="64" fillId="5" borderId="0" xfId="12" applyFont="1" applyFill="1" applyAlignment="1">
      <alignment horizontal="center"/>
    </xf>
    <xf numFmtId="0" fontId="14" fillId="5" borderId="0" xfId="12" applyFont="1" applyFill="1" applyAlignment="1">
      <alignment horizontal="right" vertical="center" wrapText="1"/>
    </xf>
    <xf numFmtId="0" fontId="69" fillId="5" borderId="0" xfId="12" applyFont="1" applyFill="1" applyAlignment="1">
      <alignment horizontal="center" vertical="center" wrapText="1"/>
    </xf>
    <xf numFmtId="0" fontId="14" fillId="5" borderId="0" xfId="12" applyFont="1" applyFill="1" applyAlignment="1">
      <alignment horizontal="center" vertical="top"/>
    </xf>
    <xf numFmtId="0" fontId="14" fillId="5" borderId="0" xfId="12" applyFont="1" applyFill="1" applyAlignment="1">
      <alignment horizontal="left"/>
    </xf>
    <xf numFmtId="0" fontId="59" fillId="0" borderId="0" xfId="12" applyFont="1" applyAlignment="1">
      <alignment horizontal="center" vertical="center"/>
    </xf>
    <xf numFmtId="0" fontId="11" fillId="5" borderId="0" xfId="12" applyFont="1" applyFill="1" applyAlignment="1">
      <alignment horizontal="center"/>
    </xf>
    <xf numFmtId="0" fontId="72" fillId="2" borderId="0" xfId="0" applyFont="1" applyFill="1" applyAlignment="1">
      <alignment horizontal="right" vertical="center"/>
    </xf>
  </cellXfs>
  <cellStyles count="13">
    <cellStyle name="Normal" xfId="0" builtinId="0"/>
    <cellStyle name="Normal 10" xfId="4"/>
    <cellStyle name="Normal 14" xfId="7"/>
    <cellStyle name="Normal 2 2" xfId="12"/>
    <cellStyle name="Normal 4" xfId="1"/>
    <cellStyle name="Normal 46 10" xfId="10"/>
    <cellStyle name="Normal 46 2" xfId="5"/>
    <cellStyle name="Normal_stadion-1" xfId="6"/>
    <cellStyle name="Percent 3" xfId="8"/>
    <cellStyle name="silfain" xfId="2"/>
    <cellStyle name="Обычный 2 2 10" xfId="3"/>
    <cellStyle name="Обычный_დემონტაჟი" xfId="11"/>
    <cellStyle name="Финансовый 2" xfId="9"/>
  </cellStyles>
  <dxfs count="3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abSelected="1" view="pageBreakPreview" topLeftCell="A274" zoomScaleNormal="100" zoomScaleSheetLayoutView="100" workbookViewId="0">
      <selection activeCell="H283" sqref="H283"/>
    </sheetView>
  </sheetViews>
  <sheetFormatPr defaultRowHeight="15"/>
  <cols>
    <col min="1" max="1" width="7" style="36" customWidth="1"/>
    <col min="2" max="2" width="9.42578125" customWidth="1"/>
    <col min="3" max="3" width="58.5703125" customWidth="1"/>
    <col min="4" max="4" width="10.140625" customWidth="1"/>
    <col min="5" max="5" width="11.42578125" style="2" customWidth="1"/>
    <col min="6" max="6" width="12.140625" customWidth="1"/>
    <col min="7" max="7" width="12.7109375" customWidth="1"/>
    <col min="8" max="8" width="12.140625" bestFit="1" customWidth="1"/>
  </cols>
  <sheetData>
    <row r="1" spans="1:7" ht="24.75" customHeight="1">
      <c r="A1" s="102"/>
      <c r="B1" s="102"/>
      <c r="C1" s="102"/>
      <c r="D1" s="102"/>
      <c r="E1" s="167" t="s">
        <v>192</v>
      </c>
      <c r="F1" s="167"/>
      <c r="G1" s="167"/>
    </row>
    <row r="2" spans="1:7" ht="36.75" customHeight="1">
      <c r="A2" s="168" t="s">
        <v>193</v>
      </c>
      <c r="B2" s="168"/>
      <c r="C2" s="168"/>
      <c r="D2" s="168"/>
      <c r="E2" s="168"/>
      <c r="F2" s="168"/>
      <c r="G2" s="168"/>
    </row>
    <row r="3" spans="1:7" ht="79.5" customHeight="1">
      <c r="A3" s="169" t="s">
        <v>208</v>
      </c>
      <c r="B3" s="169"/>
      <c r="C3" s="169"/>
      <c r="D3" s="169"/>
      <c r="E3" s="169"/>
      <c r="F3" s="169"/>
      <c r="G3" s="169"/>
    </row>
    <row r="4" spans="1:7" ht="48.75" customHeight="1">
      <c r="A4" s="170" t="s">
        <v>194</v>
      </c>
      <c r="B4" s="170"/>
      <c r="C4" s="170"/>
      <c r="D4" s="103"/>
      <c r="E4" s="104" t="s">
        <v>207</v>
      </c>
      <c r="F4" s="104"/>
      <c r="G4" s="104"/>
    </row>
    <row r="5" spans="1:7" ht="40.5" customHeight="1">
      <c r="A5" s="105" t="s">
        <v>195</v>
      </c>
      <c r="B5" s="106"/>
      <c r="C5" s="107"/>
      <c r="D5" s="108"/>
      <c r="E5" s="171" t="s">
        <v>196</v>
      </c>
      <c r="F5" s="171"/>
      <c r="G5" s="108"/>
    </row>
    <row r="6" spans="1:7" ht="34.5" customHeight="1">
      <c r="A6" s="172" t="s">
        <v>197</v>
      </c>
      <c r="B6" s="172"/>
      <c r="C6" s="172"/>
      <c r="D6" s="173" t="s">
        <v>198</v>
      </c>
      <c r="E6" s="173"/>
      <c r="F6" s="173"/>
      <c r="G6" s="173"/>
    </row>
    <row r="7" spans="1:7" ht="36" customHeight="1">
      <c r="A7" s="109"/>
      <c r="B7" s="109"/>
      <c r="C7" s="110" t="s">
        <v>199</v>
      </c>
      <c r="D7" s="174" t="s">
        <v>200</v>
      </c>
      <c r="E7" s="174"/>
      <c r="F7" s="174"/>
      <c r="G7" s="111"/>
    </row>
    <row r="8" spans="1:7" ht="75" customHeight="1">
      <c r="A8" s="112" t="s">
        <v>10</v>
      </c>
      <c r="B8" s="113" t="s">
        <v>201</v>
      </c>
      <c r="C8" s="112" t="s">
        <v>202</v>
      </c>
      <c r="D8" s="113" t="s">
        <v>203</v>
      </c>
      <c r="E8" s="113" t="s">
        <v>204</v>
      </c>
      <c r="F8" s="114" t="s">
        <v>205</v>
      </c>
      <c r="G8" s="113" t="s">
        <v>206</v>
      </c>
    </row>
    <row r="9" spans="1:7" s="28" customFormat="1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</row>
    <row r="10" spans="1:7" s="28" customFormat="1" ht="33" customHeight="1">
      <c r="A10" s="83" t="s">
        <v>63</v>
      </c>
      <c r="B10" s="82"/>
      <c r="C10" s="87" t="s">
        <v>73</v>
      </c>
      <c r="D10" s="82"/>
      <c r="E10" s="82"/>
      <c r="F10" s="82"/>
      <c r="G10" s="82"/>
    </row>
    <row r="11" spans="1:7" ht="40.5" customHeight="1">
      <c r="A11" s="115">
        <v>1</v>
      </c>
      <c r="B11" s="41"/>
      <c r="C11" s="72" t="s">
        <v>17</v>
      </c>
      <c r="D11" s="70" t="s">
        <v>1</v>
      </c>
      <c r="E11" s="78">
        <v>1.2</v>
      </c>
      <c r="F11" s="78"/>
      <c r="G11" s="78">
        <f>E11*F11</f>
        <v>0</v>
      </c>
    </row>
    <row r="12" spans="1:7" ht="30.75" customHeight="1">
      <c r="A12" s="115">
        <f>A11+1</f>
        <v>2</v>
      </c>
      <c r="B12" s="41"/>
      <c r="C12" s="72" t="s">
        <v>281</v>
      </c>
      <c r="D12" s="70" t="s">
        <v>2</v>
      </c>
      <c r="E12" s="78">
        <v>3</v>
      </c>
      <c r="F12" s="78"/>
      <c r="G12" s="78">
        <f t="shared" ref="G12:G67" si="0">E12*F12</f>
        <v>0</v>
      </c>
    </row>
    <row r="13" spans="1:7" ht="36" customHeight="1">
      <c r="A13" s="115">
        <f t="shared" ref="A13:A67" si="1">A12+1</f>
        <v>3</v>
      </c>
      <c r="B13" s="41"/>
      <c r="C13" s="72" t="s">
        <v>18</v>
      </c>
      <c r="D13" s="70" t="s">
        <v>3</v>
      </c>
      <c r="E13" s="78">
        <v>192</v>
      </c>
      <c r="F13" s="78"/>
      <c r="G13" s="78">
        <f t="shared" si="0"/>
        <v>0</v>
      </c>
    </row>
    <row r="14" spans="1:7" ht="35.25" customHeight="1">
      <c r="A14" s="115">
        <f t="shared" si="1"/>
        <v>4</v>
      </c>
      <c r="B14" s="41"/>
      <c r="C14" s="72" t="s">
        <v>19</v>
      </c>
      <c r="D14" s="70" t="s">
        <v>3</v>
      </c>
      <c r="E14" s="78">
        <v>38</v>
      </c>
      <c r="F14" s="78"/>
      <c r="G14" s="78">
        <f t="shared" si="0"/>
        <v>0</v>
      </c>
    </row>
    <row r="15" spans="1:7" ht="35.25" customHeight="1">
      <c r="A15" s="115">
        <f t="shared" si="1"/>
        <v>5</v>
      </c>
      <c r="B15" s="41"/>
      <c r="C15" s="72" t="s">
        <v>20</v>
      </c>
      <c r="D15" s="70" t="s">
        <v>3</v>
      </c>
      <c r="E15" s="78">
        <v>27</v>
      </c>
      <c r="F15" s="78"/>
      <c r="G15" s="78">
        <f t="shared" si="0"/>
        <v>0</v>
      </c>
    </row>
    <row r="16" spans="1:7" ht="35.25" customHeight="1">
      <c r="A16" s="115">
        <f t="shared" si="1"/>
        <v>6</v>
      </c>
      <c r="B16" s="41"/>
      <c r="C16" s="72" t="s">
        <v>21</v>
      </c>
      <c r="D16" s="70" t="s">
        <v>3</v>
      </c>
      <c r="E16" s="78">
        <v>32</v>
      </c>
      <c r="F16" s="78"/>
      <c r="G16" s="78">
        <f t="shared" si="0"/>
        <v>0</v>
      </c>
    </row>
    <row r="17" spans="1:8" ht="34.5" customHeight="1">
      <c r="A17" s="115">
        <f t="shared" si="1"/>
        <v>7</v>
      </c>
      <c r="B17" s="42"/>
      <c r="C17" s="72" t="s">
        <v>22</v>
      </c>
      <c r="D17" s="70" t="s">
        <v>3</v>
      </c>
      <c r="E17" s="78">
        <v>230</v>
      </c>
      <c r="F17" s="78"/>
      <c r="G17" s="78">
        <f t="shared" si="0"/>
        <v>0</v>
      </c>
    </row>
    <row r="18" spans="1:8" ht="34.5" customHeight="1">
      <c r="A18" s="115">
        <f t="shared" si="1"/>
        <v>8</v>
      </c>
      <c r="B18" s="41"/>
      <c r="C18" s="72" t="s">
        <v>23</v>
      </c>
      <c r="D18" s="70" t="s">
        <v>3</v>
      </c>
      <c r="E18" s="78">
        <v>27</v>
      </c>
      <c r="F18" s="78"/>
      <c r="G18" s="78">
        <f t="shared" si="0"/>
        <v>0</v>
      </c>
    </row>
    <row r="19" spans="1:8" ht="36" customHeight="1">
      <c r="A19" s="115">
        <f t="shared" si="1"/>
        <v>9</v>
      </c>
      <c r="B19" s="41"/>
      <c r="C19" s="72" t="s">
        <v>24</v>
      </c>
      <c r="D19" s="70" t="s">
        <v>3</v>
      </c>
      <c r="E19" s="78">
        <v>32</v>
      </c>
      <c r="F19" s="78"/>
      <c r="G19" s="78">
        <f t="shared" si="0"/>
        <v>0</v>
      </c>
    </row>
    <row r="20" spans="1:8" ht="36.75" customHeight="1">
      <c r="A20" s="115">
        <f t="shared" si="1"/>
        <v>10</v>
      </c>
      <c r="B20" s="41"/>
      <c r="C20" s="72" t="s">
        <v>282</v>
      </c>
      <c r="D20" s="70" t="s">
        <v>3</v>
      </c>
      <c r="E20" s="78">
        <v>257</v>
      </c>
      <c r="F20" s="78"/>
      <c r="G20" s="78">
        <f t="shared" si="0"/>
        <v>0</v>
      </c>
    </row>
    <row r="21" spans="1:8" ht="48" customHeight="1">
      <c r="A21" s="115">
        <f t="shared" si="1"/>
        <v>11</v>
      </c>
      <c r="B21" s="41"/>
      <c r="C21" s="72" t="s">
        <v>283</v>
      </c>
      <c r="D21" s="70" t="s">
        <v>3</v>
      </c>
      <c r="E21" s="78">
        <v>32</v>
      </c>
      <c r="F21" s="78"/>
      <c r="G21" s="78">
        <f t="shared" si="0"/>
        <v>0</v>
      </c>
    </row>
    <row r="22" spans="1:8" ht="34.5" customHeight="1">
      <c r="A22" s="115">
        <f t="shared" si="1"/>
        <v>12</v>
      </c>
      <c r="B22" s="49"/>
      <c r="C22" s="72" t="s">
        <v>25</v>
      </c>
      <c r="D22" s="70" t="s">
        <v>39</v>
      </c>
      <c r="E22" s="78">
        <v>35.909999999999997</v>
      </c>
      <c r="F22" s="78"/>
      <c r="G22" s="78">
        <f t="shared" si="0"/>
        <v>0</v>
      </c>
      <c r="H22" s="51"/>
    </row>
    <row r="23" spans="1:8" ht="33.75" customHeight="1">
      <c r="A23" s="115">
        <f t="shared" si="1"/>
        <v>13</v>
      </c>
      <c r="B23" s="54"/>
      <c r="C23" s="72" t="s">
        <v>284</v>
      </c>
      <c r="D23" s="70" t="s">
        <v>2</v>
      </c>
      <c r="E23" s="78">
        <v>89.46</v>
      </c>
      <c r="F23" s="78"/>
      <c r="G23" s="78">
        <f t="shared" si="0"/>
        <v>0</v>
      </c>
    </row>
    <row r="24" spans="1:8" ht="48.75" customHeight="1">
      <c r="A24" s="115">
        <f t="shared" si="1"/>
        <v>14</v>
      </c>
      <c r="B24" s="47"/>
      <c r="C24" s="72" t="s">
        <v>291</v>
      </c>
      <c r="D24" s="70" t="s">
        <v>39</v>
      </c>
      <c r="E24" s="78">
        <v>1.728</v>
      </c>
      <c r="F24" s="78"/>
      <c r="G24" s="78">
        <f t="shared" si="0"/>
        <v>0</v>
      </c>
    </row>
    <row r="25" spans="1:8" ht="36.75" customHeight="1">
      <c r="A25" s="115">
        <v>15</v>
      </c>
      <c r="B25" s="43"/>
      <c r="C25" s="72" t="s">
        <v>26</v>
      </c>
      <c r="D25" s="70" t="s">
        <v>39</v>
      </c>
      <c r="E25" s="78">
        <v>12</v>
      </c>
      <c r="F25" s="78"/>
      <c r="G25" s="78">
        <f t="shared" si="0"/>
        <v>0</v>
      </c>
    </row>
    <row r="26" spans="1:8" ht="34.5" customHeight="1">
      <c r="A26" s="115">
        <f t="shared" si="1"/>
        <v>16</v>
      </c>
      <c r="B26" s="50"/>
      <c r="C26" s="72" t="s">
        <v>27</v>
      </c>
      <c r="D26" s="70" t="s">
        <v>39</v>
      </c>
      <c r="E26" s="78">
        <v>12</v>
      </c>
      <c r="F26" s="78"/>
      <c r="G26" s="78">
        <f t="shared" si="0"/>
        <v>0</v>
      </c>
    </row>
    <row r="27" spans="1:8" ht="27" customHeight="1">
      <c r="A27" s="115">
        <f t="shared" si="1"/>
        <v>17</v>
      </c>
      <c r="B27" s="69"/>
      <c r="C27" s="72" t="s">
        <v>285</v>
      </c>
      <c r="D27" s="70" t="s">
        <v>2</v>
      </c>
      <c r="E27" s="78">
        <v>30</v>
      </c>
      <c r="F27" s="78"/>
      <c r="G27" s="78">
        <f t="shared" si="0"/>
        <v>0</v>
      </c>
    </row>
    <row r="28" spans="1:8" ht="26.25" customHeight="1">
      <c r="A28" s="115"/>
      <c r="B28" s="159"/>
      <c r="C28" s="73" t="s">
        <v>317</v>
      </c>
      <c r="D28" s="70"/>
      <c r="E28" s="78"/>
      <c r="F28" s="78"/>
      <c r="G28" s="78"/>
    </row>
    <row r="29" spans="1:8" ht="21" customHeight="1">
      <c r="A29" s="115">
        <v>18</v>
      </c>
      <c r="B29" s="27"/>
      <c r="C29" s="72" t="s">
        <v>36</v>
      </c>
      <c r="D29" s="70" t="s">
        <v>9</v>
      </c>
      <c r="E29" s="78">
        <v>12.1</v>
      </c>
      <c r="F29" s="78"/>
      <c r="G29" s="78">
        <f t="shared" si="0"/>
        <v>0</v>
      </c>
    </row>
    <row r="30" spans="1:8" ht="21" customHeight="1">
      <c r="A30" s="115">
        <f t="shared" si="1"/>
        <v>19</v>
      </c>
      <c r="B30" s="27"/>
      <c r="C30" s="72" t="s">
        <v>37</v>
      </c>
      <c r="D30" s="70" t="s">
        <v>9</v>
      </c>
      <c r="E30" s="78">
        <v>5</v>
      </c>
      <c r="F30" s="78"/>
      <c r="G30" s="78">
        <f t="shared" si="0"/>
        <v>0</v>
      </c>
    </row>
    <row r="31" spans="1:8" ht="21" customHeight="1">
      <c r="A31" s="115">
        <f t="shared" si="1"/>
        <v>20</v>
      </c>
      <c r="B31" s="27"/>
      <c r="C31" s="72" t="s">
        <v>38</v>
      </c>
      <c r="D31" s="70" t="s">
        <v>9</v>
      </c>
      <c r="E31" s="78">
        <v>15</v>
      </c>
      <c r="F31" s="78"/>
      <c r="G31" s="78">
        <f t="shared" si="0"/>
        <v>0</v>
      </c>
    </row>
    <row r="32" spans="1:8" ht="57.75" customHeight="1">
      <c r="A32" s="115">
        <f t="shared" si="1"/>
        <v>21</v>
      </c>
      <c r="B32" s="54"/>
      <c r="C32" s="72" t="s">
        <v>311</v>
      </c>
      <c r="D32" s="70" t="s">
        <v>2</v>
      </c>
      <c r="E32" s="78">
        <f>(12.1*122+5*142+15*105)/1000</f>
        <v>3.7611999999999997</v>
      </c>
      <c r="F32" s="78"/>
      <c r="G32" s="78">
        <f t="shared" si="0"/>
        <v>0</v>
      </c>
    </row>
    <row r="33" spans="1:7" s="51" customFormat="1" ht="34.5" customHeight="1">
      <c r="A33" s="115"/>
      <c r="B33" s="68"/>
      <c r="C33" s="73" t="s">
        <v>314</v>
      </c>
      <c r="D33" s="70"/>
      <c r="E33" s="78"/>
      <c r="F33" s="78"/>
      <c r="G33" s="78"/>
    </row>
    <row r="34" spans="1:7" ht="34.5" customHeight="1">
      <c r="A34" s="115">
        <v>22</v>
      </c>
      <c r="B34" s="27"/>
      <c r="C34" s="72" t="s">
        <v>315</v>
      </c>
      <c r="D34" s="70" t="s">
        <v>9</v>
      </c>
      <c r="E34" s="78">
        <v>5</v>
      </c>
      <c r="F34" s="78"/>
      <c r="G34" s="78">
        <f t="shared" si="0"/>
        <v>0</v>
      </c>
    </row>
    <row r="35" spans="1:7" ht="38.25" customHeight="1">
      <c r="A35" s="115">
        <f t="shared" si="1"/>
        <v>23</v>
      </c>
      <c r="B35" s="27"/>
      <c r="C35" s="72" t="s">
        <v>316</v>
      </c>
      <c r="D35" s="70" t="s">
        <v>9</v>
      </c>
      <c r="E35" s="78">
        <v>4</v>
      </c>
      <c r="F35" s="78"/>
      <c r="G35" s="78">
        <f t="shared" si="0"/>
        <v>0</v>
      </c>
    </row>
    <row r="36" spans="1:7" ht="27" customHeight="1">
      <c r="A36" s="115">
        <f t="shared" si="1"/>
        <v>24</v>
      </c>
      <c r="B36" s="53"/>
      <c r="C36" s="72" t="s">
        <v>286</v>
      </c>
      <c r="D36" s="70" t="s">
        <v>2</v>
      </c>
      <c r="E36" s="160">
        <f>(5*101.6+4*68.8)/1000</f>
        <v>0.78320000000000001</v>
      </c>
      <c r="F36" s="78"/>
      <c r="G36" s="78">
        <f t="shared" si="0"/>
        <v>0</v>
      </c>
    </row>
    <row r="37" spans="1:7" ht="35.25" customHeight="1">
      <c r="A37" s="115">
        <f t="shared" si="1"/>
        <v>25</v>
      </c>
      <c r="B37" s="47"/>
      <c r="C37" s="72" t="s">
        <v>28</v>
      </c>
      <c r="D37" s="70" t="s">
        <v>39</v>
      </c>
      <c r="E37" s="78">
        <v>2693.9</v>
      </c>
      <c r="F37" s="78"/>
      <c r="G37" s="78">
        <f t="shared" si="0"/>
        <v>0</v>
      </c>
    </row>
    <row r="38" spans="1:7" ht="39" customHeight="1">
      <c r="A38" s="115">
        <f t="shared" si="1"/>
        <v>26</v>
      </c>
      <c r="B38" s="41"/>
      <c r="C38" s="72" t="s">
        <v>16</v>
      </c>
      <c r="D38" s="70" t="s">
        <v>39</v>
      </c>
      <c r="E38" s="78">
        <v>2622.01</v>
      </c>
      <c r="F38" s="78"/>
      <c r="G38" s="78">
        <f t="shared" si="0"/>
        <v>0</v>
      </c>
    </row>
    <row r="39" spans="1:7" ht="36.75" customHeight="1">
      <c r="A39" s="115">
        <f t="shared" si="1"/>
        <v>27</v>
      </c>
      <c r="B39" s="39"/>
      <c r="C39" s="72" t="s">
        <v>29</v>
      </c>
      <c r="D39" s="70" t="s">
        <v>39</v>
      </c>
      <c r="E39" s="78">
        <v>239.12</v>
      </c>
      <c r="F39" s="78"/>
      <c r="G39" s="78">
        <f t="shared" si="0"/>
        <v>0</v>
      </c>
    </row>
    <row r="40" spans="1:7" ht="50.25" customHeight="1">
      <c r="A40" s="115">
        <f t="shared" si="1"/>
        <v>28</v>
      </c>
      <c r="B40" s="37"/>
      <c r="C40" s="72" t="s">
        <v>30</v>
      </c>
      <c r="D40" s="70" t="s">
        <v>39</v>
      </c>
      <c r="E40" s="78">
        <v>133.52000000000001</v>
      </c>
      <c r="F40" s="78"/>
      <c r="G40" s="78">
        <f t="shared" si="0"/>
        <v>0</v>
      </c>
    </row>
    <row r="41" spans="1:7" ht="36.75" customHeight="1">
      <c r="A41" s="115">
        <f t="shared" si="1"/>
        <v>29</v>
      </c>
      <c r="B41" s="8"/>
      <c r="C41" s="72" t="s">
        <v>40</v>
      </c>
      <c r="D41" s="70" t="s">
        <v>39</v>
      </c>
      <c r="E41" s="78">
        <v>167.39</v>
      </c>
      <c r="F41" s="78"/>
      <c r="G41" s="78">
        <f t="shared" si="0"/>
        <v>0</v>
      </c>
    </row>
    <row r="42" spans="1:7" ht="51.75" customHeight="1">
      <c r="A42" s="115">
        <f t="shared" si="1"/>
        <v>30</v>
      </c>
      <c r="B42" s="8"/>
      <c r="C42" s="72" t="s">
        <v>41</v>
      </c>
      <c r="D42" s="70" t="s">
        <v>39</v>
      </c>
      <c r="E42" s="78">
        <v>93.46</v>
      </c>
      <c r="F42" s="78"/>
      <c r="G42" s="78">
        <f t="shared" si="0"/>
        <v>0</v>
      </c>
    </row>
    <row r="43" spans="1:7" ht="53.25" customHeight="1">
      <c r="A43" s="115">
        <f t="shared" si="1"/>
        <v>31</v>
      </c>
      <c r="B43" s="43"/>
      <c r="C43" s="72" t="s">
        <v>288</v>
      </c>
      <c r="D43" s="70" t="s">
        <v>39</v>
      </c>
      <c r="E43" s="78">
        <v>705.51</v>
      </c>
      <c r="F43" s="78"/>
      <c r="G43" s="78">
        <f t="shared" si="0"/>
        <v>0</v>
      </c>
    </row>
    <row r="44" spans="1:7" ht="20.25" customHeight="1">
      <c r="A44" s="115">
        <f t="shared" si="1"/>
        <v>32</v>
      </c>
      <c r="B44" s="44"/>
      <c r="C44" s="72" t="s">
        <v>42</v>
      </c>
      <c r="D44" s="70" t="s">
        <v>6</v>
      </c>
      <c r="E44" s="78">
        <v>30212.45</v>
      </c>
      <c r="F44" s="78"/>
      <c r="G44" s="78">
        <f t="shared" si="0"/>
        <v>0</v>
      </c>
    </row>
    <row r="45" spans="1:7" ht="20.25" customHeight="1">
      <c r="A45" s="115">
        <f t="shared" si="1"/>
        <v>33</v>
      </c>
      <c r="B45" s="44"/>
      <c r="C45" s="72" t="s">
        <v>43</v>
      </c>
      <c r="D45" s="70" t="s">
        <v>6</v>
      </c>
      <c r="E45" s="78">
        <v>161.79</v>
      </c>
      <c r="F45" s="78"/>
      <c r="G45" s="78">
        <f t="shared" si="0"/>
        <v>0</v>
      </c>
    </row>
    <row r="46" spans="1:7" ht="50.25" customHeight="1">
      <c r="A46" s="115">
        <f t="shared" si="1"/>
        <v>34</v>
      </c>
      <c r="B46" s="49"/>
      <c r="C46" s="72" t="s">
        <v>287</v>
      </c>
      <c r="D46" s="70" t="s">
        <v>39</v>
      </c>
      <c r="E46" s="78">
        <v>459.73</v>
      </c>
      <c r="F46" s="78"/>
      <c r="G46" s="78">
        <f t="shared" si="0"/>
        <v>0</v>
      </c>
    </row>
    <row r="47" spans="1:7" ht="20.25" customHeight="1">
      <c r="A47" s="115">
        <f t="shared" si="1"/>
        <v>35</v>
      </c>
      <c r="B47" s="44"/>
      <c r="C47" s="72" t="s">
        <v>42</v>
      </c>
      <c r="D47" s="70" t="s">
        <v>6</v>
      </c>
      <c r="E47" s="78">
        <v>18911.7</v>
      </c>
      <c r="F47" s="78"/>
      <c r="G47" s="78">
        <f t="shared" si="0"/>
        <v>0</v>
      </c>
    </row>
    <row r="48" spans="1:7" ht="20.25" customHeight="1">
      <c r="A48" s="115">
        <f t="shared" si="1"/>
        <v>36</v>
      </c>
      <c r="B48" s="44"/>
      <c r="C48" s="72" t="s">
        <v>43</v>
      </c>
      <c r="D48" s="70" t="s">
        <v>6</v>
      </c>
      <c r="E48" s="78">
        <v>101.27</v>
      </c>
      <c r="F48" s="78"/>
      <c r="G48" s="78">
        <f t="shared" si="0"/>
        <v>0</v>
      </c>
    </row>
    <row r="49" spans="1:7" ht="38.25" customHeight="1">
      <c r="A49" s="115">
        <f t="shared" si="1"/>
        <v>37</v>
      </c>
      <c r="B49" s="8"/>
      <c r="C49" s="72" t="s">
        <v>31</v>
      </c>
      <c r="D49" s="70" t="s">
        <v>9</v>
      </c>
      <c r="E49" s="78">
        <v>459.75</v>
      </c>
      <c r="F49" s="78"/>
      <c r="G49" s="78">
        <f t="shared" si="0"/>
        <v>0</v>
      </c>
    </row>
    <row r="50" spans="1:7" ht="38.25" customHeight="1">
      <c r="A50" s="115">
        <f t="shared" si="1"/>
        <v>38</v>
      </c>
      <c r="B50" s="8"/>
      <c r="C50" s="72" t="s">
        <v>289</v>
      </c>
      <c r="D50" s="70" t="s">
        <v>39</v>
      </c>
      <c r="E50" s="78">
        <v>390</v>
      </c>
      <c r="F50" s="78"/>
      <c r="G50" s="78">
        <f t="shared" si="0"/>
        <v>0</v>
      </c>
    </row>
    <row r="51" spans="1:7" ht="21.75" customHeight="1">
      <c r="A51" s="115">
        <f t="shared" si="1"/>
        <v>39</v>
      </c>
      <c r="B51" s="53"/>
      <c r="C51" s="72" t="s">
        <v>32</v>
      </c>
      <c r="D51" s="70" t="s">
        <v>2</v>
      </c>
      <c r="E51" s="78">
        <f>E50*1.75</f>
        <v>682.5</v>
      </c>
      <c r="F51" s="78"/>
      <c r="G51" s="78">
        <f t="shared" si="0"/>
        <v>0</v>
      </c>
    </row>
    <row r="52" spans="1:7" ht="21.75" customHeight="1">
      <c r="A52" s="115">
        <f t="shared" si="1"/>
        <v>40</v>
      </c>
      <c r="B52" s="54"/>
      <c r="C52" s="72" t="s">
        <v>33</v>
      </c>
      <c r="D52" s="70" t="s">
        <v>39</v>
      </c>
      <c r="E52" s="78">
        <f>E50</f>
        <v>390</v>
      </c>
      <c r="F52" s="78"/>
      <c r="G52" s="78">
        <f t="shared" si="0"/>
        <v>0</v>
      </c>
    </row>
    <row r="53" spans="1:7" ht="36.75" customHeight="1">
      <c r="A53" s="115"/>
      <c r="B53" s="40"/>
      <c r="C53" s="73" t="s">
        <v>44</v>
      </c>
      <c r="D53" s="70"/>
      <c r="E53" s="78"/>
      <c r="F53" s="78"/>
      <c r="G53" s="78"/>
    </row>
    <row r="54" spans="1:7" ht="34.5" customHeight="1">
      <c r="A54" s="115">
        <v>41</v>
      </c>
      <c r="B54" s="50"/>
      <c r="C54" s="72" t="s">
        <v>290</v>
      </c>
      <c r="D54" s="70" t="s">
        <v>39</v>
      </c>
      <c r="E54" s="78">
        <v>480</v>
      </c>
      <c r="F54" s="78"/>
      <c r="G54" s="78">
        <f t="shared" si="0"/>
        <v>0</v>
      </c>
    </row>
    <row r="55" spans="1:7" ht="21.75" customHeight="1">
      <c r="A55" s="115">
        <f t="shared" si="1"/>
        <v>42</v>
      </c>
      <c r="B55" s="47"/>
      <c r="C55" s="72" t="s">
        <v>35</v>
      </c>
      <c r="D55" s="70" t="s">
        <v>39</v>
      </c>
      <c r="E55" s="78">
        <v>3446.87</v>
      </c>
      <c r="F55" s="78"/>
      <c r="G55" s="78">
        <f t="shared" si="0"/>
        <v>0</v>
      </c>
    </row>
    <row r="56" spans="1:7" ht="21.75" customHeight="1">
      <c r="A56" s="115">
        <f t="shared" si="1"/>
        <v>43</v>
      </c>
      <c r="B56" s="161"/>
      <c r="C56" s="72" t="s">
        <v>34</v>
      </c>
      <c r="D56" s="70" t="s">
        <v>3</v>
      </c>
      <c r="E56" s="78">
        <v>10</v>
      </c>
      <c r="F56" s="78"/>
      <c r="G56" s="78">
        <f t="shared" si="0"/>
        <v>0</v>
      </c>
    </row>
    <row r="57" spans="1:7">
      <c r="A57" s="115"/>
      <c r="B57" s="74"/>
      <c r="C57" s="73" t="s">
        <v>45</v>
      </c>
      <c r="D57" s="70"/>
      <c r="E57" s="78"/>
      <c r="F57" s="78"/>
      <c r="G57" s="78"/>
    </row>
    <row r="58" spans="1:7" ht="19.5" customHeight="1">
      <c r="A58" s="115">
        <v>44</v>
      </c>
      <c r="B58" s="75" t="s">
        <v>53</v>
      </c>
      <c r="C58" s="72" t="s">
        <v>46</v>
      </c>
      <c r="D58" s="70" t="s">
        <v>3</v>
      </c>
      <c r="E58" s="78">
        <v>29</v>
      </c>
      <c r="F58" s="78"/>
      <c r="G58" s="78">
        <f t="shared" si="0"/>
        <v>0</v>
      </c>
    </row>
    <row r="59" spans="1:7" ht="19.5" customHeight="1">
      <c r="A59" s="115">
        <f t="shared" si="1"/>
        <v>45</v>
      </c>
      <c r="B59" s="75" t="s">
        <v>52</v>
      </c>
      <c r="C59" s="72" t="s">
        <v>46</v>
      </c>
      <c r="D59" s="70" t="s">
        <v>3</v>
      </c>
      <c r="E59" s="78">
        <v>16</v>
      </c>
      <c r="F59" s="78"/>
      <c r="G59" s="78">
        <f t="shared" si="0"/>
        <v>0</v>
      </c>
    </row>
    <row r="60" spans="1:7" ht="19.5" customHeight="1">
      <c r="A60" s="115">
        <f t="shared" si="1"/>
        <v>46</v>
      </c>
      <c r="B60" s="75" t="s">
        <v>61</v>
      </c>
      <c r="C60" s="72" t="s">
        <v>237</v>
      </c>
      <c r="D60" s="70" t="s">
        <v>3</v>
      </c>
      <c r="E60" s="78">
        <v>5</v>
      </c>
      <c r="F60" s="78"/>
      <c r="G60" s="78">
        <f t="shared" si="0"/>
        <v>0</v>
      </c>
    </row>
    <row r="61" spans="1:7" ht="19.5" customHeight="1">
      <c r="A61" s="115">
        <f t="shared" si="1"/>
        <v>47</v>
      </c>
      <c r="B61" s="75" t="s">
        <v>54</v>
      </c>
      <c r="C61" s="72" t="s">
        <v>46</v>
      </c>
      <c r="D61" s="70" t="s">
        <v>3</v>
      </c>
      <c r="E61" s="78">
        <v>11</v>
      </c>
      <c r="F61" s="78"/>
      <c r="G61" s="78">
        <f t="shared" si="0"/>
        <v>0</v>
      </c>
    </row>
    <row r="62" spans="1:7" ht="19.5" customHeight="1">
      <c r="A62" s="115">
        <f t="shared" si="1"/>
        <v>48</v>
      </c>
      <c r="B62" s="75" t="s">
        <v>55</v>
      </c>
      <c r="C62" s="72" t="s">
        <v>243</v>
      </c>
      <c r="D62" s="70" t="s">
        <v>3</v>
      </c>
      <c r="E62" s="78">
        <v>7</v>
      </c>
      <c r="F62" s="78"/>
      <c r="G62" s="78">
        <f t="shared" si="0"/>
        <v>0</v>
      </c>
    </row>
    <row r="63" spans="1:7" ht="19.5" customHeight="1">
      <c r="A63" s="115">
        <f t="shared" si="1"/>
        <v>49</v>
      </c>
      <c r="B63" s="75" t="s">
        <v>56</v>
      </c>
      <c r="C63" s="72" t="s">
        <v>50</v>
      </c>
      <c r="D63" s="70" t="s">
        <v>3</v>
      </c>
      <c r="E63" s="78">
        <v>3</v>
      </c>
      <c r="F63" s="78"/>
      <c r="G63" s="78">
        <f t="shared" si="0"/>
        <v>0</v>
      </c>
    </row>
    <row r="64" spans="1:7" ht="19.5" customHeight="1">
      <c r="A64" s="115">
        <f t="shared" si="1"/>
        <v>50</v>
      </c>
      <c r="B64" s="76" t="s">
        <v>57</v>
      </c>
      <c r="C64" s="72" t="s">
        <v>51</v>
      </c>
      <c r="D64" s="70" t="s">
        <v>3</v>
      </c>
      <c r="E64" s="78">
        <v>10</v>
      </c>
      <c r="F64" s="78"/>
      <c r="G64" s="78">
        <f t="shared" si="0"/>
        <v>0</v>
      </c>
    </row>
    <row r="65" spans="1:8" ht="19.5" customHeight="1">
      <c r="A65" s="115">
        <f t="shared" si="1"/>
        <v>51</v>
      </c>
      <c r="B65" s="75" t="s">
        <v>58</v>
      </c>
      <c r="C65" s="72" t="s">
        <v>47</v>
      </c>
      <c r="D65" s="70" t="s">
        <v>3</v>
      </c>
      <c r="E65" s="78">
        <v>24</v>
      </c>
      <c r="F65" s="78"/>
      <c r="G65" s="78">
        <f t="shared" si="0"/>
        <v>0</v>
      </c>
    </row>
    <row r="66" spans="1:8" ht="27.75" customHeight="1">
      <c r="A66" s="115">
        <f t="shared" si="1"/>
        <v>52</v>
      </c>
      <c r="B66" s="77" t="s">
        <v>59</v>
      </c>
      <c r="C66" s="72" t="s">
        <v>48</v>
      </c>
      <c r="D66" s="70" t="s">
        <v>3</v>
      </c>
      <c r="E66" s="78">
        <v>3</v>
      </c>
      <c r="F66" s="78"/>
      <c r="G66" s="78">
        <f t="shared" si="0"/>
        <v>0</v>
      </c>
    </row>
    <row r="67" spans="1:8" ht="19.5" customHeight="1">
      <c r="A67" s="115">
        <f t="shared" si="1"/>
        <v>53</v>
      </c>
      <c r="B67" s="75" t="s">
        <v>60</v>
      </c>
      <c r="C67" s="72" t="s">
        <v>49</v>
      </c>
      <c r="D67" s="70" t="s">
        <v>3</v>
      </c>
      <c r="E67" s="78">
        <v>1</v>
      </c>
      <c r="F67" s="78"/>
      <c r="G67" s="78">
        <f t="shared" si="0"/>
        <v>0</v>
      </c>
    </row>
    <row r="68" spans="1:8" ht="15.75">
      <c r="A68" s="38"/>
      <c r="B68" s="12"/>
      <c r="C68" s="81" t="s">
        <v>62</v>
      </c>
      <c r="D68" s="12"/>
      <c r="E68" s="12"/>
      <c r="F68" s="12"/>
      <c r="G68" s="116">
        <f>SUM(G11:G67)</f>
        <v>0</v>
      </c>
      <c r="H68" s="1"/>
    </row>
    <row r="69" spans="1:8" ht="16.5">
      <c r="A69" s="84" t="s">
        <v>64</v>
      </c>
      <c r="B69" s="79"/>
      <c r="C69" s="86" t="s">
        <v>7</v>
      </c>
      <c r="D69" s="79"/>
      <c r="E69" s="79"/>
      <c r="F69" s="79"/>
      <c r="G69" s="80"/>
      <c r="H69" s="1"/>
    </row>
    <row r="70" spans="1:8" ht="35.25" customHeight="1">
      <c r="A70" s="115">
        <v>1</v>
      </c>
      <c r="B70" s="21"/>
      <c r="C70" s="72" t="s">
        <v>65</v>
      </c>
      <c r="D70" s="70" t="s">
        <v>39</v>
      </c>
      <c r="E70" s="78">
        <v>33</v>
      </c>
      <c r="F70" s="78"/>
      <c r="G70" s="78">
        <f>E70*F70</f>
        <v>0</v>
      </c>
    </row>
    <row r="71" spans="1:8" ht="37.5" customHeight="1">
      <c r="A71" s="115">
        <f>A70+1</f>
        <v>2</v>
      </c>
      <c r="B71" s="24"/>
      <c r="C71" s="72" t="s">
        <v>8</v>
      </c>
      <c r="D71" s="70" t="s">
        <v>39</v>
      </c>
      <c r="E71" s="78">
        <v>22</v>
      </c>
      <c r="F71" s="78"/>
      <c r="G71" s="78">
        <f t="shared" ref="G71:G89" si="2">E71*F71</f>
        <v>0</v>
      </c>
    </row>
    <row r="72" spans="1:8" ht="39" customHeight="1">
      <c r="A72" s="115">
        <f t="shared" ref="A72:A89" si="3">A71+1</f>
        <v>3</v>
      </c>
      <c r="B72" s="24"/>
      <c r="C72" s="72" t="s">
        <v>66</v>
      </c>
      <c r="D72" s="70" t="s">
        <v>39</v>
      </c>
      <c r="E72" s="78">
        <v>10</v>
      </c>
      <c r="F72" s="78"/>
      <c r="G72" s="78">
        <f t="shared" si="2"/>
        <v>0</v>
      </c>
    </row>
    <row r="73" spans="1:8" ht="36.75" customHeight="1">
      <c r="A73" s="115">
        <f t="shared" si="3"/>
        <v>4</v>
      </c>
      <c r="B73" s="17"/>
      <c r="C73" s="72" t="s">
        <v>67</v>
      </c>
      <c r="D73" s="70" t="s">
        <v>39</v>
      </c>
      <c r="E73" s="78">
        <v>1.5</v>
      </c>
      <c r="F73" s="78"/>
      <c r="G73" s="78">
        <f t="shared" si="2"/>
        <v>0</v>
      </c>
    </row>
    <row r="74" spans="1:8" ht="39.75" customHeight="1">
      <c r="A74" s="115">
        <f t="shared" si="3"/>
        <v>5</v>
      </c>
      <c r="B74" s="17"/>
      <c r="C74" s="72" t="s">
        <v>68</v>
      </c>
      <c r="D74" s="70" t="s">
        <v>39</v>
      </c>
      <c r="E74" s="78">
        <v>33.700000000000003</v>
      </c>
      <c r="F74" s="78"/>
      <c r="G74" s="78">
        <f t="shared" si="2"/>
        <v>0</v>
      </c>
    </row>
    <row r="75" spans="1:8" ht="18.75" customHeight="1">
      <c r="A75" s="115">
        <f t="shared" si="3"/>
        <v>6</v>
      </c>
      <c r="B75" s="3"/>
      <c r="C75" s="72" t="s">
        <v>71</v>
      </c>
      <c r="D75" s="70" t="s">
        <v>6</v>
      </c>
      <c r="E75" s="78">
        <v>874.45</v>
      </c>
      <c r="F75" s="78"/>
      <c r="G75" s="78">
        <f t="shared" si="2"/>
        <v>0</v>
      </c>
    </row>
    <row r="76" spans="1:8" ht="18.75" customHeight="1">
      <c r="A76" s="115">
        <f t="shared" si="3"/>
        <v>7</v>
      </c>
      <c r="B76" s="3"/>
      <c r="C76" s="72" t="s">
        <v>72</v>
      </c>
      <c r="D76" s="70" t="s">
        <v>6</v>
      </c>
      <c r="E76" s="78">
        <v>38.68</v>
      </c>
      <c r="F76" s="78"/>
      <c r="G76" s="78">
        <f t="shared" si="2"/>
        <v>0</v>
      </c>
    </row>
    <row r="77" spans="1:8" ht="24.75" customHeight="1">
      <c r="A77" s="115">
        <f t="shared" si="3"/>
        <v>8</v>
      </c>
      <c r="B77" s="25"/>
      <c r="C77" s="72" t="s">
        <v>81</v>
      </c>
      <c r="D77" s="70" t="s">
        <v>6</v>
      </c>
      <c r="E77" s="78">
        <v>97.17</v>
      </c>
      <c r="F77" s="78"/>
      <c r="G77" s="78">
        <f t="shared" si="2"/>
        <v>0</v>
      </c>
    </row>
    <row r="78" spans="1:8" ht="22.5" customHeight="1">
      <c r="A78" s="115">
        <f t="shared" si="3"/>
        <v>9</v>
      </c>
      <c r="B78" s="26"/>
      <c r="C78" s="85" t="s">
        <v>69</v>
      </c>
      <c r="D78" s="70" t="s">
        <v>3</v>
      </c>
      <c r="E78" s="78">
        <v>60</v>
      </c>
      <c r="F78" s="78"/>
      <c r="G78" s="78">
        <f t="shared" si="2"/>
        <v>0</v>
      </c>
    </row>
    <row r="79" spans="1:8" ht="38.25" customHeight="1">
      <c r="A79" s="115">
        <f t="shared" si="3"/>
        <v>10</v>
      </c>
      <c r="B79" s="26"/>
      <c r="C79" s="85" t="s">
        <v>70</v>
      </c>
      <c r="D79" s="70" t="s">
        <v>3</v>
      </c>
      <c r="E79" s="78">
        <v>8</v>
      </c>
      <c r="F79" s="78"/>
      <c r="G79" s="78">
        <f t="shared" si="2"/>
        <v>0</v>
      </c>
    </row>
    <row r="80" spans="1:8" ht="33" customHeight="1">
      <c r="A80" s="115">
        <f t="shared" si="3"/>
        <v>11</v>
      </c>
      <c r="B80" s="25"/>
      <c r="C80" s="71" t="s">
        <v>295</v>
      </c>
      <c r="D80" s="70" t="s">
        <v>6</v>
      </c>
      <c r="E80" s="78">
        <v>17.46</v>
      </c>
      <c r="F80" s="78"/>
      <c r="G80" s="78">
        <f t="shared" si="2"/>
        <v>0</v>
      </c>
    </row>
    <row r="81" spans="1:7" ht="41.25" customHeight="1">
      <c r="A81" s="115">
        <f t="shared" si="3"/>
        <v>12</v>
      </c>
      <c r="B81" s="17"/>
      <c r="C81" s="88" t="s">
        <v>244</v>
      </c>
      <c r="D81" s="70" t="s">
        <v>39</v>
      </c>
      <c r="E81" s="78">
        <v>8.1</v>
      </c>
      <c r="F81" s="78"/>
      <c r="G81" s="78">
        <f t="shared" si="2"/>
        <v>0</v>
      </c>
    </row>
    <row r="82" spans="1:7" ht="24.75" customHeight="1">
      <c r="A82" s="115">
        <f t="shared" si="3"/>
        <v>13</v>
      </c>
      <c r="B82" s="26"/>
      <c r="C82" s="85" t="s">
        <v>79</v>
      </c>
      <c r="D82" s="70" t="s">
        <v>3</v>
      </c>
      <c r="E82" s="78">
        <v>40</v>
      </c>
      <c r="F82" s="78"/>
      <c r="G82" s="78">
        <f t="shared" si="2"/>
        <v>0</v>
      </c>
    </row>
    <row r="83" spans="1:7" ht="24" customHeight="1">
      <c r="A83" s="115">
        <f t="shared" si="3"/>
        <v>14</v>
      </c>
      <c r="B83" s="25"/>
      <c r="C83" s="85" t="s">
        <v>80</v>
      </c>
      <c r="D83" s="70" t="s">
        <v>6</v>
      </c>
      <c r="E83" s="78">
        <v>14.59</v>
      </c>
      <c r="F83" s="78"/>
      <c r="G83" s="78">
        <f t="shared" si="2"/>
        <v>0</v>
      </c>
    </row>
    <row r="84" spans="1:7" ht="36" customHeight="1">
      <c r="A84" s="115">
        <f t="shared" si="3"/>
        <v>15</v>
      </c>
      <c r="B84" s="19"/>
      <c r="C84" s="88" t="s">
        <v>292</v>
      </c>
      <c r="D84" s="70" t="s">
        <v>9</v>
      </c>
      <c r="E84" s="78">
        <v>66</v>
      </c>
      <c r="F84" s="78"/>
      <c r="G84" s="78">
        <f t="shared" si="2"/>
        <v>0</v>
      </c>
    </row>
    <row r="85" spans="1:7" ht="34.5" customHeight="1">
      <c r="A85" s="115">
        <f t="shared" si="3"/>
        <v>16</v>
      </c>
      <c r="B85" s="20"/>
      <c r="C85" s="72" t="s">
        <v>74</v>
      </c>
      <c r="D85" s="70" t="s">
        <v>106</v>
      </c>
      <c r="E85" s="78">
        <v>0.125</v>
      </c>
      <c r="F85" s="78"/>
      <c r="G85" s="78">
        <f t="shared" si="2"/>
        <v>0</v>
      </c>
    </row>
    <row r="86" spans="1:7" ht="24" customHeight="1">
      <c r="A86" s="115">
        <f t="shared" si="3"/>
        <v>17</v>
      </c>
      <c r="B86" s="20"/>
      <c r="C86" s="72" t="s">
        <v>75</v>
      </c>
      <c r="D86" s="70" t="s">
        <v>3</v>
      </c>
      <c r="E86" s="78">
        <v>8</v>
      </c>
      <c r="F86" s="78"/>
      <c r="G86" s="78">
        <f t="shared" si="2"/>
        <v>0</v>
      </c>
    </row>
    <row r="87" spans="1:7" ht="21.75" customHeight="1">
      <c r="A87" s="115">
        <f t="shared" si="3"/>
        <v>18</v>
      </c>
      <c r="B87" s="19"/>
      <c r="C87" s="72" t="s">
        <v>76</v>
      </c>
      <c r="D87" s="70" t="s">
        <v>106</v>
      </c>
      <c r="E87" s="78">
        <f>3.14*0.05*66</f>
        <v>10.362000000000002</v>
      </c>
      <c r="F87" s="78"/>
      <c r="G87" s="78">
        <f t="shared" si="2"/>
        <v>0</v>
      </c>
    </row>
    <row r="88" spans="1:7" ht="27.75" customHeight="1">
      <c r="A88" s="115">
        <f t="shared" si="3"/>
        <v>19</v>
      </c>
      <c r="B88" s="10"/>
      <c r="C88" s="72" t="s">
        <v>77</v>
      </c>
      <c r="D88" s="70" t="s">
        <v>39</v>
      </c>
      <c r="E88" s="78">
        <v>10</v>
      </c>
      <c r="F88" s="78"/>
      <c r="G88" s="78">
        <f t="shared" si="2"/>
        <v>0</v>
      </c>
    </row>
    <row r="89" spans="1:7" ht="34.5" customHeight="1">
      <c r="A89" s="115">
        <f t="shared" si="3"/>
        <v>20</v>
      </c>
      <c r="B89" s="5"/>
      <c r="C89" s="72" t="s">
        <v>78</v>
      </c>
      <c r="D89" s="70" t="s">
        <v>39</v>
      </c>
      <c r="E89" s="78">
        <v>55</v>
      </c>
      <c r="F89" s="78"/>
      <c r="G89" s="78">
        <f t="shared" si="2"/>
        <v>0</v>
      </c>
    </row>
    <row r="90" spans="1:7" ht="15.75">
      <c r="A90" s="22"/>
      <c r="B90" s="22"/>
      <c r="C90" s="81" t="s">
        <v>82</v>
      </c>
      <c r="D90" s="13"/>
      <c r="E90" s="13"/>
      <c r="F90" s="13"/>
      <c r="G90" s="116">
        <f>SUM(G70:G89)</f>
        <v>0</v>
      </c>
    </row>
    <row r="91" spans="1:7" ht="18">
      <c r="A91" s="84" t="s">
        <v>83</v>
      </c>
      <c r="B91" s="89"/>
      <c r="C91" s="90" t="s">
        <v>97</v>
      </c>
      <c r="D91" s="89"/>
      <c r="E91" s="89"/>
      <c r="F91" s="89"/>
      <c r="G91" s="89"/>
    </row>
    <row r="92" spans="1:7" ht="42.75" customHeight="1">
      <c r="A92" s="115">
        <v>1</v>
      </c>
      <c r="B92" s="39"/>
      <c r="C92" s="91" t="s">
        <v>84</v>
      </c>
      <c r="D92" s="70" t="s">
        <v>39</v>
      </c>
      <c r="E92" s="78">
        <v>2.8</v>
      </c>
      <c r="F92" s="78"/>
      <c r="G92" s="78">
        <f>E92*F92</f>
        <v>0</v>
      </c>
    </row>
    <row r="93" spans="1:7" ht="37.5" customHeight="1">
      <c r="A93" s="115">
        <f>A92+1</f>
        <v>2</v>
      </c>
      <c r="B93" s="50"/>
      <c r="C93" s="91" t="s">
        <v>98</v>
      </c>
      <c r="D93" s="70" t="s">
        <v>39</v>
      </c>
      <c r="E93" s="78">
        <v>2.8</v>
      </c>
      <c r="F93" s="78"/>
      <c r="G93" s="78">
        <f t="shared" ref="G93:G113" si="4">E93*F93</f>
        <v>0</v>
      </c>
    </row>
    <row r="94" spans="1:7" ht="21.75" customHeight="1">
      <c r="A94" s="115">
        <f t="shared" ref="A94:A113" si="5">A93+1</f>
        <v>3</v>
      </c>
      <c r="B94" s="64"/>
      <c r="C94" s="91" t="s">
        <v>266</v>
      </c>
      <c r="D94" s="70" t="s">
        <v>2</v>
      </c>
      <c r="E94" s="78">
        <f>E93*2.4</f>
        <v>6.72</v>
      </c>
      <c r="F94" s="78"/>
      <c r="G94" s="78">
        <f t="shared" si="4"/>
        <v>0</v>
      </c>
    </row>
    <row r="95" spans="1:7" ht="27" customHeight="1">
      <c r="A95" s="115">
        <f t="shared" si="5"/>
        <v>4</v>
      </c>
      <c r="B95" s="37"/>
      <c r="C95" s="91" t="s">
        <v>85</v>
      </c>
      <c r="D95" s="70" t="s">
        <v>6</v>
      </c>
      <c r="E95" s="78">
        <v>59.2</v>
      </c>
      <c r="F95" s="78"/>
      <c r="G95" s="78">
        <f t="shared" si="4"/>
        <v>0</v>
      </c>
    </row>
    <row r="96" spans="1:7" ht="21.75" customHeight="1">
      <c r="A96" s="115">
        <f t="shared" si="5"/>
        <v>5</v>
      </c>
      <c r="B96" s="37"/>
      <c r="C96" s="91" t="s">
        <v>86</v>
      </c>
      <c r="D96" s="70" t="s">
        <v>6</v>
      </c>
      <c r="E96" s="78">
        <v>59.2</v>
      </c>
      <c r="F96" s="78"/>
      <c r="G96" s="78">
        <f t="shared" si="4"/>
        <v>0</v>
      </c>
    </row>
    <row r="97" spans="1:7" ht="21.75" customHeight="1">
      <c r="A97" s="115">
        <f t="shared" si="5"/>
        <v>6</v>
      </c>
      <c r="B97" s="37"/>
      <c r="C97" s="91" t="s">
        <v>294</v>
      </c>
      <c r="D97" s="70" t="s">
        <v>106</v>
      </c>
      <c r="E97" s="78">
        <v>1.5</v>
      </c>
      <c r="F97" s="78"/>
      <c r="G97" s="78">
        <f t="shared" si="4"/>
        <v>0</v>
      </c>
    </row>
    <row r="98" spans="1:7" ht="34.5" customHeight="1">
      <c r="A98" s="115">
        <f t="shared" si="5"/>
        <v>7</v>
      </c>
      <c r="B98" s="57"/>
      <c r="C98" s="91" t="s">
        <v>92</v>
      </c>
      <c r="D98" s="70" t="s">
        <v>39</v>
      </c>
      <c r="E98" s="78">
        <v>6</v>
      </c>
      <c r="F98" s="78"/>
      <c r="G98" s="78">
        <f t="shared" si="4"/>
        <v>0</v>
      </c>
    </row>
    <row r="99" spans="1:7" ht="38.25" customHeight="1">
      <c r="A99" s="115">
        <f t="shared" si="5"/>
        <v>8</v>
      </c>
      <c r="B99" s="57"/>
      <c r="C99" s="91" t="s">
        <v>95</v>
      </c>
      <c r="D99" s="70" t="s">
        <v>39</v>
      </c>
      <c r="E99" s="78">
        <v>3</v>
      </c>
      <c r="F99" s="78"/>
      <c r="G99" s="78">
        <f t="shared" si="4"/>
        <v>0</v>
      </c>
    </row>
    <row r="100" spans="1:7" ht="22.5" customHeight="1">
      <c r="A100" s="115">
        <f t="shared" si="5"/>
        <v>9</v>
      </c>
      <c r="B100" s="27"/>
      <c r="C100" s="91" t="s">
        <v>93</v>
      </c>
      <c r="D100" s="70" t="s">
        <v>9</v>
      </c>
      <c r="E100" s="78">
        <v>3</v>
      </c>
      <c r="F100" s="78"/>
      <c r="G100" s="78">
        <f t="shared" si="4"/>
        <v>0</v>
      </c>
    </row>
    <row r="101" spans="1:7" ht="22.5" customHeight="1">
      <c r="A101" s="115">
        <f t="shared" si="5"/>
        <v>10</v>
      </c>
      <c r="B101" s="27"/>
      <c r="C101" s="91" t="s">
        <v>94</v>
      </c>
      <c r="D101" s="70" t="s">
        <v>9</v>
      </c>
      <c r="E101" s="78">
        <v>3</v>
      </c>
      <c r="F101" s="78"/>
      <c r="G101" s="78">
        <f t="shared" si="4"/>
        <v>0</v>
      </c>
    </row>
    <row r="102" spans="1:7" ht="27" customHeight="1">
      <c r="A102" s="115">
        <f t="shared" si="5"/>
        <v>11</v>
      </c>
      <c r="B102" s="56"/>
      <c r="C102" s="91" t="s">
        <v>96</v>
      </c>
      <c r="D102" s="70" t="s">
        <v>9</v>
      </c>
      <c r="E102" s="78">
        <f>E101</f>
        <v>3</v>
      </c>
      <c r="F102" s="78"/>
      <c r="G102" s="78">
        <f t="shared" si="4"/>
        <v>0</v>
      </c>
    </row>
    <row r="103" spans="1:7" ht="33.75" customHeight="1">
      <c r="A103" s="115">
        <f t="shared" si="5"/>
        <v>12</v>
      </c>
      <c r="B103" s="39"/>
      <c r="C103" s="91" t="s">
        <v>99</v>
      </c>
      <c r="D103" s="70" t="s">
        <v>39</v>
      </c>
      <c r="E103" s="78">
        <v>1.75</v>
      </c>
      <c r="F103" s="78"/>
      <c r="G103" s="78">
        <f t="shared" si="4"/>
        <v>0</v>
      </c>
    </row>
    <row r="104" spans="1:7" ht="34.5" customHeight="1">
      <c r="A104" s="115">
        <f t="shared" si="5"/>
        <v>13</v>
      </c>
      <c r="B104" s="43"/>
      <c r="C104" s="91" t="s">
        <v>100</v>
      </c>
      <c r="D104" s="70" t="s">
        <v>39</v>
      </c>
      <c r="E104" s="78">
        <v>3.25</v>
      </c>
      <c r="F104" s="78"/>
      <c r="G104" s="78">
        <f t="shared" si="4"/>
        <v>0</v>
      </c>
    </row>
    <row r="105" spans="1:7" ht="19.5" customHeight="1">
      <c r="A105" s="115">
        <f t="shared" si="5"/>
        <v>14</v>
      </c>
      <c r="B105" s="4"/>
      <c r="C105" s="92" t="s">
        <v>101</v>
      </c>
      <c r="D105" s="70" t="s">
        <v>6</v>
      </c>
      <c r="E105" s="78">
        <v>289.16000000000003</v>
      </c>
      <c r="F105" s="78"/>
      <c r="G105" s="78">
        <f t="shared" si="4"/>
        <v>0</v>
      </c>
    </row>
    <row r="106" spans="1:7" ht="19.5" customHeight="1">
      <c r="A106" s="115">
        <f t="shared" si="5"/>
        <v>15</v>
      </c>
      <c r="B106" s="4"/>
      <c r="C106" s="92" t="s">
        <v>102</v>
      </c>
      <c r="D106" s="70" t="s">
        <v>6</v>
      </c>
      <c r="E106" s="78">
        <v>6.14</v>
      </c>
      <c r="F106" s="78"/>
      <c r="G106" s="78">
        <f t="shared" si="4"/>
        <v>0</v>
      </c>
    </row>
    <row r="107" spans="1:7" ht="36.75" customHeight="1">
      <c r="A107" s="115">
        <f t="shared" si="5"/>
        <v>16</v>
      </c>
      <c r="B107" s="48"/>
      <c r="C107" s="91" t="s">
        <v>103</v>
      </c>
      <c r="D107" s="70" t="s">
        <v>39</v>
      </c>
      <c r="E107" s="78">
        <v>7</v>
      </c>
      <c r="F107" s="78"/>
      <c r="G107" s="78">
        <f t="shared" si="4"/>
        <v>0</v>
      </c>
    </row>
    <row r="108" spans="1:7" ht="24" customHeight="1">
      <c r="A108" s="115">
        <f t="shared" si="5"/>
        <v>17</v>
      </c>
      <c r="B108" s="27"/>
      <c r="C108" s="91" t="s">
        <v>104</v>
      </c>
      <c r="D108" s="70" t="s">
        <v>9</v>
      </c>
      <c r="E108" s="78">
        <v>3</v>
      </c>
      <c r="F108" s="78"/>
      <c r="G108" s="78">
        <f t="shared" si="4"/>
        <v>0</v>
      </c>
    </row>
    <row r="109" spans="1:7" ht="24" customHeight="1">
      <c r="A109" s="115">
        <f t="shared" si="5"/>
        <v>18</v>
      </c>
      <c r="B109" s="56"/>
      <c r="C109" s="91" t="s">
        <v>96</v>
      </c>
      <c r="D109" s="70" t="s">
        <v>9</v>
      </c>
      <c r="E109" s="78">
        <f>E108</f>
        <v>3</v>
      </c>
      <c r="F109" s="78"/>
      <c r="G109" s="78">
        <f t="shared" si="4"/>
        <v>0</v>
      </c>
    </row>
    <row r="110" spans="1:7" ht="51.75" customHeight="1">
      <c r="A110" s="115">
        <f t="shared" si="5"/>
        <v>19</v>
      </c>
      <c r="B110" s="37"/>
      <c r="C110" s="91" t="s">
        <v>105</v>
      </c>
      <c r="D110" s="70" t="s">
        <v>6</v>
      </c>
      <c r="E110" s="78">
        <f>25+50.7+27.4</f>
        <v>103.1</v>
      </c>
      <c r="F110" s="78"/>
      <c r="G110" s="78">
        <f t="shared" si="4"/>
        <v>0</v>
      </c>
    </row>
    <row r="111" spans="1:7" ht="25.5" customHeight="1">
      <c r="A111" s="115">
        <f t="shared" si="5"/>
        <v>20</v>
      </c>
      <c r="B111" s="37"/>
      <c r="C111" s="91" t="s">
        <v>293</v>
      </c>
      <c r="D111" s="70" t="s">
        <v>106</v>
      </c>
      <c r="E111" s="78">
        <v>5</v>
      </c>
      <c r="F111" s="78"/>
      <c r="G111" s="78">
        <f t="shared" si="4"/>
        <v>0</v>
      </c>
    </row>
    <row r="112" spans="1:7" ht="35.25" customHeight="1">
      <c r="A112" s="115">
        <f t="shared" si="5"/>
        <v>21</v>
      </c>
      <c r="B112" s="37"/>
      <c r="C112" s="91" t="s">
        <v>90</v>
      </c>
      <c r="D112" s="70" t="s">
        <v>39</v>
      </c>
      <c r="E112" s="78">
        <v>3</v>
      </c>
      <c r="F112" s="78"/>
      <c r="G112" s="78">
        <f t="shared" si="4"/>
        <v>0</v>
      </c>
    </row>
    <row r="113" spans="1:7" ht="39" customHeight="1">
      <c r="A113" s="115">
        <f t="shared" si="5"/>
        <v>22</v>
      </c>
      <c r="B113" s="50"/>
      <c r="C113" s="91" t="s">
        <v>91</v>
      </c>
      <c r="D113" s="70" t="s">
        <v>39</v>
      </c>
      <c r="E113" s="78">
        <v>6</v>
      </c>
      <c r="F113" s="78"/>
      <c r="G113" s="78">
        <f t="shared" si="4"/>
        <v>0</v>
      </c>
    </row>
    <row r="114" spans="1:7" ht="15.75">
      <c r="A114" s="93"/>
      <c r="B114" s="23"/>
      <c r="C114" s="81" t="s">
        <v>107</v>
      </c>
      <c r="D114" s="23"/>
      <c r="E114" s="23"/>
      <c r="F114" s="23"/>
      <c r="G114" s="116">
        <f>SUM(G92:G113)</f>
        <v>0</v>
      </c>
    </row>
    <row r="115" spans="1:7" ht="22.5" customHeight="1">
      <c r="A115" s="84" t="s">
        <v>117</v>
      </c>
      <c r="B115" s="89"/>
      <c r="C115" s="94" t="s">
        <v>280</v>
      </c>
      <c r="D115" s="89"/>
      <c r="E115" s="89"/>
      <c r="F115" s="89"/>
      <c r="G115" s="89"/>
    </row>
    <row r="116" spans="1:7" ht="39.75" customHeight="1">
      <c r="A116" s="115">
        <v>1</v>
      </c>
      <c r="B116" s="63"/>
      <c r="C116" s="91" t="s">
        <v>118</v>
      </c>
      <c r="D116" s="70" t="s">
        <v>39</v>
      </c>
      <c r="E116" s="78">
        <v>2.27</v>
      </c>
      <c r="F116" s="78"/>
      <c r="G116" s="78">
        <f>E116*F116</f>
        <v>0</v>
      </c>
    </row>
    <row r="117" spans="1:7" ht="36" customHeight="1">
      <c r="A117" s="115">
        <f>A116+1</f>
        <v>2</v>
      </c>
      <c r="B117" s="39"/>
      <c r="C117" s="91" t="s">
        <v>119</v>
      </c>
      <c r="D117" s="70" t="s">
        <v>39</v>
      </c>
      <c r="E117" s="78">
        <v>2.27</v>
      </c>
      <c r="F117" s="78"/>
      <c r="G117" s="78">
        <f t="shared" ref="G117:G157" si="6">E117*F117</f>
        <v>0</v>
      </c>
    </row>
    <row r="118" spans="1:7" ht="24.75" customHeight="1">
      <c r="A118" s="115">
        <f t="shared" ref="A118:A157" si="7">A117+1</f>
        <v>3</v>
      </c>
      <c r="B118" s="50"/>
      <c r="C118" s="91" t="s">
        <v>11</v>
      </c>
      <c r="D118" s="70" t="s">
        <v>2</v>
      </c>
      <c r="E118" s="78">
        <v>5.68</v>
      </c>
      <c r="F118" s="78"/>
      <c r="G118" s="78">
        <f t="shared" si="6"/>
        <v>0</v>
      </c>
    </row>
    <row r="119" spans="1:7" ht="38.25" customHeight="1">
      <c r="A119" s="115">
        <f t="shared" si="7"/>
        <v>4</v>
      </c>
      <c r="B119" s="27"/>
      <c r="C119" s="91" t="s">
        <v>120</v>
      </c>
      <c r="D119" s="70" t="s">
        <v>9</v>
      </c>
      <c r="E119" s="78">
        <v>20.5</v>
      </c>
      <c r="F119" s="78"/>
      <c r="G119" s="78">
        <f t="shared" si="6"/>
        <v>0</v>
      </c>
    </row>
    <row r="120" spans="1:7" ht="39" customHeight="1">
      <c r="A120" s="115">
        <f t="shared" si="7"/>
        <v>5</v>
      </c>
      <c r="B120" s="95"/>
      <c r="C120" s="91" t="s">
        <v>121</v>
      </c>
      <c r="D120" s="70" t="s">
        <v>9</v>
      </c>
      <c r="E120" s="78">
        <v>20.5</v>
      </c>
      <c r="F120" s="78"/>
      <c r="G120" s="78">
        <f t="shared" si="6"/>
        <v>0</v>
      </c>
    </row>
    <row r="121" spans="1:7" ht="48" customHeight="1">
      <c r="A121" s="115">
        <f t="shared" si="7"/>
        <v>6</v>
      </c>
      <c r="B121" s="54"/>
      <c r="C121" s="91" t="s">
        <v>312</v>
      </c>
      <c r="D121" s="70" t="s">
        <v>2</v>
      </c>
      <c r="E121" s="78">
        <v>1.8</v>
      </c>
      <c r="F121" s="78"/>
      <c r="G121" s="78">
        <f t="shared" si="6"/>
        <v>0</v>
      </c>
    </row>
    <row r="122" spans="1:7" ht="37.5" customHeight="1">
      <c r="A122" s="115">
        <f t="shared" si="7"/>
        <v>7</v>
      </c>
      <c r="B122" s="39"/>
      <c r="C122" s="91" t="s">
        <v>108</v>
      </c>
      <c r="D122" s="70" t="s">
        <v>39</v>
      </c>
      <c r="E122" s="78">
        <v>1.2</v>
      </c>
      <c r="F122" s="78"/>
      <c r="G122" s="78">
        <f t="shared" si="6"/>
        <v>0</v>
      </c>
    </row>
    <row r="123" spans="1:7" ht="28.5" customHeight="1">
      <c r="A123" s="115">
        <f t="shared" si="7"/>
        <v>8</v>
      </c>
      <c r="B123" s="50"/>
      <c r="C123" s="91" t="s">
        <v>11</v>
      </c>
      <c r="D123" s="70" t="s">
        <v>2</v>
      </c>
      <c r="E123" s="78">
        <v>2.88</v>
      </c>
      <c r="F123" s="78"/>
      <c r="G123" s="78">
        <f t="shared" si="6"/>
        <v>0</v>
      </c>
    </row>
    <row r="124" spans="1:7" ht="36.75" customHeight="1">
      <c r="A124" s="115">
        <f t="shared" si="7"/>
        <v>9</v>
      </c>
      <c r="B124" s="39"/>
      <c r="C124" s="91" t="s">
        <v>109</v>
      </c>
      <c r="D124" s="70" t="s">
        <v>39</v>
      </c>
      <c r="E124" s="78">
        <v>2.5</v>
      </c>
      <c r="F124" s="78"/>
      <c r="G124" s="78">
        <f t="shared" si="6"/>
        <v>0</v>
      </c>
    </row>
    <row r="125" spans="1:7" ht="26.25" customHeight="1">
      <c r="A125" s="115">
        <f t="shared" si="7"/>
        <v>10</v>
      </c>
      <c r="B125" s="50"/>
      <c r="C125" s="91" t="s">
        <v>11</v>
      </c>
      <c r="D125" s="70" t="s">
        <v>2</v>
      </c>
      <c r="E125" s="78">
        <v>6</v>
      </c>
      <c r="F125" s="78"/>
      <c r="G125" s="78">
        <f t="shared" si="6"/>
        <v>0</v>
      </c>
    </row>
    <row r="126" spans="1:7" ht="35.25" customHeight="1">
      <c r="A126" s="115">
        <f t="shared" si="7"/>
        <v>11</v>
      </c>
      <c r="B126" s="57"/>
      <c r="C126" s="91" t="s">
        <v>8</v>
      </c>
      <c r="D126" s="70" t="s">
        <v>39</v>
      </c>
      <c r="E126" s="78">
        <v>8</v>
      </c>
      <c r="F126" s="78"/>
      <c r="G126" s="78">
        <f t="shared" si="6"/>
        <v>0</v>
      </c>
    </row>
    <row r="127" spans="1:7" ht="39" customHeight="1">
      <c r="A127" s="115">
        <f t="shared" si="7"/>
        <v>12</v>
      </c>
      <c r="B127" s="27"/>
      <c r="C127" s="91" t="s">
        <v>110</v>
      </c>
      <c r="D127" s="70" t="s">
        <v>39</v>
      </c>
      <c r="E127" s="78">
        <v>27</v>
      </c>
      <c r="F127" s="78"/>
      <c r="G127" s="78">
        <f t="shared" si="6"/>
        <v>0</v>
      </c>
    </row>
    <row r="128" spans="1:7" ht="30">
      <c r="A128" s="115">
        <f t="shared" si="7"/>
        <v>13</v>
      </c>
      <c r="B128" s="57"/>
      <c r="C128" s="91" t="s">
        <v>88</v>
      </c>
      <c r="D128" s="70" t="s">
        <v>39</v>
      </c>
      <c r="E128" s="78">
        <v>30</v>
      </c>
      <c r="F128" s="78"/>
      <c r="G128" s="78">
        <f t="shared" si="6"/>
        <v>0</v>
      </c>
    </row>
    <row r="129" spans="1:7" ht="39.75" customHeight="1">
      <c r="A129" s="115">
        <f t="shared" si="7"/>
        <v>14</v>
      </c>
      <c r="B129" s="66"/>
      <c r="C129" s="91" t="s">
        <v>296</v>
      </c>
      <c r="D129" s="115" t="s">
        <v>4</v>
      </c>
      <c r="E129" s="78">
        <v>15</v>
      </c>
      <c r="F129" s="78"/>
      <c r="G129" s="78">
        <f t="shared" si="6"/>
        <v>0</v>
      </c>
    </row>
    <row r="130" spans="1:7" ht="28.5" customHeight="1">
      <c r="A130" s="115">
        <f t="shared" si="7"/>
        <v>15</v>
      </c>
      <c r="B130" s="66"/>
      <c r="C130" s="91" t="s">
        <v>111</v>
      </c>
      <c r="D130" s="70" t="s">
        <v>4</v>
      </c>
      <c r="E130" s="78">
        <v>15</v>
      </c>
      <c r="F130" s="78"/>
      <c r="G130" s="78">
        <f t="shared" si="6"/>
        <v>0</v>
      </c>
    </row>
    <row r="131" spans="1:7" ht="35.25" customHeight="1">
      <c r="A131" s="115">
        <f t="shared" si="7"/>
        <v>16</v>
      </c>
      <c r="B131" s="46"/>
      <c r="C131" s="91" t="s">
        <v>112</v>
      </c>
      <c r="D131" s="70" t="s">
        <v>113</v>
      </c>
      <c r="E131" s="78">
        <v>10</v>
      </c>
      <c r="F131" s="78"/>
      <c r="G131" s="78">
        <f t="shared" si="6"/>
        <v>0</v>
      </c>
    </row>
    <row r="132" spans="1:7" ht="23.25" customHeight="1">
      <c r="A132" s="115">
        <f t="shared" si="7"/>
        <v>17</v>
      </c>
      <c r="B132" s="39"/>
      <c r="C132" s="91" t="s">
        <v>122</v>
      </c>
      <c r="D132" s="70" t="s">
        <v>39</v>
      </c>
      <c r="E132" s="78">
        <v>3.5</v>
      </c>
      <c r="F132" s="78"/>
      <c r="G132" s="78">
        <f t="shared" si="6"/>
        <v>0</v>
      </c>
    </row>
    <row r="133" spans="1:7" ht="23.25" customHeight="1">
      <c r="A133" s="115">
        <f t="shared" si="7"/>
        <v>18</v>
      </c>
      <c r="B133" s="39"/>
      <c r="C133" s="91" t="s">
        <v>123</v>
      </c>
      <c r="D133" s="70" t="s">
        <v>39</v>
      </c>
      <c r="E133" s="78">
        <v>86</v>
      </c>
      <c r="F133" s="78"/>
      <c r="G133" s="78">
        <f t="shared" si="6"/>
        <v>0</v>
      </c>
    </row>
    <row r="134" spans="1:7" ht="34.5" customHeight="1">
      <c r="A134" s="115">
        <f t="shared" si="7"/>
        <v>19</v>
      </c>
      <c r="B134" s="39"/>
      <c r="C134" s="91" t="s">
        <v>297</v>
      </c>
      <c r="D134" s="70" t="s">
        <v>39</v>
      </c>
      <c r="E134" s="78">
        <v>86</v>
      </c>
      <c r="F134" s="78"/>
      <c r="G134" s="78">
        <f t="shared" si="6"/>
        <v>0</v>
      </c>
    </row>
    <row r="135" spans="1:7" ht="23.25" customHeight="1">
      <c r="A135" s="115">
        <f t="shared" si="7"/>
        <v>20</v>
      </c>
      <c r="B135" s="39"/>
      <c r="C135" s="91" t="s">
        <v>124</v>
      </c>
      <c r="D135" s="70" t="s">
        <v>3</v>
      </c>
      <c r="E135" s="78">
        <v>43</v>
      </c>
      <c r="F135" s="78"/>
      <c r="G135" s="78">
        <f t="shared" si="6"/>
        <v>0</v>
      </c>
    </row>
    <row r="136" spans="1:7" ht="52.5" customHeight="1">
      <c r="A136" s="115">
        <f t="shared" si="7"/>
        <v>21</v>
      </c>
      <c r="B136" s="39"/>
      <c r="C136" s="96" t="s">
        <v>125</v>
      </c>
      <c r="D136" s="70" t="s">
        <v>39</v>
      </c>
      <c r="E136" s="78">
        <v>86</v>
      </c>
      <c r="F136" s="78"/>
      <c r="G136" s="78">
        <f t="shared" si="6"/>
        <v>0</v>
      </c>
    </row>
    <row r="137" spans="1:7" ht="26.25" customHeight="1">
      <c r="A137" s="115">
        <f t="shared" si="7"/>
        <v>22</v>
      </c>
      <c r="B137" s="9"/>
      <c r="C137" s="96" t="s">
        <v>126</v>
      </c>
      <c r="D137" s="70" t="s">
        <v>6</v>
      </c>
      <c r="E137" s="78">
        <v>47.3</v>
      </c>
      <c r="F137" s="78"/>
      <c r="G137" s="78">
        <f t="shared" si="6"/>
        <v>0</v>
      </c>
    </row>
    <row r="138" spans="1:7" ht="30.75" customHeight="1">
      <c r="A138" s="115">
        <f t="shared" si="7"/>
        <v>23</v>
      </c>
      <c r="B138" s="39"/>
      <c r="C138" s="96" t="s">
        <v>164</v>
      </c>
      <c r="D138" s="70" t="s">
        <v>39</v>
      </c>
      <c r="E138" s="78">
        <v>0.8</v>
      </c>
      <c r="F138" s="78"/>
      <c r="G138" s="78">
        <f t="shared" si="6"/>
        <v>0</v>
      </c>
    </row>
    <row r="139" spans="1:7" ht="45.75" customHeight="1">
      <c r="A139" s="115">
        <f t="shared" si="7"/>
        <v>24</v>
      </c>
      <c r="B139" s="43"/>
      <c r="C139" s="96" t="s">
        <v>127</v>
      </c>
      <c r="D139" s="70" t="s">
        <v>39</v>
      </c>
      <c r="E139" s="78">
        <v>1.5</v>
      </c>
      <c r="F139" s="78"/>
      <c r="G139" s="78">
        <f t="shared" si="6"/>
        <v>0</v>
      </c>
    </row>
    <row r="140" spans="1:7" ht="25.5" customHeight="1">
      <c r="A140" s="115">
        <f t="shared" si="7"/>
        <v>25</v>
      </c>
      <c r="B140" s="48"/>
      <c r="C140" s="96" t="s">
        <v>136</v>
      </c>
      <c r="D140" s="70" t="s">
        <v>6</v>
      </c>
      <c r="E140" s="78">
        <v>26.69</v>
      </c>
      <c r="F140" s="78"/>
      <c r="G140" s="78">
        <f t="shared" si="6"/>
        <v>0</v>
      </c>
    </row>
    <row r="141" spans="1:7" ht="48.75" customHeight="1">
      <c r="A141" s="115">
        <f t="shared" si="7"/>
        <v>26</v>
      </c>
      <c r="B141" s="60"/>
      <c r="C141" s="96" t="s">
        <v>245</v>
      </c>
      <c r="D141" s="70" t="s">
        <v>39</v>
      </c>
      <c r="E141" s="78">
        <v>2.1</v>
      </c>
      <c r="F141" s="78"/>
      <c r="G141" s="78">
        <f t="shared" si="6"/>
        <v>0</v>
      </c>
    </row>
    <row r="142" spans="1:7" ht="24.75" customHeight="1">
      <c r="A142" s="115">
        <f t="shared" si="7"/>
        <v>27</v>
      </c>
      <c r="B142" s="61"/>
      <c r="C142" s="96" t="s">
        <v>128</v>
      </c>
      <c r="D142" s="70" t="s">
        <v>6</v>
      </c>
      <c r="E142" s="78">
        <v>40.67</v>
      </c>
      <c r="F142" s="78"/>
      <c r="G142" s="78">
        <f t="shared" si="6"/>
        <v>0</v>
      </c>
    </row>
    <row r="143" spans="1:7" ht="34.5" customHeight="1">
      <c r="A143" s="115">
        <f t="shared" si="7"/>
        <v>28</v>
      </c>
      <c r="B143" s="61"/>
      <c r="C143" s="96" t="s">
        <v>129</v>
      </c>
      <c r="D143" s="70" t="s">
        <v>39</v>
      </c>
      <c r="E143" s="78">
        <v>1.9</v>
      </c>
      <c r="F143" s="78"/>
      <c r="G143" s="78">
        <f t="shared" si="6"/>
        <v>0</v>
      </c>
    </row>
    <row r="144" spans="1:7" ht="36" customHeight="1">
      <c r="A144" s="115">
        <f t="shared" si="7"/>
        <v>29</v>
      </c>
      <c r="B144" s="27"/>
      <c r="C144" s="96" t="s">
        <v>114</v>
      </c>
      <c r="D144" s="70" t="s">
        <v>106</v>
      </c>
      <c r="E144" s="78">
        <v>12</v>
      </c>
      <c r="F144" s="78"/>
      <c r="G144" s="78">
        <f t="shared" si="6"/>
        <v>0</v>
      </c>
    </row>
    <row r="145" spans="1:7" ht="38.25" customHeight="1">
      <c r="A145" s="115">
        <f t="shared" si="7"/>
        <v>30</v>
      </c>
      <c r="B145" s="27"/>
      <c r="C145" s="96" t="s">
        <v>130</v>
      </c>
      <c r="D145" s="70" t="s">
        <v>6</v>
      </c>
      <c r="E145" s="78">
        <v>3.67</v>
      </c>
      <c r="F145" s="78"/>
      <c r="G145" s="78">
        <f t="shared" si="6"/>
        <v>0</v>
      </c>
    </row>
    <row r="146" spans="1:7" ht="23.25" customHeight="1">
      <c r="A146" s="115">
        <f t="shared" si="7"/>
        <v>31</v>
      </c>
      <c r="B146" s="27"/>
      <c r="C146" s="96" t="s">
        <v>131</v>
      </c>
      <c r="D146" s="70" t="s">
        <v>9</v>
      </c>
      <c r="E146" s="78">
        <v>46</v>
      </c>
      <c r="F146" s="78"/>
      <c r="G146" s="78">
        <f t="shared" si="6"/>
        <v>0</v>
      </c>
    </row>
    <row r="147" spans="1:7" ht="26.25" customHeight="1">
      <c r="A147" s="115">
        <f t="shared" si="7"/>
        <v>32</v>
      </c>
      <c r="B147" s="56"/>
      <c r="C147" s="96" t="s">
        <v>96</v>
      </c>
      <c r="D147" s="70" t="s">
        <v>9</v>
      </c>
      <c r="E147" s="78">
        <v>46</v>
      </c>
      <c r="F147" s="78"/>
      <c r="G147" s="78">
        <f t="shared" si="6"/>
        <v>0</v>
      </c>
    </row>
    <row r="148" spans="1:7" ht="36" customHeight="1">
      <c r="A148" s="115">
        <f t="shared" si="7"/>
        <v>33</v>
      </c>
      <c r="B148" s="27"/>
      <c r="C148" s="96" t="s">
        <v>132</v>
      </c>
      <c r="D148" s="70" t="s">
        <v>5</v>
      </c>
      <c r="E148" s="78">
        <v>1.6</v>
      </c>
      <c r="F148" s="78"/>
      <c r="G148" s="78">
        <f t="shared" si="6"/>
        <v>0</v>
      </c>
    </row>
    <row r="149" spans="1:7" ht="38.25" customHeight="1">
      <c r="A149" s="115">
        <f t="shared" si="7"/>
        <v>34</v>
      </c>
      <c r="B149" s="27"/>
      <c r="C149" s="96" t="s">
        <v>133</v>
      </c>
      <c r="D149" s="70" t="s">
        <v>9</v>
      </c>
      <c r="E149" s="78">
        <v>6.1</v>
      </c>
      <c r="F149" s="78"/>
      <c r="G149" s="78">
        <f t="shared" si="6"/>
        <v>0</v>
      </c>
    </row>
    <row r="150" spans="1:7" ht="25.5" customHeight="1">
      <c r="A150" s="115">
        <f t="shared" si="7"/>
        <v>35</v>
      </c>
      <c r="B150" s="56"/>
      <c r="C150" s="96" t="s">
        <v>96</v>
      </c>
      <c r="D150" s="70" t="s">
        <v>9</v>
      </c>
      <c r="E150" s="78">
        <v>6.1</v>
      </c>
      <c r="F150" s="78"/>
      <c r="G150" s="78">
        <f t="shared" si="6"/>
        <v>0</v>
      </c>
    </row>
    <row r="151" spans="1:7" ht="24" customHeight="1">
      <c r="A151" s="115">
        <f t="shared" si="7"/>
        <v>36</v>
      </c>
      <c r="B151" s="9"/>
      <c r="C151" s="96" t="s">
        <v>298</v>
      </c>
      <c r="D151" s="70" t="s">
        <v>9</v>
      </c>
      <c r="E151" s="78">
        <v>1.6</v>
      </c>
      <c r="F151" s="78"/>
      <c r="G151" s="78">
        <f t="shared" si="6"/>
        <v>0</v>
      </c>
    </row>
    <row r="152" spans="1:7" ht="24" customHeight="1">
      <c r="A152" s="115">
        <f t="shared" si="7"/>
        <v>37</v>
      </c>
      <c r="B152" s="9"/>
      <c r="C152" s="96" t="s">
        <v>134</v>
      </c>
      <c r="D152" s="70" t="s">
        <v>9</v>
      </c>
      <c r="E152" s="78">
        <v>1.2</v>
      </c>
      <c r="F152" s="78"/>
      <c r="G152" s="78">
        <f t="shared" si="6"/>
        <v>0</v>
      </c>
    </row>
    <row r="153" spans="1:7" ht="36.75" customHeight="1">
      <c r="A153" s="115">
        <f t="shared" si="7"/>
        <v>38</v>
      </c>
      <c r="B153" s="9"/>
      <c r="C153" s="96" t="s">
        <v>299</v>
      </c>
      <c r="D153" s="115" t="s">
        <v>106</v>
      </c>
      <c r="E153" s="78">
        <v>5.3</v>
      </c>
      <c r="F153" s="78"/>
      <c r="G153" s="78">
        <f t="shared" si="6"/>
        <v>0</v>
      </c>
    </row>
    <row r="154" spans="1:7" ht="26.25" customHeight="1">
      <c r="A154" s="115">
        <f t="shared" si="7"/>
        <v>39</v>
      </c>
      <c r="B154" s="9"/>
      <c r="C154" s="96" t="s">
        <v>75</v>
      </c>
      <c r="D154" s="115" t="s">
        <v>3</v>
      </c>
      <c r="E154" s="78">
        <v>24</v>
      </c>
      <c r="F154" s="78"/>
      <c r="G154" s="78">
        <f t="shared" si="6"/>
        <v>0</v>
      </c>
    </row>
    <row r="155" spans="1:7" ht="38.25" customHeight="1">
      <c r="A155" s="115">
        <f t="shared" si="7"/>
        <v>40</v>
      </c>
      <c r="B155" s="67"/>
      <c r="C155" s="96" t="s">
        <v>135</v>
      </c>
      <c r="D155" s="70" t="s">
        <v>3</v>
      </c>
      <c r="E155" s="78">
        <v>24</v>
      </c>
      <c r="F155" s="78"/>
      <c r="G155" s="78">
        <f t="shared" si="6"/>
        <v>0</v>
      </c>
    </row>
    <row r="156" spans="1:7" ht="33.75" customHeight="1">
      <c r="A156" s="115">
        <f t="shared" si="7"/>
        <v>41</v>
      </c>
      <c r="B156" s="45"/>
      <c r="C156" s="96" t="s">
        <v>115</v>
      </c>
      <c r="D156" s="70" t="s">
        <v>2</v>
      </c>
      <c r="E156" s="78">
        <v>14.16</v>
      </c>
      <c r="F156" s="78"/>
      <c r="G156" s="78">
        <f t="shared" si="6"/>
        <v>0</v>
      </c>
    </row>
    <row r="157" spans="1:7" ht="30">
      <c r="A157" s="115">
        <f t="shared" si="7"/>
        <v>42</v>
      </c>
      <c r="B157" s="37"/>
      <c r="C157" s="96" t="s">
        <v>116</v>
      </c>
      <c r="D157" s="70" t="s">
        <v>39</v>
      </c>
      <c r="E157" s="78">
        <v>65</v>
      </c>
      <c r="F157" s="78"/>
      <c r="G157" s="78">
        <f t="shared" si="6"/>
        <v>0</v>
      </c>
    </row>
    <row r="158" spans="1:7" ht="15.75">
      <c r="A158" s="32"/>
      <c r="B158" s="32"/>
      <c r="C158" s="81" t="s">
        <v>143</v>
      </c>
      <c r="D158" s="16"/>
      <c r="E158" s="16"/>
      <c r="F158" s="16"/>
      <c r="G158" s="116">
        <f>SUM(G116:G157)</f>
        <v>0</v>
      </c>
    </row>
    <row r="159" spans="1:7" ht="27.75" customHeight="1">
      <c r="A159" s="84" t="s">
        <v>144</v>
      </c>
      <c r="B159" s="89"/>
      <c r="C159" s="94" t="s">
        <v>12</v>
      </c>
      <c r="D159" s="89"/>
      <c r="E159" s="89"/>
      <c r="F159" s="89"/>
      <c r="G159" s="89"/>
    </row>
    <row r="160" spans="1:7" ht="19.5" customHeight="1">
      <c r="A160" s="98"/>
      <c r="B160" s="98"/>
      <c r="C160" s="99" t="s">
        <v>145</v>
      </c>
      <c r="D160" s="98"/>
      <c r="E160" s="98"/>
      <c r="F160" s="98"/>
      <c r="G160" s="98"/>
    </row>
    <row r="161" spans="1:7" ht="37.5" customHeight="1">
      <c r="A161" s="115">
        <v>1</v>
      </c>
      <c r="B161" s="41"/>
      <c r="C161" s="96" t="s">
        <v>146</v>
      </c>
      <c r="D161" s="70" t="s">
        <v>39</v>
      </c>
      <c r="E161" s="78">
        <v>8</v>
      </c>
      <c r="F161" s="78"/>
      <c r="G161" s="78">
        <f>E161*F161</f>
        <v>0</v>
      </c>
    </row>
    <row r="162" spans="1:7" ht="36" customHeight="1">
      <c r="A162" s="115">
        <f>A161+1</f>
        <v>2</v>
      </c>
      <c r="B162" s="11"/>
      <c r="C162" s="96" t="s">
        <v>140</v>
      </c>
      <c r="D162" s="70" t="s">
        <v>39</v>
      </c>
      <c r="E162" s="78">
        <v>3</v>
      </c>
      <c r="F162" s="78"/>
      <c r="G162" s="78">
        <f t="shared" ref="G162:G209" si="8">E162*F162</f>
        <v>0</v>
      </c>
    </row>
    <row r="163" spans="1:7" ht="33.75" customHeight="1">
      <c r="A163" s="115">
        <f t="shared" ref="A163:A209" si="9">A162+1</f>
        <v>3</v>
      </c>
      <c r="B163" s="14"/>
      <c r="C163" s="96" t="s">
        <v>164</v>
      </c>
      <c r="D163" s="70" t="s">
        <v>39</v>
      </c>
      <c r="E163" s="78">
        <v>0.7</v>
      </c>
      <c r="F163" s="78"/>
      <c r="G163" s="78">
        <f t="shared" si="8"/>
        <v>0</v>
      </c>
    </row>
    <row r="164" spans="1:7" ht="35.25" customHeight="1">
      <c r="A164" s="115">
        <f t="shared" si="9"/>
        <v>4</v>
      </c>
      <c r="B164" s="17"/>
      <c r="C164" s="96" t="s">
        <v>147</v>
      </c>
      <c r="D164" s="70" t="s">
        <v>39</v>
      </c>
      <c r="E164" s="78">
        <v>1.3</v>
      </c>
      <c r="F164" s="78"/>
      <c r="G164" s="78">
        <f t="shared" si="8"/>
        <v>0</v>
      </c>
    </row>
    <row r="165" spans="1:7" ht="22.5" customHeight="1">
      <c r="A165" s="115">
        <f t="shared" si="9"/>
        <v>5</v>
      </c>
      <c r="B165" s="25"/>
      <c r="C165" s="96" t="s">
        <v>148</v>
      </c>
      <c r="D165" s="70" t="s">
        <v>6</v>
      </c>
      <c r="E165" s="78">
        <v>54.2</v>
      </c>
      <c r="F165" s="78"/>
      <c r="G165" s="78">
        <f t="shared" si="8"/>
        <v>0</v>
      </c>
    </row>
    <row r="166" spans="1:7" ht="39.75" customHeight="1">
      <c r="A166" s="115">
        <f t="shared" si="9"/>
        <v>6</v>
      </c>
      <c r="B166" s="25"/>
      <c r="C166" s="96" t="s">
        <v>149</v>
      </c>
      <c r="D166" s="70" t="s">
        <v>39</v>
      </c>
      <c r="E166" s="78">
        <v>2.4</v>
      </c>
      <c r="F166" s="78"/>
      <c r="G166" s="78">
        <f t="shared" si="8"/>
        <v>0</v>
      </c>
    </row>
    <row r="167" spans="1:7" ht="24" customHeight="1">
      <c r="A167" s="115">
        <f t="shared" si="9"/>
        <v>7</v>
      </c>
      <c r="B167" s="27"/>
      <c r="C167" s="96" t="s">
        <v>150</v>
      </c>
      <c r="D167" s="70" t="s">
        <v>9</v>
      </c>
      <c r="E167" s="78">
        <v>8.1999999999999993</v>
      </c>
      <c r="F167" s="78"/>
      <c r="G167" s="78">
        <f t="shared" si="8"/>
        <v>0</v>
      </c>
    </row>
    <row r="168" spans="1:7" ht="24" customHeight="1">
      <c r="A168" s="115">
        <f t="shared" si="9"/>
        <v>8</v>
      </c>
      <c r="B168" s="55"/>
      <c r="C168" s="96" t="s">
        <v>96</v>
      </c>
      <c r="D168" s="70" t="s">
        <v>9</v>
      </c>
      <c r="E168" s="78">
        <v>8.1999999999999993</v>
      </c>
      <c r="F168" s="78"/>
      <c r="G168" s="78">
        <f t="shared" si="8"/>
        <v>0</v>
      </c>
    </row>
    <row r="169" spans="1:7" ht="20.25" customHeight="1">
      <c r="A169" s="115">
        <f t="shared" si="9"/>
        <v>9</v>
      </c>
      <c r="B169" s="27"/>
      <c r="C169" s="96" t="s">
        <v>151</v>
      </c>
      <c r="D169" s="70" t="s">
        <v>9</v>
      </c>
      <c r="E169" s="78">
        <v>2</v>
      </c>
      <c r="F169" s="78"/>
      <c r="G169" s="78">
        <f t="shared" si="8"/>
        <v>0</v>
      </c>
    </row>
    <row r="170" spans="1:7" ht="23.25" customHeight="1">
      <c r="A170" s="115">
        <f t="shared" si="9"/>
        <v>10</v>
      </c>
      <c r="B170" s="55"/>
      <c r="C170" s="96" t="s">
        <v>96</v>
      </c>
      <c r="D170" s="70" t="s">
        <v>9</v>
      </c>
      <c r="E170" s="78">
        <v>2</v>
      </c>
      <c r="F170" s="78"/>
      <c r="G170" s="78">
        <f t="shared" si="8"/>
        <v>0</v>
      </c>
    </row>
    <row r="171" spans="1:7" ht="50.25" customHeight="1">
      <c r="A171" s="115">
        <f t="shared" si="9"/>
        <v>11</v>
      </c>
      <c r="B171" s="15"/>
      <c r="C171" s="96" t="s">
        <v>105</v>
      </c>
      <c r="D171" s="70" t="s">
        <v>6</v>
      </c>
      <c r="E171" s="78">
        <v>103.1</v>
      </c>
      <c r="F171" s="78"/>
      <c r="G171" s="78">
        <f t="shared" si="8"/>
        <v>0</v>
      </c>
    </row>
    <row r="172" spans="1:7" ht="51" customHeight="1">
      <c r="A172" s="115">
        <f t="shared" si="9"/>
        <v>12</v>
      </c>
      <c r="B172" s="15"/>
      <c r="C172" s="96" t="s">
        <v>152</v>
      </c>
      <c r="D172" s="70" t="s">
        <v>6</v>
      </c>
      <c r="E172" s="78">
        <v>180.2</v>
      </c>
      <c r="F172" s="78"/>
      <c r="G172" s="78">
        <f t="shared" si="8"/>
        <v>0</v>
      </c>
    </row>
    <row r="173" spans="1:7" ht="26.25" customHeight="1">
      <c r="A173" s="115">
        <f t="shared" si="9"/>
        <v>13</v>
      </c>
      <c r="B173" s="15"/>
      <c r="C173" s="96" t="s">
        <v>293</v>
      </c>
      <c r="D173" s="115" t="s">
        <v>106</v>
      </c>
      <c r="E173" s="78">
        <v>5.9</v>
      </c>
      <c r="F173" s="78"/>
      <c r="G173" s="78">
        <f t="shared" si="8"/>
        <v>0</v>
      </c>
    </row>
    <row r="174" spans="1:7" ht="22.5" customHeight="1">
      <c r="A174" s="115">
        <f t="shared" si="9"/>
        <v>14</v>
      </c>
      <c r="B174" s="33"/>
      <c r="C174" s="96" t="s">
        <v>141</v>
      </c>
      <c r="D174" s="70" t="s">
        <v>39</v>
      </c>
      <c r="E174" s="78">
        <v>8</v>
      </c>
      <c r="F174" s="78"/>
      <c r="G174" s="78">
        <f t="shared" si="8"/>
        <v>0</v>
      </c>
    </row>
    <row r="175" spans="1:7" ht="37.5" customHeight="1">
      <c r="A175" s="115">
        <f t="shared" si="9"/>
        <v>15</v>
      </c>
      <c r="B175" s="57"/>
      <c r="C175" s="96" t="s">
        <v>142</v>
      </c>
      <c r="D175" s="70" t="s">
        <v>106</v>
      </c>
      <c r="E175" s="78">
        <v>6</v>
      </c>
      <c r="F175" s="78"/>
      <c r="G175" s="78">
        <f t="shared" si="8"/>
        <v>0</v>
      </c>
    </row>
    <row r="176" spans="1:7" ht="20.25" customHeight="1">
      <c r="A176" s="115"/>
      <c r="B176" s="98"/>
      <c r="C176" s="99" t="s">
        <v>153</v>
      </c>
      <c r="D176" s="98"/>
      <c r="E176" s="98"/>
      <c r="F176" s="78"/>
      <c r="G176" s="78"/>
    </row>
    <row r="177" spans="1:7" ht="36" customHeight="1">
      <c r="A177" s="115">
        <v>16</v>
      </c>
      <c r="B177" s="27"/>
      <c r="C177" s="96" t="s">
        <v>155</v>
      </c>
      <c r="D177" s="70" t="s">
        <v>9</v>
      </c>
      <c r="E177" s="78">
        <v>12</v>
      </c>
      <c r="F177" s="78"/>
      <c r="G177" s="78">
        <f t="shared" si="8"/>
        <v>0</v>
      </c>
    </row>
    <row r="178" spans="1:7" ht="38.25" customHeight="1">
      <c r="A178" s="115">
        <f t="shared" si="9"/>
        <v>17</v>
      </c>
      <c r="B178" s="11"/>
      <c r="C178" s="96" t="s">
        <v>156</v>
      </c>
      <c r="D178" s="70" t="s">
        <v>2</v>
      </c>
      <c r="E178" s="78">
        <v>0.55000000000000004</v>
      </c>
      <c r="F178" s="78"/>
      <c r="G178" s="78">
        <f t="shared" si="8"/>
        <v>0</v>
      </c>
    </row>
    <row r="179" spans="1:7" ht="50.25" customHeight="1">
      <c r="A179" s="115">
        <f t="shared" si="9"/>
        <v>18</v>
      </c>
      <c r="B179" s="58"/>
      <c r="C179" s="162" t="s">
        <v>313</v>
      </c>
      <c r="D179" s="70" t="s">
        <v>2</v>
      </c>
      <c r="E179" s="78">
        <v>0.55000000000000004</v>
      </c>
      <c r="F179" s="78"/>
      <c r="G179" s="78">
        <f t="shared" si="8"/>
        <v>0</v>
      </c>
    </row>
    <row r="180" spans="1:7" ht="27.75" customHeight="1">
      <c r="A180" s="115">
        <f t="shared" si="9"/>
        <v>19</v>
      </c>
      <c r="B180" s="24"/>
      <c r="C180" s="96" t="s">
        <v>154</v>
      </c>
      <c r="D180" s="70" t="s">
        <v>39</v>
      </c>
      <c r="E180" s="78">
        <v>18</v>
      </c>
      <c r="F180" s="78"/>
      <c r="G180" s="78">
        <f t="shared" si="8"/>
        <v>0</v>
      </c>
    </row>
    <row r="181" spans="1:7" ht="36.75" customHeight="1">
      <c r="A181" s="115">
        <f t="shared" si="9"/>
        <v>20</v>
      </c>
      <c r="B181" s="14"/>
      <c r="C181" s="96" t="s">
        <v>164</v>
      </c>
      <c r="D181" s="70" t="s">
        <v>39</v>
      </c>
      <c r="E181" s="78">
        <v>1.1000000000000001</v>
      </c>
      <c r="F181" s="78"/>
      <c r="G181" s="78">
        <f t="shared" si="8"/>
        <v>0</v>
      </c>
    </row>
    <row r="182" spans="1:7" ht="36.75" customHeight="1">
      <c r="A182" s="115">
        <f t="shared" si="9"/>
        <v>21</v>
      </c>
      <c r="B182" s="17"/>
      <c r="C182" s="96" t="s">
        <v>147</v>
      </c>
      <c r="D182" s="70" t="s">
        <v>39</v>
      </c>
      <c r="E182" s="78">
        <v>0.93</v>
      </c>
      <c r="F182" s="78"/>
      <c r="G182" s="78">
        <f t="shared" si="8"/>
        <v>0</v>
      </c>
    </row>
    <row r="183" spans="1:7" ht="24" customHeight="1">
      <c r="A183" s="115">
        <f t="shared" si="9"/>
        <v>22</v>
      </c>
      <c r="B183" s="25"/>
      <c r="C183" s="96" t="s">
        <v>157</v>
      </c>
      <c r="D183" s="70" t="s">
        <v>6</v>
      </c>
      <c r="E183" s="78">
        <v>39.4</v>
      </c>
      <c r="F183" s="78"/>
      <c r="G183" s="78">
        <f t="shared" si="8"/>
        <v>0</v>
      </c>
    </row>
    <row r="184" spans="1:7" ht="42" customHeight="1">
      <c r="A184" s="115">
        <f t="shared" si="9"/>
        <v>23</v>
      </c>
      <c r="B184" s="25"/>
      <c r="C184" s="96" t="s">
        <v>149</v>
      </c>
      <c r="D184" s="70" t="s">
        <v>39</v>
      </c>
      <c r="E184" s="78">
        <v>2.6</v>
      </c>
      <c r="F184" s="78"/>
      <c r="G184" s="78">
        <f t="shared" si="8"/>
        <v>0</v>
      </c>
    </row>
    <row r="185" spans="1:7" ht="25.5" customHeight="1">
      <c r="A185" s="115">
        <f t="shared" si="9"/>
        <v>24</v>
      </c>
      <c r="B185" s="27"/>
      <c r="C185" s="96" t="s">
        <v>158</v>
      </c>
      <c r="D185" s="70" t="s">
        <v>9</v>
      </c>
      <c r="E185" s="78">
        <v>8.8000000000000007</v>
      </c>
      <c r="F185" s="78"/>
      <c r="G185" s="78">
        <f t="shared" si="8"/>
        <v>0</v>
      </c>
    </row>
    <row r="186" spans="1:7" ht="24.75" customHeight="1">
      <c r="A186" s="115">
        <f t="shared" si="9"/>
        <v>25</v>
      </c>
      <c r="B186" s="55"/>
      <c r="C186" s="96" t="s">
        <v>96</v>
      </c>
      <c r="D186" s="70" t="s">
        <v>9</v>
      </c>
      <c r="E186" s="78">
        <v>8.8000000000000007</v>
      </c>
      <c r="F186" s="78"/>
      <c r="G186" s="78">
        <f t="shared" si="8"/>
        <v>0</v>
      </c>
    </row>
    <row r="187" spans="1:7" ht="20.25" customHeight="1">
      <c r="A187" s="115">
        <f t="shared" si="9"/>
        <v>26</v>
      </c>
      <c r="B187" s="27"/>
      <c r="C187" s="96" t="s">
        <v>159</v>
      </c>
      <c r="D187" s="70" t="s">
        <v>9</v>
      </c>
      <c r="E187" s="78">
        <v>4</v>
      </c>
      <c r="F187" s="78"/>
      <c r="G187" s="78">
        <f t="shared" si="8"/>
        <v>0</v>
      </c>
    </row>
    <row r="188" spans="1:7" ht="22.5" customHeight="1">
      <c r="A188" s="115">
        <f t="shared" si="9"/>
        <v>27</v>
      </c>
      <c r="B188" s="59"/>
      <c r="C188" s="96" t="s">
        <v>96</v>
      </c>
      <c r="D188" s="70" t="s">
        <v>9</v>
      </c>
      <c r="E188" s="78">
        <v>4</v>
      </c>
      <c r="F188" s="78"/>
      <c r="G188" s="78">
        <f t="shared" si="8"/>
        <v>0</v>
      </c>
    </row>
    <row r="189" spans="1:7" ht="52.5" customHeight="1">
      <c r="A189" s="115">
        <f t="shared" si="9"/>
        <v>28</v>
      </c>
      <c r="B189" s="15"/>
      <c r="C189" s="96" t="s">
        <v>105</v>
      </c>
      <c r="D189" s="70" t="s">
        <v>6</v>
      </c>
      <c r="E189" s="78">
        <v>103.1</v>
      </c>
      <c r="F189" s="78"/>
      <c r="G189" s="78">
        <f t="shared" si="8"/>
        <v>0</v>
      </c>
    </row>
    <row r="190" spans="1:7" ht="51.75" customHeight="1">
      <c r="A190" s="115">
        <f t="shared" si="9"/>
        <v>29</v>
      </c>
      <c r="B190" s="15"/>
      <c r="C190" s="96" t="s">
        <v>223</v>
      </c>
      <c r="D190" s="70" t="s">
        <v>6</v>
      </c>
      <c r="E190" s="78">
        <v>89.6</v>
      </c>
      <c r="F190" s="78"/>
      <c r="G190" s="78">
        <f t="shared" si="8"/>
        <v>0</v>
      </c>
    </row>
    <row r="191" spans="1:7" ht="24.75" customHeight="1">
      <c r="A191" s="115">
        <f t="shared" si="9"/>
        <v>30</v>
      </c>
      <c r="B191" s="15"/>
      <c r="C191" s="96" t="s">
        <v>293</v>
      </c>
      <c r="D191" s="70" t="s">
        <v>106</v>
      </c>
      <c r="E191" s="78">
        <v>6.5</v>
      </c>
      <c r="F191" s="78"/>
      <c r="G191" s="78">
        <f t="shared" si="8"/>
        <v>0</v>
      </c>
    </row>
    <row r="192" spans="1:7" ht="38.25" customHeight="1">
      <c r="A192" s="115">
        <f t="shared" si="9"/>
        <v>31</v>
      </c>
      <c r="B192" s="25"/>
      <c r="C192" s="96" t="s">
        <v>166</v>
      </c>
      <c r="D192" s="70" t="s">
        <v>39</v>
      </c>
      <c r="E192" s="78">
        <v>1.9</v>
      </c>
      <c r="F192" s="78"/>
      <c r="G192" s="78">
        <f t="shared" si="8"/>
        <v>0</v>
      </c>
    </row>
    <row r="193" spans="1:7" ht="22.5" customHeight="1">
      <c r="A193" s="115">
        <f t="shared" si="9"/>
        <v>32</v>
      </c>
      <c r="B193" s="25"/>
      <c r="C193" s="96" t="s">
        <v>160</v>
      </c>
      <c r="D193" s="70" t="s">
        <v>6</v>
      </c>
      <c r="E193" s="78">
        <v>78.349999999999994</v>
      </c>
      <c r="F193" s="78"/>
      <c r="G193" s="78">
        <f t="shared" si="8"/>
        <v>0</v>
      </c>
    </row>
    <row r="194" spans="1:7" ht="30.75" customHeight="1">
      <c r="A194" s="115">
        <f t="shared" si="9"/>
        <v>33</v>
      </c>
      <c r="B194" s="33"/>
      <c r="C194" s="96" t="s">
        <v>161</v>
      </c>
      <c r="D194" s="70" t="s">
        <v>39</v>
      </c>
      <c r="E194" s="78">
        <v>10</v>
      </c>
      <c r="F194" s="78"/>
      <c r="G194" s="78">
        <f t="shared" si="8"/>
        <v>0</v>
      </c>
    </row>
    <row r="195" spans="1:7" ht="24" customHeight="1">
      <c r="A195" s="115">
        <f t="shared" si="9"/>
        <v>34</v>
      </c>
      <c r="B195" s="33"/>
      <c r="C195" s="96" t="s">
        <v>141</v>
      </c>
      <c r="D195" s="70" t="s">
        <v>39</v>
      </c>
      <c r="E195" s="78">
        <v>8</v>
      </c>
      <c r="F195" s="78"/>
      <c r="G195" s="78">
        <f t="shared" si="8"/>
        <v>0</v>
      </c>
    </row>
    <row r="196" spans="1:7" ht="41.25" customHeight="1">
      <c r="A196" s="115">
        <f t="shared" si="9"/>
        <v>35</v>
      </c>
      <c r="B196" s="57"/>
      <c r="C196" s="96" t="s">
        <v>142</v>
      </c>
      <c r="D196" s="70" t="s">
        <v>106</v>
      </c>
      <c r="E196" s="78">
        <v>16</v>
      </c>
      <c r="F196" s="78"/>
      <c r="G196" s="78">
        <f t="shared" si="8"/>
        <v>0</v>
      </c>
    </row>
    <row r="197" spans="1:7" s="51" customFormat="1" ht="15.75">
      <c r="A197" s="115"/>
      <c r="B197" s="6"/>
      <c r="C197" s="99" t="s">
        <v>162</v>
      </c>
      <c r="D197" s="18"/>
      <c r="E197" s="29"/>
      <c r="F197" s="78"/>
      <c r="G197" s="78"/>
    </row>
    <row r="198" spans="1:7" ht="25.5" customHeight="1">
      <c r="A198" s="115">
        <v>36</v>
      </c>
      <c r="B198" s="24"/>
      <c r="C198" s="96" t="s">
        <v>163</v>
      </c>
      <c r="D198" s="70" t="s">
        <v>39</v>
      </c>
      <c r="E198" s="78">
        <v>14</v>
      </c>
      <c r="F198" s="78"/>
      <c r="G198" s="78">
        <f t="shared" si="8"/>
        <v>0</v>
      </c>
    </row>
    <row r="199" spans="1:7" ht="36.75" customHeight="1">
      <c r="A199" s="115">
        <f t="shared" si="9"/>
        <v>37</v>
      </c>
      <c r="B199" s="14"/>
      <c r="C199" s="96" t="s">
        <v>164</v>
      </c>
      <c r="D199" s="70" t="s">
        <v>39</v>
      </c>
      <c r="E199" s="78">
        <v>0.7</v>
      </c>
      <c r="F199" s="78"/>
      <c r="G199" s="78">
        <f t="shared" si="8"/>
        <v>0</v>
      </c>
    </row>
    <row r="200" spans="1:7" ht="36.75" customHeight="1">
      <c r="A200" s="115">
        <f t="shared" si="9"/>
        <v>38</v>
      </c>
      <c r="B200" s="17"/>
      <c r="C200" s="96" t="s">
        <v>147</v>
      </c>
      <c r="D200" s="70" t="s">
        <v>39</v>
      </c>
      <c r="E200" s="78">
        <v>1.31</v>
      </c>
      <c r="F200" s="78"/>
      <c r="G200" s="78">
        <f t="shared" si="8"/>
        <v>0</v>
      </c>
    </row>
    <row r="201" spans="1:7" ht="25.5" customHeight="1">
      <c r="A201" s="115">
        <f t="shared" si="9"/>
        <v>39</v>
      </c>
      <c r="B201" s="25"/>
      <c r="C201" s="96" t="s">
        <v>165</v>
      </c>
      <c r="D201" s="70" t="s">
        <v>6</v>
      </c>
      <c r="E201" s="78">
        <v>55.29</v>
      </c>
      <c r="F201" s="78"/>
      <c r="G201" s="78">
        <f t="shared" si="8"/>
        <v>0</v>
      </c>
    </row>
    <row r="202" spans="1:7" ht="35.25" customHeight="1">
      <c r="A202" s="115">
        <f t="shared" si="9"/>
        <v>40</v>
      </c>
      <c r="B202" s="25"/>
      <c r="C202" s="96" t="s">
        <v>149</v>
      </c>
      <c r="D202" s="70" t="s">
        <v>39</v>
      </c>
      <c r="E202" s="78">
        <v>2.4</v>
      </c>
      <c r="F202" s="78"/>
      <c r="G202" s="78">
        <f t="shared" si="8"/>
        <v>0</v>
      </c>
    </row>
    <row r="203" spans="1:7" ht="56.25" customHeight="1">
      <c r="A203" s="115">
        <f t="shared" si="9"/>
        <v>41</v>
      </c>
      <c r="B203" s="15"/>
      <c r="C203" s="96" t="s">
        <v>105</v>
      </c>
      <c r="D203" s="70" t="s">
        <v>6</v>
      </c>
      <c r="E203" s="78">
        <v>103.1</v>
      </c>
      <c r="F203" s="78"/>
      <c r="G203" s="78">
        <f t="shared" si="8"/>
        <v>0</v>
      </c>
    </row>
    <row r="204" spans="1:7" ht="23.25" customHeight="1">
      <c r="A204" s="115">
        <f t="shared" si="9"/>
        <v>42</v>
      </c>
      <c r="B204" s="15"/>
      <c r="C204" s="96" t="s">
        <v>87</v>
      </c>
      <c r="D204" s="70" t="s">
        <v>106</v>
      </c>
      <c r="E204" s="78">
        <v>2.5</v>
      </c>
      <c r="F204" s="78"/>
      <c r="G204" s="78">
        <f t="shared" si="8"/>
        <v>0</v>
      </c>
    </row>
    <row r="205" spans="1:7" ht="37.5" customHeight="1">
      <c r="A205" s="115">
        <f t="shared" si="9"/>
        <v>43</v>
      </c>
      <c r="B205" s="25"/>
      <c r="C205" s="96" t="s">
        <v>166</v>
      </c>
      <c r="D205" s="70" t="s">
        <v>39</v>
      </c>
      <c r="E205" s="78">
        <v>0.7</v>
      </c>
      <c r="F205" s="78"/>
      <c r="G205" s="78">
        <f t="shared" si="8"/>
        <v>0</v>
      </c>
    </row>
    <row r="206" spans="1:7" ht="24.75" customHeight="1">
      <c r="A206" s="115">
        <f t="shared" si="9"/>
        <v>44</v>
      </c>
      <c r="B206" s="25"/>
      <c r="C206" s="96" t="s">
        <v>167</v>
      </c>
      <c r="D206" s="70" t="s">
        <v>6</v>
      </c>
      <c r="E206" s="78">
        <v>25.06</v>
      </c>
      <c r="F206" s="78"/>
      <c r="G206" s="78">
        <f t="shared" si="8"/>
        <v>0</v>
      </c>
    </row>
    <row r="207" spans="1:7" ht="24" customHeight="1">
      <c r="A207" s="115">
        <f t="shared" si="9"/>
        <v>45</v>
      </c>
      <c r="B207" s="3"/>
      <c r="C207" s="96" t="s">
        <v>35</v>
      </c>
      <c r="D207" s="70" t="s">
        <v>39</v>
      </c>
      <c r="E207" s="78">
        <v>10</v>
      </c>
      <c r="F207" s="78"/>
      <c r="G207" s="78">
        <f t="shared" si="8"/>
        <v>0</v>
      </c>
    </row>
    <row r="208" spans="1:7" ht="21.75" customHeight="1">
      <c r="A208" s="115">
        <f t="shared" si="9"/>
        <v>46</v>
      </c>
      <c r="B208" s="3"/>
      <c r="C208" s="96" t="s">
        <v>141</v>
      </c>
      <c r="D208" s="70" t="s">
        <v>39</v>
      </c>
      <c r="E208" s="78">
        <v>4</v>
      </c>
      <c r="F208" s="78"/>
      <c r="G208" s="78">
        <f t="shared" si="8"/>
        <v>0</v>
      </c>
    </row>
    <row r="209" spans="1:7" ht="38.25" customHeight="1">
      <c r="A209" s="115">
        <f t="shared" si="9"/>
        <v>47</v>
      </c>
      <c r="B209" s="57"/>
      <c r="C209" s="96" t="s">
        <v>142</v>
      </c>
      <c r="D209" s="70" t="s">
        <v>106</v>
      </c>
      <c r="E209" s="78">
        <v>5</v>
      </c>
      <c r="F209" s="78"/>
      <c r="G209" s="78">
        <f t="shared" si="8"/>
        <v>0</v>
      </c>
    </row>
    <row r="210" spans="1:7" ht="15.75">
      <c r="A210" s="117"/>
      <c r="B210" s="34"/>
      <c r="C210" s="81" t="s">
        <v>168</v>
      </c>
      <c r="D210" s="34"/>
      <c r="E210" s="35"/>
      <c r="F210" s="34"/>
      <c r="G210" s="116">
        <f>SUM(G161:G209)</f>
        <v>0</v>
      </c>
    </row>
    <row r="211" spans="1:7" ht="20.25" customHeight="1">
      <c r="A211" s="84" t="s">
        <v>172</v>
      </c>
      <c r="B211" s="89"/>
      <c r="C211" s="94" t="s">
        <v>13</v>
      </c>
      <c r="D211" s="89"/>
      <c r="E211" s="89"/>
      <c r="F211" s="89"/>
      <c r="G211" s="89"/>
    </row>
    <row r="212" spans="1:7" ht="33" customHeight="1">
      <c r="A212" s="115">
        <v>1</v>
      </c>
      <c r="B212" s="41"/>
      <c r="C212" s="96" t="s">
        <v>169</v>
      </c>
      <c r="D212" s="70" t="s">
        <v>39</v>
      </c>
      <c r="E212" s="78">
        <v>17</v>
      </c>
      <c r="F212" s="78"/>
      <c r="G212" s="78">
        <f>E212*F212</f>
        <v>0</v>
      </c>
    </row>
    <row r="213" spans="1:7" ht="24" customHeight="1">
      <c r="A213" s="115">
        <f>A212+1</f>
        <v>2</v>
      </c>
      <c r="B213" s="57"/>
      <c r="C213" s="96" t="s">
        <v>137</v>
      </c>
      <c r="D213" s="70" t="s">
        <v>106</v>
      </c>
      <c r="E213" s="78">
        <v>10</v>
      </c>
      <c r="F213" s="78"/>
      <c r="G213" s="78">
        <f t="shared" ref="G213:G234" si="10">E213*F213</f>
        <v>0</v>
      </c>
    </row>
    <row r="214" spans="1:7" ht="34.5" customHeight="1">
      <c r="A214" s="115">
        <f t="shared" ref="A214:A234" si="11">A213+1</f>
        <v>3</v>
      </c>
      <c r="B214" s="39"/>
      <c r="C214" s="96" t="s">
        <v>164</v>
      </c>
      <c r="D214" s="70" t="s">
        <v>39</v>
      </c>
      <c r="E214" s="78">
        <v>0.7</v>
      </c>
      <c r="F214" s="78"/>
      <c r="G214" s="78">
        <f t="shared" si="10"/>
        <v>0</v>
      </c>
    </row>
    <row r="215" spans="1:7" ht="34.5" customHeight="1">
      <c r="A215" s="115">
        <f t="shared" si="11"/>
        <v>4</v>
      </c>
      <c r="B215" s="43"/>
      <c r="C215" s="96" t="s">
        <v>147</v>
      </c>
      <c r="D215" s="70" t="s">
        <v>39</v>
      </c>
      <c r="E215" s="78">
        <v>1</v>
      </c>
      <c r="F215" s="78"/>
      <c r="G215" s="78">
        <f t="shared" si="10"/>
        <v>0</v>
      </c>
    </row>
    <row r="216" spans="1:7" ht="19.5" customHeight="1">
      <c r="A216" s="115">
        <f t="shared" si="11"/>
        <v>5</v>
      </c>
      <c r="B216" s="48"/>
      <c r="C216" s="96" t="s">
        <v>170</v>
      </c>
      <c r="D216" s="70" t="s">
        <v>6</v>
      </c>
      <c r="E216" s="78">
        <v>56.5</v>
      </c>
      <c r="F216" s="78"/>
      <c r="G216" s="78">
        <f t="shared" si="10"/>
        <v>0</v>
      </c>
    </row>
    <row r="217" spans="1:7" ht="36.75" customHeight="1">
      <c r="A217" s="115">
        <f t="shared" si="11"/>
        <v>6</v>
      </c>
      <c r="B217" s="48"/>
      <c r="C217" s="96" t="s">
        <v>301</v>
      </c>
      <c r="D217" s="70" t="s">
        <v>39</v>
      </c>
      <c r="E217" s="78">
        <v>3.26</v>
      </c>
      <c r="F217" s="78"/>
      <c r="G217" s="78">
        <f t="shared" si="10"/>
        <v>0</v>
      </c>
    </row>
    <row r="218" spans="1:7" ht="25.5" customHeight="1">
      <c r="A218" s="115">
        <f t="shared" si="11"/>
        <v>7</v>
      </c>
      <c r="B218" s="48"/>
      <c r="C218" s="96" t="s">
        <v>300</v>
      </c>
      <c r="D218" s="115" t="s">
        <v>9</v>
      </c>
      <c r="E218" s="78">
        <v>6</v>
      </c>
      <c r="F218" s="78"/>
      <c r="G218" s="78">
        <f t="shared" si="10"/>
        <v>0</v>
      </c>
    </row>
    <row r="219" spans="1:7" ht="24.75" customHeight="1">
      <c r="A219" s="115">
        <f t="shared" si="11"/>
        <v>8</v>
      </c>
      <c r="B219" s="27"/>
      <c r="C219" s="96" t="s">
        <v>171</v>
      </c>
      <c r="D219" s="115" t="s">
        <v>9</v>
      </c>
      <c r="E219" s="78">
        <v>5</v>
      </c>
      <c r="F219" s="78"/>
      <c r="G219" s="78">
        <f t="shared" si="10"/>
        <v>0</v>
      </c>
    </row>
    <row r="220" spans="1:7" ht="21" customHeight="1">
      <c r="A220" s="115">
        <f t="shared" si="11"/>
        <v>9</v>
      </c>
      <c r="B220" s="56"/>
      <c r="C220" s="96" t="s">
        <v>96</v>
      </c>
      <c r="D220" s="115" t="s">
        <v>9</v>
      </c>
      <c r="E220" s="78">
        <v>5</v>
      </c>
      <c r="F220" s="78"/>
      <c r="G220" s="78">
        <f t="shared" si="10"/>
        <v>0</v>
      </c>
    </row>
    <row r="221" spans="1:7" ht="24.75" customHeight="1">
      <c r="A221" s="115">
        <f t="shared" si="11"/>
        <v>10</v>
      </c>
      <c r="B221" s="27"/>
      <c r="C221" s="96" t="s">
        <v>226</v>
      </c>
      <c r="D221" s="70" t="s">
        <v>9</v>
      </c>
      <c r="E221" s="78">
        <v>6</v>
      </c>
      <c r="F221" s="78"/>
      <c r="G221" s="78">
        <f t="shared" si="10"/>
        <v>0</v>
      </c>
    </row>
    <row r="222" spans="1:7" ht="24.75" customHeight="1">
      <c r="A222" s="115">
        <f t="shared" si="11"/>
        <v>11</v>
      </c>
      <c r="B222" s="56"/>
      <c r="C222" s="96" t="s">
        <v>96</v>
      </c>
      <c r="D222" s="70" t="s">
        <v>9</v>
      </c>
      <c r="E222" s="78">
        <v>6</v>
      </c>
      <c r="F222" s="78"/>
      <c r="G222" s="78">
        <f t="shared" si="10"/>
        <v>0</v>
      </c>
    </row>
    <row r="223" spans="1:7" ht="24" customHeight="1">
      <c r="A223" s="115">
        <f t="shared" si="11"/>
        <v>12</v>
      </c>
      <c r="B223" s="65"/>
      <c r="C223" s="96" t="s">
        <v>308</v>
      </c>
      <c r="D223" s="70" t="s">
        <v>3</v>
      </c>
      <c r="E223" s="78">
        <v>1</v>
      </c>
      <c r="F223" s="78"/>
      <c r="G223" s="78">
        <f t="shared" si="10"/>
        <v>0</v>
      </c>
    </row>
    <row r="224" spans="1:7" ht="24" customHeight="1">
      <c r="A224" s="115">
        <f t="shared" si="11"/>
        <v>13</v>
      </c>
      <c r="B224" s="65"/>
      <c r="C224" s="96" t="s">
        <v>309</v>
      </c>
      <c r="D224" s="70" t="s">
        <v>3</v>
      </c>
      <c r="E224" s="78">
        <v>2</v>
      </c>
      <c r="F224" s="78"/>
      <c r="G224" s="78">
        <f t="shared" si="10"/>
        <v>0</v>
      </c>
    </row>
    <row r="225" spans="1:7" ht="33.75" customHeight="1">
      <c r="A225" s="115">
        <f t="shared" si="11"/>
        <v>14</v>
      </c>
      <c r="B225" s="4"/>
      <c r="C225" s="96" t="s">
        <v>173</v>
      </c>
      <c r="D225" s="70" t="s">
        <v>6</v>
      </c>
      <c r="E225" s="78">
        <v>0.39</v>
      </c>
      <c r="F225" s="78"/>
      <c r="G225" s="78">
        <f t="shared" si="10"/>
        <v>0</v>
      </c>
    </row>
    <row r="226" spans="1:7" ht="35.25" customHeight="1">
      <c r="A226" s="115">
        <f t="shared" si="11"/>
        <v>15</v>
      </c>
      <c r="B226" s="62"/>
      <c r="C226" s="96" t="s">
        <v>174</v>
      </c>
      <c r="D226" s="70" t="s">
        <v>106</v>
      </c>
      <c r="E226" s="78">
        <v>0.04</v>
      </c>
      <c r="F226" s="78"/>
      <c r="G226" s="78">
        <f t="shared" si="10"/>
        <v>0</v>
      </c>
    </row>
    <row r="227" spans="1:7" ht="53.25" customHeight="1">
      <c r="A227" s="115">
        <f t="shared" si="11"/>
        <v>16</v>
      </c>
      <c r="B227" s="37"/>
      <c r="C227" s="162" t="s">
        <v>223</v>
      </c>
      <c r="D227" s="115" t="s">
        <v>6</v>
      </c>
      <c r="E227" s="78">
        <v>89.6</v>
      </c>
      <c r="F227" s="78"/>
      <c r="G227" s="78">
        <f t="shared" si="10"/>
        <v>0</v>
      </c>
    </row>
    <row r="228" spans="1:7" ht="51.75" customHeight="1">
      <c r="A228" s="115">
        <f t="shared" si="11"/>
        <v>17</v>
      </c>
      <c r="B228" s="37"/>
      <c r="C228" s="96" t="s">
        <v>105</v>
      </c>
      <c r="D228" s="70" t="s">
        <v>6</v>
      </c>
      <c r="E228" s="78">
        <v>103.1</v>
      </c>
      <c r="F228" s="78"/>
      <c r="G228" s="78">
        <f t="shared" si="10"/>
        <v>0</v>
      </c>
    </row>
    <row r="229" spans="1:7" ht="24.75" customHeight="1">
      <c r="A229" s="115">
        <f t="shared" si="11"/>
        <v>18</v>
      </c>
      <c r="B229" s="37"/>
      <c r="C229" s="96" t="s">
        <v>89</v>
      </c>
      <c r="D229" s="70" t="s">
        <v>106</v>
      </c>
      <c r="E229" s="78">
        <v>7.6</v>
      </c>
      <c r="F229" s="78"/>
      <c r="G229" s="78">
        <f t="shared" si="10"/>
        <v>0</v>
      </c>
    </row>
    <row r="230" spans="1:7" ht="36.75" customHeight="1">
      <c r="A230" s="115">
        <f t="shared" si="11"/>
        <v>19</v>
      </c>
      <c r="B230" s="63"/>
      <c r="C230" s="96" t="s">
        <v>175</v>
      </c>
      <c r="D230" s="70" t="s">
        <v>3</v>
      </c>
      <c r="E230" s="78">
        <v>1</v>
      </c>
      <c r="F230" s="78"/>
      <c r="G230" s="78">
        <f t="shared" si="10"/>
        <v>0</v>
      </c>
    </row>
    <row r="231" spans="1:7" ht="34.5" customHeight="1">
      <c r="A231" s="115">
        <f t="shared" si="11"/>
        <v>20</v>
      </c>
      <c r="B231" s="27"/>
      <c r="C231" s="96" t="s">
        <v>176</v>
      </c>
      <c r="D231" s="70" t="s">
        <v>6</v>
      </c>
      <c r="E231" s="78">
        <v>5.7</v>
      </c>
      <c r="F231" s="78"/>
      <c r="G231" s="78">
        <f t="shared" si="10"/>
        <v>0</v>
      </c>
    </row>
    <row r="232" spans="1:7" ht="21.75" customHeight="1">
      <c r="A232" s="115">
        <f t="shared" si="11"/>
        <v>21</v>
      </c>
      <c r="B232" s="37"/>
      <c r="C232" s="96" t="s">
        <v>177</v>
      </c>
      <c r="D232" s="70" t="s">
        <v>39</v>
      </c>
      <c r="E232" s="78">
        <v>12</v>
      </c>
      <c r="F232" s="78"/>
      <c r="G232" s="78">
        <f t="shared" si="10"/>
        <v>0</v>
      </c>
    </row>
    <row r="233" spans="1:7" ht="21.75" customHeight="1">
      <c r="A233" s="115">
        <f t="shared" si="11"/>
        <v>22</v>
      </c>
      <c r="B233" s="37"/>
      <c r="C233" s="96" t="s">
        <v>141</v>
      </c>
      <c r="D233" s="70" t="s">
        <v>39</v>
      </c>
      <c r="E233" s="78">
        <v>5</v>
      </c>
      <c r="F233" s="78"/>
      <c r="G233" s="78">
        <f t="shared" si="10"/>
        <v>0</v>
      </c>
    </row>
    <row r="234" spans="1:7" ht="21.75" customHeight="1">
      <c r="A234" s="115">
        <f t="shared" si="11"/>
        <v>23</v>
      </c>
      <c r="B234" s="27"/>
      <c r="C234" s="96" t="s">
        <v>139</v>
      </c>
      <c r="D234" s="70" t="s">
        <v>39</v>
      </c>
      <c r="E234" s="78">
        <v>5</v>
      </c>
      <c r="F234" s="78"/>
      <c r="G234" s="78">
        <f t="shared" si="10"/>
        <v>0</v>
      </c>
    </row>
    <row r="235" spans="1:7" ht="15.75">
      <c r="A235" s="16"/>
      <c r="B235" s="30"/>
      <c r="C235" s="81" t="s">
        <v>178</v>
      </c>
      <c r="D235" s="30"/>
      <c r="E235" s="16"/>
      <c r="F235" s="31"/>
      <c r="G235" s="116">
        <f>SUM(G212:G234)</f>
        <v>0</v>
      </c>
    </row>
    <row r="236" spans="1:7" ht="23.25" customHeight="1">
      <c r="A236" s="84" t="s">
        <v>180</v>
      </c>
      <c r="B236" s="89"/>
      <c r="C236" s="94" t="s">
        <v>14</v>
      </c>
      <c r="D236" s="89"/>
      <c r="E236" s="89"/>
      <c r="F236" s="89"/>
      <c r="G236" s="89"/>
    </row>
    <row r="237" spans="1:7" ht="41.25" customHeight="1">
      <c r="A237" s="115">
        <v>1</v>
      </c>
      <c r="B237" s="10"/>
      <c r="C237" s="96" t="s">
        <v>181</v>
      </c>
      <c r="D237" s="70" t="s">
        <v>39</v>
      </c>
      <c r="E237" s="78">
        <v>120</v>
      </c>
      <c r="F237" s="78"/>
      <c r="G237" s="78">
        <f>E237*F237</f>
        <v>0</v>
      </c>
    </row>
    <row r="238" spans="1:7" ht="36.75" customHeight="1">
      <c r="A238" s="115">
        <f>A237+1</f>
        <v>2</v>
      </c>
      <c r="B238" s="7"/>
      <c r="C238" s="96" t="s">
        <v>169</v>
      </c>
      <c r="D238" s="70" t="s">
        <v>39</v>
      </c>
      <c r="E238" s="78">
        <v>10</v>
      </c>
      <c r="F238" s="78"/>
      <c r="G238" s="78">
        <f t="shared" ref="G238:G251" si="12">E238*F238</f>
        <v>0</v>
      </c>
    </row>
    <row r="239" spans="1:7" ht="38.25" customHeight="1">
      <c r="A239" s="115">
        <f t="shared" ref="A239:A251" si="13">A238+1</f>
        <v>3</v>
      </c>
      <c r="B239" s="14"/>
      <c r="C239" s="96" t="s">
        <v>164</v>
      </c>
      <c r="D239" s="70" t="s">
        <v>39</v>
      </c>
      <c r="E239" s="78">
        <v>0.9</v>
      </c>
      <c r="F239" s="78"/>
      <c r="G239" s="78">
        <f t="shared" si="12"/>
        <v>0</v>
      </c>
    </row>
    <row r="240" spans="1:7" ht="36" customHeight="1">
      <c r="A240" s="115">
        <f t="shared" si="13"/>
        <v>4</v>
      </c>
      <c r="B240" s="17"/>
      <c r="C240" s="96" t="s">
        <v>147</v>
      </c>
      <c r="D240" s="70" t="s">
        <v>39</v>
      </c>
      <c r="E240" s="78">
        <v>1</v>
      </c>
      <c r="F240" s="78"/>
      <c r="G240" s="78">
        <f t="shared" si="12"/>
        <v>0</v>
      </c>
    </row>
    <row r="241" spans="1:7" ht="26.25" customHeight="1">
      <c r="A241" s="115">
        <f t="shared" si="13"/>
        <v>5</v>
      </c>
      <c r="B241" s="48"/>
      <c r="C241" s="96" t="s">
        <v>182</v>
      </c>
      <c r="D241" s="70" t="s">
        <v>6</v>
      </c>
      <c r="E241" s="78">
        <v>42.58</v>
      </c>
      <c r="F241" s="78"/>
      <c r="G241" s="78">
        <f t="shared" si="12"/>
        <v>0</v>
      </c>
    </row>
    <row r="242" spans="1:7" ht="36" customHeight="1">
      <c r="A242" s="115">
        <f t="shared" si="13"/>
        <v>6</v>
      </c>
      <c r="B242" s="43"/>
      <c r="C242" s="96" t="s">
        <v>301</v>
      </c>
      <c r="D242" s="70" t="s">
        <v>39</v>
      </c>
      <c r="E242" s="78">
        <v>6.35</v>
      </c>
      <c r="F242" s="78"/>
      <c r="G242" s="78">
        <f t="shared" si="12"/>
        <v>0</v>
      </c>
    </row>
    <row r="243" spans="1:7" ht="39" customHeight="1">
      <c r="A243" s="115">
        <f t="shared" si="13"/>
        <v>7</v>
      </c>
      <c r="B243" s="48"/>
      <c r="C243" s="96" t="s">
        <v>184</v>
      </c>
      <c r="D243" s="70" t="s">
        <v>6</v>
      </c>
      <c r="E243" s="78">
        <v>20.440000000000001</v>
      </c>
      <c r="F243" s="78"/>
      <c r="G243" s="78">
        <f t="shared" si="12"/>
        <v>0</v>
      </c>
    </row>
    <row r="244" spans="1:7" ht="21.75" customHeight="1">
      <c r="A244" s="115">
        <f t="shared" si="13"/>
        <v>8</v>
      </c>
      <c r="B244" s="27"/>
      <c r="C244" s="96" t="s">
        <v>183</v>
      </c>
      <c r="D244" s="70" t="s">
        <v>9</v>
      </c>
      <c r="E244" s="78">
        <v>240</v>
      </c>
      <c r="F244" s="78"/>
      <c r="G244" s="78">
        <f t="shared" si="12"/>
        <v>0</v>
      </c>
    </row>
    <row r="245" spans="1:7" ht="27.75" customHeight="1">
      <c r="A245" s="115">
        <f t="shared" si="13"/>
        <v>9</v>
      </c>
      <c r="B245" s="56"/>
      <c r="C245" s="96" t="s">
        <v>96</v>
      </c>
      <c r="D245" s="70" t="s">
        <v>9</v>
      </c>
      <c r="E245" s="78">
        <v>240</v>
      </c>
      <c r="F245" s="78"/>
      <c r="G245" s="78">
        <f t="shared" si="12"/>
        <v>0</v>
      </c>
    </row>
    <row r="246" spans="1:7" ht="50.25" customHeight="1">
      <c r="A246" s="115">
        <f t="shared" si="13"/>
        <v>10</v>
      </c>
      <c r="B246" s="37"/>
      <c r="C246" s="96" t="s">
        <v>190</v>
      </c>
      <c r="D246" s="70" t="s">
        <v>6</v>
      </c>
      <c r="E246" s="78">
        <v>52.9</v>
      </c>
      <c r="F246" s="78"/>
      <c r="G246" s="78">
        <f t="shared" si="12"/>
        <v>0</v>
      </c>
    </row>
    <row r="247" spans="1:7" ht="51.75" customHeight="1">
      <c r="A247" s="115">
        <f t="shared" si="13"/>
        <v>11</v>
      </c>
      <c r="B247" s="37"/>
      <c r="C247" s="96" t="s">
        <v>189</v>
      </c>
      <c r="D247" s="115" t="s">
        <v>6</v>
      </c>
      <c r="E247" s="78">
        <v>358.4</v>
      </c>
      <c r="F247" s="78"/>
      <c r="G247" s="78">
        <f t="shared" si="12"/>
        <v>0</v>
      </c>
    </row>
    <row r="248" spans="1:7" ht="21" customHeight="1">
      <c r="A248" s="115">
        <f t="shared" si="13"/>
        <v>12</v>
      </c>
      <c r="B248" s="37"/>
      <c r="C248" s="96" t="s">
        <v>293</v>
      </c>
      <c r="D248" s="70" t="s">
        <v>106</v>
      </c>
      <c r="E248" s="78">
        <v>8.8000000000000007</v>
      </c>
      <c r="F248" s="78"/>
      <c r="G248" s="78">
        <f t="shared" si="12"/>
        <v>0</v>
      </c>
    </row>
    <row r="249" spans="1:7" ht="23.25" customHeight="1">
      <c r="A249" s="115">
        <f t="shared" si="13"/>
        <v>13</v>
      </c>
      <c r="B249" s="37"/>
      <c r="C249" s="96" t="s">
        <v>179</v>
      </c>
      <c r="D249" s="70" t="s">
        <v>39</v>
      </c>
      <c r="E249" s="78">
        <v>115</v>
      </c>
      <c r="F249" s="78"/>
      <c r="G249" s="78">
        <f t="shared" si="12"/>
        <v>0</v>
      </c>
    </row>
    <row r="250" spans="1:7" ht="36" customHeight="1">
      <c r="A250" s="115">
        <f t="shared" si="13"/>
        <v>14</v>
      </c>
      <c r="B250" s="37"/>
      <c r="C250" s="96" t="s">
        <v>138</v>
      </c>
      <c r="D250" s="70" t="s">
        <v>39</v>
      </c>
      <c r="E250" s="78">
        <v>15</v>
      </c>
      <c r="F250" s="78"/>
      <c r="G250" s="78">
        <f t="shared" si="12"/>
        <v>0</v>
      </c>
    </row>
    <row r="251" spans="1:7" ht="27" customHeight="1">
      <c r="A251" s="115">
        <f t="shared" si="13"/>
        <v>15</v>
      </c>
      <c r="B251" s="27"/>
      <c r="C251" s="96" t="s">
        <v>139</v>
      </c>
      <c r="D251" s="70" t="s">
        <v>39</v>
      </c>
      <c r="E251" s="78">
        <v>9</v>
      </c>
      <c r="F251" s="78"/>
      <c r="G251" s="78">
        <f t="shared" si="12"/>
        <v>0</v>
      </c>
    </row>
    <row r="252" spans="1:7" ht="15.75">
      <c r="A252" s="38"/>
      <c r="B252" s="30"/>
      <c r="C252" s="81" t="s">
        <v>185</v>
      </c>
      <c r="D252" s="30"/>
      <c r="E252" s="31"/>
      <c r="F252" s="31"/>
      <c r="G252" s="116">
        <f>SUM(G237:G251)</f>
        <v>0</v>
      </c>
    </row>
    <row r="253" spans="1:7" ht="22.5" customHeight="1">
      <c r="A253" s="84" t="s">
        <v>187</v>
      </c>
      <c r="B253" s="89"/>
      <c r="C253" s="94" t="s">
        <v>15</v>
      </c>
      <c r="D253" s="89"/>
      <c r="E253" s="89"/>
      <c r="F253" s="89"/>
      <c r="G253" s="89"/>
    </row>
    <row r="254" spans="1:7" ht="38.25" customHeight="1">
      <c r="A254" s="115">
        <v>1</v>
      </c>
      <c r="B254" s="10"/>
      <c r="C254" s="96" t="s">
        <v>188</v>
      </c>
      <c r="D254" s="70" t="s">
        <v>39</v>
      </c>
      <c r="E254" s="78">
        <v>28</v>
      </c>
      <c r="F254" s="78"/>
      <c r="G254" s="78">
        <f>E254*F254</f>
        <v>0</v>
      </c>
    </row>
    <row r="255" spans="1:7" ht="39" customHeight="1">
      <c r="A255" s="115">
        <f>A254+1</f>
        <v>2</v>
      </c>
      <c r="B255" s="41"/>
      <c r="C255" s="96" t="s">
        <v>169</v>
      </c>
      <c r="D255" s="70" t="s">
        <v>39</v>
      </c>
      <c r="E255" s="78">
        <v>2</v>
      </c>
      <c r="F255" s="78"/>
      <c r="G255" s="78">
        <f t="shared" ref="G255:G271" si="14">E255*F255</f>
        <v>0</v>
      </c>
    </row>
    <row r="256" spans="1:7" ht="30">
      <c r="A256" s="115">
        <f t="shared" ref="A256:A271" si="15">A255+1</f>
        <v>3</v>
      </c>
      <c r="B256" s="14"/>
      <c r="C256" s="96" t="s">
        <v>164</v>
      </c>
      <c r="D256" s="70" t="s">
        <v>39</v>
      </c>
      <c r="E256" s="78">
        <v>0.6</v>
      </c>
      <c r="F256" s="78"/>
      <c r="G256" s="78">
        <f t="shared" si="14"/>
        <v>0</v>
      </c>
    </row>
    <row r="257" spans="1:7" ht="37.5" customHeight="1">
      <c r="A257" s="115">
        <f t="shared" si="15"/>
        <v>4</v>
      </c>
      <c r="B257" s="17"/>
      <c r="C257" s="96" t="s">
        <v>147</v>
      </c>
      <c r="D257" s="70" t="s">
        <v>39</v>
      </c>
      <c r="E257" s="78">
        <v>0.6</v>
      </c>
      <c r="F257" s="78"/>
      <c r="G257" s="78">
        <f t="shared" si="14"/>
        <v>0</v>
      </c>
    </row>
    <row r="258" spans="1:7" ht="23.25" customHeight="1">
      <c r="A258" s="115">
        <f t="shared" si="15"/>
        <v>5</v>
      </c>
      <c r="B258" s="25"/>
      <c r="C258" s="96" t="s">
        <v>182</v>
      </c>
      <c r="D258" s="70" t="s">
        <v>6</v>
      </c>
      <c r="E258" s="78">
        <v>33.049999999999997</v>
      </c>
      <c r="F258" s="78"/>
      <c r="G258" s="78">
        <f t="shared" si="14"/>
        <v>0</v>
      </c>
    </row>
    <row r="259" spans="1:7" ht="54" customHeight="1">
      <c r="A259" s="115">
        <f t="shared" si="15"/>
        <v>6</v>
      </c>
      <c r="B259" s="17"/>
      <c r="C259" s="96" t="s">
        <v>303</v>
      </c>
      <c r="D259" s="70" t="s">
        <v>39</v>
      </c>
      <c r="E259" s="78">
        <v>5.5</v>
      </c>
      <c r="F259" s="78"/>
      <c r="G259" s="78">
        <f t="shared" si="14"/>
        <v>0</v>
      </c>
    </row>
    <row r="260" spans="1:7" ht="32.25" customHeight="1">
      <c r="A260" s="115">
        <f t="shared" si="15"/>
        <v>7</v>
      </c>
      <c r="B260" s="25"/>
      <c r="C260" s="96" t="s">
        <v>184</v>
      </c>
      <c r="D260" s="70" t="s">
        <v>6</v>
      </c>
      <c r="E260" s="78">
        <v>30.15</v>
      </c>
      <c r="F260" s="78"/>
      <c r="G260" s="78">
        <f t="shared" si="14"/>
        <v>0</v>
      </c>
    </row>
    <row r="261" spans="1:7" ht="27.75" customHeight="1">
      <c r="A261" s="115">
        <f t="shared" si="15"/>
        <v>8</v>
      </c>
      <c r="B261" s="27"/>
      <c r="C261" s="96" t="s">
        <v>158</v>
      </c>
      <c r="D261" s="70" t="s">
        <v>9</v>
      </c>
      <c r="E261" s="78">
        <v>10</v>
      </c>
      <c r="F261" s="78"/>
      <c r="G261" s="78">
        <f t="shared" si="14"/>
        <v>0</v>
      </c>
    </row>
    <row r="262" spans="1:7" ht="23.25" customHeight="1">
      <c r="A262" s="115">
        <f t="shared" si="15"/>
        <v>9</v>
      </c>
      <c r="B262" s="55"/>
      <c r="C262" s="96" t="s">
        <v>96</v>
      </c>
      <c r="D262" s="115" t="s">
        <v>9</v>
      </c>
      <c r="E262" s="78">
        <v>10</v>
      </c>
      <c r="F262" s="78"/>
      <c r="G262" s="78">
        <f t="shared" si="14"/>
        <v>0</v>
      </c>
    </row>
    <row r="263" spans="1:7" ht="22.5" customHeight="1">
      <c r="A263" s="115">
        <f t="shared" si="15"/>
        <v>10</v>
      </c>
      <c r="B263" s="27"/>
      <c r="C263" s="96" t="s">
        <v>302</v>
      </c>
      <c r="D263" s="115" t="s">
        <v>9</v>
      </c>
      <c r="E263" s="78">
        <v>16</v>
      </c>
      <c r="F263" s="78"/>
      <c r="G263" s="78">
        <f t="shared" si="14"/>
        <v>0</v>
      </c>
    </row>
    <row r="264" spans="1:7" ht="23.25" customHeight="1">
      <c r="A264" s="115">
        <f t="shared" si="15"/>
        <v>11</v>
      </c>
      <c r="B264" s="55"/>
      <c r="C264" s="96" t="s">
        <v>96</v>
      </c>
      <c r="D264" s="70" t="s">
        <v>9</v>
      </c>
      <c r="E264" s="78">
        <v>16</v>
      </c>
      <c r="F264" s="78"/>
      <c r="G264" s="78">
        <f t="shared" si="14"/>
        <v>0</v>
      </c>
    </row>
    <row r="265" spans="1:7" ht="54" customHeight="1">
      <c r="A265" s="115">
        <f t="shared" si="15"/>
        <v>12</v>
      </c>
      <c r="B265" s="52"/>
      <c r="C265" s="96" t="s">
        <v>105</v>
      </c>
      <c r="D265" s="70" t="s">
        <v>6</v>
      </c>
      <c r="E265" s="78">
        <v>103.1</v>
      </c>
      <c r="F265" s="78"/>
      <c r="G265" s="78">
        <f t="shared" si="14"/>
        <v>0</v>
      </c>
    </row>
    <row r="266" spans="1:7" ht="54" customHeight="1">
      <c r="A266" s="115">
        <f t="shared" si="15"/>
        <v>13</v>
      </c>
      <c r="B266" s="52"/>
      <c r="C266" s="96" t="s">
        <v>191</v>
      </c>
      <c r="D266" s="70" t="s">
        <v>6</v>
      </c>
      <c r="E266" s="78">
        <v>90.1</v>
      </c>
      <c r="F266" s="78"/>
      <c r="G266" s="78">
        <f t="shared" si="14"/>
        <v>0</v>
      </c>
    </row>
    <row r="267" spans="1:7" ht="26.25" customHeight="1">
      <c r="A267" s="115">
        <f t="shared" si="15"/>
        <v>14</v>
      </c>
      <c r="B267" s="52"/>
      <c r="C267" s="96" t="s">
        <v>293</v>
      </c>
      <c r="D267" s="70" t="s">
        <v>106</v>
      </c>
      <c r="E267" s="78">
        <v>4.2</v>
      </c>
      <c r="F267" s="78"/>
      <c r="G267" s="78">
        <f t="shared" si="14"/>
        <v>0</v>
      </c>
    </row>
    <row r="268" spans="1:7" ht="24" customHeight="1">
      <c r="A268" s="115">
        <f t="shared" si="15"/>
        <v>15</v>
      </c>
      <c r="B268" s="10"/>
      <c r="C268" s="96" t="s">
        <v>179</v>
      </c>
      <c r="D268" s="70" t="s">
        <v>39</v>
      </c>
      <c r="E268" s="78">
        <v>20</v>
      </c>
      <c r="F268" s="78"/>
      <c r="G268" s="78">
        <f t="shared" si="14"/>
        <v>0</v>
      </c>
    </row>
    <row r="269" spans="1:7" ht="32.25" customHeight="1">
      <c r="A269" s="115">
        <f t="shared" si="15"/>
        <v>16</v>
      </c>
      <c r="B269" s="10"/>
      <c r="C269" s="96" t="s">
        <v>138</v>
      </c>
      <c r="D269" s="70" t="s">
        <v>39</v>
      </c>
      <c r="E269" s="78">
        <v>10</v>
      </c>
      <c r="F269" s="78"/>
      <c r="G269" s="78">
        <f t="shared" si="14"/>
        <v>0</v>
      </c>
    </row>
    <row r="270" spans="1:7" ht="25.5" customHeight="1">
      <c r="A270" s="115">
        <f t="shared" si="15"/>
        <v>17</v>
      </c>
      <c r="B270" s="27"/>
      <c r="C270" s="96" t="s">
        <v>139</v>
      </c>
      <c r="D270" s="70" t="s">
        <v>39</v>
      </c>
      <c r="E270" s="78">
        <v>9</v>
      </c>
      <c r="F270" s="78"/>
      <c r="G270" s="78">
        <f t="shared" si="14"/>
        <v>0</v>
      </c>
    </row>
    <row r="271" spans="1:7" ht="23.25" customHeight="1">
      <c r="A271" s="115">
        <f t="shared" si="15"/>
        <v>18</v>
      </c>
      <c r="B271" s="11"/>
      <c r="C271" s="96" t="s">
        <v>186</v>
      </c>
      <c r="D271" s="70" t="s">
        <v>39</v>
      </c>
      <c r="E271" s="78">
        <v>3</v>
      </c>
      <c r="F271" s="78"/>
      <c r="G271" s="78">
        <f t="shared" si="14"/>
        <v>0</v>
      </c>
    </row>
    <row r="272" spans="1:7" ht="15.75">
      <c r="A272" s="38"/>
      <c r="B272" s="12"/>
      <c r="C272" s="81" t="s">
        <v>218</v>
      </c>
      <c r="D272" s="100"/>
      <c r="E272" s="101"/>
      <c r="F272" s="101"/>
      <c r="G272" s="116">
        <f>SUM(G254:G271)</f>
        <v>0</v>
      </c>
    </row>
    <row r="273" spans="1:7" ht="15.75">
      <c r="A273" s="93"/>
      <c r="B273" s="23"/>
      <c r="C273" s="81" t="s">
        <v>219</v>
      </c>
      <c r="D273" s="23"/>
      <c r="E273" s="23"/>
      <c r="F273" s="23"/>
      <c r="G273" s="116">
        <f>G90+G114+G158+G210+G235+G252+G272</f>
        <v>0</v>
      </c>
    </row>
    <row r="274" spans="1:7" ht="15.75">
      <c r="A274" s="93"/>
      <c r="B274" s="23"/>
      <c r="C274" s="81" t="s">
        <v>220</v>
      </c>
      <c r="D274" s="23"/>
      <c r="E274" s="23"/>
      <c r="F274" s="23"/>
      <c r="G274" s="116">
        <f>G68+G273</f>
        <v>0</v>
      </c>
    </row>
    <row r="275" spans="1:7" ht="15.75">
      <c r="A275" s="118"/>
      <c r="B275" s="118"/>
      <c r="C275" s="119" t="s">
        <v>209</v>
      </c>
      <c r="D275" s="118"/>
      <c r="E275" s="118"/>
      <c r="F275" s="118"/>
      <c r="G275" s="118"/>
    </row>
    <row r="276" spans="1:7" ht="15.75">
      <c r="A276" s="118"/>
      <c r="B276" s="118"/>
      <c r="C276" s="119" t="s">
        <v>0</v>
      </c>
      <c r="D276" s="118"/>
      <c r="E276" s="118"/>
      <c r="F276" s="118"/>
      <c r="G276" s="118"/>
    </row>
    <row r="277" spans="1:7" ht="15.75">
      <c r="A277" s="118"/>
      <c r="B277" s="118"/>
      <c r="C277" s="119" t="s">
        <v>210</v>
      </c>
      <c r="D277" s="118"/>
      <c r="E277" s="118"/>
      <c r="F277" s="118"/>
      <c r="G277" s="118"/>
    </row>
    <row r="278" spans="1:7" ht="15.75">
      <c r="A278" s="118"/>
      <c r="B278" s="118"/>
      <c r="C278" s="119" t="s">
        <v>211</v>
      </c>
      <c r="D278" s="118"/>
      <c r="E278" s="118"/>
      <c r="F278" s="118"/>
      <c r="G278" s="118"/>
    </row>
    <row r="279" spans="1:7" ht="24.75" customHeight="1">
      <c r="A279" s="120"/>
      <c r="B279" s="120"/>
      <c r="C279" s="121" t="s">
        <v>212</v>
      </c>
      <c r="D279" s="122"/>
      <c r="E279" s="122"/>
      <c r="F279" s="122"/>
      <c r="G279" s="122"/>
    </row>
    <row r="280" spans="1:7" ht="52.5" customHeight="1">
      <c r="A280" s="120"/>
      <c r="B280" s="123" t="s">
        <v>213</v>
      </c>
      <c r="C280" s="165" t="s">
        <v>221</v>
      </c>
      <c r="D280" s="165"/>
      <c r="E280" s="165"/>
      <c r="F280" s="165"/>
      <c r="G280" s="165"/>
    </row>
    <row r="281" spans="1:7" ht="39" customHeight="1">
      <c r="A281" s="120"/>
      <c r="B281" s="123" t="s">
        <v>214</v>
      </c>
      <c r="C281" s="165" t="s">
        <v>215</v>
      </c>
      <c r="D281" s="165"/>
      <c r="E281" s="165"/>
      <c r="F281" s="165"/>
      <c r="G281" s="165"/>
    </row>
    <row r="282" spans="1:7" ht="18">
      <c r="A282" s="120"/>
      <c r="B282" s="120"/>
      <c r="C282" s="120"/>
      <c r="D282" s="120"/>
      <c r="E282" s="120"/>
      <c r="F282" s="120"/>
      <c r="G282" s="120"/>
    </row>
    <row r="283" spans="1:7" ht="29.25" customHeight="1">
      <c r="A283" s="120"/>
      <c r="B283" s="182" t="s">
        <v>319</v>
      </c>
      <c r="C283" s="165" t="s">
        <v>318</v>
      </c>
      <c r="D283" s="165"/>
      <c r="E283" s="165"/>
      <c r="F283" s="165"/>
      <c r="G283" s="165"/>
    </row>
    <row r="284" spans="1:7" ht="18">
      <c r="A284" s="120"/>
      <c r="B284" s="120"/>
      <c r="C284" s="120"/>
      <c r="D284" s="120"/>
      <c r="E284" s="120"/>
      <c r="F284" s="120"/>
      <c r="G284" s="120"/>
    </row>
    <row r="285" spans="1:7" ht="18">
      <c r="A285" s="120"/>
      <c r="B285" s="120"/>
      <c r="C285" s="120"/>
      <c r="D285" s="120"/>
      <c r="E285" s="120"/>
      <c r="F285" s="120"/>
      <c r="G285" s="120"/>
    </row>
    <row r="286" spans="1:7" ht="18">
      <c r="A286" s="120"/>
      <c r="B286" s="120"/>
      <c r="C286" s="124" t="s">
        <v>216</v>
      </c>
      <c r="D286" s="166" t="s">
        <v>217</v>
      </c>
      <c r="E286" s="166"/>
      <c r="F286" s="166"/>
      <c r="G286" s="166"/>
    </row>
    <row r="287" spans="1:7">
      <c r="A287" s="125"/>
      <c r="B287" s="125"/>
      <c r="C287" s="125"/>
      <c r="D287" s="125"/>
      <c r="E287" s="125"/>
      <c r="F287" s="125"/>
      <c r="G287" s="125"/>
    </row>
    <row r="288" spans="1:7">
      <c r="A288" s="125"/>
      <c r="B288" s="125"/>
      <c r="C288" s="125"/>
      <c r="D288" s="125"/>
      <c r="E288" s="125"/>
      <c r="F288" s="125"/>
      <c r="G288" s="125"/>
    </row>
  </sheetData>
  <autoFilter ref="A9:G281"/>
  <mergeCells count="12">
    <mergeCell ref="C280:G280"/>
    <mergeCell ref="C281:G281"/>
    <mergeCell ref="D286:G286"/>
    <mergeCell ref="E1:G1"/>
    <mergeCell ref="A2:G2"/>
    <mergeCell ref="A3:G3"/>
    <mergeCell ref="A4:C4"/>
    <mergeCell ref="E5:F5"/>
    <mergeCell ref="A6:C6"/>
    <mergeCell ref="D6:G6"/>
    <mergeCell ref="D7:F7"/>
    <mergeCell ref="C283:G283"/>
  </mergeCells>
  <pageMargins left="0.7" right="0.7" top="0.75" bottom="0.75" header="0.3" footer="0.3"/>
  <pageSetup paperSize="9" scale="7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view="pageBreakPreview" topLeftCell="A55" zoomScaleNormal="100" zoomScaleSheetLayoutView="100" workbookViewId="0">
      <selection activeCell="E144" sqref="E144"/>
    </sheetView>
  </sheetViews>
  <sheetFormatPr defaultRowHeight="15"/>
  <cols>
    <col min="1" max="1" width="7.42578125" style="126" customWidth="1"/>
    <col min="2" max="2" width="58" customWidth="1"/>
    <col min="3" max="3" width="8.7109375" customWidth="1"/>
    <col min="4" max="5" width="10.85546875" style="2" customWidth="1"/>
    <col min="6" max="6" width="12" customWidth="1"/>
    <col min="7" max="7" width="11.42578125" customWidth="1"/>
    <col min="8" max="8" width="11.5703125" customWidth="1"/>
    <col min="9" max="9" width="12.42578125" customWidth="1"/>
  </cols>
  <sheetData>
    <row r="1" spans="1:6" ht="22.5" customHeight="1">
      <c r="A1" s="138"/>
      <c r="B1" s="138"/>
      <c r="C1" s="138"/>
      <c r="D1" s="176" t="s">
        <v>271</v>
      </c>
      <c r="E1" s="176"/>
      <c r="F1" s="176"/>
    </row>
    <row r="2" spans="1:6" ht="21" customHeight="1">
      <c r="A2" s="139"/>
      <c r="B2" s="177"/>
      <c r="C2" s="177"/>
      <c r="D2" s="177"/>
      <c r="E2" s="177"/>
      <c r="F2" s="177"/>
    </row>
    <row r="3" spans="1:6" ht="26.25" customHeight="1">
      <c r="A3" s="178" t="s">
        <v>272</v>
      </c>
      <c r="B3" s="178"/>
      <c r="C3" s="178"/>
      <c r="D3" s="178"/>
      <c r="E3" s="178"/>
      <c r="F3" s="178"/>
    </row>
    <row r="4" spans="1:6" ht="26.25" customHeight="1">
      <c r="A4" s="179" t="s">
        <v>273</v>
      </c>
      <c r="B4" s="179"/>
      <c r="C4" s="140"/>
      <c r="D4" s="141" t="s">
        <v>277</v>
      </c>
      <c r="E4" s="142"/>
      <c r="F4" s="141"/>
    </row>
    <row r="5" spans="1:6" ht="24" customHeight="1">
      <c r="A5" s="143" t="s">
        <v>195</v>
      </c>
      <c r="B5" s="144"/>
      <c r="C5" s="145"/>
      <c r="D5" s="143" t="s">
        <v>274</v>
      </c>
      <c r="E5" s="143"/>
      <c r="F5" s="145"/>
    </row>
    <row r="6" spans="1:6" ht="19.5" customHeight="1">
      <c r="A6" s="180"/>
      <c r="B6" s="180"/>
      <c r="C6" s="180"/>
      <c r="D6" s="180"/>
      <c r="E6" s="180"/>
      <c r="F6" s="180"/>
    </row>
    <row r="7" spans="1:6" ht="78" customHeight="1">
      <c r="A7" s="146" t="s">
        <v>10</v>
      </c>
      <c r="B7" s="146" t="s">
        <v>202</v>
      </c>
      <c r="C7" s="147" t="s">
        <v>203</v>
      </c>
      <c r="D7" s="147" t="s">
        <v>204</v>
      </c>
      <c r="E7" s="148" t="s">
        <v>205</v>
      </c>
      <c r="F7" s="147" t="s">
        <v>206</v>
      </c>
    </row>
    <row r="8" spans="1:6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</row>
    <row r="9" spans="1:6" ht="21" customHeight="1">
      <c r="A9" s="158" t="s">
        <v>225</v>
      </c>
      <c r="B9" s="130" t="s">
        <v>222</v>
      </c>
      <c r="C9" s="82"/>
      <c r="D9" s="82"/>
      <c r="E9" s="82"/>
      <c r="F9" s="82"/>
    </row>
    <row r="10" spans="1:6" ht="36" customHeight="1">
      <c r="A10" s="128">
        <v>1</v>
      </c>
      <c r="B10" s="127" t="s">
        <v>169</v>
      </c>
      <c r="C10" s="70" t="s">
        <v>39</v>
      </c>
      <c r="D10" s="132">
        <v>2.7</v>
      </c>
      <c r="E10" s="132"/>
      <c r="F10" s="132">
        <f>D10*E10</f>
        <v>0</v>
      </c>
    </row>
    <row r="11" spans="1:6" ht="24.75" customHeight="1">
      <c r="A11" s="128">
        <f>A10+1</f>
        <v>2</v>
      </c>
      <c r="B11" s="127" t="s">
        <v>137</v>
      </c>
      <c r="C11" s="70" t="s">
        <v>106</v>
      </c>
      <c r="D11" s="132">
        <v>1.5</v>
      </c>
      <c r="E11" s="132"/>
      <c r="F11" s="132">
        <f t="shared" ref="F11:F22" si="0">D11*E11</f>
        <v>0</v>
      </c>
    </row>
    <row r="12" spans="1:6" ht="36.75" customHeight="1">
      <c r="A12" s="128">
        <f t="shared" ref="A12:A22" si="1">A11+1</f>
        <v>3</v>
      </c>
      <c r="B12" s="96" t="s">
        <v>164</v>
      </c>
      <c r="C12" s="70" t="s">
        <v>39</v>
      </c>
      <c r="D12" s="132">
        <v>0.15</v>
      </c>
      <c r="E12" s="132"/>
      <c r="F12" s="132">
        <f t="shared" si="0"/>
        <v>0</v>
      </c>
    </row>
    <row r="13" spans="1:6" ht="36.75" customHeight="1">
      <c r="A13" s="128">
        <f t="shared" si="1"/>
        <v>4</v>
      </c>
      <c r="B13" s="96" t="s">
        <v>147</v>
      </c>
      <c r="C13" s="70" t="s">
        <v>39</v>
      </c>
      <c r="D13" s="132">
        <v>0.223</v>
      </c>
      <c r="E13" s="132"/>
      <c r="F13" s="132">
        <f t="shared" si="0"/>
        <v>0</v>
      </c>
    </row>
    <row r="14" spans="1:6" ht="24.75" customHeight="1">
      <c r="A14" s="128">
        <f t="shared" si="1"/>
        <v>5</v>
      </c>
      <c r="B14" s="96" t="s">
        <v>182</v>
      </c>
      <c r="C14" s="129" t="s">
        <v>6</v>
      </c>
      <c r="D14" s="132">
        <v>13.85</v>
      </c>
      <c r="E14" s="132"/>
      <c r="F14" s="132">
        <f t="shared" si="0"/>
        <v>0</v>
      </c>
    </row>
    <row r="15" spans="1:6" ht="36" customHeight="1">
      <c r="A15" s="128">
        <f t="shared" si="1"/>
        <v>6</v>
      </c>
      <c r="B15" s="96" t="s">
        <v>304</v>
      </c>
      <c r="C15" s="70" t="s">
        <v>39</v>
      </c>
      <c r="D15" s="132">
        <v>0.65</v>
      </c>
      <c r="E15" s="132"/>
      <c r="F15" s="132">
        <f t="shared" si="0"/>
        <v>0</v>
      </c>
    </row>
    <row r="16" spans="1:6" ht="25.5" customHeight="1">
      <c r="A16" s="128">
        <f t="shared" si="1"/>
        <v>7</v>
      </c>
      <c r="B16" s="96" t="s">
        <v>305</v>
      </c>
      <c r="C16" s="129" t="s">
        <v>6</v>
      </c>
      <c r="D16" s="132">
        <v>2.29</v>
      </c>
      <c r="E16" s="132"/>
      <c r="F16" s="132">
        <f t="shared" si="0"/>
        <v>0</v>
      </c>
    </row>
    <row r="17" spans="1:8" ht="22.5" customHeight="1">
      <c r="A17" s="128">
        <f t="shared" si="1"/>
        <v>8</v>
      </c>
      <c r="B17" s="96" t="s">
        <v>224</v>
      </c>
      <c r="C17" s="129" t="s">
        <v>9</v>
      </c>
      <c r="D17" s="132">
        <v>0.3</v>
      </c>
      <c r="E17" s="132"/>
      <c r="F17" s="132">
        <f t="shared" si="0"/>
        <v>0</v>
      </c>
    </row>
    <row r="18" spans="1:8" ht="53.25" customHeight="1">
      <c r="A18" s="128">
        <f t="shared" si="1"/>
        <v>9</v>
      </c>
      <c r="B18" s="96" t="s">
        <v>190</v>
      </c>
      <c r="C18" s="129" t="s">
        <v>6</v>
      </c>
      <c r="D18" s="132">
        <v>52.9</v>
      </c>
      <c r="E18" s="132"/>
      <c r="F18" s="132">
        <f t="shared" si="0"/>
        <v>0</v>
      </c>
    </row>
    <row r="19" spans="1:8" ht="51.75" customHeight="1">
      <c r="A19" s="128">
        <f t="shared" si="1"/>
        <v>10</v>
      </c>
      <c r="B19" s="96" t="s">
        <v>223</v>
      </c>
      <c r="C19" s="129" t="s">
        <v>6</v>
      </c>
      <c r="D19" s="132">
        <v>89.6</v>
      </c>
      <c r="E19" s="132"/>
      <c r="F19" s="132">
        <f t="shared" si="0"/>
        <v>0</v>
      </c>
    </row>
    <row r="20" spans="1:8" ht="24" customHeight="1">
      <c r="A20" s="128">
        <f t="shared" si="1"/>
        <v>11</v>
      </c>
      <c r="B20" s="96" t="s">
        <v>89</v>
      </c>
      <c r="C20" s="70" t="s">
        <v>106</v>
      </c>
      <c r="D20" s="132">
        <v>3</v>
      </c>
      <c r="E20" s="132"/>
      <c r="F20" s="132">
        <f t="shared" si="0"/>
        <v>0</v>
      </c>
    </row>
    <row r="21" spans="1:8" ht="23.25" customHeight="1">
      <c r="A21" s="128">
        <f t="shared" si="1"/>
        <v>12</v>
      </c>
      <c r="B21" s="96" t="s">
        <v>234</v>
      </c>
      <c r="C21" s="70" t="s">
        <v>39</v>
      </c>
      <c r="D21" s="132">
        <v>1.5</v>
      </c>
      <c r="E21" s="132"/>
      <c r="F21" s="132">
        <f t="shared" si="0"/>
        <v>0</v>
      </c>
    </row>
    <row r="22" spans="1:8" ht="24" customHeight="1">
      <c r="A22" s="128">
        <f t="shared" si="1"/>
        <v>13</v>
      </c>
      <c r="B22" s="96" t="s">
        <v>141</v>
      </c>
      <c r="C22" s="70" t="s">
        <v>235</v>
      </c>
      <c r="D22" s="132">
        <v>1.2</v>
      </c>
      <c r="E22" s="132"/>
      <c r="F22" s="132">
        <f t="shared" si="0"/>
        <v>0</v>
      </c>
    </row>
    <row r="23" spans="1:8">
      <c r="A23" s="38"/>
      <c r="B23" s="131" t="s">
        <v>227</v>
      </c>
      <c r="C23" s="30"/>
      <c r="D23" s="30"/>
      <c r="E23" s="30"/>
      <c r="F23" s="149">
        <f>SUM(F10:F22)</f>
        <v>0</v>
      </c>
    </row>
    <row r="24" spans="1:8" ht="19.5" customHeight="1">
      <c r="A24" s="158" t="s">
        <v>230</v>
      </c>
      <c r="B24" s="130" t="s">
        <v>222</v>
      </c>
      <c r="C24" s="79"/>
      <c r="D24" s="79"/>
      <c r="E24" s="79"/>
      <c r="F24" s="79"/>
    </row>
    <row r="25" spans="1:8" ht="37.5" customHeight="1">
      <c r="A25" s="128">
        <v>1</v>
      </c>
      <c r="B25" s="96" t="s">
        <v>231</v>
      </c>
      <c r="C25" s="70" t="s">
        <v>39</v>
      </c>
      <c r="D25" s="132">
        <v>4</v>
      </c>
      <c r="E25" s="132"/>
      <c r="F25" s="132">
        <f>D25*E25</f>
        <v>0</v>
      </c>
      <c r="H25" s="97"/>
    </row>
    <row r="26" spans="1:8" ht="23.25" customHeight="1">
      <c r="A26" s="128">
        <f>A25+1</f>
        <v>2</v>
      </c>
      <c r="B26" s="96" t="s">
        <v>137</v>
      </c>
      <c r="C26" s="70" t="s">
        <v>106</v>
      </c>
      <c r="D26" s="132">
        <v>2</v>
      </c>
      <c r="E26" s="132"/>
      <c r="F26" s="132">
        <f t="shared" ref="F26:F40" si="2">D26*E26</f>
        <v>0</v>
      </c>
    </row>
    <row r="27" spans="1:8" ht="33" customHeight="1">
      <c r="A27" s="128">
        <f t="shared" ref="A27:A40" si="3">A26+1</f>
        <v>3</v>
      </c>
      <c r="B27" s="96" t="s">
        <v>164</v>
      </c>
      <c r="C27" s="70" t="s">
        <v>39</v>
      </c>
      <c r="D27" s="132">
        <v>0.1</v>
      </c>
      <c r="E27" s="132"/>
      <c r="F27" s="132">
        <f t="shared" si="2"/>
        <v>0</v>
      </c>
    </row>
    <row r="28" spans="1:8" ht="33" customHeight="1">
      <c r="A28" s="128">
        <f t="shared" si="3"/>
        <v>4</v>
      </c>
      <c r="B28" s="96" t="s">
        <v>147</v>
      </c>
      <c r="C28" s="70" t="s">
        <v>39</v>
      </c>
      <c r="D28" s="132">
        <v>0.13</v>
      </c>
      <c r="E28" s="132"/>
      <c r="F28" s="132">
        <f t="shared" si="2"/>
        <v>0</v>
      </c>
    </row>
    <row r="29" spans="1:8" ht="24" customHeight="1">
      <c r="A29" s="128">
        <f t="shared" si="3"/>
        <v>5</v>
      </c>
      <c r="B29" s="96" t="s">
        <v>182</v>
      </c>
      <c r="C29" s="70" t="s">
        <v>6</v>
      </c>
      <c r="D29" s="132">
        <v>7.24</v>
      </c>
      <c r="E29" s="132"/>
      <c r="F29" s="132">
        <f t="shared" si="2"/>
        <v>0</v>
      </c>
    </row>
    <row r="30" spans="1:8" ht="36.75" customHeight="1">
      <c r="A30" s="128">
        <f t="shared" si="3"/>
        <v>6</v>
      </c>
      <c r="B30" s="96" t="s">
        <v>301</v>
      </c>
      <c r="C30" s="70" t="s">
        <v>39</v>
      </c>
      <c r="D30" s="132">
        <v>0.41</v>
      </c>
      <c r="E30" s="132"/>
      <c r="F30" s="132">
        <f t="shared" si="2"/>
        <v>0</v>
      </c>
    </row>
    <row r="31" spans="1:8" ht="24" customHeight="1">
      <c r="A31" s="128">
        <f t="shared" si="3"/>
        <v>7</v>
      </c>
      <c r="B31" s="96" t="s">
        <v>232</v>
      </c>
      <c r="C31" s="70" t="s">
        <v>9</v>
      </c>
      <c r="D31" s="132">
        <v>7</v>
      </c>
      <c r="E31" s="132"/>
      <c r="F31" s="132">
        <f t="shared" si="2"/>
        <v>0</v>
      </c>
    </row>
    <row r="32" spans="1:8" ht="30">
      <c r="A32" s="128">
        <f t="shared" si="3"/>
        <v>8</v>
      </c>
      <c r="B32" s="96" t="s">
        <v>96</v>
      </c>
      <c r="C32" s="70" t="s">
        <v>9</v>
      </c>
      <c r="D32" s="132">
        <v>7</v>
      </c>
      <c r="E32" s="132"/>
      <c r="F32" s="132">
        <f t="shared" si="2"/>
        <v>0</v>
      </c>
    </row>
    <row r="33" spans="1:6" ht="36.75" customHeight="1">
      <c r="A33" s="128">
        <f t="shared" si="3"/>
        <v>9</v>
      </c>
      <c r="B33" s="96" t="s">
        <v>233</v>
      </c>
      <c r="C33" s="70" t="s">
        <v>2</v>
      </c>
      <c r="D33" s="132">
        <v>0.04</v>
      </c>
      <c r="E33" s="132"/>
      <c r="F33" s="132">
        <f t="shared" si="2"/>
        <v>0</v>
      </c>
    </row>
    <row r="34" spans="1:6" ht="25.5" customHeight="1">
      <c r="A34" s="128">
        <f t="shared" si="3"/>
        <v>10</v>
      </c>
      <c r="B34" s="96" t="s">
        <v>310</v>
      </c>
      <c r="C34" s="70" t="s">
        <v>3</v>
      </c>
      <c r="D34" s="132">
        <v>1</v>
      </c>
      <c r="E34" s="132"/>
      <c r="F34" s="132">
        <f t="shared" si="2"/>
        <v>0</v>
      </c>
    </row>
    <row r="35" spans="1:6" ht="24.75" customHeight="1">
      <c r="A35" s="128">
        <f t="shared" si="3"/>
        <v>11</v>
      </c>
      <c r="B35" s="96" t="s">
        <v>309</v>
      </c>
      <c r="C35" s="70" t="s">
        <v>3</v>
      </c>
      <c r="D35" s="78">
        <v>2</v>
      </c>
      <c r="E35" s="132"/>
      <c r="F35" s="132">
        <f t="shared" si="2"/>
        <v>0</v>
      </c>
    </row>
    <row r="36" spans="1:6" ht="36" customHeight="1">
      <c r="A36" s="128">
        <f t="shared" si="3"/>
        <v>12</v>
      </c>
      <c r="B36" s="96" t="s">
        <v>173</v>
      </c>
      <c r="C36" s="70" t="s">
        <v>6</v>
      </c>
      <c r="D36" s="132">
        <v>0.39</v>
      </c>
      <c r="E36" s="132"/>
      <c r="F36" s="132">
        <f t="shared" si="2"/>
        <v>0</v>
      </c>
    </row>
    <row r="37" spans="1:6" ht="39" customHeight="1">
      <c r="A37" s="128">
        <f t="shared" si="3"/>
        <v>13</v>
      </c>
      <c r="B37" s="96" t="s">
        <v>174</v>
      </c>
      <c r="C37" s="70" t="s">
        <v>106</v>
      </c>
      <c r="D37" s="132">
        <v>0.04</v>
      </c>
      <c r="E37" s="132"/>
      <c r="F37" s="132">
        <f t="shared" si="2"/>
        <v>0</v>
      </c>
    </row>
    <row r="38" spans="1:6" ht="37.5" customHeight="1">
      <c r="A38" s="128">
        <f t="shared" si="3"/>
        <v>14</v>
      </c>
      <c r="B38" s="96" t="s">
        <v>138</v>
      </c>
      <c r="C38" s="70" t="s">
        <v>39</v>
      </c>
      <c r="D38" s="132">
        <v>2.5</v>
      </c>
      <c r="E38" s="132"/>
      <c r="F38" s="132">
        <f t="shared" si="2"/>
        <v>0</v>
      </c>
    </row>
    <row r="39" spans="1:6" ht="25.5" customHeight="1">
      <c r="A39" s="128">
        <f t="shared" si="3"/>
        <v>15</v>
      </c>
      <c r="B39" s="96" t="s">
        <v>141</v>
      </c>
      <c r="C39" s="70" t="s">
        <v>235</v>
      </c>
      <c r="D39" s="132">
        <v>1.5</v>
      </c>
      <c r="E39" s="132"/>
      <c r="F39" s="132">
        <f t="shared" si="2"/>
        <v>0</v>
      </c>
    </row>
    <row r="40" spans="1:6" ht="24" customHeight="1">
      <c r="A40" s="128">
        <f t="shared" si="3"/>
        <v>16</v>
      </c>
      <c r="B40" s="96" t="s">
        <v>229</v>
      </c>
      <c r="C40" s="70" t="s">
        <v>39</v>
      </c>
      <c r="D40" s="132">
        <v>7.0000000000000007E-2</v>
      </c>
      <c r="E40" s="132"/>
      <c r="F40" s="132">
        <f t="shared" si="2"/>
        <v>0</v>
      </c>
    </row>
    <row r="41" spans="1:6">
      <c r="A41" s="16"/>
      <c r="B41" s="131" t="s">
        <v>236</v>
      </c>
      <c r="C41" s="30"/>
      <c r="D41" s="31"/>
      <c r="E41" s="31"/>
      <c r="F41" s="149">
        <f>SUM(F25:F40)</f>
        <v>0</v>
      </c>
    </row>
    <row r="42" spans="1:6" ht="31.5" customHeight="1">
      <c r="A42" s="158" t="s">
        <v>61</v>
      </c>
      <c r="B42" s="133" t="s">
        <v>237</v>
      </c>
      <c r="C42" s="79"/>
      <c r="D42" s="79"/>
      <c r="E42" s="89"/>
      <c r="F42" s="89"/>
    </row>
    <row r="43" spans="1:6" ht="33.75" customHeight="1">
      <c r="A43" s="128">
        <v>1</v>
      </c>
      <c r="B43" s="96" t="s">
        <v>231</v>
      </c>
      <c r="C43" s="70" t="s">
        <v>39</v>
      </c>
      <c r="D43" s="132">
        <v>4</v>
      </c>
      <c r="E43" s="132"/>
      <c r="F43" s="132">
        <f>D43*E43</f>
        <v>0</v>
      </c>
    </row>
    <row r="44" spans="1:6" ht="22.5" customHeight="1">
      <c r="A44" s="128">
        <f>A43+1</f>
        <v>2</v>
      </c>
      <c r="B44" s="96" t="s">
        <v>137</v>
      </c>
      <c r="C44" s="70" t="s">
        <v>106</v>
      </c>
      <c r="D44" s="132">
        <v>2</v>
      </c>
      <c r="E44" s="132"/>
      <c r="F44" s="132">
        <f t="shared" ref="F44:F59" si="4">D44*E44</f>
        <v>0</v>
      </c>
    </row>
    <row r="45" spans="1:6" ht="33.75" customHeight="1">
      <c r="A45" s="128">
        <f t="shared" ref="A45:A59" si="5">A44+1</f>
        <v>3</v>
      </c>
      <c r="B45" s="96" t="s">
        <v>164</v>
      </c>
      <c r="C45" s="70" t="s">
        <v>39</v>
      </c>
      <c r="D45" s="132">
        <v>0.1</v>
      </c>
      <c r="E45" s="132"/>
      <c r="F45" s="132">
        <f t="shared" si="4"/>
        <v>0</v>
      </c>
    </row>
    <row r="46" spans="1:6" ht="36" customHeight="1">
      <c r="A46" s="128">
        <f t="shared" si="5"/>
        <v>4</v>
      </c>
      <c r="B46" s="96" t="s">
        <v>147</v>
      </c>
      <c r="C46" s="70" t="s">
        <v>39</v>
      </c>
      <c r="D46" s="132">
        <v>0.13</v>
      </c>
      <c r="E46" s="132"/>
      <c r="F46" s="132">
        <f t="shared" si="4"/>
        <v>0</v>
      </c>
    </row>
    <row r="47" spans="1:6" ht="22.5" customHeight="1">
      <c r="A47" s="128">
        <f t="shared" si="5"/>
        <v>5</v>
      </c>
      <c r="B47" s="96" t="s">
        <v>182</v>
      </c>
      <c r="C47" s="70" t="s">
        <v>6</v>
      </c>
      <c r="D47" s="132">
        <v>7.24</v>
      </c>
      <c r="E47" s="132"/>
      <c r="F47" s="132">
        <f t="shared" si="4"/>
        <v>0</v>
      </c>
    </row>
    <row r="48" spans="1:6" ht="36.75" customHeight="1">
      <c r="A48" s="128">
        <f t="shared" si="5"/>
        <v>6</v>
      </c>
      <c r="B48" s="96" t="s">
        <v>301</v>
      </c>
      <c r="C48" s="70" t="s">
        <v>39</v>
      </c>
      <c r="D48" s="132">
        <v>0.41</v>
      </c>
      <c r="E48" s="132"/>
      <c r="F48" s="132">
        <f t="shared" si="4"/>
        <v>0</v>
      </c>
    </row>
    <row r="49" spans="1:6" ht="19.5" customHeight="1">
      <c r="A49" s="128">
        <f t="shared" si="5"/>
        <v>7</v>
      </c>
      <c r="B49" s="96" t="s">
        <v>232</v>
      </c>
      <c r="C49" s="70" t="s">
        <v>9</v>
      </c>
      <c r="D49" s="132">
        <v>7</v>
      </c>
      <c r="E49" s="132"/>
      <c r="F49" s="132">
        <f t="shared" si="4"/>
        <v>0</v>
      </c>
    </row>
    <row r="50" spans="1:6" ht="26.25" customHeight="1">
      <c r="A50" s="128">
        <f t="shared" si="5"/>
        <v>8</v>
      </c>
      <c r="B50" s="96" t="s">
        <v>96</v>
      </c>
      <c r="C50" s="70" t="s">
        <v>9</v>
      </c>
      <c r="D50" s="132">
        <v>7</v>
      </c>
      <c r="E50" s="132"/>
      <c r="F50" s="132">
        <f t="shared" si="4"/>
        <v>0</v>
      </c>
    </row>
    <row r="51" spans="1:6" ht="35.25" customHeight="1">
      <c r="A51" s="128">
        <f t="shared" si="5"/>
        <v>9</v>
      </c>
      <c r="B51" s="96" t="s">
        <v>233</v>
      </c>
      <c r="C51" s="70" t="s">
        <v>2</v>
      </c>
      <c r="D51" s="132">
        <v>0.04</v>
      </c>
      <c r="E51" s="132"/>
      <c r="F51" s="132">
        <f t="shared" si="4"/>
        <v>0</v>
      </c>
    </row>
    <row r="52" spans="1:6" ht="24.75" customHeight="1">
      <c r="A52" s="128">
        <f t="shared" si="5"/>
        <v>10</v>
      </c>
      <c r="B52" s="96" t="s">
        <v>308</v>
      </c>
      <c r="C52" s="70" t="s">
        <v>3</v>
      </c>
      <c r="D52" s="132">
        <v>1</v>
      </c>
      <c r="E52" s="132"/>
      <c r="F52" s="132">
        <f t="shared" si="4"/>
        <v>0</v>
      </c>
    </row>
    <row r="53" spans="1:6" ht="27" customHeight="1">
      <c r="A53" s="128">
        <f t="shared" si="5"/>
        <v>11</v>
      </c>
      <c r="B53" s="96" t="s">
        <v>309</v>
      </c>
      <c r="C53" s="70" t="s">
        <v>3</v>
      </c>
      <c r="D53" s="78">
        <v>2</v>
      </c>
      <c r="E53" s="132"/>
      <c r="F53" s="132">
        <f t="shared" si="4"/>
        <v>0</v>
      </c>
    </row>
    <row r="54" spans="1:6" ht="33" customHeight="1">
      <c r="A54" s="128">
        <f t="shared" si="5"/>
        <v>12</v>
      </c>
      <c r="B54" s="96" t="s">
        <v>173</v>
      </c>
      <c r="C54" s="70" t="s">
        <v>6</v>
      </c>
      <c r="D54" s="132">
        <v>0.39</v>
      </c>
      <c r="E54" s="132"/>
      <c r="F54" s="132">
        <f t="shared" si="4"/>
        <v>0</v>
      </c>
    </row>
    <row r="55" spans="1:6" ht="36" customHeight="1">
      <c r="A55" s="128">
        <f t="shared" si="5"/>
        <v>13</v>
      </c>
      <c r="B55" s="96" t="s">
        <v>238</v>
      </c>
      <c r="C55" s="70" t="s">
        <v>106</v>
      </c>
      <c r="D55" s="132">
        <v>0.04</v>
      </c>
      <c r="E55" s="132"/>
      <c r="F55" s="132">
        <f t="shared" si="4"/>
        <v>0</v>
      </c>
    </row>
    <row r="56" spans="1:6" ht="26.25" customHeight="1">
      <c r="A56" s="128">
        <f t="shared" si="5"/>
        <v>14</v>
      </c>
      <c r="B56" s="96" t="s">
        <v>139</v>
      </c>
      <c r="C56" s="70" t="s">
        <v>39</v>
      </c>
      <c r="D56" s="132">
        <v>4</v>
      </c>
      <c r="E56" s="132"/>
      <c r="F56" s="132">
        <f t="shared" si="4"/>
        <v>0</v>
      </c>
    </row>
    <row r="57" spans="1:6" ht="33" customHeight="1">
      <c r="A57" s="128">
        <f t="shared" si="5"/>
        <v>15</v>
      </c>
      <c r="B57" s="96" t="s">
        <v>138</v>
      </c>
      <c r="C57" s="70" t="s">
        <v>39</v>
      </c>
      <c r="D57" s="132">
        <v>2.5</v>
      </c>
      <c r="E57" s="132"/>
      <c r="F57" s="132">
        <f t="shared" si="4"/>
        <v>0</v>
      </c>
    </row>
    <row r="58" spans="1:6" ht="20.25" customHeight="1">
      <c r="A58" s="128">
        <f t="shared" si="5"/>
        <v>16</v>
      </c>
      <c r="B58" s="96" t="s">
        <v>141</v>
      </c>
      <c r="C58" s="70" t="s">
        <v>39</v>
      </c>
      <c r="D58" s="132">
        <v>1.5</v>
      </c>
      <c r="E58" s="132"/>
      <c r="F58" s="132">
        <f t="shared" si="4"/>
        <v>0</v>
      </c>
    </row>
    <row r="59" spans="1:6" ht="20.25" customHeight="1">
      <c r="A59" s="128">
        <f t="shared" si="5"/>
        <v>17</v>
      </c>
      <c r="B59" s="96" t="s">
        <v>229</v>
      </c>
      <c r="C59" s="70" t="s">
        <v>39</v>
      </c>
      <c r="D59" s="132">
        <v>7.0000000000000007E-2</v>
      </c>
      <c r="E59" s="132"/>
      <c r="F59" s="132">
        <f t="shared" si="4"/>
        <v>0</v>
      </c>
    </row>
    <row r="60" spans="1:6" ht="17.25" customHeight="1">
      <c r="A60" s="134"/>
      <c r="B60" s="131" t="s">
        <v>239</v>
      </c>
      <c r="C60" s="23"/>
      <c r="D60" s="23"/>
      <c r="E60" s="23"/>
      <c r="F60" s="149">
        <f>SUM(F43:F59)</f>
        <v>0</v>
      </c>
    </row>
    <row r="61" spans="1:6" ht="22.5" customHeight="1">
      <c r="A61" s="158" t="s">
        <v>54</v>
      </c>
      <c r="B61" s="130" t="s">
        <v>222</v>
      </c>
      <c r="C61" s="89"/>
      <c r="D61" s="89"/>
      <c r="E61" s="89"/>
      <c r="F61" s="89"/>
    </row>
    <row r="62" spans="1:6" ht="40.5" customHeight="1">
      <c r="A62" s="128">
        <v>1</v>
      </c>
      <c r="B62" s="96" t="s">
        <v>231</v>
      </c>
      <c r="C62" s="70" t="s">
        <v>39</v>
      </c>
      <c r="D62" s="132">
        <v>3</v>
      </c>
      <c r="E62" s="132"/>
      <c r="F62" s="132">
        <f>D62*E62</f>
        <v>0</v>
      </c>
    </row>
    <row r="63" spans="1:6" ht="25.5" customHeight="1">
      <c r="A63" s="128">
        <f>A62+1</f>
        <v>2</v>
      </c>
      <c r="B63" s="96" t="s">
        <v>137</v>
      </c>
      <c r="C63" s="70" t="s">
        <v>106</v>
      </c>
      <c r="D63" s="132">
        <v>2</v>
      </c>
      <c r="E63" s="132"/>
      <c r="F63" s="132">
        <f t="shared" ref="F63:F77" si="6">D63*E63</f>
        <v>0</v>
      </c>
    </row>
    <row r="64" spans="1:6" ht="30">
      <c r="A64" s="128">
        <f t="shared" ref="A64:A77" si="7">A63+1</f>
        <v>3</v>
      </c>
      <c r="B64" s="96" t="s">
        <v>164</v>
      </c>
      <c r="C64" s="70" t="s">
        <v>39</v>
      </c>
      <c r="D64" s="132">
        <v>0.1</v>
      </c>
      <c r="E64" s="132"/>
      <c r="F64" s="132">
        <f t="shared" si="6"/>
        <v>0</v>
      </c>
    </row>
    <row r="65" spans="1:6" ht="32.25" customHeight="1">
      <c r="A65" s="128">
        <f t="shared" si="7"/>
        <v>4</v>
      </c>
      <c r="B65" s="96" t="s">
        <v>147</v>
      </c>
      <c r="C65" s="70" t="s">
        <v>39</v>
      </c>
      <c r="D65" s="132">
        <v>0.13</v>
      </c>
      <c r="E65" s="132"/>
      <c r="F65" s="132">
        <f t="shared" si="6"/>
        <v>0</v>
      </c>
    </row>
    <row r="66" spans="1:6" ht="24.75" customHeight="1">
      <c r="A66" s="128">
        <f t="shared" si="7"/>
        <v>5</v>
      </c>
      <c r="B66" s="96" t="s">
        <v>182</v>
      </c>
      <c r="C66" s="70" t="s">
        <v>6</v>
      </c>
      <c r="D66" s="132">
        <v>7.1</v>
      </c>
      <c r="E66" s="132"/>
      <c r="F66" s="132">
        <f t="shared" si="6"/>
        <v>0</v>
      </c>
    </row>
    <row r="67" spans="1:6" ht="39" customHeight="1">
      <c r="A67" s="128">
        <f t="shared" si="7"/>
        <v>6</v>
      </c>
      <c r="B67" s="96" t="s">
        <v>301</v>
      </c>
      <c r="C67" s="70" t="s">
        <v>39</v>
      </c>
      <c r="D67" s="132">
        <v>0.41</v>
      </c>
      <c r="E67" s="132"/>
      <c r="F67" s="132">
        <f t="shared" si="6"/>
        <v>0</v>
      </c>
    </row>
    <row r="68" spans="1:6" ht="21.75" customHeight="1">
      <c r="A68" s="128">
        <f t="shared" si="7"/>
        <v>7</v>
      </c>
      <c r="B68" s="96" t="s">
        <v>241</v>
      </c>
      <c r="C68" s="70" t="s">
        <v>9</v>
      </c>
      <c r="D68" s="132">
        <v>3</v>
      </c>
      <c r="E68" s="132"/>
      <c r="F68" s="132">
        <f t="shared" si="6"/>
        <v>0</v>
      </c>
    </row>
    <row r="69" spans="1:6" ht="24.75" customHeight="1">
      <c r="A69" s="128">
        <f t="shared" si="7"/>
        <v>8</v>
      </c>
      <c r="B69" s="96" t="s">
        <v>228</v>
      </c>
      <c r="C69" s="70" t="s">
        <v>9</v>
      </c>
      <c r="D69" s="132">
        <v>3</v>
      </c>
      <c r="E69" s="132"/>
      <c r="F69" s="132">
        <f t="shared" si="6"/>
        <v>0</v>
      </c>
    </row>
    <row r="70" spans="1:6" ht="36.75" customHeight="1">
      <c r="A70" s="128">
        <f t="shared" si="7"/>
        <v>9</v>
      </c>
      <c r="B70" s="96" t="s">
        <v>233</v>
      </c>
      <c r="C70" s="70" t="s">
        <v>2</v>
      </c>
      <c r="D70" s="132">
        <v>0.04</v>
      </c>
      <c r="E70" s="132"/>
      <c r="F70" s="132">
        <f t="shared" si="6"/>
        <v>0</v>
      </c>
    </row>
    <row r="71" spans="1:6" ht="21" customHeight="1">
      <c r="A71" s="128">
        <f t="shared" si="7"/>
        <v>10</v>
      </c>
      <c r="B71" s="96" t="s">
        <v>310</v>
      </c>
      <c r="C71" s="70" t="s">
        <v>3</v>
      </c>
      <c r="D71" s="132">
        <v>1</v>
      </c>
      <c r="E71" s="132"/>
      <c r="F71" s="132">
        <f t="shared" si="6"/>
        <v>0</v>
      </c>
    </row>
    <row r="72" spans="1:6" ht="21" customHeight="1">
      <c r="A72" s="128">
        <f t="shared" si="7"/>
        <v>11</v>
      </c>
      <c r="B72" s="96" t="s">
        <v>309</v>
      </c>
      <c r="C72" s="70" t="s">
        <v>3</v>
      </c>
      <c r="D72" s="78">
        <v>2</v>
      </c>
      <c r="E72" s="132"/>
      <c r="F72" s="132">
        <f t="shared" si="6"/>
        <v>0</v>
      </c>
    </row>
    <row r="73" spans="1:6" ht="34.5" customHeight="1">
      <c r="A73" s="128">
        <f t="shared" si="7"/>
        <v>12</v>
      </c>
      <c r="B73" s="96" t="s">
        <v>173</v>
      </c>
      <c r="C73" s="70" t="s">
        <v>6</v>
      </c>
      <c r="D73" s="132">
        <v>0.39</v>
      </c>
      <c r="E73" s="132"/>
      <c r="F73" s="132">
        <f t="shared" si="6"/>
        <v>0</v>
      </c>
    </row>
    <row r="74" spans="1:6" ht="34.5" customHeight="1">
      <c r="A74" s="128">
        <f t="shared" si="7"/>
        <v>13</v>
      </c>
      <c r="B74" s="96" t="s">
        <v>238</v>
      </c>
      <c r="C74" s="70" t="s">
        <v>106</v>
      </c>
      <c r="D74" s="132">
        <v>0.04</v>
      </c>
      <c r="E74" s="132"/>
      <c r="F74" s="132">
        <f t="shared" si="6"/>
        <v>0</v>
      </c>
    </row>
    <row r="75" spans="1:6" ht="37.5" customHeight="1">
      <c r="A75" s="128">
        <f t="shared" si="7"/>
        <v>14</v>
      </c>
      <c r="B75" s="96" t="s">
        <v>138</v>
      </c>
      <c r="C75" s="70" t="s">
        <v>39</v>
      </c>
      <c r="D75" s="132">
        <v>1.5</v>
      </c>
      <c r="E75" s="132"/>
      <c r="F75" s="132">
        <f t="shared" si="6"/>
        <v>0</v>
      </c>
    </row>
    <row r="76" spans="1:6" ht="25.5" customHeight="1">
      <c r="A76" s="128">
        <f t="shared" si="7"/>
        <v>15</v>
      </c>
      <c r="B76" s="96" t="s">
        <v>141</v>
      </c>
      <c r="C76" s="70" t="s">
        <v>39</v>
      </c>
      <c r="D76" s="132">
        <v>1.5</v>
      </c>
      <c r="E76" s="132"/>
      <c r="F76" s="132">
        <f t="shared" si="6"/>
        <v>0</v>
      </c>
    </row>
    <row r="77" spans="1:6" ht="26.25" customHeight="1">
      <c r="A77" s="128">
        <f t="shared" si="7"/>
        <v>16</v>
      </c>
      <c r="B77" s="96" t="s">
        <v>229</v>
      </c>
      <c r="C77" s="70" t="s">
        <v>39</v>
      </c>
      <c r="D77" s="132">
        <v>7.0000000000000007E-2</v>
      </c>
      <c r="E77" s="132"/>
      <c r="F77" s="132">
        <f t="shared" si="6"/>
        <v>0</v>
      </c>
    </row>
    <row r="78" spans="1:6" ht="17.25" customHeight="1">
      <c r="A78" s="16"/>
      <c r="B78" s="131" t="s">
        <v>242</v>
      </c>
      <c r="C78" s="16"/>
      <c r="D78" s="135"/>
      <c r="E78" s="135"/>
      <c r="F78" s="149">
        <f>SUM(F62:F77)</f>
        <v>0</v>
      </c>
    </row>
    <row r="79" spans="1:6" ht="24" customHeight="1">
      <c r="A79" s="158" t="s">
        <v>55</v>
      </c>
      <c r="B79" s="133" t="s">
        <v>243</v>
      </c>
      <c r="C79" s="89"/>
      <c r="D79" s="89"/>
      <c r="E79" s="89"/>
      <c r="F79" s="89"/>
    </row>
    <row r="80" spans="1:6" ht="38.25" customHeight="1">
      <c r="A80" s="128">
        <v>1</v>
      </c>
      <c r="B80" s="96" t="s">
        <v>240</v>
      </c>
      <c r="C80" s="70" t="s">
        <v>39</v>
      </c>
      <c r="D80" s="132">
        <v>24</v>
      </c>
      <c r="E80" s="132"/>
      <c r="F80" s="132">
        <f>D80*E80</f>
        <v>0</v>
      </c>
    </row>
    <row r="81" spans="1:6" ht="26.25" customHeight="1">
      <c r="A81" s="128">
        <f>A80+1</f>
        <v>2</v>
      </c>
      <c r="B81" s="96" t="s">
        <v>137</v>
      </c>
      <c r="C81" s="70" t="s">
        <v>106</v>
      </c>
      <c r="D81" s="132">
        <v>9</v>
      </c>
      <c r="E81" s="132"/>
      <c r="F81" s="132">
        <f t="shared" ref="F81:F96" si="8">D81*E81</f>
        <v>0</v>
      </c>
    </row>
    <row r="82" spans="1:6" ht="30">
      <c r="A82" s="128">
        <f t="shared" ref="A82:A96" si="9">A81+1</f>
        <v>3</v>
      </c>
      <c r="B82" s="96" t="s">
        <v>164</v>
      </c>
      <c r="C82" s="70" t="s">
        <v>39</v>
      </c>
      <c r="D82" s="132">
        <v>0.8</v>
      </c>
      <c r="E82" s="132"/>
      <c r="F82" s="132">
        <f t="shared" si="8"/>
        <v>0</v>
      </c>
    </row>
    <row r="83" spans="1:6" ht="35.25" customHeight="1">
      <c r="A83" s="128">
        <f t="shared" si="9"/>
        <v>4</v>
      </c>
      <c r="B83" s="96" t="s">
        <v>147</v>
      </c>
      <c r="C83" s="70" t="s">
        <v>39</v>
      </c>
      <c r="D83" s="132">
        <v>0.98</v>
      </c>
      <c r="E83" s="132"/>
      <c r="F83" s="132">
        <f t="shared" si="8"/>
        <v>0</v>
      </c>
    </row>
    <row r="84" spans="1:6" ht="25.5" customHeight="1">
      <c r="A84" s="128">
        <f t="shared" si="9"/>
        <v>5</v>
      </c>
      <c r="B84" s="96" t="s">
        <v>182</v>
      </c>
      <c r="C84" s="70" t="s">
        <v>6</v>
      </c>
      <c r="D84" s="132">
        <v>59.48</v>
      </c>
      <c r="E84" s="132"/>
      <c r="F84" s="132">
        <f t="shared" si="8"/>
        <v>0</v>
      </c>
    </row>
    <row r="85" spans="1:6" ht="40.5" customHeight="1">
      <c r="A85" s="128">
        <f t="shared" si="9"/>
        <v>6</v>
      </c>
      <c r="B85" s="96" t="s">
        <v>301</v>
      </c>
      <c r="C85" s="70" t="s">
        <v>39</v>
      </c>
      <c r="D85" s="132">
        <v>5.55</v>
      </c>
      <c r="E85" s="132"/>
      <c r="F85" s="132">
        <f t="shared" si="8"/>
        <v>0</v>
      </c>
    </row>
    <row r="86" spans="1:6" ht="34.5" customHeight="1">
      <c r="A86" s="128">
        <f t="shared" si="9"/>
        <v>7</v>
      </c>
      <c r="B86" s="96" t="s">
        <v>306</v>
      </c>
      <c r="C86" s="70" t="s">
        <v>6</v>
      </c>
      <c r="D86" s="132">
        <v>12.2</v>
      </c>
      <c r="E86" s="132"/>
      <c r="F86" s="132">
        <f t="shared" si="8"/>
        <v>0</v>
      </c>
    </row>
    <row r="87" spans="1:6" ht="29.25" customHeight="1">
      <c r="A87" s="128">
        <f t="shared" si="9"/>
        <v>8</v>
      </c>
      <c r="B87" s="96" t="s">
        <v>246</v>
      </c>
      <c r="C87" s="70" t="s">
        <v>9</v>
      </c>
      <c r="D87" s="132">
        <v>6</v>
      </c>
      <c r="E87" s="132"/>
      <c r="F87" s="132">
        <f t="shared" si="8"/>
        <v>0</v>
      </c>
    </row>
    <row r="88" spans="1:6" ht="30">
      <c r="A88" s="128">
        <f t="shared" si="9"/>
        <v>9</v>
      </c>
      <c r="B88" s="96" t="s">
        <v>96</v>
      </c>
      <c r="C88" s="70" t="s">
        <v>9</v>
      </c>
      <c r="D88" s="132">
        <v>6</v>
      </c>
      <c r="E88" s="132"/>
      <c r="F88" s="132">
        <f t="shared" si="8"/>
        <v>0</v>
      </c>
    </row>
    <row r="89" spans="1:6" ht="27" customHeight="1">
      <c r="A89" s="128">
        <f t="shared" si="9"/>
        <v>10</v>
      </c>
      <c r="B89" s="96" t="s">
        <v>307</v>
      </c>
      <c r="C89" s="70" t="s">
        <v>9</v>
      </c>
      <c r="D89" s="132">
        <v>14.3</v>
      </c>
      <c r="E89" s="132"/>
      <c r="F89" s="132">
        <f t="shared" si="8"/>
        <v>0</v>
      </c>
    </row>
    <row r="90" spans="1:6" ht="30">
      <c r="A90" s="128">
        <f t="shared" si="9"/>
        <v>11</v>
      </c>
      <c r="B90" s="96" t="s">
        <v>96</v>
      </c>
      <c r="C90" s="70" t="s">
        <v>9</v>
      </c>
      <c r="D90" s="132">
        <v>14.3</v>
      </c>
      <c r="E90" s="132"/>
      <c r="F90" s="132">
        <f t="shared" si="8"/>
        <v>0</v>
      </c>
    </row>
    <row r="91" spans="1:6" ht="56.25" customHeight="1">
      <c r="A91" s="128">
        <f t="shared" si="9"/>
        <v>12</v>
      </c>
      <c r="B91" s="96" t="s">
        <v>105</v>
      </c>
      <c r="C91" s="70" t="s">
        <v>6</v>
      </c>
      <c r="D91" s="132">
        <v>103.1</v>
      </c>
      <c r="E91" s="132"/>
      <c r="F91" s="132">
        <f t="shared" si="8"/>
        <v>0</v>
      </c>
    </row>
    <row r="92" spans="1:6" ht="54.75" customHeight="1">
      <c r="A92" s="128">
        <f t="shared" si="9"/>
        <v>13</v>
      </c>
      <c r="B92" s="96" t="s">
        <v>247</v>
      </c>
      <c r="C92" s="70" t="s">
        <v>6</v>
      </c>
      <c r="D92" s="132">
        <v>270.3</v>
      </c>
      <c r="E92" s="132"/>
      <c r="F92" s="132">
        <f t="shared" si="8"/>
        <v>0</v>
      </c>
    </row>
    <row r="93" spans="1:6" ht="25.5" customHeight="1">
      <c r="A93" s="128">
        <f t="shared" si="9"/>
        <v>14</v>
      </c>
      <c r="B93" s="96" t="s">
        <v>89</v>
      </c>
      <c r="C93" s="70" t="s">
        <v>106</v>
      </c>
      <c r="D93" s="132">
        <v>7.6</v>
      </c>
      <c r="E93" s="132"/>
      <c r="F93" s="132">
        <f t="shared" si="8"/>
        <v>0</v>
      </c>
    </row>
    <row r="94" spans="1:6" ht="30" customHeight="1">
      <c r="A94" s="128">
        <f t="shared" si="9"/>
        <v>15</v>
      </c>
      <c r="B94" s="96" t="s">
        <v>177</v>
      </c>
      <c r="C94" s="70" t="s">
        <v>39</v>
      </c>
      <c r="D94" s="132">
        <v>17</v>
      </c>
      <c r="E94" s="132"/>
      <c r="F94" s="132">
        <f t="shared" si="8"/>
        <v>0</v>
      </c>
    </row>
    <row r="95" spans="1:6" ht="30.75" customHeight="1">
      <c r="A95" s="128">
        <f t="shared" si="9"/>
        <v>16</v>
      </c>
      <c r="B95" s="96" t="s">
        <v>141</v>
      </c>
      <c r="C95" s="70" t="s">
        <v>39</v>
      </c>
      <c r="D95" s="132">
        <v>7</v>
      </c>
      <c r="E95" s="132"/>
      <c r="F95" s="132">
        <f t="shared" si="8"/>
        <v>0</v>
      </c>
    </row>
    <row r="96" spans="1:6" ht="29.25" customHeight="1">
      <c r="A96" s="128">
        <f t="shared" si="9"/>
        <v>17</v>
      </c>
      <c r="B96" s="96" t="s">
        <v>139</v>
      </c>
      <c r="C96" s="70" t="s">
        <v>39</v>
      </c>
      <c r="D96" s="132">
        <v>5</v>
      </c>
      <c r="E96" s="132"/>
      <c r="F96" s="132">
        <f t="shared" si="8"/>
        <v>0</v>
      </c>
    </row>
    <row r="97" spans="1:6">
      <c r="A97" s="38"/>
      <c r="B97" s="131" t="s">
        <v>248</v>
      </c>
      <c r="C97" s="16"/>
      <c r="D97" s="16"/>
      <c r="E97" s="16"/>
      <c r="F97" s="149">
        <f>SUM(F80:F96)</f>
        <v>0</v>
      </c>
    </row>
    <row r="98" spans="1:6" ht="30" customHeight="1">
      <c r="A98" s="158" t="s">
        <v>56</v>
      </c>
      <c r="B98" s="133" t="s">
        <v>255</v>
      </c>
      <c r="C98" s="89"/>
      <c r="D98" s="89"/>
      <c r="E98" s="89"/>
      <c r="F98" s="89"/>
    </row>
    <row r="99" spans="1:6" ht="40.5" customHeight="1">
      <c r="A99" s="128">
        <v>1</v>
      </c>
      <c r="B99" s="96" t="s">
        <v>249</v>
      </c>
      <c r="C99" s="70" t="s">
        <v>39</v>
      </c>
      <c r="D99" s="132">
        <v>6</v>
      </c>
      <c r="E99" s="132"/>
      <c r="F99" s="132">
        <f>D99*E99</f>
        <v>0</v>
      </c>
    </row>
    <row r="100" spans="1:6" ht="30">
      <c r="A100" s="128">
        <f>A99+1</f>
        <v>2</v>
      </c>
      <c r="B100" s="96" t="s">
        <v>231</v>
      </c>
      <c r="C100" s="70" t="s">
        <v>39</v>
      </c>
      <c r="D100" s="132">
        <v>1</v>
      </c>
      <c r="E100" s="132"/>
      <c r="F100" s="132">
        <f t="shared" ref="F100:F109" si="10">D100*E100</f>
        <v>0</v>
      </c>
    </row>
    <row r="101" spans="1:6" ht="30">
      <c r="A101" s="128">
        <f t="shared" ref="A101:A109" si="11">A100+1</f>
        <v>3</v>
      </c>
      <c r="B101" s="96" t="s">
        <v>164</v>
      </c>
      <c r="C101" s="70" t="s">
        <v>39</v>
      </c>
      <c r="D101" s="132">
        <v>0.1</v>
      </c>
      <c r="E101" s="132"/>
      <c r="F101" s="132">
        <f t="shared" si="10"/>
        <v>0</v>
      </c>
    </row>
    <row r="102" spans="1:6" ht="42" customHeight="1">
      <c r="A102" s="128">
        <f t="shared" si="11"/>
        <v>4</v>
      </c>
      <c r="B102" s="96" t="s">
        <v>250</v>
      </c>
      <c r="C102" s="70" t="s">
        <v>39</v>
      </c>
      <c r="D102" s="132">
        <v>1.2</v>
      </c>
      <c r="E102" s="132"/>
      <c r="F102" s="132">
        <f t="shared" si="10"/>
        <v>0</v>
      </c>
    </row>
    <row r="103" spans="1:6" ht="20.25" customHeight="1">
      <c r="A103" s="128">
        <f t="shared" si="11"/>
        <v>5</v>
      </c>
      <c r="B103" s="96" t="s">
        <v>252</v>
      </c>
      <c r="C103" s="70" t="s">
        <v>6</v>
      </c>
      <c r="D103" s="132">
        <v>16.27</v>
      </c>
      <c r="E103" s="132"/>
      <c r="F103" s="132">
        <f t="shared" si="10"/>
        <v>0</v>
      </c>
    </row>
    <row r="104" spans="1:6" ht="20.25" customHeight="1">
      <c r="A104" s="128">
        <f t="shared" si="11"/>
        <v>6</v>
      </c>
      <c r="B104" s="96" t="s">
        <v>251</v>
      </c>
      <c r="C104" s="70" t="s">
        <v>6</v>
      </c>
      <c r="D104" s="132">
        <v>2.73</v>
      </c>
      <c r="E104" s="132"/>
      <c r="F104" s="132">
        <f t="shared" si="10"/>
        <v>0</v>
      </c>
    </row>
    <row r="105" spans="1:6" ht="20.25" customHeight="1">
      <c r="A105" s="128">
        <f t="shared" si="11"/>
        <v>7</v>
      </c>
      <c r="B105" s="96" t="s">
        <v>257</v>
      </c>
      <c r="C105" s="70" t="s">
        <v>9</v>
      </c>
      <c r="D105" s="132">
        <v>5</v>
      </c>
      <c r="E105" s="132"/>
      <c r="F105" s="132">
        <f t="shared" si="10"/>
        <v>0</v>
      </c>
    </row>
    <row r="106" spans="1:6" ht="30">
      <c r="A106" s="128">
        <f t="shared" si="11"/>
        <v>8</v>
      </c>
      <c r="B106" s="96" t="s">
        <v>96</v>
      </c>
      <c r="C106" s="70" t="s">
        <v>9</v>
      </c>
      <c r="D106" s="132">
        <v>5</v>
      </c>
      <c r="E106" s="132"/>
      <c r="F106" s="132">
        <f t="shared" si="10"/>
        <v>0</v>
      </c>
    </row>
    <row r="107" spans="1:6" ht="29.25" customHeight="1">
      <c r="A107" s="128">
        <f t="shared" si="11"/>
        <v>9</v>
      </c>
      <c r="B107" s="96" t="s">
        <v>253</v>
      </c>
      <c r="C107" s="70" t="s">
        <v>39</v>
      </c>
      <c r="D107" s="132">
        <v>5</v>
      </c>
      <c r="E107" s="132"/>
      <c r="F107" s="132">
        <f t="shared" si="10"/>
        <v>0</v>
      </c>
    </row>
    <row r="108" spans="1:6" ht="23.25" customHeight="1">
      <c r="A108" s="128">
        <f t="shared" si="11"/>
        <v>10</v>
      </c>
      <c r="B108" s="96" t="s">
        <v>141</v>
      </c>
      <c r="C108" s="70" t="s">
        <v>39</v>
      </c>
      <c r="D108" s="132">
        <v>2</v>
      </c>
      <c r="E108" s="132"/>
      <c r="F108" s="132">
        <f t="shared" si="10"/>
        <v>0</v>
      </c>
    </row>
    <row r="109" spans="1:6" ht="15.75">
      <c r="A109" s="128">
        <f t="shared" si="11"/>
        <v>11</v>
      </c>
      <c r="B109" s="96" t="s">
        <v>139</v>
      </c>
      <c r="C109" s="70" t="s">
        <v>39</v>
      </c>
      <c r="D109" s="132">
        <v>5</v>
      </c>
      <c r="E109" s="132"/>
      <c r="F109" s="132">
        <f t="shared" si="10"/>
        <v>0</v>
      </c>
    </row>
    <row r="110" spans="1:6">
      <c r="A110" s="38"/>
      <c r="B110" s="131" t="s">
        <v>254</v>
      </c>
      <c r="C110" s="30"/>
      <c r="D110" s="30"/>
      <c r="E110" s="30"/>
      <c r="F110" s="149">
        <f>SUM(F99:F109)</f>
        <v>0</v>
      </c>
    </row>
    <row r="111" spans="1:6">
      <c r="A111" s="158" t="s">
        <v>57</v>
      </c>
      <c r="B111" s="133" t="s">
        <v>256</v>
      </c>
      <c r="C111" s="89"/>
      <c r="D111" s="89"/>
      <c r="E111" s="89"/>
      <c r="F111" s="89"/>
    </row>
    <row r="112" spans="1:6" ht="37.5" customHeight="1">
      <c r="A112" s="128">
        <v>1</v>
      </c>
      <c r="B112" s="96" t="s">
        <v>249</v>
      </c>
      <c r="C112" s="70" t="s">
        <v>39</v>
      </c>
      <c r="D112" s="132">
        <v>5</v>
      </c>
      <c r="E112" s="132"/>
      <c r="F112" s="132">
        <f>D112*E112</f>
        <v>0</v>
      </c>
    </row>
    <row r="113" spans="1:6" ht="36.75" customHeight="1">
      <c r="A113" s="128">
        <f>A112+1</f>
        <v>2</v>
      </c>
      <c r="B113" s="96" t="s">
        <v>231</v>
      </c>
      <c r="C113" s="70" t="s">
        <v>39</v>
      </c>
      <c r="D113" s="132">
        <v>1</v>
      </c>
      <c r="E113" s="132"/>
      <c r="F113" s="132">
        <f t="shared" ref="F113:F122" si="12">D113*E113</f>
        <v>0</v>
      </c>
    </row>
    <row r="114" spans="1:6" ht="30">
      <c r="A114" s="128">
        <f t="shared" ref="A114:A122" si="13">A113+1</f>
        <v>3</v>
      </c>
      <c r="B114" s="96" t="s">
        <v>164</v>
      </c>
      <c r="C114" s="70" t="s">
        <v>39</v>
      </c>
      <c r="D114" s="132">
        <v>0.1</v>
      </c>
      <c r="E114" s="132"/>
      <c r="F114" s="132">
        <f t="shared" si="12"/>
        <v>0</v>
      </c>
    </row>
    <row r="115" spans="1:6" ht="37.5" customHeight="1">
      <c r="A115" s="128">
        <f t="shared" si="13"/>
        <v>4</v>
      </c>
      <c r="B115" s="96" t="s">
        <v>250</v>
      </c>
      <c r="C115" s="70" t="s">
        <v>39</v>
      </c>
      <c r="D115" s="132">
        <v>1.2</v>
      </c>
      <c r="E115" s="132"/>
      <c r="F115" s="132">
        <f t="shared" si="12"/>
        <v>0</v>
      </c>
    </row>
    <row r="116" spans="1:6" ht="18" customHeight="1">
      <c r="A116" s="128">
        <f t="shared" si="13"/>
        <v>5</v>
      </c>
      <c r="B116" s="96" t="s">
        <v>252</v>
      </c>
      <c r="C116" s="70" t="s">
        <v>6</v>
      </c>
      <c r="D116" s="132">
        <v>16.27</v>
      </c>
      <c r="E116" s="132"/>
      <c r="F116" s="132">
        <f t="shared" si="12"/>
        <v>0</v>
      </c>
    </row>
    <row r="117" spans="1:6" ht="18" customHeight="1">
      <c r="A117" s="128">
        <f t="shared" si="13"/>
        <v>6</v>
      </c>
      <c r="B117" s="96" t="s">
        <v>251</v>
      </c>
      <c r="C117" s="70" t="s">
        <v>6</v>
      </c>
      <c r="D117" s="132">
        <v>2.73</v>
      </c>
      <c r="E117" s="132"/>
      <c r="F117" s="132">
        <f t="shared" si="12"/>
        <v>0</v>
      </c>
    </row>
    <row r="118" spans="1:6" ht="18" customHeight="1">
      <c r="A118" s="128">
        <f t="shared" si="13"/>
        <v>7</v>
      </c>
      <c r="B118" s="96" t="s">
        <v>257</v>
      </c>
      <c r="C118" s="70" t="s">
        <v>9</v>
      </c>
      <c r="D118" s="132">
        <v>3.5</v>
      </c>
      <c r="E118" s="132"/>
      <c r="F118" s="132">
        <f t="shared" si="12"/>
        <v>0</v>
      </c>
    </row>
    <row r="119" spans="1:6" ht="24" customHeight="1">
      <c r="A119" s="128">
        <f t="shared" si="13"/>
        <v>8</v>
      </c>
      <c r="B119" s="96" t="s">
        <v>96</v>
      </c>
      <c r="C119" s="70" t="s">
        <v>9</v>
      </c>
      <c r="D119" s="132">
        <v>3.5</v>
      </c>
      <c r="E119" s="132"/>
      <c r="F119" s="132">
        <f t="shared" si="12"/>
        <v>0</v>
      </c>
    </row>
    <row r="120" spans="1:6" ht="21.75" customHeight="1">
      <c r="A120" s="128">
        <f t="shared" si="13"/>
        <v>9</v>
      </c>
      <c r="B120" s="96" t="s">
        <v>253</v>
      </c>
      <c r="C120" s="70" t="s">
        <v>39</v>
      </c>
      <c r="D120" s="132">
        <v>4</v>
      </c>
      <c r="E120" s="132"/>
      <c r="F120" s="132">
        <f t="shared" si="12"/>
        <v>0</v>
      </c>
    </row>
    <row r="121" spans="1:6" ht="21.75" customHeight="1">
      <c r="A121" s="128">
        <f t="shared" si="13"/>
        <v>10</v>
      </c>
      <c r="B121" s="96" t="s">
        <v>141</v>
      </c>
      <c r="C121" s="70" t="s">
        <v>39</v>
      </c>
      <c r="D121" s="132">
        <v>2</v>
      </c>
      <c r="E121" s="132"/>
      <c r="F121" s="132">
        <f t="shared" si="12"/>
        <v>0</v>
      </c>
    </row>
    <row r="122" spans="1:6" ht="21.75" customHeight="1">
      <c r="A122" s="128">
        <f t="shared" si="13"/>
        <v>11</v>
      </c>
      <c r="B122" s="96" t="s">
        <v>139</v>
      </c>
      <c r="C122" s="70" t="s">
        <v>39</v>
      </c>
      <c r="D122" s="132">
        <v>4</v>
      </c>
      <c r="E122" s="132"/>
      <c r="F122" s="132">
        <f t="shared" si="12"/>
        <v>0</v>
      </c>
    </row>
    <row r="123" spans="1:6" ht="18.75" customHeight="1">
      <c r="A123" s="134"/>
      <c r="B123" s="131" t="s">
        <v>258</v>
      </c>
      <c r="C123" s="23"/>
      <c r="D123" s="23"/>
      <c r="E123" s="23"/>
      <c r="F123" s="149">
        <f>SUM(F112:F122)</f>
        <v>0</v>
      </c>
    </row>
    <row r="124" spans="1:6" ht="27" customHeight="1">
      <c r="A124" s="158" t="s">
        <v>58</v>
      </c>
      <c r="B124" s="133" t="s">
        <v>259</v>
      </c>
      <c r="C124" s="89"/>
      <c r="D124" s="89"/>
      <c r="E124" s="89"/>
      <c r="F124" s="89"/>
    </row>
    <row r="125" spans="1:6" ht="23.25" customHeight="1">
      <c r="A125" s="128">
        <v>1</v>
      </c>
      <c r="B125" s="96" t="s">
        <v>257</v>
      </c>
      <c r="C125" s="70" t="s">
        <v>9</v>
      </c>
      <c r="D125" s="132">
        <v>3</v>
      </c>
      <c r="E125" s="132"/>
      <c r="F125" s="132">
        <f>D125*E125</f>
        <v>0</v>
      </c>
    </row>
    <row r="126" spans="1:6" ht="30">
      <c r="A126" s="128">
        <v>2</v>
      </c>
      <c r="B126" s="96" t="s">
        <v>96</v>
      </c>
      <c r="C126" s="70" t="s">
        <v>9</v>
      </c>
      <c r="D126" s="132">
        <v>3</v>
      </c>
      <c r="E126" s="132"/>
      <c r="F126" s="132">
        <f t="shared" ref="F126:F128" si="14">D126*E126</f>
        <v>0</v>
      </c>
    </row>
    <row r="127" spans="1:6" ht="36" customHeight="1">
      <c r="A127" s="128">
        <v>3</v>
      </c>
      <c r="B127" s="96" t="s">
        <v>260</v>
      </c>
      <c r="C127" s="70" t="s">
        <v>39</v>
      </c>
      <c r="D127" s="132">
        <v>0.1</v>
      </c>
      <c r="E127" s="132"/>
      <c r="F127" s="132">
        <f t="shared" si="14"/>
        <v>0</v>
      </c>
    </row>
    <row r="128" spans="1:6" ht="25.5" customHeight="1">
      <c r="A128" s="128">
        <v>4</v>
      </c>
      <c r="B128" s="96" t="s">
        <v>252</v>
      </c>
      <c r="C128" s="70" t="s">
        <v>6</v>
      </c>
      <c r="D128" s="132">
        <v>1.84</v>
      </c>
      <c r="E128" s="132"/>
      <c r="F128" s="132">
        <f t="shared" si="14"/>
        <v>0</v>
      </c>
    </row>
    <row r="129" spans="1:6">
      <c r="A129" s="38"/>
      <c r="B129" s="131" t="s">
        <v>261</v>
      </c>
      <c r="C129" s="30"/>
      <c r="D129" s="135"/>
      <c r="E129" s="135"/>
      <c r="F129" s="149">
        <f>SUM(F125:F128)</f>
        <v>0</v>
      </c>
    </row>
    <row r="130" spans="1:6" ht="23.25" customHeight="1">
      <c r="A130" s="158" t="s">
        <v>59</v>
      </c>
      <c r="B130" s="133" t="s">
        <v>48</v>
      </c>
      <c r="C130" s="89"/>
      <c r="D130" s="89"/>
      <c r="E130" s="89"/>
      <c r="F130" s="89"/>
    </row>
    <row r="131" spans="1:6" ht="38.25" customHeight="1">
      <c r="A131" s="128">
        <v>1</v>
      </c>
      <c r="B131" s="96" t="s">
        <v>240</v>
      </c>
      <c r="C131" s="70" t="s">
        <v>39</v>
      </c>
      <c r="D131" s="132">
        <v>6</v>
      </c>
      <c r="E131" s="132"/>
      <c r="F131" s="132">
        <f>D131*E131</f>
        <v>0</v>
      </c>
    </row>
    <row r="132" spans="1:6" ht="30">
      <c r="A132" s="128">
        <f>A131+1</f>
        <v>2</v>
      </c>
      <c r="B132" s="96" t="s">
        <v>164</v>
      </c>
      <c r="C132" s="70" t="s">
        <v>39</v>
      </c>
      <c r="D132" s="132">
        <v>0.04</v>
      </c>
      <c r="E132" s="132"/>
      <c r="F132" s="132">
        <f t="shared" ref="F132:F137" si="15">D132*E132</f>
        <v>0</v>
      </c>
    </row>
    <row r="133" spans="1:6" ht="37.5" customHeight="1">
      <c r="A133" s="128">
        <f t="shared" ref="A133:A137" si="16">A132+1</f>
        <v>3</v>
      </c>
      <c r="B133" s="96" t="s">
        <v>149</v>
      </c>
      <c r="C133" s="70" t="s">
        <v>39</v>
      </c>
      <c r="D133" s="132">
        <v>0.36</v>
      </c>
      <c r="E133" s="132"/>
      <c r="F133" s="132">
        <f t="shared" si="15"/>
        <v>0</v>
      </c>
    </row>
    <row r="134" spans="1:6" ht="24.75" customHeight="1">
      <c r="A134" s="128">
        <f t="shared" si="16"/>
        <v>4</v>
      </c>
      <c r="B134" s="96" t="s">
        <v>262</v>
      </c>
      <c r="C134" s="70" t="s">
        <v>9</v>
      </c>
      <c r="D134" s="132">
        <v>3</v>
      </c>
      <c r="E134" s="132"/>
      <c r="F134" s="132">
        <f t="shared" si="15"/>
        <v>0</v>
      </c>
    </row>
    <row r="135" spans="1:6" ht="30">
      <c r="A135" s="128">
        <f t="shared" si="16"/>
        <v>5</v>
      </c>
      <c r="B135" s="96" t="s">
        <v>96</v>
      </c>
      <c r="C135" s="70" t="s">
        <v>9</v>
      </c>
      <c r="D135" s="132">
        <v>3</v>
      </c>
      <c r="E135" s="132"/>
      <c r="F135" s="132">
        <f t="shared" si="15"/>
        <v>0</v>
      </c>
    </row>
    <row r="136" spans="1:6" ht="36.75" customHeight="1">
      <c r="A136" s="128">
        <f t="shared" si="16"/>
        <v>6</v>
      </c>
      <c r="B136" s="96" t="s">
        <v>177</v>
      </c>
      <c r="C136" s="70" t="s">
        <v>39</v>
      </c>
      <c r="D136" s="132">
        <v>1</v>
      </c>
      <c r="E136" s="132"/>
      <c r="F136" s="132">
        <f t="shared" si="15"/>
        <v>0</v>
      </c>
    </row>
    <row r="137" spans="1:6" ht="36.75" customHeight="1">
      <c r="A137" s="128">
        <f t="shared" si="16"/>
        <v>7</v>
      </c>
      <c r="B137" s="96" t="s">
        <v>141</v>
      </c>
      <c r="C137" s="70" t="s">
        <v>39</v>
      </c>
      <c r="D137" s="132">
        <v>5</v>
      </c>
      <c r="E137" s="132"/>
      <c r="F137" s="132">
        <f t="shared" si="15"/>
        <v>0</v>
      </c>
    </row>
    <row r="138" spans="1:6">
      <c r="A138" s="38"/>
      <c r="B138" s="131" t="s">
        <v>263</v>
      </c>
      <c r="C138" s="16"/>
      <c r="D138" s="135"/>
      <c r="E138" s="135"/>
      <c r="F138" s="149">
        <f>SUM(F131:F137)</f>
        <v>0</v>
      </c>
    </row>
    <row r="139" spans="1:6" ht="29.25" customHeight="1">
      <c r="A139" s="158" t="s">
        <v>60</v>
      </c>
      <c r="B139" s="133" t="s">
        <v>264</v>
      </c>
      <c r="C139" s="89"/>
      <c r="D139" s="89"/>
      <c r="E139" s="89"/>
      <c r="F139" s="89"/>
    </row>
    <row r="140" spans="1:6" ht="33.75" customHeight="1">
      <c r="A140" s="128">
        <v>1</v>
      </c>
      <c r="B140" s="96" t="s">
        <v>278</v>
      </c>
      <c r="C140" s="70" t="s">
        <v>39</v>
      </c>
      <c r="D140" s="132">
        <v>0.56999999999999995</v>
      </c>
      <c r="E140" s="132"/>
      <c r="F140" s="132">
        <f>D140*E140</f>
        <v>0</v>
      </c>
    </row>
    <row r="141" spans="1:6" ht="38.25" customHeight="1">
      <c r="A141" s="128">
        <f>A140+1</f>
        <v>2</v>
      </c>
      <c r="B141" s="96" t="s">
        <v>279</v>
      </c>
      <c r="C141" s="70" t="s">
        <v>39</v>
      </c>
      <c r="D141" s="132">
        <v>0.56999999999999995</v>
      </c>
      <c r="E141" s="132"/>
      <c r="F141" s="132">
        <f t="shared" ref="F141:F154" si="17">D141*E141</f>
        <v>0</v>
      </c>
    </row>
    <row r="142" spans="1:6" ht="35.25" customHeight="1">
      <c r="A142" s="128">
        <f t="shared" ref="A142:A154" si="18">A141+1</f>
        <v>3</v>
      </c>
      <c r="B142" s="96" t="s">
        <v>265</v>
      </c>
      <c r="C142" s="70" t="s">
        <v>39</v>
      </c>
      <c r="D142" s="132">
        <v>0.56999999999999995</v>
      </c>
      <c r="E142" s="132"/>
      <c r="F142" s="132">
        <f t="shared" si="17"/>
        <v>0</v>
      </c>
    </row>
    <row r="143" spans="1:6" ht="26.25" customHeight="1">
      <c r="A143" s="128">
        <f t="shared" si="18"/>
        <v>4</v>
      </c>
      <c r="B143" s="96" t="s">
        <v>266</v>
      </c>
      <c r="C143" s="70" t="s">
        <v>2</v>
      </c>
      <c r="D143" s="132">
        <v>1.42</v>
      </c>
      <c r="E143" s="132"/>
      <c r="F143" s="132">
        <f t="shared" si="17"/>
        <v>0</v>
      </c>
    </row>
    <row r="144" spans="1:6" ht="39" customHeight="1">
      <c r="A144" s="128">
        <f t="shared" si="18"/>
        <v>5</v>
      </c>
      <c r="B144" s="96" t="s">
        <v>169</v>
      </c>
      <c r="C144" s="70" t="s">
        <v>39</v>
      </c>
      <c r="D144" s="132">
        <v>12</v>
      </c>
      <c r="E144" s="132"/>
      <c r="F144" s="132">
        <f t="shared" si="17"/>
        <v>0</v>
      </c>
    </row>
    <row r="145" spans="1:6" ht="36" customHeight="1">
      <c r="A145" s="128">
        <f t="shared" si="18"/>
        <v>6</v>
      </c>
      <c r="B145" s="96" t="s">
        <v>164</v>
      </c>
      <c r="C145" s="70" t="s">
        <v>39</v>
      </c>
      <c r="D145" s="132">
        <v>0.6</v>
      </c>
      <c r="E145" s="132"/>
      <c r="F145" s="132">
        <f t="shared" si="17"/>
        <v>0</v>
      </c>
    </row>
    <row r="146" spans="1:6" ht="34.5" customHeight="1">
      <c r="A146" s="128">
        <f t="shared" si="18"/>
        <v>7</v>
      </c>
      <c r="B146" s="96" t="s">
        <v>267</v>
      </c>
      <c r="C146" s="70" t="s">
        <v>39</v>
      </c>
      <c r="D146" s="132">
        <v>2.1</v>
      </c>
      <c r="E146" s="132"/>
      <c r="F146" s="132">
        <f t="shared" si="17"/>
        <v>0</v>
      </c>
    </row>
    <row r="147" spans="1:6" ht="26.25" customHeight="1">
      <c r="A147" s="128">
        <f t="shared" si="18"/>
        <v>8</v>
      </c>
      <c r="B147" s="96" t="s">
        <v>252</v>
      </c>
      <c r="C147" s="70" t="s">
        <v>6</v>
      </c>
      <c r="D147" s="132">
        <v>40.67</v>
      </c>
      <c r="E147" s="132"/>
      <c r="F147" s="132">
        <f t="shared" si="17"/>
        <v>0</v>
      </c>
    </row>
    <row r="148" spans="1:6" ht="38.25" customHeight="1">
      <c r="A148" s="128">
        <f t="shared" si="18"/>
        <v>9</v>
      </c>
      <c r="B148" s="96" t="s">
        <v>149</v>
      </c>
      <c r="C148" s="70" t="s">
        <v>39</v>
      </c>
      <c r="D148" s="132">
        <v>1.9</v>
      </c>
      <c r="E148" s="132"/>
      <c r="F148" s="132">
        <f t="shared" si="17"/>
        <v>0</v>
      </c>
    </row>
    <row r="149" spans="1:6" ht="36" customHeight="1">
      <c r="A149" s="128">
        <f t="shared" si="18"/>
        <v>10</v>
      </c>
      <c r="B149" s="96" t="s">
        <v>114</v>
      </c>
      <c r="C149" s="70" t="s">
        <v>106</v>
      </c>
      <c r="D149" s="132">
        <v>5</v>
      </c>
      <c r="E149" s="132"/>
      <c r="F149" s="132">
        <f t="shared" si="17"/>
        <v>0</v>
      </c>
    </row>
    <row r="150" spans="1:6" ht="34.5" customHeight="1">
      <c r="A150" s="128">
        <f t="shared" si="18"/>
        <v>11</v>
      </c>
      <c r="B150" s="96" t="s">
        <v>268</v>
      </c>
      <c r="C150" s="70" t="s">
        <v>6</v>
      </c>
      <c r="D150" s="132">
        <v>5.85</v>
      </c>
      <c r="E150" s="132"/>
      <c r="F150" s="132">
        <f t="shared" si="17"/>
        <v>0</v>
      </c>
    </row>
    <row r="151" spans="1:6" ht="22.5" customHeight="1">
      <c r="A151" s="128">
        <f t="shared" si="18"/>
        <v>12</v>
      </c>
      <c r="B151" s="96" t="s">
        <v>246</v>
      </c>
      <c r="C151" s="70" t="s">
        <v>9</v>
      </c>
      <c r="D151" s="132">
        <v>8</v>
      </c>
      <c r="E151" s="132"/>
      <c r="F151" s="132">
        <f t="shared" si="17"/>
        <v>0</v>
      </c>
    </row>
    <row r="152" spans="1:6" ht="26.25" customHeight="1">
      <c r="A152" s="128">
        <f t="shared" si="18"/>
        <v>13</v>
      </c>
      <c r="B152" s="96" t="s">
        <v>96</v>
      </c>
      <c r="C152" s="70" t="s">
        <v>9</v>
      </c>
      <c r="D152" s="132">
        <v>8</v>
      </c>
      <c r="E152" s="132"/>
      <c r="F152" s="132">
        <f t="shared" si="17"/>
        <v>0</v>
      </c>
    </row>
    <row r="153" spans="1:6" ht="21" customHeight="1">
      <c r="A153" s="128">
        <f t="shared" si="18"/>
        <v>14</v>
      </c>
      <c r="B153" s="96" t="s">
        <v>269</v>
      </c>
      <c r="C153" s="70" t="s">
        <v>39</v>
      </c>
      <c r="D153" s="132">
        <v>8</v>
      </c>
      <c r="E153" s="132"/>
      <c r="F153" s="132">
        <f t="shared" si="17"/>
        <v>0</v>
      </c>
    </row>
    <row r="154" spans="1:6" ht="21" customHeight="1">
      <c r="A154" s="128">
        <f t="shared" si="18"/>
        <v>15</v>
      </c>
      <c r="B154" s="96" t="s">
        <v>141</v>
      </c>
      <c r="C154" s="70" t="s">
        <v>39</v>
      </c>
      <c r="D154" s="132">
        <v>4</v>
      </c>
      <c r="E154" s="132"/>
      <c r="F154" s="132">
        <f t="shared" si="17"/>
        <v>0</v>
      </c>
    </row>
    <row r="155" spans="1:6">
      <c r="A155" s="38"/>
      <c r="B155" s="131" t="s">
        <v>270</v>
      </c>
      <c r="C155" s="136"/>
      <c r="D155" s="137"/>
      <c r="E155" s="136"/>
      <c r="F155" s="149">
        <f>SUM(F140:F154)</f>
        <v>0</v>
      </c>
    </row>
    <row r="156" spans="1:6" ht="15.75">
      <c r="A156" s="150"/>
      <c r="B156" s="151"/>
      <c r="C156" s="152"/>
      <c r="D156" s="153"/>
      <c r="E156" s="153"/>
      <c r="F156" s="154"/>
    </row>
    <row r="157" spans="1:6" ht="18">
      <c r="A157" s="155"/>
      <c r="B157" s="156" t="s">
        <v>275</v>
      </c>
      <c r="C157" s="181" t="s">
        <v>276</v>
      </c>
      <c r="D157" s="181"/>
      <c r="E157" s="181"/>
      <c r="F157" s="181"/>
    </row>
    <row r="158" spans="1:6" ht="18">
      <c r="A158" s="155"/>
      <c r="B158" s="157" t="s">
        <v>216</v>
      </c>
      <c r="C158" s="175" t="s">
        <v>217</v>
      </c>
      <c r="D158" s="175"/>
      <c r="E158" s="175"/>
      <c r="F158" s="175"/>
    </row>
    <row r="159" spans="1:6" ht="18">
      <c r="A159" s="155"/>
      <c r="B159" s="155"/>
      <c r="C159" s="155"/>
      <c r="D159" s="155"/>
      <c r="E159" s="155"/>
      <c r="F159" s="155"/>
    </row>
  </sheetData>
  <autoFilter ref="A8:F155"/>
  <mergeCells count="7">
    <mergeCell ref="C158:F158"/>
    <mergeCell ref="D1:F1"/>
    <mergeCell ref="B2:F2"/>
    <mergeCell ref="A3:F3"/>
    <mergeCell ref="A4:B4"/>
    <mergeCell ref="A6:F6"/>
    <mergeCell ref="C157:F157"/>
  </mergeCells>
  <conditionalFormatting sqref="C156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დანართი # 1</vt:lpstr>
      <vt:lpstr>დანართი # 1-1</vt:lpstr>
      <vt:lpstr>'დანართი # 1'!Print_Area</vt:lpstr>
      <vt:lpstr>'დანართი # 1-1'!Print_Area</vt:lpstr>
      <vt:lpstr>'დანართი #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2021-09-15T12:09:56Z</dcterms:modified>
</cp:coreProperties>
</file>