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iel.sakhelashvili\Desktop\ტენდერი 7  84543 ლარი\ტენდერის მასალები\"/>
    </mc:Choice>
  </mc:AlternateContent>
  <bookViews>
    <workbookView xWindow="-120" yWindow="-120" windowWidth="29040" windowHeight="15840" tabRatio="872"/>
  </bookViews>
  <sheets>
    <sheet name="N6" sheetId="8" r:id="rId1"/>
  </sheets>
  <calcPr calcId="162913"/>
</workbook>
</file>

<file path=xl/calcChain.xml><?xml version="1.0" encoding="utf-8"?>
<calcChain xmlns="http://schemas.openxmlformats.org/spreadsheetml/2006/main">
  <c r="F152" i="8" l="1"/>
  <c r="F151" i="8"/>
  <c r="F150" i="8"/>
  <c r="F148" i="8"/>
  <c r="F144" i="8"/>
  <c r="F143" i="8"/>
  <c r="F142" i="8"/>
  <c r="F141" i="8"/>
  <c r="F140" i="8"/>
  <c r="F139" i="8"/>
  <c r="F138" i="8"/>
  <c r="F136" i="8"/>
  <c r="F135" i="8"/>
  <c r="F132" i="8"/>
  <c r="F131" i="8"/>
  <c r="F130" i="8"/>
  <c r="F129" i="8"/>
  <c r="F128" i="8"/>
  <c r="F127" i="8"/>
  <c r="F126" i="8"/>
  <c r="F125" i="8"/>
  <c r="F124" i="8"/>
  <c r="F121" i="8"/>
  <c r="F120" i="8"/>
  <c r="F122" i="8" s="1"/>
  <c r="F119" i="8"/>
  <c r="F118" i="8"/>
  <c r="F117" i="8"/>
  <c r="F116" i="8"/>
  <c r="F109" i="8"/>
  <c r="F104" i="8"/>
  <c r="F103" i="8"/>
  <c r="F97" i="8"/>
  <c r="F96" i="8"/>
  <c r="F98" i="8" s="1"/>
  <c r="F95" i="8"/>
  <c r="F94" i="8"/>
  <c r="F93" i="8"/>
  <c r="F92" i="8"/>
  <c r="F89" i="8"/>
  <c r="F88" i="8"/>
  <c r="F87" i="8"/>
  <c r="F86" i="8"/>
  <c r="F85" i="8"/>
  <c r="F84" i="8"/>
  <c r="F83" i="8"/>
  <c r="F81" i="8"/>
  <c r="F80" i="8"/>
  <c r="F77" i="8"/>
  <c r="F78" i="8" s="1"/>
  <c r="F76" i="8"/>
  <c r="F75" i="8"/>
  <c r="F74" i="8"/>
  <c r="F73" i="8"/>
  <c r="F72" i="8"/>
  <c r="F71" i="8"/>
  <c r="F69" i="8"/>
  <c r="F68" i="8"/>
  <c r="F65" i="8"/>
  <c r="E64" i="8"/>
  <c r="F64" i="8" s="1"/>
  <c r="F66" i="8" s="1"/>
  <c r="F63" i="8"/>
  <c r="F62" i="8"/>
  <c r="F61" i="8"/>
  <c r="F60" i="8"/>
  <c r="F59" i="8"/>
  <c r="F58" i="8"/>
  <c r="F57" i="8"/>
  <c r="F54" i="8"/>
  <c r="F53" i="8"/>
  <c r="F52" i="8"/>
  <c r="F51" i="8"/>
  <c r="F50" i="8"/>
  <c r="F49" i="8"/>
  <c r="F47" i="8"/>
  <c r="E46" i="8"/>
  <c r="F46" i="8" s="1"/>
  <c r="E45" i="8"/>
  <c r="F45" i="8" s="1"/>
  <c r="F44" i="8"/>
  <c r="E43" i="8"/>
  <c r="F43" i="8" s="1"/>
  <c r="F42" i="8"/>
  <c r="F37" i="8"/>
  <c r="F36" i="8"/>
  <c r="F33" i="8"/>
  <c r="F32" i="8"/>
  <c r="F31" i="8"/>
  <c r="F30" i="8"/>
  <c r="F24" i="8"/>
  <c r="F27" i="8" s="1"/>
  <c r="F23" i="8"/>
  <c r="F21" i="8"/>
  <c r="F20" i="8"/>
  <c r="F18" i="8"/>
  <c r="F17" i="8"/>
  <c r="F16" i="8"/>
  <c r="F15" i="8"/>
  <c r="F11" i="8"/>
  <c r="F10" i="8"/>
  <c r="F9" i="8"/>
  <c r="F7" i="8"/>
  <c r="F22" i="8" l="1"/>
  <c r="F133" i="8"/>
  <c r="F90" i="8"/>
  <c r="F28" i="8"/>
  <c r="F55" i="8"/>
  <c r="F107" i="8"/>
  <c r="F110" i="8"/>
  <c r="F106" i="8"/>
  <c r="F105" i="8"/>
  <c r="F108" i="8"/>
  <c r="F26" i="8"/>
  <c r="F25" i="8"/>
  <c r="F34" i="8"/>
  <c r="F145" i="8"/>
  <c r="F111" i="8" l="1"/>
  <c r="F114" i="8"/>
  <c r="F113" i="8"/>
  <c r="F112" i="8"/>
</calcChain>
</file>

<file path=xl/sharedStrings.xml><?xml version="1.0" encoding="utf-8"?>
<sst xmlns="http://schemas.openxmlformats.org/spreadsheetml/2006/main" count="345" uniqueCount="135">
  <si>
    <t>N</t>
  </si>
  <si>
    <t>შიფრი</t>
  </si>
  <si>
    <t>სამუშაოების ჩამონათვალი</t>
  </si>
  <si>
    <t>განზომილება</t>
  </si>
  <si>
    <t>რაოდენობა</t>
  </si>
  <si>
    <t>ჯამი</t>
  </si>
  <si>
    <t>ნორმით</t>
  </si>
  <si>
    <t>ერთ. ფასი</t>
  </si>
  <si>
    <t>თავი I. მოსამზადებელი სამუშაოები</t>
  </si>
  <si>
    <t>კვლევა-ძიების კრებული გვ. 557
ცხრ-17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</si>
  <si>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</si>
  <si>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</si>
  <si>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</si>
  <si>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</si>
  <si>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</si>
  <si>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</si>
  <si>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</si>
  <si>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</si>
  <si>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</si>
  <si>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შრომითი რესურსი</t>
  </si>
  <si>
    <t>მ³</t>
  </si>
  <si>
    <t>თავი I.-ის ჯამი</t>
  </si>
  <si>
    <t>თავი II. მიწის ვაკისი</t>
  </si>
  <si>
    <t>1-22-9</t>
  </si>
  <si>
    <t>ექსკავატორი ჩამჩის მოცულობით 0.65მ³</t>
  </si>
  <si>
    <t>ღორღი</t>
  </si>
  <si>
    <t>1-80-3</t>
  </si>
  <si>
    <t>მექანიზმით მიუდგომელ ადგილებში იგივეს დამუშავება ხელით 10%</t>
  </si>
  <si>
    <t>ენირ-90 &amp; 2-1-54 პ.3ვ</t>
  </si>
  <si>
    <t>გრუნტის დატვირთვა ხელით თვითმცვლელზე</t>
  </si>
  <si>
    <t>ს.რ.ფ.</t>
  </si>
  <si>
    <t>დატვირთული მასის გატანა საშ. 5 კმ-ზე</t>
  </si>
  <si>
    <t>ტ</t>
  </si>
  <si>
    <t>1-25-2</t>
  </si>
  <si>
    <t>სამუშაოები ნაყარში</t>
  </si>
  <si>
    <t>14-142</t>
  </si>
  <si>
    <t>ბულდოზერი 108 ცხ. ძ.</t>
  </si>
  <si>
    <t>4.1-230</t>
  </si>
  <si>
    <t>ქვიშახრეშოვანი ნარევი</t>
  </si>
  <si>
    <t>1-116-3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</si>
  <si>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</si>
  <si>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</si>
  <si>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</si>
  <si>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</si>
  <si>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</si>
  <si>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გრუნტის გატანა ნაყარში 5 კმ-ზე</t>
  </si>
  <si>
    <t>თავი III.-ის ჯამი</t>
  </si>
  <si>
    <t>ტიპი I</t>
  </si>
  <si>
    <t>27-7-2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</si>
  <si>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</si>
  <si>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</si>
  <si>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</si>
  <si>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</si>
  <si>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27-11-1,4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</si>
  <si>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</si>
  <si>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</si>
  <si>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</si>
  <si>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</si>
  <si>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</si>
  <si>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</si>
  <si>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</si>
  <si>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</si>
  <si>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</si>
  <si>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 xml:space="preserve">1-29-3
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</si>
  <si>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</si>
  <si>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1-22-15</t>
  </si>
  <si>
    <t xml:space="preserve">გრუნტის დატვირთვა ექსკავატორით ა/თვითმცლელებზე </t>
  </si>
  <si>
    <t>ექსკავატორი 0.5მ³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</si>
  <si>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</si>
  <si>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</si>
  <si>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</si>
  <si>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</si>
  <si>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23-23              მისად</t>
  </si>
  <si>
    <t>არსებული ჭების მოყვანა საპროექტო ნიშნულამდე</t>
  </si>
  <si>
    <t>ც</t>
  </si>
  <si>
    <t>ბეტონი მ-350 B25 F200 W6</t>
  </si>
  <si>
    <t>27-63-1</t>
  </si>
  <si>
    <t>თხევადი ბიტუმის მოსხმა 1მ²-ზე 600გრ.</t>
  </si>
  <si>
    <t>ავტობიტუმმზიდი</t>
  </si>
  <si>
    <t>ბიტუმი</t>
  </si>
  <si>
    <t>27-39-1.4   ს.რ.ფ.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</si>
  <si>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</si>
  <si>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</si>
  <si>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</si>
  <si>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</si>
  <si>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</si>
  <si>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</si>
  <si>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</si>
  <si>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27-79-1.4         ს.რ.ფ.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</si>
  <si>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</si>
  <si>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</si>
  <si>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ქვიშახრეშოვანი ნარევის ტრანსპორტირება 10 კმ-ზე</t>
  </si>
  <si>
    <t>მ3</t>
  </si>
  <si>
    <t>ფრაქციული ღორღის ტრანსპორტირება 10 კმ-ზე</t>
  </si>
  <si>
    <t>ასფალტბეტონის ტრანსპორტირება 10 კმ-ზე</t>
  </si>
  <si>
    <t>მანქანები</t>
  </si>
  <si>
    <t>სავალ ნაწილზე არსებული გრუნტისა და  ტალახნარევი ხრეშოვანი საფარის აღება მექანიზმით  მისი ა/თვითმცლელზე დატვირთვით 90%</t>
  </si>
  <si>
    <t>1-52-3</t>
  </si>
  <si>
    <t>ყრილის მოწყობა ქვიშახრეშოვანი ნარევით</t>
  </si>
  <si>
    <t>13-142</t>
  </si>
  <si>
    <t>ბულდოზერი 79კვტ (108ცხძ)</t>
  </si>
  <si>
    <t>13.7</t>
  </si>
  <si>
    <t>ტრაქტორი მუხლუხა სვლაზე 79კვტ (108ცხძ)</t>
  </si>
  <si>
    <t xml:space="preserve">27-7-2 </t>
  </si>
  <si>
    <t>გვერდულების მოწყობა ქვიშა–ხრეშოვანი ნარევით  საშ. სისქით 28 სმ. (ფრაქცია 0-70მმ) შემდგომში სატკეპნით შემკვრივება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</si>
  <si>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</si>
  <si>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</si>
  <si>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</si>
  <si>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</si>
  <si>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</si>
  <si>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>ქვიშა–ხრეშის ტრანსპორტირება 10 კმ-ზე</t>
  </si>
  <si>
    <t>თავი I.II.III.IV.-ის ჯამი</t>
  </si>
  <si>
    <t>შესასვლელები</t>
  </si>
  <si>
    <t>ბულდოზერი 108 ცხ.ძ</t>
  </si>
  <si>
    <t>საფუძვლის მოწყობა ფრაქციული ღორღით 0-40მმ საშ. სისქით 10სმ. კ-1.26</t>
  </si>
  <si>
    <t>ქ. ზესტაფონში გრიგოლ ხანძთელის I შესახვევის 3:10 ბინების ეზოს რეაბილიტაციის სამუშაოების ხარჯთაღრიცხვა</t>
  </si>
  <si>
    <t>თავი III. საგზაო სამოსი</t>
  </si>
  <si>
    <t xml:space="preserve">27-19-1 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</si>
  <si>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</si>
  <si>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</si>
  <si>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ბეტონი B10</t>
  </si>
  <si>
    <t>ცემენტის ხსნარი</t>
  </si>
  <si>
    <t>თავი IV. გზის კუთვნილება და მოწყობილობა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</si>
  <si>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</si>
  <si>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მიწის შეტანა</t>
  </si>
  <si>
    <t>მიწის ზედაპირის მოსწორება (მოშანდაკება) ხელით</t>
  </si>
  <si>
    <t>შრომითი დანახარჯი</t>
  </si>
  <si>
    <t xml:space="preserve">მცენარეული მიწის შეტანა სისქით საშ. 15 სმ  </t>
  </si>
  <si>
    <t>მიწა ტრანსპორტირებით 10 კმ-დან</t>
  </si>
  <si>
    <t>საბაზრო</t>
  </si>
  <si>
    <t>48–3–2</t>
  </si>
  <si>
    <t>48–18–4</t>
  </si>
  <si>
    <t>მ2</t>
  </si>
  <si>
    <t>მცენარეული მიწა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</si>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</sst>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>
    <font>
      <sz val="11"/>
      <color rgb="FF000000"/>
      <name val="Calibri"/>
    </font>
    <font>
      <b/>
      <sz val="14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b/>
      <sz val="11"/>
      <name val="Calibri"/>
      <family val="2"/>
    </font>
    <font>
      <sz val="10"/>
      <name val="Arial Cyr"/>
      <charset val="204"/>
    </font>
    <font>
      <sz val="10"/>
      <name val="Arial"/>
      <family val="2"/>
    </font>
    <font>
      <sz val="12"/>
      <name val="Merriweather"/>
    </font>
    <font>
      <b/>
      <sz val="11"/>
      <color rgb="FF000000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8">
    <xf numFmtId="0" fontId="0" fillId="0" borderId="0" xfId="0" applyFont="1" applyAlignment="1"/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" xfId="0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2" fontId="13" fillId="0" borderId="6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/>
    </xf>
    <xf numFmtId="0" fontId="14" fillId="0" borderId="0" xfId="2" applyFont="1"/>
    <xf numFmtId="2" fontId="12" fillId="0" borderId="6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0" fillId="0" borderId="0" xfId="0"/>
    <xf numFmtId="2" fontId="5" fillId="0" borderId="2" xfId="0" applyNumberFormat="1" applyFont="1" applyBorder="1" applyAlignment="1">
      <alignment horizontal="right" vertical="center" wrapText="1"/>
    </xf>
    <xf numFmtId="0" fontId="13" fillId="0" borderId="6" xfId="2" applyFont="1" applyBorder="1" applyAlignment="1">
      <alignment horizontal="right" vertical="center"/>
    </xf>
    <xf numFmtId="2" fontId="13" fillId="0" borderId="6" xfId="2" applyNumberFormat="1" applyFont="1" applyBorder="1" applyAlignment="1">
      <alignment horizontal="right" vertical="center"/>
    </xf>
    <xf numFmtId="2" fontId="12" fillId="0" borderId="6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11" fillId="0" borderId="6" xfId="2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0" xfId="0" applyFont="1" applyFill="1" applyAlignment="1"/>
    <xf numFmtId="0" fontId="10" fillId="0" borderId="6" xfId="0" applyFont="1" applyFill="1" applyBorder="1" applyAlignment="1">
      <alignment horizontal="center" vertical="center" wrapText="1"/>
    </xf>
    <xf numFmtId="0" fontId="14" fillId="0" borderId="0" xfId="2" applyFont="1" applyFill="1"/>
    <xf numFmtId="2" fontId="12" fillId="0" borderId="6" xfId="0" applyNumberFormat="1" applyFont="1" applyFill="1" applyBorder="1" applyAlignment="1">
      <alignment horizontal="right" vertical="center" wrapText="1"/>
    </xf>
    <xf numFmtId="0" fontId="10" fillId="0" borderId="6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right" vertical="top"/>
    </xf>
    <xf numFmtId="0" fontId="2" fillId="0" borderId="0" xfId="0" applyFont="1" applyFill="1" applyAlignment="1">
      <alignment horizontal="right" vertical="center"/>
    </xf>
    <xf numFmtId="49" fontId="10" fillId="0" borderId="6" xfId="2" applyNumberFormat="1" applyFont="1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2" fontId="12" fillId="0" borderId="6" xfId="2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 wrapText="1"/>
    </xf>
    <xf numFmtId="2" fontId="16" fillId="0" borderId="6" xfId="2" applyNumberFormat="1" applyFont="1" applyFill="1" applyBorder="1" applyAlignment="1">
      <alignment horizontal="right" vertical="center" wrapText="1"/>
    </xf>
    <xf numFmtId="0" fontId="12" fillId="0" borderId="6" xfId="2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2" fontId="13" fillId="0" borderId="6" xfId="0" applyNumberFormat="1" applyFont="1" applyFill="1" applyBorder="1" applyAlignment="1">
      <alignment horizontal="right" vertical="center"/>
    </xf>
    <xf numFmtId="0" fontId="13" fillId="0" borderId="6" xfId="2" applyFont="1" applyFill="1" applyBorder="1" applyAlignment="1">
      <alignment horizontal="right" vertical="center"/>
    </xf>
    <xf numFmtId="2" fontId="13" fillId="0" borderId="6" xfId="2" applyNumberFormat="1" applyFont="1" applyFill="1" applyBorder="1" applyAlignment="1">
      <alignment horizontal="right" vertical="center"/>
    </xf>
    <xf numFmtId="49" fontId="10" fillId="0" borderId="12" xfId="2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top"/>
    </xf>
    <xf numFmtId="0" fontId="2" fillId="0" borderId="4" xfId="0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5" xfId="2" applyFont="1" applyBorder="1" applyAlignment="1">
      <alignment horizontal="right" vertical="top"/>
    </xf>
    <xf numFmtId="0" fontId="10" fillId="0" borderId="7" xfId="2" applyFont="1" applyBorder="1" applyAlignment="1">
      <alignment horizontal="right" vertical="top"/>
    </xf>
    <xf numFmtId="0" fontId="10" fillId="0" borderId="8" xfId="2" applyFont="1" applyBorder="1" applyAlignment="1">
      <alignment horizontal="right" vertical="top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0" fillId="0" borderId="6" xfId="2" applyFont="1" applyBorder="1" applyAlignment="1">
      <alignment horizontal="right" vertical="top"/>
    </xf>
    <xf numFmtId="49" fontId="10" fillId="0" borderId="12" xfId="0" applyNumberFormat="1" applyFont="1" applyBorder="1" applyAlignment="1">
      <alignment horizontal="center" vertical="top" wrapText="1"/>
    </xf>
    <xf numFmtId="0" fontId="10" fillId="0" borderId="6" xfId="2" applyFont="1" applyFill="1" applyBorder="1" applyAlignment="1">
      <alignment horizontal="right" vertical="top"/>
    </xf>
    <xf numFmtId="49" fontId="10" fillId="0" borderId="6" xfId="2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Обычный_დემონტაჟი" xfId="1"/>
  </cellStyles>
  <dxfs count="84"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63"/>
  <sheetViews>
    <sheetView tabSelected="1" view="pageBreakPreview" topLeftCell="A145" zoomScaleNormal="100" zoomScaleSheetLayoutView="100" workbookViewId="0">
      <selection activeCell="L167" sqref="L167"/>
    </sheetView>
  </sheetViews>
  <sheetFormatPr defaultColWidth="14.42578125" defaultRowHeight="15" outlineLevelRow="1"/>
  <cols>
    <col min="1" max="1" width="3.140625" style="50" customWidth="1"/>
    <col min="2" max="2" width="8.7109375" style="50" customWidth="1"/>
    <col min="3" max="3" width="41.42578125" style="50" customWidth="1"/>
    <col min="4" max="4" width="9.28515625" style="50" customWidth="1"/>
    <col min="5" max="7" width="8.5703125" style="50" customWidth="1"/>
    <col min="8" max="8" width="10.85546875" style="50" customWidth="1"/>
    <col min="9" max="10" width="9.140625" style="50" customWidth="1"/>
    <col min="11" max="16384" width="14.42578125" style="50"/>
  </cols>
  <sheetData>
    <row r="1" spans="1:10" ht="60" customHeight="1">
      <c r="A1" s="71" t="s">
        <v>115</v>
      </c>
      <c r="B1" s="72"/>
      <c r="C1" s="72"/>
      <c r="D1" s="72"/>
      <c r="E1" s="72"/>
      <c r="F1" s="72"/>
      <c r="G1" s="72"/>
      <c r="H1" s="72"/>
      <c r="I1" s="7"/>
      <c r="J1" s="7"/>
    </row>
    <row r="2" spans="1:10" ht="15" customHeight="1">
      <c r="A2" s="73" t="s">
        <v>0</v>
      </c>
      <c r="B2" s="73" t="s">
        <v>1</v>
      </c>
      <c r="C2" s="73" t="s">
        <v>2</v>
      </c>
      <c r="D2" s="73" t="s">
        <v>3</v>
      </c>
      <c r="E2" s="78" t="s">
        <v>6</v>
      </c>
      <c r="F2" s="76" t="s">
        <v>4</v>
      </c>
      <c r="G2" s="73" t="s">
        <v>7</v>
      </c>
      <c r="H2" s="73" t="s">
        <v>5</v>
      </c>
      <c r="I2" s="12"/>
      <c r="J2" s="12"/>
    </row>
    <row r="3" spans="1:10" ht="30" customHeight="1">
      <c r="A3" s="74"/>
      <c r="B3" s="74"/>
      <c r="C3" s="74"/>
      <c r="D3" s="74"/>
      <c r="E3" s="79"/>
      <c r="F3" s="77"/>
      <c r="G3" s="75"/>
      <c r="H3" s="74"/>
      <c r="I3" s="12"/>
      <c r="J3" s="12"/>
    </row>
    <row r="4" spans="1:10" ht="1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12</v>
      </c>
      <c r="H4" s="14">
        <v>13</v>
      </c>
      <c r="I4" s="7"/>
      <c r="J4" s="7"/>
    </row>
    <row r="5" spans="1:10" ht="18" customHeight="1">
      <c r="A5" s="3"/>
      <c r="B5" s="4"/>
      <c r="C5" s="5" t="s">
        <v>8</v>
      </c>
      <c r="D5" s="6"/>
      <c r="E5" s="27"/>
      <c r="F5" s="28"/>
      <c r="G5" s="29"/>
      <c r="H5" s="29"/>
      <c r="I5" s="7"/>
      <c r="J5" s="7"/>
    </row>
    <row r="6" spans="1:10" ht="72.75" customHeight="1">
      <c r="A6" s="80">
        <v>1</v>
      </c>
      <c r="B6" s="82" t="s">
        <v>9</v>
      </c>
      <c r="C6" s="1" t="s">
        <v>10</v>
      </c>
      <c r="D6" s="6" t="s">
        <v>11</v>
      </c>
      <c r="E6" s="15"/>
      <c r="F6" s="16">
        <v>6.4200000000000007E-2</v>
      </c>
      <c r="G6" s="29"/>
      <c r="H6" s="29"/>
      <c r="I6" s="7"/>
      <c r="J6" s="7"/>
    </row>
    <row r="7" spans="1:10" ht="18" customHeight="1" outlineLevel="1">
      <c r="A7" s="74"/>
      <c r="B7" s="74"/>
      <c r="C7" s="17" t="s">
        <v>12</v>
      </c>
      <c r="D7" s="6" t="s">
        <v>13</v>
      </c>
      <c r="E7" s="27">
        <v>93.22</v>
      </c>
      <c r="F7" s="28">
        <f>F6*E7</f>
        <v>5.9847240000000008</v>
      </c>
      <c r="G7" s="29"/>
      <c r="H7" s="29"/>
      <c r="I7" s="7"/>
      <c r="J7" s="7"/>
    </row>
    <row r="8" spans="1:10" s="34" customFormat="1" ht="30">
      <c r="A8" s="83">
        <v>2</v>
      </c>
      <c r="B8" s="86" t="s">
        <v>72</v>
      </c>
      <c r="C8" s="46" t="s">
        <v>73</v>
      </c>
      <c r="D8" s="30" t="s">
        <v>74</v>
      </c>
      <c r="E8" s="31"/>
      <c r="F8" s="32">
        <v>1</v>
      </c>
      <c r="G8" s="29"/>
      <c r="H8" s="29"/>
    </row>
    <row r="9" spans="1:10" s="34" customFormat="1" ht="18" outlineLevel="1">
      <c r="A9" s="84"/>
      <c r="B9" s="87"/>
      <c r="C9" s="48" t="s">
        <v>19</v>
      </c>
      <c r="D9" s="30" t="s">
        <v>13</v>
      </c>
      <c r="E9" s="31">
        <v>1.54</v>
      </c>
      <c r="F9" s="35">
        <f>F8*E9</f>
        <v>1.54</v>
      </c>
      <c r="G9" s="29"/>
      <c r="H9" s="29"/>
    </row>
    <row r="10" spans="1:10" s="34" customFormat="1" ht="18" outlineLevel="1">
      <c r="A10" s="84"/>
      <c r="B10" s="87"/>
      <c r="C10" s="48" t="s">
        <v>15</v>
      </c>
      <c r="D10" s="30" t="s">
        <v>16</v>
      </c>
      <c r="E10" s="31">
        <v>0.09</v>
      </c>
      <c r="F10" s="35">
        <f>F8*E10</f>
        <v>0.09</v>
      </c>
      <c r="G10" s="29"/>
      <c r="H10" s="29"/>
    </row>
    <row r="11" spans="1:10" s="34" customFormat="1" ht="18" outlineLevel="1">
      <c r="A11" s="85"/>
      <c r="B11" s="88"/>
      <c r="C11" s="48" t="s">
        <v>75</v>
      </c>
      <c r="D11" s="30" t="s">
        <v>20</v>
      </c>
      <c r="E11" s="31">
        <v>1.4E-2</v>
      </c>
      <c r="F11" s="35">
        <f>F8*E11</f>
        <v>1.4E-2</v>
      </c>
      <c r="G11" s="29"/>
      <c r="H11" s="29"/>
    </row>
    <row r="12" spans="1:10" ht="15.75">
      <c r="A12" s="3"/>
      <c r="B12" s="4"/>
      <c r="C12" s="5" t="s">
        <v>21</v>
      </c>
      <c r="D12" s="6"/>
      <c r="E12" s="27"/>
      <c r="F12" s="28"/>
      <c r="G12" s="29"/>
      <c r="H12" s="11"/>
      <c r="I12" s="7"/>
      <c r="J12" s="7"/>
    </row>
    <row r="13" spans="1:10" ht="15.75">
      <c r="A13" s="3"/>
      <c r="B13" s="4"/>
      <c r="C13" s="5" t="s">
        <v>22</v>
      </c>
      <c r="D13" s="6"/>
      <c r="E13" s="27"/>
      <c r="F13" s="28"/>
      <c r="G13" s="29"/>
      <c r="H13" s="29"/>
      <c r="I13" s="7"/>
      <c r="J13" s="7"/>
    </row>
    <row r="14" spans="1:10" ht="75">
      <c r="A14" s="80">
        <v>1</v>
      </c>
      <c r="B14" s="82" t="s">
        <v>23</v>
      </c>
      <c r="C14" s="1" t="s">
        <v>96</v>
      </c>
      <c r="D14" s="6" t="s">
        <v>20</v>
      </c>
      <c r="E14" s="15"/>
      <c r="F14" s="18">
        <v>323</v>
      </c>
      <c r="G14" s="29"/>
      <c r="H14" s="29"/>
      <c r="I14" s="7"/>
      <c r="J14" s="7"/>
    </row>
    <row r="15" spans="1:10" ht="15.75" outlineLevel="1">
      <c r="A15" s="81"/>
      <c r="B15" s="81"/>
      <c r="C15" s="17" t="s">
        <v>19</v>
      </c>
      <c r="D15" s="6" t="s">
        <v>13</v>
      </c>
      <c r="E15" s="27">
        <v>1.32E-2</v>
      </c>
      <c r="F15" s="28">
        <f>F14*E15</f>
        <v>4.2636000000000003</v>
      </c>
      <c r="G15" s="29"/>
      <c r="H15" s="29"/>
      <c r="I15" s="7"/>
      <c r="J15" s="7"/>
    </row>
    <row r="16" spans="1:10" ht="28.5" outlineLevel="1">
      <c r="A16" s="81"/>
      <c r="B16" s="81"/>
      <c r="C16" s="17" t="s">
        <v>24</v>
      </c>
      <c r="D16" s="6" t="s">
        <v>14</v>
      </c>
      <c r="E16" s="27">
        <v>2.9499999999999998E-2</v>
      </c>
      <c r="F16" s="28">
        <f>F14*E16</f>
        <v>9.5284999999999993</v>
      </c>
      <c r="G16" s="29"/>
      <c r="H16" s="29"/>
      <c r="I16" s="7"/>
      <c r="J16" s="7"/>
    </row>
    <row r="17" spans="1:10" ht="15.75" outlineLevel="1">
      <c r="A17" s="81"/>
      <c r="B17" s="81"/>
      <c r="C17" s="17" t="s">
        <v>15</v>
      </c>
      <c r="D17" s="6" t="s">
        <v>16</v>
      </c>
      <c r="E17" s="27">
        <v>2.1000000000000003E-3</v>
      </c>
      <c r="F17" s="28">
        <f>F14*E17</f>
        <v>0.67830000000000013</v>
      </c>
      <c r="G17" s="29"/>
      <c r="H17" s="29"/>
      <c r="I17" s="7"/>
      <c r="J17" s="7"/>
    </row>
    <row r="18" spans="1:10" ht="15.75" outlineLevel="1">
      <c r="A18" s="74"/>
      <c r="B18" s="74"/>
      <c r="C18" s="17" t="s">
        <v>25</v>
      </c>
      <c r="D18" s="6" t="s">
        <v>20</v>
      </c>
      <c r="E18" s="27">
        <v>5.0000000000000002E-5</v>
      </c>
      <c r="F18" s="28">
        <f>F14*E18</f>
        <v>1.6150000000000001E-2</v>
      </c>
      <c r="G18" s="29"/>
      <c r="H18" s="29"/>
      <c r="I18" s="7"/>
      <c r="J18" s="7"/>
    </row>
    <row r="19" spans="1:10" ht="45">
      <c r="A19" s="80">
        <v>2</v>
      </c>
      <c r="B19" s="82" t="s">
        <v>26</v>
      </c>
      <c r="C19" s="1" t="s">
        <v>27</v>
      </c>
      <c r="D19" s="6" t="s">
        <v>20</v>
      </c>
      <c r="E19" s="10"/>
      <c r="F19" s="11">
        <v>36</v>
      </c>
      <c r="G19" s="29"/>
      <c r="H19" s="29"/>
      <c r="I19" s="7"/>
      <c r="J19" s="7"/>
    </row>
    <row r="20" spans="1:10" ht="15.75" outlineLevel="1">
      <c r="A20" s="74"/>
      <c r="B20" s="74"/>
      <c r="C20" s="17" t="s">
        <v>19</v>
      </c>
      <c r="D20" s="6" t="s">
        <v>13</v>
      </c>
      <c r="E20" s="27">
        <v>2.06</v>
      </c>
      <c r="F20" s="28">
        <f>F19*E20</f>
        <v>74.16</v>
      </c>
      <c r="G20" s="29"/>
      <c r="H20" s="29"/>
      <c r="I20" s="7"/>
      <c r="J20" s="7"/>
    </row>
    <row r="21" spans="1:10" ht="30">
      <c r="A21" s="80">
        <v>3</v>
      </c>
      <c r="B21" s="82" t="s">
        <v>28</v>
      </c>
      <c r="C21" s="1" t="s">
        <v>29</v>
      </c>
      <c r="D21" s="6" t="s">
        <v>20</v>
      </c>
      <c r="E21" s="10"/>
      <c r="F21" s="11">
        <f>F19</f>
        <v>36</v>
      </c>
      <c r="G21" s="29"/>
      <c r="H21" s="29"/>
      <c r="I21" s="7"/>
      <c r="J21" s="7"/>
    </row>
    <row r="22" spans="1:10" ht="15.75" outlineLevel="1">
      <c r="A22" s="74"/>
      <c r="B22" s="74"/>
      <c r="C22" s="17" t="s">
        <v>19</v>
      </c>
      <c r="D22" s="6" t="s">
        <v>13</v>
      </c>
      <c r="E22" s="27">
        <v>0.81</v>
      </c>
      <c r="F22" s="28">
        <f>E22*F21</f>
        <v>29.160000000000004</v>
      </c>
      <c r="G22" s="29"/>
      <c r="H22" s="29"/>
      <c r="I22" s="7"/>
      <c r="J22" s="7"/>
    </row>
    <row r="23" spans="1:10" ht="30">
      <c r="A23" s="3">
        <v>4</v>
      </c>
      <c r="B23" s="19" t="s">
        <v>30</v>
      </c>
      <c r="C23" s="1" t="s">
        <v>31</v>
      </c>
      <c r="D23" s="6" t="s">
        <v>32</v>
      </c>
      <c r="E23" s="10"/>
      <c r="F23" s="11">
        <f>(F14+F19)*1.8</f>
        <v>646.20000000000005</v>
      </c>
      <c r="G23" s="29"/>
      <c r="H23" s="29"/>
      <c r="I23" s="7"/>
      <c r="J23" s="7"/>
    </row>
    <row r="24" spans="1:10" ht="15.75">
      <c r="A24" s="80">
        <v>5</v>
      </c>
      <c r="B24" s="4" t="s">
        <v>33</v>
      </c>
      <c r="C24" s="1" t="s">
        <v>34</v>
      </c>
      <c r="D24" s="6" t="s">
        <v>20</v>
      </c>
      <c r="E24" s="10"/>
      <c r="F24" s="11">
        <f>F14+F19</f>
        <v>359</v>
      </c>
      <c r="G24" s="29"/>
      <c r="H24" s="29"/>
      <c r="I24" s="7"/>
      <c r="J24" s="7"/>
    </row>
    <row r="25" spans="1:10" ht="15.75" outlineLevel="1">
      <c r="A25" s="81"/>
      <c r="B25" s="4"/>
      <c r="C25" s="17" t="s">
        <v>19</v>
      </c>
      <c r="D25" s="6" t="s">
        <v>13</v>
      </c>
      <c r="E25" s="27">
        <v>3.2299999999999998E-3</v>
      </c>
      <c r="F25" s="28">
        <f>F24*E25</f>
        <v>1.15957</v>
      </c>
      <c r="G25" s="29"/>
      <c r="H25" s="29"/>
      <c r="I25" s="7"/>
      <c r="J25" s="7"/>
    </row>
    <row r="26" spans="1:10" ht="15.75" outlineLevel="1">
      <c r="A26" s="81"/>
      <c r="B26" s="4" t="s">
        <v>35</v>
      </c>
      <c r="C26" s="17" t="s">
        <v>36</v>
      </c>
      <c r="D26" s="6" t="s">
        <v>14</v>
      </c>
      <c r="E26" s="27">
        <v>3.62E-3</v>
      </c>
      <c r="F26" s="28">
        <f>F24*E26</f>
        <v>1.29958</v>
      </c>
      <c r="G26" s="29"/>
      <c r="H26" s="29"/>
      <c r="I26" s="7"/>
      <c r="J26" s="7"/>
    </row>
    <row r="27" spans="1:10" ht="15.75" outlineLevel="1">
      <c r="A27" s="81"/>
      <c r="B27" s="4"/>
      <c r="C27" s="17" t="s">
        <v>15</v>
      </c>
      <c r="D27" s="6" t="s">
        <v>16</v>
      </c>
      <c r="E27" s="27">
        <v>1.7999999999999998E-4</v>
      </c>
      <c r="F27" s="28">
        <f>F24*E27</f>
        <v>6.4619999999999997E-2</v>
      </c>
      <c r="G27" s="29"/>
      <c r="H27" s="29"/>
      <c r="I27" s="7"/>
      <c r="J27" s="7"/>
    </row>
    <row r="28" spans="1:10" ht="15.75" outlineLevel="1">
      <c r="A28" s="74"/>
      <c r="B28" s="4" t="s">
        <v>37</v>
      </c>
      <c r="C28" s="17" t="s">
        <v>25</v>
      </c>
      <c r="D28" s="6" t="s">
        <v>20</v>
      </c>
      <c r="E28" s="27">
        <v>4.0000000000000003E-5</v>
      </c>
      <c r="F28" s="28">
        <f>F24*E28</f>
        <v>1.4360000000000001E-2</v>
      </c>
      <c r="G28" s="29"/>
      <c r="H28" s="29"/>
      <c r="I28" s="7"/>
      <c r="J28" s="7"/>
    </row>
    <row r="29" spans="1:10" ht="30">
      <c r="A29" s="80">
        <v>6</v>
      </c>
      <c r="B29" s="4" t="s">
        <v>97</v>
      </c>
      <c r="C29" s="1" t="s">
        <v>98</v>
      </c>
      <c r="D29" s="6" t="s">
        <v>20</v>
      </c>
      <c r="E29" s="10"/>
      <c r="F29" s="11">
        <v>1</v>
      </c>
      <c r="G29" s="29"/>
      <c r="H29" s="29"/>
      <c r="I29" s="7"/>
      <c r="J29" s="7"/>
    </row>
    <row r="30" spans="1:10" ht="15.75" outlineLevel="1">
      <c r="A30" s="81"/>
      <c r="B30" s="4" t="s">
        <v>99</v>
      </c>
      <c r="C30" s="17" t="s">
        <v>100</v>
      </c>
      <c r="D30" s="6" t="s">
        <v>14</v>
      </c>
      <c r="E30" s="27">
        <v>1.6899999999999998E-2</v>
      </c>
      <c r="F30" s="28">
        <f>F29*E30</f>
        <v>1.6899999999999998E-2</v>
      </c>
      <c r="G30" s="29"/>
      <c r="H30" s="29"/>
      <c r="I30" s="7"/>
      <c r="J30" s="7"/>
    </row>
    <row r="31" spans="1:10" ht="28.5" outlineLevel="1">
      <c r="A31" s="81"/>
      <c r="B31" s="4" t="s">
        <v>101</v>
      </c>
      <c r="C31" s="17" t="s">
        <v>102</v>
      </c>
      <c r="D31" s="6" t="s">
        <v>14</v>
      </c>
      <c r="E31" s="27">
        <v>7.9000000000000001E-4</v>
      </c>
      <c r="F31" s="28">
        <f>F29*E31</f>
        <v>7.9000000000000001E-4</v>
      </c>
      <c r="G31" s="29"/>
      <c r="H31" s="29"/>
      <c r="I31" s="7"/>
      <c r="J31" s="7"/>
    </row>
    <row r="32" spans="1:10" ht="15.75" outlineLevel="1">
      <c r="A32" s="81"/>
      <c r="B32" s="4"/>
      <c r="C32" s="17" t="s">
        <v>38</v>
      </c>
      <c r="D32" s="6" t="s">
        <v>20</v>
      </c>
      <c r="E32" s="27">
        <v>1</v>
      </c>
      <c r="F32" s="28">
        <f>F29*E32</f>
        <v>1</v>
      </c>
      <c r="G32" s="29"/>
      <c r="H32" s="29"/>
      <c r="I32" s="7"/>
      <c r="J32" s="7"/>
    </row>
    <row r="33" spans="1:10" ht="15.75" outlineLevel="1">
      <c r="A33" s="81"/>
      <c r="B33" s="4"/>
      <c r="C33" s="17" t="s">
        <v>15</v>
      </c>
      <c r="D33" s="6" t="s">
        <v>16</v>
      </c>
      <c r="E33" s="27">
        <v>2.5999999999999998E-4</v>
      </c>
      <c r="F33" s="28">
        <f>F29*E33</f>
        <v>2.5999999999999998E-4</v>
      </c>
      <c r="G33" s="29"/>
      <c r="H33" s="29"/>
      <c r="I33" s="7"/>
      <c r="J33" s="7"/>
    </row>
    <row r="34" spans="1:10" ht="28.5" outlineLevel="1">
      <c r="A34" s="74"/>
      <c r="B34" s="4"/>
      <c r="C34" s="17" t="s">
        <v>91</v>
      </c>
      <c r="D34" s="6" t="s">
        <v>32</v>
      </c>
      <c r="E34" s="27">
        <v>1.6</v>
      </c>
      <c r="F34" s="28">
        <f>F32*1.6</f>
        <v>1.6</v>
      </c>
      <c r="G34" s="29"/>
      <c r="H34" s="29"/>
      <c r="I34" s="7"/>
      <c r="J34" s="7"/>
    </row>
    <row r="35" spans="1:10" ht="30">
      <c r="A35" s="80">
        <v>7</v>
      </c>
      <c r="B35" s="82" t="s">
        <v>39</v>
      </c>
      <c r="C35" s="1" t="s">
        <v>40</v>
      </c>
      <c r="D35" s="6" t="s">
        <v>41</v>
      </c>
      <c r="E35" s="10"/>
      <c r="F35" s="11">
        <v>935</v>
      </c>
      <c r="G35" s="29"/>
      <c r="H35" s="29"/>
      <c r="I35" s="7"/>
      <c r="J35" s="7"/>
    </row>
    <row r="36" spans="1:10" ht="15.75" outlineLevel="1">
      <c r="A36" s="81"/>
      <c r="B36" s="81"/>
      <c r="C36" s="17" t="s">
        <v>42</v>
      </c>
      <c r="D36" s="6" t="s">
        <v>14</v>
      </c>
      <c r="E36" s="27">
        <v>4.4999999999999999E-4</v>
      </c>
      <c r="F36" s="28">
        <f>F35*E36</f>
        <v>0.42075000000000001</v>
      </c>
      <c r="G36" s="29"/>
      <c r="H36" s="29"/>
      <c r="I36" s="7"/>
      <c r="J36" s="7"/>
    </row>
    <row r="37" spans="1:10" ht="15.75" outlineLevel="1">
      <c r="A37" s="74"/>
      <c r="B37" s="74"/>
      <c r="C37" s="17" t="s">
        <v>43</v>
      </c>
      <c r="D37" s="6" t="s">
        <v>14</v>
      </c>
      <c r="E37" s="27">
        <v>8.9999999999999998E-4</v>
      </c>
      <c r="F37" s="28">
        <f>F35*E37</f>
        <v>0.84150000000000003</v>
      </c>
      <c r="G37" s="29"/>
      <c r="H37" s="29"/>
      <c r="I37" s="7"/>
      <c r="J37" s="7"/>
    </row>
    <row r="38" spans="1:10" ht="15.75">
      <c r="A38" s="3"/>
      <c r="B38" s="4"/>
      <c r="C38" s="5" t="s">
        <v>44</v>
      </c>
      <c r="D38" s="6"/>
      <c r="E38" s="27"/>
      <c r="F38" s="28"/>
      <c r="G38" s="29"/>
      <c r="H38" s="11"/>
      <c r="I38" s="7"/>
      <c r="J38" s="7"/>
    </row>
    <row r="39" spans="1:10" ht="15.75">
      <c r="A39" s="3"/>
      <c r="B39" s="4"/>
      <c r="C39" s="5" t="s">
        <v>116</v>
      </c>
      <c r="D39" s="6"/>
      <c r="E39" s="27"/>
      <c r="F39" s="28"/>
      <c r="G39" s="29"/>
      <c r="H39" s="29"/>
      <c r="I39" s="7"/>
      <c r="J39" s="7"/>
    </row>
    <row r="40" spans="1:10" ht="15.75">
      <c r="A40" s="3"/>
      <c r="B40" s="4"/>
      <c r="C40" s="5" t="s">
        <v>47</v>
      </c>
      <c r="D40" s="6"/>
      <c r="E40" s="27"/>
      <c r="F40" s="28"/>
      <c r="G40" s="29"/>
      <c r="H40" s="29"/>
      <c r="I40" s="7"/>
      <c r="J40" s="7"/>
    </row>
    <row r="41" spans="1:10" s="39" customFormat="1" ht="45">
      <c r="A41" s="89">
        <v>1</v>
      </c>
      <c r="B41" s="90" t="s">
        <v>117</v>
      </c>
      <c r="C41" s="1" t="s">
        <v>118</v>
      </c>
      <c r="D41" s="36" t="s">
        <v>17</v>
      </c>
      <c r="E41" s="37"/>
      <c r="F41" s="40">
        <v>165</v>
      </c>
      <c r="G41" s="29"/>
      <c r="H41" s="33"/>
    </row>
    <row r="42" spans="1:10" s="39" customFormat="1" outlineLevel="1">
      <c r="A42" s="89"/>
      <c r="B42" s="91"/>
      <c r="C42" s="17" t="s">
        <v>19</v>
      </c>
      <c r="D42" s="36" t="s">
        <v>13</v>
      </c>
      <c r="E42" s="37">
        <v>0.74</v>
      </c>
      <c r="F42" s="38">
        <f>E42*F41</f>
        <v>122.1</v>
      </c>
      <c r="G42" s="29"/>
      <c r="H42" s="33"/>
    </row>
    <row r="43" spans="1:10" s="39" customFormat="1" outlineLevel="1">
      <c r="A43" s="89"/>
      <c r="B43" s="91"/>
      <c r="C43" s="17" t="s">
        <v>95</v>
      </c>
      <c r="D43" s="36" t="s">
        <v>14</v>
      </c>
      <c r="E43" s="37">
        <f>0.71/100</f>
        <v>7.0999999999999995E-3</v>
      </c>
      <c r="F43" s="38">
        <f>E43*F41</f>
        <v>1.1715</v>
      </c>
      <c r="G43" s="29"/>
      <c r="H43" s="33"/>
    </row>
    <row r="44" spans="1:10" s="39" customFormat="1" outlineLevel="1">
      <c r="A44" s="89"/>
      <c r="B44" s="91"/>
      <c r="C44" s="17" t="s">
        <v>119</v>
      </c>
      <c r="D44" s="36" t="s">
        <v>17</v>
      </c>
      <c r="E44" s="37">
        <v>1</v>
      </c>
      <c r="F44" s="38">
        <f>E44*F41</f>
        <v>165</v>
      </c>
      <c r="G44" s="29"/>
      <c r="H44" s="33"/>
    </row>
    <row r="45" spans="1:10" s="39" customFormat="1" outlineLevel="1">
      <c r="A45" s="89"/>
      <c r="B45" s="91"/>
      <c r="C45" s="17" t="s">
        <v>120</v>
      </c>
      <c r="D45" s="36" t="s">
        <v>20</v>
      </c>
      <c r="E45" s="37">
        <f>3.9/100</f>
        <v>3.9E-2</v>
      </c>
      <c r="F45" s="38">
        <f>E45*F41</f>
        <v>6.4349999999999996</v>
      </c>
      <c r="G45" s="29"/>
      <c r="H45" s="33"/>
    </row>
    <row r="46" spans="1:10" s="39" customFormat="1" outlineLevel="1">
      <c r="A46" s="89"/>
      <c r="B46" s="91"/>
      <c r="C46" s="17" t="s">
        <v>121</v>
      </c>
      <c r="D46" s="36" t="s">
        <v>20</v>
      </c>
      <c r="E46" s="37">
        <f>0.06/100</f>
        <v>5.9999999999999995E-4</v>
      </c>
      <c r="F46" s="38">
        <f>E46*F41</f>
        <v>9.8999999999999991E-2</v>
      </c>
      <c r="G46" s="29"/>
      <c r="H46" s="33"/>
    </row>
    <row r="47" spans="1:10" s="39" customFormat="1" outlineLevel="1">
      <c r="A47" s="89"/>
      <c r="B47" s="92"/>
      <c r="C47" s="17" t="s">
        <v>18</v>
      </c>
      <c r="D47" s="36" t="s">
        <v>16</v>
      </c>
      <c r="E47" s="37">
        <v>9.6000000000000002E-2</v>
      </c>
      <c r="F47" s="38">
        <f>E47*F41</f>
        <v>15.84</v>
      </c>
      <c r="G47" s="29"/>
      <c r="H47" s="33"/>
    </row>
    <row r="48" spans="1:10" ht="30">
      <c r="A48" s="80">
        <v>1</v>
      </c>
      <c r="B48" s="82" t="s">
        <v>48</v>
      </c>
      <c r="C48" s="1" t="s">
        <v>49</v>
      </c>
      <c r="D48" s="6" t="s">
        <v>20</v>
      </c>
      <c r="E48" s="20"/>
      <c r="F48" s="11">
        <v>140.25</v>
      </c>
      <c r="G48" s="29"/>
      <c r="H48" s="33"/>
      <c r="I48" s="7"/>
      <c r="J48" s="7"/>
    </row>
    <row r="49" spans="1:10" ht="15.75" outlineLevel="1">
      <c r="A49" s="81"/>
      <c r="B49" s="81"/>
      <c r="C49" s="17" t="s">
        <v>19</v>
      </c>
      <c r="D49" s="6" t="s">
        <v>13</v>
      </c>
      <c r="E49" s="27">
        <v>0.15</v>
      </c>
      <c r="F49" s="28">
        <f>F48*E49</f>
        <v>21.037499999999998</v>
      </c>
      <c r="G49" s="29"/>
      <c r="H49" s="33"/>
      <c r="I49" s="7"/>
      <c r="J49" s="7"/>
    </row>
    <row r="50" spans="1:10" ht="15.75" outlineLevel="1">
      <c r="A50" s="81"/>
      <c r="B50" s="81"/>
      <c r="C50" s="17" t="s">
        <v>42</v>
      </c>
      <c r="D50" s="6" t="s">
        <v>14</v>
      </c>
      <c r="E50" s="27">
        <v>2.1600000000000001E-2</v>
      </c>
      <c r="F50" s="28">
        <f>F48*E50</f>
        <v>3.0294000000000003</v>
      </c>
      <c r="G50" s="29"/>
      <c r="H50" s="33"/>
      <c r="I50" s="7"/>
      <c r="J50" s="7"/>
    </row>
    <row r="51" spans="1:10" ht="15.75" outlineLevel="1">
      <c r="A51" s="81"/>
      <c r="B51" s="81"/>
      <c r="C51" s="17" t="s">
        <v>50</v>
      </c>
      <c r="D51" s="6" t="s">
        <v>14</v>
      </c>
      <c r="E51" s="27">
        <v>2.7300000000000001E-2</v>
      </c>
      <c r="F51" s="28">
        <f>F48*E51</f>
        <v>3.8288250000000001</v>
      </c>
      <c r="G51" s="29"/>
      <c r="H51" s="33"/>
      <c r="I51" s="7"/>
      <c r="J51" s="7"/>
    </row>
    <row r="52" spans="1:10" ht="15.75" outlineLevel="1">
      <c r="A52" s="81"/>
      <c r="B52" s="81"/>
      <c r="C52" s="17" t="s">
        <v>51</v>
      </c>
      <c r="D52" s="6" t="s">
        <v>14</v>
      </c>
      <c r="E52" s="27">
        <v>9.7000000000000003E-3</v>
      </c>
      <c r="F52" s="28">
        <f>F48*E52</f>
        <v>1.360425</v>
      </c>
      <c r="G52" s="29"/>
      <c r="H52" s="33"/>
      <c r="I52" s="7"/>
      <c r="J52" s="7"/>
    </row>
    <row r="53" spans="1:10" ht="15.75" outlineLevel="1">
      <c r="A53" s="81"/>
      <c r="B53" s="81"/>
      <c r="C53" s="17" t="s">
        <v>38</v>
      </c>
      <c r="D53" s="6" t="s">
        <v>20</v>
      </c>
      <c r="E53" s="27">
        <v>1.22</v>
      </c>
      <c r="F53" s="28">
        <f>F48*E53</f>
        <v>171.10499999999999</v>
      </c>
      <c r="G53" s="29"/>
      <c r="H53" s="33"/>
      <c r="I53" s="7"/>
      <c r="J53" s="7"/>
    </row>
    <row r="54" spans="1:10" ht="15.75" outlineLevel="1">
      <c r="A54" s="81"/>
      <c r="B54" s="81"/>
      <c r="C54" s="17" t="s">
        <v>52</v>
      </c>
      <c r="D54" s="6" t="s">
        <v>20</v>
      </c>
      <c r="E54" s="27">
        <v>7.0000000000000007E-2</v>
      </c>
      <c r="F54" s="28">
        <f>F48*E54</f>
        <v>9.8175000000000008</v>
      </c>
      <c r="G54" s="29"/>
      <c r="H54" s="33"/>
      <c r="I54" s="7"/>
      <c r="J54" s="7"/>
    </row>
    <row r="55" spans="1:10" ht="28.5" outlineLevel="1">
      <c r="A55" s="74"/>
      <c r="B55" s="74"/>
      <c r="C55" s="17" t="s">
        <v>91</v>
      </c>
      <c r="D55" s="6" t="s">
        <v>32</v>
      </c>
      <c r="E55" s="27">
        <v>1.6</v>
      </c>
      <c r="F55" s="28">
        <f>F53*1.6</f>
        <v>273.76799999999997</v>
      </c>
      <c r="G55" s="29"/>
      <c r="H55" s="33"/>
      <c r="I55" s="7"/>
      <c r="J55" s="7"/>
    </row>
    <row r="56" spans="1:10" ht="45">
      <c r="A56" s="80">
        <v>2</v>
      </c>
      <c r="B56" s="82" t="s">
        <v>53</v>
      </c>
      <c r="C56" s="1" t="s">
        <v>54</v>
      </c>
      <c r="D56" s="6" t="s">
        <v>41</v>
      </c>
      <c r="E56" s="10"/>
      <c r="F56" s="11">
        <v>935</v>
      </c>
      <c r="G56" s="29"/>
      <c r="H56" s="33"/>
      <c r="I56" s="7"/>
      <c r="J56" s="7"/>
    </row>
    <row r="57" spans="1:10" ht="15.75" outlineLevel="1">
      <c r="A57" s="81"/>
      <c r="B57" s="81"/>
      <c r="C57" s="17" t="s">
        <v>19</v>
      </c>
      <c r="D57" s="6" t="s">
        <v>13</v>
      </c>
      <c r="E57" s="27">
        <v>3.3000000000000002E-2</v>
      </c>
      <c r="F57" s="28">
        <f>F56*E57</f>
        <v>30.855</v>
      </c>
      <c r="G57" s="29"/>
      <c r="H57" s="33"/>
      <c r="I57" s="7"/>
      <c r="J57" s="7"/>
    </row>
    <row r="58" spans="1:10" ht="15.75" outlineLevel="1">
      <c r="A58" s="81"/>
      <c r="B58" s="81"/>
      <c r="C58" s="17" t="s">
        <v>55</v>
      </c>
      <c r="D58" s="6" t="s">
        <v>14</v>
      </c>
      <c r="E58" s="27">
        <v>4.1999999999999996E-4</v>
      </c>
      <c r="F58" s="28">
        <f>E58*F56</f>
        <v>0.39269999999999994</v>
      </c>
      <c r="G58" s="29"/>
      <c r="H58" s="33"/>
      <c r="I58" s="7"/>
      <c r="J58" s="7"/>
    </row>
    <row r="59" spans="1:10" ht="15.75" outlineLevel="1">
      <c r="A59" s="81"/>
      <c r="B59" s="81"/>
      <c r="C59" s="17" t="s">
        <v>56</v>
      </c>
      <c r="D59" s="6" t="s">
        <v>14</v>
      </c>
      <c r="E59" s="27">
        <v>1.12E-2</v>
      </c>
      <c r="F59" s="28">
        <f>F56*E59</f>
        <v>10.472</v>
      </c>
      <c r="G59" s="29"/>
      <c r="H59" s="33"/>
      <c r="I59" s="7"/>
      <c r="J59" s="7"/>
    </row>
    <row r="60" spans="1:10" ht="15.75" outlineLevel="1">
      <c r="A60" s="81"/>
      <c r="B60" s="81"/>
      <c r="C60" s="17" t="s">
        <v>57</v>
      </c>
      <c r="D60" s="6" t="s">
        <v>14</v>
      </c>
      <c r="E60" s="27">
        <v>2.4799999999999999E-2</v>
      </c>
      <c r="F60" s="28">
        <f>E60*F56</f>
        <v>23.187999999999999</v>
      </c>
      <c r="G60" s="29"/>
      <c r="H60" s="33"/>
      <c r="I60" s="7"/>
      <c r="J60" s="7"/>
    </row>
    <row r="61" spans="1:10" ht="15.75" outlineLevel="1">
      <c r="A61" s="81"/>
      <c r="B61" s="81"/>
      <c r="C61" s="17" t="s">
        <v>58</v>
      </c>
      <c r="D61" s="6" t="s">
        <v>14</v>
      </c>
      <c r="E61" s="27">
        <v>2.5800000000000003E-3</v>
      </c>
      <c r="F61" s="28">
        <f>E61*F56</f>
        <v>2.4123000000000001</v>
      </c>
      <c r="G61" s="29"/>
      <c r="H61" s="33"/>
      <c r="I61" s="7"/>
      <c r="J61" s="7"/>
    </row>
    <row r="62" spans="1:10" ht="15.75" outlineLevel="1">
      <c r="A62" s="81"/>
      <c r="B62" s="81"/>
      <c r="C62" s="17" t="s">
        <v>59</v>
      </c>
      <c r="D62" s="6" t="s">
        <v>14</v>
      </c>
      <c r="E62" s="27">
        <v>4.1399999999999996E-3</v>
      </c>
      <c r="F62" s="28">
        <f>E62*F56</f>
        <v>3.8708999999999998</v>
      </c>
      <c r="G62" s="29"/>
      <c r="H62" s="33"/>
      <c r="I62" s="7"/>
      <c r="J62" s="7"/>
    </row>
    <row r="63" spans="1:10" ht="15.75" outlineLevel="1">
      <c r="A63" s="81"/>
      <c r="B63" s="81"/>
      <c r="C63" s="17" t="s">
        <v>60</v>
      </c>
      <c r="D63" s="6" t="s">
        <v>14</v>
      </c>
      <c r="E63" s="27">
        <v>5.2999999999999998E-4</v>
      </c>
      <c r="F63" s="28">
        <f>F56*E63</f>
        <v>0.49554999999999999</v>
      </c>
      <c r="G63" s="29"/>
      <c r="H63" s="33"/>
      <c r="I63" s="7"/>
      <c r="J63" s="7"/>
    </row>
    <row r="64" spans="1:10" ht="15.75" outlineLevel="1">
      <c r="A64" s="81"/>
      <c r="B64" s="81"/>
      <c r="C64" s="17" t="s">
        <v>61</v>
      </c>
      <c r="D64" s="6" t="s">
        <v>20</v>
      </c>
      <c r="E64" s="27">
        <f>1.26*0.12</f>
        <v>0.1512</v>
      </c>
      <c r="F64" s="28">
        <f>E64*F56</f>
        <v>141.37200000000001</v>
      </c>
      <c r="G64" s="29"/>
      <c r="H64" s="33"/>
      <c r="I64" s="7"/>
      <c r="J64" s="7"/>
    </row>
    <row r="65" spans="1:10" ht="15.75" outlineLevel="1">
      <c r="A65" s="81"/>
      <c r="B65" s="81"/>
      <c r="C65" s="17" t="s">
        <v>52</v>
      </c>
      <c r="D65" s="6" t="s">
        <v>20</v>
      </c>
      <c r="E65" s="27">
        <v>0.03</v>
      </c>
      <c r="F65" s="28">
        <f>F56*E65</f>
        <v>28.05</v>
      </c>
      <c r="G65" s="29"/>
      <c r="H65" s="33"/>
      <c r="I65" s="7"/>
      <c r="J65" s="7"/>
    </row>
    <row r="66" spans="1:10" ht="28.5" outlineLevel="1">
      <c r="A66" s="74"/>
      <c r="B66" s="74"/>
      <c r="C66" s="17" t="s">
        <v>93</v>
      </c>
      <c r="D66" s="6" t="s">
        <v>32</v>
      </c>
      <c r="E66" s="27">
        <v>1.6</v>
      </c>
      <c r="F66" s="28">
        <f>F64*1.6</f>
        <v>226.19520000000003</v>
      </c>
      <c r="G66" s="29"/>
      <c r="H66" s="33"/>
      <c r="I66" s="7"/>
      <c r="J66" s="7"/>
    </row>
    <row r="67" spans="1:10" s="34" customFormat="1" ht="30">
      <c r="A67" s="93">
        <v>3</v>
      </c>
      <c r="B67" s="94" t="s">
        <v>76</v>
      </c>
      <c r="C67" s="49" t="s">
        <v>77</v>
      </c>
      <c r="D67" s="30" t="s">
        <v>32</v>
      </c>
      <c r="E67" s="41"/>
      <c r="F67" s="42">
        <v>0.56100000000000005</v>
      </c>
      <c r="G67" s="29"/>
      <c r="H67" s="33"/>
    </row>
    <row r="68" spans="1:10" s="34" customFormat="1" ht="18" outlineLevel="1">
      <c r="A68" s="93"/>
      <c r="B68" s="94"/>
      <c r="C68" s="47" t="s">
        <v>78</v>
      </c>
      <c r="D68" s="30" t="s">
        <v>14</v>
      </c>
      <c r="E68" s="31">
        <v>0.3</v>
      </c>
      <c r="F68" s="35">
        <f>F67*E68</f>
        <v>0.16830000000000001</v>
      </c>
      <c r="G68" s="29"/>
      <c r="H68" s="33"/>
    </row>
    <row r="69" spans="1:10" s="34" customFormat="1" ht="18" outlineLevel="1">
      <c r="A69" s="93"/>
      <c r="B69" s="94"/>
      <c r="C69" s="47" t="s">
        <v>79</v>
      </c>
      <c r="D69" s="30" t="s">
        <v>32</v>
      </c>
      <c r="E69" s="31">
        <v>1.03</v>
      </c>
      <c r="F69" s="35">
        <f>F67*E69</f>
        <v>0.57783000000000007</v>
      </c>
      <c r="G69" s="29"/>
      <c r="H69" s="33"/>
    </row>
    <row r="70" spans="1:10" s="34" customFormat="1" ht="60">
      <c r="A70" s="93">
        <v>4</v>
      </c>
      <c r="B70" s="94" t="s">
        <v>80</v>
      </c>
      <c r="C70" s="49" t="s">
        <v>81</v>
      </c>
      <c r="D70" s="30" t="s">
        <v>41</v>
      </c>
      <c r="E70" s="31"/>
      <c r="F70" s="32">
        <v>925</v>
      </c>
      <c r="G70" s="29"/>
      <c r="H70" s="33"/>
    </row>
    <row r="71" spans="1:10" s="34" customFormat="1" ht="18" outlineLevel="1">
      <c r="A71" s="93"/>
      <c r="B71" s="94"/>
      <c r="C71" s="47" t="s">
        <v>82</v>
      </c>
      <c r="D71" s="30" t="s">
        <v>13</v>
      </c>
      <c r="E71" s="31">
        <v>3.7780000000000001E-2</v>
      </c>
      <c r="F71" s="35">
        <f>F70*E71</f>
        <v>34.9465</v>
      </c>
      <c r="G71" s="29"/>
      <c r="H71" s="33"/>
    </row>
    <row r="72" spans="1:10" s="34" customFormat="1" ht="18" outlineLevel="1">
      <c r="A72" s="93"/>
      <c r="B72" s="94"/>
      <c r="C72" s="47" t="s">
        <v>83</v>
      </c>
      <c r="D72" s="30" t="s">
        <v>14</v>
      </c>
      <c r="E72" s="31">
        <v>3.0200000000000001E-3</v>
      </c>
      <c r="F72" s="35">
        <f>E72*F70</f>
        <v>2.7935000000000003</v>
      </c>
      <c r="G72" s="29"/>
      <c r="H72" s="33"/>
    </row>
    <row r="73" spans="1:10" s="34" customFormat="1" ht="18" outlineLevel="1">
      <c r="A73" s="93"/>
      <c r="B73" s="94"/>
      <c r="C73" s="47" t="s">
        <v>84</v>
      </c>
      <c r="D73" s="30" t="s">
        <v>14</v>
      </c>
      <c r="E73" s="31">
        <v>3.7000000000000002E-3</v>
      </c>
      <c r="F73" s="35">
        <f>F70*E73</f>
        <v>3.4225000000000003</v>
      </c>
      <c r="G73" s="29"/>
      <c r="H73" s="33"/>
    </row>
    <row r="74" spans="1:10" s="34" customFormat="1" ht="18" outlineLevel="1">
      <c r="A74" s="93"/>
      <c r="B74" s="94"/>
      <c r="C74" s="47" t="s">
        <v>85</v>
      </c>
      <c r="D74" s="30" t="s">
        <v>14</v>
      </c>
      <c r="E74" s="31">
        <v>1.11E-2</v>
      </c>
      <c r="F74" s="35">
        <f>F70*E74</f>
        <v>10.2675</v>
      </c>
      <c r="G74" s="29"/>
      <c r="H74" s="33"/>
    </row>
    <row r="75" spans="1:10" s="34" customFormat="1" ht="18" outlineLevel="1">
      <c r="A75" s="93"/>
      <c r="B75" s="94"/>
      <c r="C75" s="47" t="s">
        <v>15</v>
      </c>
      <c r="D75" s="30" t="s">
        <v>16</v>
      </c>
      <c r="E75" s="31">
        <v>2.3E-3</v>
      </c>
      <c r="F75" s="35">
        <f>E75*F70</f>
        <v>2.1274999999999999</v>
      </c>
      <c r="G75" s="29"/>
      <c r="H75" s="33"/>
    </row>
    <row r="76" spans="1:10" s="34" customFormat="1" ht="18" outlineLevel="1">
      <c r="A76" s="93"/>
      <c r="B76" s="94"/>
      <c r="C76" s="47" t="s">
        <v>18</v>
      </c>
      <c r="D76" s="30" t="s">
        <v>16</v>
      </c>
      <c r="E76" s="31">
        <v>1.5300000000000001E-2</v>
      </c>
      <c r="F76" s="35">
        <f>F70*E76</f>
        <v>14.152500000000002</v>
      </c>
      <c r="G76" s="29"/>
      <c r="H76" s="33"/>
    </row>
    <row r="77" spans="1:10" s="34" customFormat="1" ht="18" outlineLevel="1">
      <c r="A77" s="93"/>
      <c r="B77" s="94"/>
      <c r="C77" s="47" t="s">
        <v>86</v>
      </c>
      <c r="D77" s="30" t="s">
        <v>32</v>
      </c>
      <c r="E77" s="31">
        <v>0.13950000000000001</v>
      </c>
      <c r="F77" s="35">
        <f>E77*F70</f>
        <v>129.03750000000002</v>
      </c>
      <c r="G77" s="29"/>
      <c r="H77" s="33"/>
    </row>
    <row r="78" spans="1:10" s="34" customFormat="1" ht="30" outlineLevel="1">
      <c r="A78" s="93"/>
      <c r="B78" s="94"/>
      <c r="C78" s="47" t="s">
        <v>94</v>
      </c>
      <c r="D78" s="30" t="s">
        <v>32</v>
      </c>
      <c r="E78" s="41"/>
      <c r="F78" s="43">
        <f>F77</f>
        <v>129.03750000000002</v>
      </c>
      <c r="G78" s="29"/>
      <c r="H78" s="33"/>
    </row>
    <row r="79" spans="1:10" s="34" customFormat="1" ht="30">
      <c r="A79" s="93">
        <v>5</v>
      </c>
      <c r="B79" s="94" t="s">
        <v>76</v>
      </c>
      <c r="C79" s="49" t="s">
        <v>87</v>
      </c>
      <c r="D79" s="30" t="s">
        <v>32</v>
      </c>
      <c r="E79" s="31"/>
      <c r="F79" s="32">
        <v>0.27750000000000002</v>
      </c>
      <c r="G79" s="29"/>
      <c r="H79" s="33"/>
    </row>
    <row r="80" spans="1:10" s="34" customFormat="1" ht="18" outlineLevel="1">
      <c r="A80" s="93"/>
      <c r="B80" s="94"/>
      <c r="C80" s="47" t="s">
        <v>78</v>
      </c>
      <c r="D80" s="30" t="s">
        <v>14</v>
      </c>
      <c r="E80" s="31">
        <v>0.3</v>
      </c>
      <c r="F80" s="35">
        <f>F79*E80</f>
        <v>8.3250000000000005E-2</v>
      </c>
      <c r="G80" s="29"/>
      <c r="H80" s="33"/>
    </row>
    <row r="81" spans="1:10" s="34" customFormat="1" ht="18" outlineLevel="1">
      <c r="A81" s="93"/>
      <c r="B81" s="94"/>
      <c r="C81" s="47" t="s">
        <v>79</v>
      </c>
      <c r="D81" s="30" t="s">
        <v>32</v>
      </c>
      <c r="E81" s="31">
        <v>1.03</v>
      </c>
      <c r="F81" s="35">
        <f>F79*E81</f>
        <v>0.28582500000000005</v>
      </c>
      <c r="G81" s="29"/>
      <c r="H81" s="33"/>
    </row>
    <row r="82" spans="1:10" s="34" customFormat="1" ht="60">
      <c r="A82" s="93">
        <v>6</v>
      </c>
      <c r="B82" s="94" t="s">
        <v>88</v>
      </c>
      <c r="C82" s="49" t="s">
        <v>89</v>
      </c>
      <c r="D82" s="30" t="s">
        <v>41</v>
      </c>
      <c r="E82" s="31"/>
      <c r="F82" s="32">
        <v>925</v>
      </c>
      <c r="G82" s="29"/>
      <c r="H82" s="33"/>
    </row>
    <row r="83" spans="1:10" s="34" customFormat="1" ht="18" outlineLevel="1">
      <c r="A83" s="93"/>
      <c r="B83" s="94"/>
      <c r="C83" s="47" t="s">
        <v>82</v>
      </c>
      <c r="D83" s="30" t="s">
        <v>13</v>
      </c>
      <c r="E83" s="31">
        <v>3.7499999999999999E-2</v>
      </c>
      <c r="F83" s="35">
        <f>F82*E83</f>
        <v>34.6875</v>
      </c>
      <c r="G83" s="29"/>
      <c r="H83" s="33"/>
    </row>
    <row r="84" spans="1:10" s="34" customFormat="1" ht="18" outlineLevel="1">
      <c r="A84" s="93"/>
      <c r="B84" s="94"/>
      <c r="C84" s="47" t="s">
        <v>83</v>
      </c>
      <c r="D84" s="30" t="s">
        <v>14</v>
      </c>
      <c r="E84" s="31">
        <v>3.0200000000000001E-3</v>
      </c>
      <c r="F84" s="35">
        <f>E84*F82</f>
        <v>2.7935000000000003</v>
      </c>
      <c r="G84" s="29"/>
      <c r="H84" s="33"/>
    </row>
    <row r="85" spans="1:10" s="34" customFormat="1" ht="18" outlineLevel="1">
      <c r="A85" s="93"/>
      <c r="B85" s="94"/>
      <c r="C85" s="47" t="s">
        <v>84</v>
      </c>
      <c r="D85" s="30" t="s">
        <v>14</v>
      </c>
      <c r="E85" s="31">
        <v>3.7000000000000002E-3</v>
      </c>
      <c r="F85" s="35">
        <f>F82*E85</f>
        <v>3.4225000000000003</v>
      </c>
      <c r="G85" s="29"/>
      <c r="H85" s="33"/>
    </row>
    <row r="86" spans="1:10" s="34" customFormat="1" ht="18" outlineLevel="1">
      <c r="A86" s="93"/>
      <c r="B86" s="94"/>
      <c r="C86" s="47" t="s">
        <v>85</v>
      </c>
      <c r="D86" s="30" t="s">
        <v>14</v>
      </c>
      <c r="E86" s="31">
        <v>1.11E-2</v>
      </c>
      <c r="F86" s="35">
        <f>F82*E86</f>
        <v>10.2675</v>
      </c>
      <c r="G86" s="29"/>
      <c r="H86" s="33"/>
    </row>
    <row r="87" spans="1:10" s="34" customFormat="1" ht="18" outlineLevel="1">
      <c r="A87" s="93"/>
      <c r="B87" s="94"/>
      <c r="C87" s="47" t="s">
        <v>15</v>
      </c>
      <c r="D87" s="30" t="s">
        <v>16</v>
      </c>
      <c r="E87" s="31">
        <v>2.3E-3</v>
      </c>
      <c r="F87" s="35">
        <f>E87*F82</f>
        <v>2.1274999999999999</v>
      </c>
      <c r="G87" s="29"/>
      <c r="H87" s="33"/>
    </row>
    <row r="88" spans="1:10" s="34" customFormat="1" ht="18" outlineLevel="1">
      <c r="A88" s="93"/>
      <c r="B88" s="94"/>
      <c r="C88" s="47" t="s">
        <v>18</v>
      </c>
      <c r="D88" s="30" t="s">
        <v>16</v>
      </c>
      <c r="E88" s="31">
        <v>1.4500000000000001E-2</v>
      </c>
      <c r="F88" s="35">
        <f>F82*E88</f>
        <v>13.412500000000001</v>
      </c>
      <c r="G88" s="29"/>
      <c r="H88" s="33"/>
    </row>
    <row r="89" spans="1:10" s="34" customFormat="1" ht="18" outlineLevel="1">
      <c r="A89" s="93"/>
      <c r="B89" s="94"/>
      <c r="C89" s="47" t="s">
        <v>90</v>
      </c>
      <c r="D89" s="30" t="s">
        <v>32</v>
      </c>
      <c r="E89" s="44">
        <v>9.7699999999999995E-2</v>
      </c>
      <c r="F89" s="43">
        <f>E89*F82</f>
        <v>90.372500000000002</v>
      </c>
      <c r="G89" s="29"/>
      <c r="H89" s="33"/>
    </row>
    <row r="90" spans="1:10" s="34" customFormat="1" ht="30" outlineLevel="1">
      <c r="A90" s="93"/>
      <c r="B90" s="94"/>
      <c r="C90" s="47" t="s">
        <v>94</v>
      </c>
      <c r="D90" s="30" t="s">
        <v>32</v>
      </c>
      <c r="E90" s="31"/>
      <c r="F90" s="35">
        <f>F89</f>
        <v>90.372500000000002</v>
      </c>
      <c r="G90" s="29"/>
      <c r="H90" s="33"/>
    </row>
    <row r="91" spans="1:10" ht="60">
      <c r="A91" s="80">
        <v>6</v>
      </c>
      <c r="B91" s="82" t="s">
        <v>103</v>
      </c>
      <c r="C91" s="1" t="s">
        <v>104</v>
      </c>
      <c r="D91" s="6" t="s">
        <v>20</v>
      </c>
      <c r="E91" s="27"/>
      <c r="F91" s="9">
        <v>2.2000000000000002</v>
      </c>
      <c r="G91" s="29"/>
      <c r="H91" s="33"/>
      <c r="I91" s="7"/>
      <c r="J91" s="7"/>
    </row>
    <row r="92" spans="1:10" ht="15.75" outlineLevel="1">
      <c r="A92" s="81"/>
      <c r="B92" s="81"/>
      <c r="C92" s="17" t="s">
        <v>19</v>
      </c>
      <c r="D92" s="6" t="s">
        <v>13</v>
      </c>
      <c r="E92" s="27">
        <v>0.15</v>
      </c>
      <c r="F92" s="28">
        <f>E92*F91</f>
        <v>0.33</v>
      </c>
      <c r="G92" s="29"/>
      <c r="H92" s="33"/>
      <c r="I92" s="7"/>
      <c r="J92" s="7"/>
    </row>
    <row r="93" spans="1:10" ht="15.75" outlineLevel="1">
      <c r="A93" s="81"/>
      <c r="B93" s="81"/>
      <c r="C93" s="17" t="s">
        <v>105</v>
      </c>
      <c r="D93" s="6" t="s">
        <v>106</v>
      </c>
      <c r="E93" s="27">
        <v>2.1600000000000001E-2</v>
      </c>
      <c r="F93" s="28">
        <f>E93*F91</f>
        <v>4.7520000000000007E-2</v>
      </c>
      <c r="G93" s="29"/>
      <c r="H93" s="33"/>
      <c r="I93" s="7"/>
      <c r="J93" s="7"/>
    </row>
    <row r="94" spans="1:10" ht="15.75" outlineLevel="1">
      <c r="A94" s="81"/>
      <c r="B94" s="81"/>
      <c r="C94" s="17" t="s">
        <v>107</v>
      </c>
      <c r="D94" s="6" t="s">
        <v>106</v>
      </c>
      <c r="E94" s="27">
        <v>2.7300000000000001E-2</v>
      </c>
      <c r="F94" s="28">
        <f>E94*F91</f>
        <v>6.0060000000000009E-2</v>
      </c>
      <c r="G94" s="29"/>
      <c r="H94" s="33"/>
      <c r="I94" s="7"/>
      <c r="J94" s="7"/>
    </row>
    <row r="95" spans="1:10" ht="15.75" outlineLevel="1">
      <c r="A95" s="81"/>
      <c r="B95" s="81"/>
      <c r="C95" s="17" t="s">
        <v>108</v>
      </c>
      <c r="D95" s="6" t="s">
        <v>106</v>
      </c>
      <c r="E95" s="27">
        <v>9.7000000000000003E-3</v>
      </c>
      <c r="F95" s="28">
        <f>E95*F91</f>
        <v>2.1340000000000001E-2</v>
      </c>
      <c r="G95" s="29"/>
      <c r="H95" s="33"/>
      <c r="I95" s="7"/>
      <c r="J95" s="7"/>
    </row>
    <row r="96" spans="1:10" ht="15.75" outlineLevel="1">
      <c r="A96" s="81"/>
      <c r="B96" s="81"/>
      <c r="C96" s="17" t="s">
        <v>109</v>
      </c>
      <c r="D96" s="6" t="s">
        <v>20</v>
      </c>
      <c r="E96" s="27">
        <v>1.22</v>
      </c>
      <c r="F96" s="28">
        <f>E96*F91</f>
        <v>2.6840000000000002</v>
      </c>
      <c r="G96" s="29"/>
      <c r="H96" s="33"/>
      <c r="I96" s="7"/>
      <c r="J96" s="7"/>
    </row>
    <row r="97" spans="1:10" ht="15.75" outlineLevel="1">
      <c r="A97" s="81"/>
      <c r="B97" s="81"/>
      <c r="C97" s="17" t="s">
        <v>52</v>
      </c>
      <c r="D97" s="6" t="s">
        <v>20</v>
      </c>
      <c r="E97" s="27">
        <v>7.0000000000000007E-2</v>
      </c>
      <c r="F97" s="28">
        <f>E97*F91</f>
        <v>0.15400000000000003</v>
      </c>
      <c r="G97" s="29"/>
      <c r="H97" s="33"/>
      <c r="I97" s="7"/>
      <c r="J97" s="7"/>
    </row>
    <row r="98" spans="1:10" ht="28.5" outlineLevel="1">
      <c r="A98" s="74"/>
      <c r="B98" s="74"/>
      <c r="C98" s="17" t="s">
        <v>110</v>
      </c>
      <c r="D98" s="6" t="s">
        <v>32</v>
      </c>
      <c r="E98" s="27">
        <v>1.6</v>
      </c>
      <c r="F98" s="28">
        <f>E98*F96</f>
        <v>4.2944000000000004</v>
      </c>
      <c r="G98" s="29"/>
      <c r="H98" s="33"/>
      <c r="I98" s="7"/>
      <c r="J98" s="7"/>
    </row>
    <row r="99" spans="1:10" ht="15.75">
      <c r="A99" s="3"/>
      <c r="B99" s="4"/>
      <c r="C99" s="5" t="s">
        <v>46</v>
      </c>
      <c r="D99" s="6"/>
      <c r="E99" s="27"/>
      <c r="F99" s="28"/>
      <c r="G99" s="29"/>
      <c r="H99" s="45"/>
      <c r="I99" s="7"/>
      <c r="J99" s="7"/>
    </row>
    <row r="100" spans="1:10" ht="30">
      <c r="A100" s="3"/>
      <c r="B100" s="4"/>
      <c r="C100" s="5" t="s">
        <v>122</v>
      </c>
      <c r="D100" s="6"/>
      <c r="E100" s="27"/>
      <c r="F100" s="28"/>
      <c r="G100" s="29"/>
      <c r="H100" s="29"/>
      <c r="I100" s="2"/>
      <c r="J100" s="2"/>
    </row>
    <row r="101" spans="1:10" s="52" customFormat="1" ht="18">
      <c r="A101" s="55"/>
      <c r="B101" s="57"/>
      <c r="C101" s="58" t="s">
        <v>112</v>
      </c>
      <c r="D101" s="59"/>
      <c r="E101" s="60"/>
      <c r="F101" s="61"/>
      <c r="G101" s="29"/>
      <c r="H101" s="29"/>
    </row>
    <row r="102" spans="1:10" s="52" customFormat="1" ht="45">
      <c r="A102" s="95">
        <v>1</v>
      </c>
      <c r="B102" s="96" t="s">
        <v>63</v>
      </c>
      <c r="C102" s="46" t="s">
        <v>64</v>
      </c>
      <c r="D102" s="51" t="s">
        <v>20</v>
      </c>
      <c r="E102" s="63"/>
      <c r="F102" s="64">
        <v>12.5</v>
      </c>
      <c r="G102" s="29"/>
      <c r="H102" s="29"/>
    </row>
    <row r="103" spans="1:10" s="52" customFormat="1" ht="18" outlineLevel="1">
      <c r="A103" s="95"/>
      <c r="B103" s="96"/>
      <c r="C103" s="48" t="s">
        <v>113</v>
      </c>
      <c r="D103" s="51" t="s">
        <v>14</v>
      </c>
      <c r="E103" s="60">
        <v>1.9099999999999999E-2</v>
      </c>
      <c r="F103" s="53">
        <f>F102*E103</f>
        <v>0.23874999999999999</v>
      </c>
      <c r="G103" s="29"/>
      <c r="H103" s="29"/>
    </row>
    <row r="104" spans="1:10" s="52" customFormat="1" ht="30">
      <c r="A104" s="95">
        <v>2</v>
      </c>
      <c r="B104" s="96" t="s">
        <v>65</v>
      </c>
      <c r="C104" s="46" t="s">
        <v>66</v>
      </c>
      <c r="D104" s="51" t="s">
        <v>20</v>
      </c>
      <c r="E104" s="60"/>
      <c r="F104" s="61">
        <f>F102</f>
        <v>12.5</v>
      </c>
      <c r="G104" s="29"/>
      <c r="H104" s="29"/>
    </row>
    <row r="105" spans="1:10" s="52" customFormat="1" ht="18" outlineLevel="1">
      <c r="A105" s="95"/>
      <c r="B105" s="96"/>
      <c r="C105" s="48" t="s">
        <v>12</v>
      </c>
      <c r="D105" s="51" t="s">
        <v>13</v>
      </c>
      <c r="E105" s="60">
        <v>0.02</v>
      </c>
      <c r="F105" s="53">
        <f>E105*F104</f>
        <v>0.25</v>
      </c>
      <c r="G105" s="29"/>
      <c r="H105" s="29"/>
    </row>
    <row r="106" spans="1:10" s="52" customFormat="1" ht="18" outlineLevel="1">
      <c r="A106" s="95"/>
      <c r="B106" s="96"/>
      <c r="C106" s="48" t="s">
        <v>67</v>
      </c>
      <c r="D106" s="51" t="s">
        <v>14</v>
      </c>
      <c r="E106" s="60">
        <v>4.48E-2</v>
      </c>
      <c r="F106" s="53">
        <f>E106*F104</f>
        <v>0.55999999999999994</v>
      </c>
      <c r="G106" s="29"/>
      <c r="H106" s="29"/>
    </row>
    <row r="107" spans="1:10" s="52" customFormat="1" ht="18" outlineLevel="1">
      <c r="A107" s="95"/>
      <c r="B107" s="96"/>
      <c r="C107" s="47" t="s">
        <v>15</v>
      </c>
      <c r="D107" s="51" t="s">
        <v>16</v>
      </c>
      <c r="E107" s="65">
        <v>2.0999999999999999E-3</v>
      </c>
      <c r="F107" s="62">
        <f>F104*E107</f>
        <v>2.6249999999999999E-2</v>
      </c>
      <c r="G107" s="29"/>
      <c r="H107" s="29"/>
    </row>
    <row r="108" spans="1:10" s="52" customFormat="1" ht="18" outlineLevel="1">
      <c r="A108" s="95"/>
      <c r="B108" s="96"/>
      <c r="C108" s="47" t="s">
        <v>25</v>
      </c>
      <c r="D108" s="51" t="s">
        <v>20</v>
      </c>
      <c r="E108" s="60">
        <v>5.0000000000000002E-5</v>
      </c>
      <c r="F108" s="53">
        <f>F104*E108</f>
        <v>6.2500000000000001E-4</v>
      </c>
      <c r="G108" s="29"/>
      <c r="H108" s="29"/>
    </row>
    <row r="109" spans="1:10" s="52" customFormat="1" ht="18">
      <c r="A109" s="55">
        <v>3</v>
      </c>
      <c r="B109" s="54" t="s">
        <v>30</v>
      </c>
      <c r="C109" s="49" t="s">
        <v>45</v>
      </c>
      <c r="D109" s="51" t="s">
        <v>32</v>
      </c>
      <c r="E109" s="66"/>
      <c r="F109" s="67">
        <f>F102*1.8</f>
        <v>22.5</v>
      </c>
      <c r="G109" s="29"/>
      <c r="H109" s="29"/>
    </row>
    <row r="110" spans="1:10" s="52" customFormat="1" ht="18">
      <c r="A110" s="95">
        <v>4</v>
      </c>
      <c r="B110" s="57" t="s">
        <v>33</v>
      </c>
      <c r="C110" s="49" t="s">
        <v>34</v>
      </c>
      <c r="D110" s="51" t="s">
        <v>20</v>
      </c>
      <c r="E110" s="68"/>
      <c r="F110" s="69">
        <f>F104</f>
        <v>12.5</v>
      </c>
      <c r="G110" s="29"/>
      <c r="H110" s="29"/>
    </row>
    <row r="111" spans="1:10" s="52" customFormat="1" ht="18" outlineLevel="1">
      <c r="A111" s="95"/>
      <c r="B111" s="57"/>
      <c r="C111" s="47" t="s">
        <v>19</v>
      </c>
      <c r="D111" s="51" t="s">
        <v>13</v>
      </c>
      <c r="E111" s="60">
        <v>3.2299999999999998E-3</v>
      </c>
      <c r="F111" s="53">
        <f>F110*E111</f>
        <v>4.0374999999999994E-2</v>
      </c>
      <c r="G111" s="29"/>
      <c r="H111" s="29"/>
    </row>
    <row r="112" spans="1:10" s="52" customFormat="1" ht="18" outlineLevel="1">
      <c r="A112" s="95"/>
      <c r="B112" s="57" t="s">
        <v>35</v>
      </c>
      <c r="C112" s="47" t="s">
        <v>36</v>
      </c>
      <c r="D112" s="51" t="s">
        <v>14</v>
      </c>
      <c r="E112" s="60">
        <v>3.62E-3</v>
      </c>
      <c r="F112" s="53">
        <f>F110*E112</f>
        <v>4.5249999999999999E-2</v>
      </c>
      <c r="G112" s="29"/>
      <c r="H112" s="29"/>
    </row>
    <row r="113" spans="1:8" s="52" customFormat="1" ht="18" outlineLevel="1">
      <c r="A113" s="95"/>
      <c r="B113" s="57"/>
      <c r="C113" s="47" t="s">
        <v>15</v>
      </c>
      <c r="D113" s="51" t="s">
        <v>16</v>
      </c>
      <c r="E113" s="60">
        <v>1.7999999999999998E-4</v>
      </c>
      <c r="F113" s="53">
        <f>F110*E113</f>
        <v>2.2499999999999998E-3</v>
      </c>
      <c r="G113" s="29"/>
      <c r="H113" s="29"/>
    </row>
    <row r="114" spans="1:8" s="52" customFormat="1" ht="18" outlineLevel="1">
      <c r="A114" s="95"/>
      <c r="B114" s="57" t="s">
        <v>37</v>
      </c>
      <c r="C114" s="47" t="s">
        <v>25</v>
      </c>
      <c r="D114" s="51" t="s">
        <v>20</v>
      </c>
      <c r="E114" s="60">
        <v>4.0000000000000003E-5</v>
      </c>
      <c r="F114" s="53">
        <f>F110*E114</f>
        <v>5.0000000000000001E-4</v>
      </c>
      <c r="G114" s="29"/>
      <c r="H114" s="29"/>
    </row>
    <row r="115" spans="1:8" s="52" customFormat="1" ht="30">
      <c r="A115" s="95">
        <v>5</v>
      </c>
      <c r="B115" s="96" t="s">
        <v>48</v>
      </c>
      <c r="C115" s="49" t="s">
        <v>49</v>
      </c>
      <c r="D115" s="51" t="s">
        <v>20</v>
      </c>
      <c r="E115" s="65"/>
      <c r="F115" s="69">
        <v>5</v>
      </c>
      <c r="G115" s="29"/>
      <c r="H115" s="29"/>
    </row>
    <row r="116" spans="1:8" s="52" customFormat="1" ht="18" outlineLevel="1">
      <c r="A116" s="95"/>
      <c r="B116" s="96"/>
      <c r="C116" s="47" t="s">
        <v>19</v>
      </c>
      <c r="D116" s="51" t="s">
        <v>13</v>
      </c>
      <c r="E116" s="60">
        <v>0.15</v>
      </c>
      <c r="F116" s="53">
        <f>F115*E116</f>
        <v>0.75</v>
      </c>
      <c r="G116" s="29"/>
      <c r="H116" s="29"/>
    </row>
    <row r="117" spans="1:8" s="52" customFormat="1" ht="18" outlineLevel="1">
      <c r="A117" s="95"/>
      <c r="B117" s="96"/>
      <c r="C117" s="47" t="s">
        <v>42</v>
      </c>
      <c r="D117" s="51" t="s">
        <v>14</v>
      </c>
      <c r="E117" s="60">
        <v>2.1600000000000001E-2</v>
      </c>
      <c r="F117" s="53">
        <f>F115*E117</f>
        <v>0.10800000000000001</v>
      </c>
      <c r="G117" s="29"/>
      <c r="H117" s="29"/>
    </row>
    <row r="118" spans="1:8" s="52" customFormat="1" ht="18" outlineLevel="1">
      <c r="A118" s="95"/>
      <c r="B118" s="96"/>
      <c r="C118" s="47" t="s">
        <v>50</v>
      </c>
      <c r="D118" s="51" t="s">
        <v>14</v>
      </c>
      <c r="E118" s="60">
        <v>2.7300000000000001E-2</v>
      </c>
      <c r="F118" s="53">
        <f>F115*E118</f>
        <v>0.13650000000000001</v>
      </c>
      <c r="G118" s="29"/>
      <c r="H118" s="29"/>
    </row>
    <row r="119" spans="1:8" s="52" customFormat="1" ht="18" outlineLevel="1">
      <c r="A119" s="95"/>
      <c r="B119" s="96"/>
      <c r="C119" s="47" t="s">
        <v>51</v>
      </c>
      <c r="D119" s="51" t="s">
        <v>14</v>
      </c>
      <c r="E119" s="60">
        <v>9.7000000000000003E-3</v>
      </c>
      <c r="F119" s="53">
        <f>F115*E119</f>
        <v>4.8500000000000001E-2</v>
      </c>
      <c r="G119" s="29"/>
      <c r="H119" s="29"/>
    </row>
    <row r="120" spans="1:8" s="52" customFormat="1" ht="18" outlineLevel="1">
      <c r="A120" s="95"/>
      <c r="B120" s="96"/>
      <c r="C120" s="47" t="s">
        <v>38</v>
      </c>
      <c r="D120" s="51" t="s">
        <v>20</v>
      </c>
      <c r="E120" s="60">
        <v>1.22</v>
      </c>
      <c r="F120" s="53">
        <f>F115*E120</f>
        <v>6.1</v>
      </c>
      <c r="G120" s="29"/>
      <c r="H120" s="29"/>
    </row>
    <row r="121" spans="1:8" s="52" customFormat="1" ht="18" outlineLevel="1">
      <c r="A121" s="95"/>
      <c r="B121" s="96"/>
      <c r="C121" s="47" t="s">
        <v>52</v>
      </c>
      <c r="D121" s="51" t="s">
        <v>20</v>
      </c>
      <c r="E121" s="60">
        <v>7.0000000000000007E-2</v>
      </c>
      <c r="F121" s="53">
        <f>F115*E121</f>
        <v>0.35000000000000003</v>
      </c>
      <c r="G121" s="29"/>
      <c r="H121" s="29"/>
    </row>
    <row r="122" spans="1:8" s="52" customFormat="1" ht="30" outlineLevel="1">
      <c r="A122" s="95"/>
      <c r="B122" s="96"/>
      <c r="C122" s="47" t="s">
        <v>91</v>
      </c>
      <c r="D122" s="51" t="s">
        <v>32</v>
      </c>
      <c r="E122" s="60">
        <v>1.6</v>
      </c>
      <c r="F122" s="53">
        <f>F120*1.6</f>
        <v>9.76</v>
      </c>
      <c r="G122" s="29"/>
      <c r="H122" s="29"/>
    </row>
    <row r="123" spans="1:8" s="52" customFormat="1" ht="45">
      <c r="A123" s="95">
        <v>6</v>
      </c>
      <c r="B123" s="97" t="s">
        <v>53</v>
      </c>
      <c r="C123" s="49" t="s">
        <v>114</v>
      </c>
      <c r="D123" s="51" t="s">
        <v>41</v>
      </c>
      <c r="E123" s="68"/>
      <c r="F123" s="69">
        <v>50</v>
      </c>
      <c r="G123" s="29"/>
      <c r="H123" s="29"/>
    </row>
    <row r="124" spans="1:8" s="52" customFormat="1" ht="18" outlineLevel="1">
      <c r="A124" s="95"/>
      <c r="B124" s="97"/>
      <c r="C124" s="47" t="s">
        <v>19</v>
      </c>
      <c r="D124" s="51" t="s">
        <v>13</v>
      </c>
      <c r="E124" s="60">
        <v>3.3000000000000002E-2</v>
      </c>
      <c r="F124" s="53">
        <f>F123*E124</f>
        <v>1.6500000000000001</v>
      </c>
      <c r="G124" s="29"/>
      <c r="H124" s="29"/>
    </row>
    <row r="125" spans="1:8" s="52" customFormat="1" ht="18" outlineLevel="1">
      <c r="A125" s="95"/>
      <c r="B125" s="97"/>
      <c r="C125" s="47" t="s">
        <v>55</v>
      </c>
      <c r="D125" s="51" t="s">
        <v>14</v>
      </c>
      <c r="E125" s="60">
        <v>4.1999999999999996E-4</v>
      </c>
      <c r="F125" s="53">
        <f>E125*F123</f>
        <v>2.0999999999999998E-2</v>
      </c>
      <c r="G125" s="29"/>
      <c r="H125" s="29"/>
    </row>
    <row r="126" spans="1:8" s="52" customFormat="1" ht="18" outlineLevel="1">
      <c r="A126" s="95"/>
      <c r="B126" s="97"/>
      <c r="C126" s="47" t="s">
        <v>56</v>
      </c>
      <c r="D126" s="51" t="s">
        <v>14</v>
      </c>
      <c r="E126" s="60">
        <v>1.12E-2</v>
      </c>
      <c r="F126" s="53">
        <f>F123*E126</f>
        <v>0.55999999999999994</v>
      </c>
      <c r="G126" s="29"/>
      <c r="H126" s="29"/>
    </row>
    <row r="127" spans="1:8" s="52" customFormat="1" ht="18" outlineLevel="1">
      <c r="A127" s="95"/>
      <c r="B127" s="97"/>
      <c r="C127" s="47" t="s">
        <v>57</v>
      </c>
      <c r="D127" s="51" t="s">
        <v>14</v>
      </c>
      <c r="E127" s="60">
        <v>2.4799999999999999E-2</v>
      </c>
      <c r="F127" s="53">
        <f>E127*F123</f>
        <v>1.24</v>
      </c>
      <c r="G127" s="29"/>
      <c r="H127" s="29"/>
    </row>
    <row r="128" spans="1:8" s="52" customFormat="1" ht="18" outlineLevel="1">
      <c r="A128" s="95"/>
      <c r="B128" s="97"/>
      <c r="C128" s="47" t="s">
        <v>58</v>
      </c>
      <c r="D128" s="51" t="s">
        <v>14</v>
      </c>
      <c r="E128" s="60">
        <v>2.5800000000000003E-3</v>
      </c>
      <c r="F128" s="53">
        <f>E128*F123</f>
        <v>0.129</v>
      </c>
      <c r="G128" s="29"/>
      <c r="H128" s="29"/>
    </row>
    <row r="129" spans="1:8" s="52" customFormat="1" ht="18" outlineLevel="1">
      <c r="A129" s="95"/>
      <c r="B129" s="97"/>
      <c r="C129" s="47" t="s">
        <v>59</v>
      </c>
      <c r="D129" s="51" t="s">
        <v>14</v>
      </c>
      <c r="E129" s="60">
        <v>4.1399999999999996E-3</v>
      </c>
      <c r="F129" s="53">
        <f>E129*F123</f>
        <v>0.20699999999999999</v>
      </c>
      <c r="G129" s="29"/>
      <c r="H129" s="29"/>
    </row>
    <row r="130" spans="1:8" s="52" customFormat="1" ht="18" outlineLevel="1">
      <c r="A130" s="95"/>
      <c r="B130" s="97"/>
      <c r="C130" s="47" t="s">
        <v>60</v>
      </c>
      <c r="D130" s="51" t="s">
        <v>14</v>
      </c>
      <c r="E130" s="60">
        <v>5.2999999999999998E-4</v>
      </c>
      <c r="F130" s="53">
        <f>F123*E130</f>
        <v>2.6499999999999999E-2</v>
      </c>
      <c r="G130" s="29"/>
      <c r="H130" s="29"/>
    </row>
    <row r="131" spans="1:8" s="52" customFormat="1" ht="18" outlineLevel="1">
      <c r="A131" s="95"/>
      <c r="B131" s="97"/>
      <c r="C131" s="47" t="s">
        <v>61</v>
      </c>
      <c r="D131" s="51" t="s">
        <v>20</v>
      </c>
      <c r="E131" s="60">
        <v>0.126</v>
      </c>
      <c r="F131" s="53">
        <f>E131*F123</f>
        <v>6.3</v>
      </c>
      <c r="G131" s="29"/>
      <c r="H131" s="29"/>
    </row>
    <row r="132" spans="1:8" s="52" customFormat="1" ht="18" outlineLevel="1">
      <c r="A132" s="95"/>
      <c r="B132" s="97"/>
      <c r="C132" s="47" t="s">
        <v>52</v>
      </c>
      <c r="D132" s="51" t="s">
        <v>20</v>
      </c>
      <c r="E132" s="60">
        <v>0.03</v>
      </c>
      <c r="F132" s="53">
        <f>F123*E132</f>
        <v>1.5</v>
      </c>
      <c r="G132" s="29"/>
      <c r="H132" s="29"/>
    </row>
    <row r="133" spans="1:8" s="52" customFormat="1" ht="30" outlineLevel="1">
      <c r="A133" s="95"/>
      <c r="B133" s="97"/>
      <c r="C133" s="47" t="s">
        <v>93</v>
      </c>
      <c r="D133" s="51" t="s">
        <v>32</v>
      </c>
      <c r="E133" s="60">
        <v>1.6</v>
      </c>
      <c r="F133" s="53">
        <f>F131*1.6</f>
        <v>10.08</v>
      </c>
      <c r="G133" s="29"/>
      <c r="H133" s="29"/>
    </row>
    <row r="134" spans="1:8" s="34" customFormat="1" ht="30">
      <c r="A134" s="93">
        <v>7</v>
      </c>
      <c r="B134" s="94" t="s">
        <v>76</v>
      </c>
      <c r="C134" s="49" t="s">
        <v>77</v>
      </c>
      <c r="D134" s="30" t="s">
        <v>32</v>
      </c>
      <c r="E134" s="41"/>
      <c r="F134" s="42">
        <v>0.03</v>
      </c>
      <c r="G134" s="29"/>
      <c r="H134" s="29"/>
    </row>
    <row r="135" spans="1:8" s="34" customFormat="1" ht="18" outlineLevel="1">
      <c r="A135" s="93"/>
      <c r="B135" s="94"/>
      <c r="C135" s="47" t="s">
        <v>78</v>
      </c>
      <c r="D135" s="30" t="s">
        <v>14</v>
      </c>
      <c r="E135" s="31">
        <v>0.3</v>
      </c>
      <c r="F135" s="35">
        <f>F134*E135</f>
        <v>8.9999999999999993E-3</v>
      </c>
      <c r="G135" s="29"/>
      <c r="H135" s="29"/>
    </row>
    <row r="136" spans="1:8" s="34" customFormat="1" ht="18" outlineLevel="1">
      <c r="A136" s="93"/>
      <c r="B136" s="94"/>
      <c r="C136" s="47" t="s">
        <v>79</v>
      </c>
      <c r="D136" s="30" t="s">
        <v>32</v>
      </c>
      <c r="E136" s="31">
        <v>1.03</v>
      </c>
      <c r="F136" s="35">
        <f>F134*E136</f>
        <v>3.09E-2</v>
      </c>
      <c r="G136" s="29"/>
      <c r="H136" s="29"/>
    </row>
    <row r="137" spans="1:8" s="34" customFormat="1" ht="60">
      <c r="A137" s="93">
        <v>8</v>
      </c>
      <c r="B137" s="94" t="s">
        <v>88</v>
      </c>
      <c r="C137" s="49" t="s">
        <v>123</v>
      </c>
      <c r="D137" s="30" t="s">
        <v>41</v>
      </c>
      <c r="E137" s="31"/>
      <c r="F137" s="32">
        <v>50</v>
      </c>
      <c r="G137" s="29"/>
      <c r="H137" s="29"/>
    </row>
    <row r="138" spans="1:8" s="34" customFormat="1" ht="18" outlineLevel="1">
      <c r="A138" s="93"/>
      <c r="B138" s="94"/>
      <c r="C138" s="47" t="s">
        <v>82</v>
      </c>
      <c r="D138" s="30" t="s">
        <v>13</v>
      </c>
      <c r="E138" s="31">
        <v>3.7499999999999999E-2</v>
      </c>
      <c r="F138" s="35">
        <f>F137*E138</f>
        <v>1.875</v>
      </c>
      <c r="G138" s="29"/>
      <c r="H138" s="29"/>
    </row>
    <row r="139" spans="1:8" s="34" customFormat="1" ht="18" outlineLevel="1">
      <c r="A139" s="93"/>
      <c r="B139" s="94"/>
      <c r="C139" s="47" t="s">
        <v>83</v>
      </c>
      <c r="D139" s="30" t="s">
        <v>14</v>
      </c>
      <c r="E139" s="31">
        <v>3.0200000000000001E-3</v>
      </c>
      <c r="F139" s="35">
        <f>E139*F137</f>
        <v>0.151</v>
      </c>
      <c r="G139" s="29"/>
      <c r="H139" s="29"/>
    </row>
    <row r="140" spans="1:8" s="34" customFormat="1" ht="18" outlineLevel="1">
      <c r="A140" s="93"/>
      <c r="B140" s="94"/>
      <c r="C140" s="47" t="s">
        <v>84</v>
      </c>
      <c r="D140" s="30" t="s">
        <v>14</v>
      </c>
      <c r="E140" s="31">
        <v>3.7000000000000002E-3</v>
      </c>
      <c r="F140" s="35">
        <f>F137*E140</f>
        <v>0.185</v>
      </c>
      <c r="G140" s="29"/>
      <c r="H140" s="29"/>
    </row>
    <row r="141" spans="1:8" s="34" customFormat="1" ht="18" outlineLevel="1">
      <c r="A141" s="93"/>
      <c r="B141" s="94"/>
      <c r="C141" s="47" t="s">
        <v>85</v>
      </c>
      <c r="D141" s="30" t="s">
        <v>14</v>
      </c>
      <c r="E141" s="31">
        <v>1.11E-2</v>
      </c>
      <c r="F141" s="35">
        <f>F137*E141</f>
        <v>0.55500000000000005</v>
      </c>
      <c r="G141" s="29"/>
      <c r="H141" s="29"/>
    </row>
    <row r="142" spans="1:8" s="34" customFormat="1" ht="18" outlineLevel="1">
      <c r="A142" s="93"/>
      <c r="B142" s="94"/>
      <c r="C142" s="47" t="s">
        <v>15</v>
      </c>
      <c r="D142" s="30" t="s">
        <v>16</v>
      </c>
      <c r="E142" s="31">
        <v>2.3E-3</v>
      </c>
      <c r="F142" s="35">
        <f>E142*F137</f>
        <v>0.11499999999999999</v>
      </c>
      <c r="G142" s="29"/>
      <c r="H142" s="29"/>
    </row>
    <row r="143" spans="1:8" s="34" customFormat="1" ht="18" outlineLevel="1">
      <c r="A143" s="93"/>
      <c r="B143" s="94"/>
      <c r="C143" s="47" t="s">
        <v>18</v>
      </c>
      <c r="D143" s="30" t="s">
        <v>16</v>
      </c>
      <c r="E143" s="31">
        <v>1.4500000000000001E-2</v>
      </c>
      <c r="F143" s="35">
        <f>F137*E143</f>
        <v>0.72500000000000009</v>
      </c>
      <c r="G143" s="29"/>
      <c r="H143" s="29"/>
    </row>
    <row r="144" spans="1:8" s="34" customFormat="1" ht="18" outlineLevel="1">
      <c r="A144" s="93"/>
      <c r="B144" s="94"/>
      <c r="C144" s="47" t="s">
        <v>90</v>
      </c>
      <c r="D144" s="30" t="s">
        <v>32</v>
      </c>
      <c r="E144" s="31">
        <v>9.74E-2</v>
      </c>
      <c r="F144" s="43">
        <f>E144*F137</f>
        <v>4.87</v>
      </c>
      <c r="G144" s="29"/>
      <c r="H144" s="29"/>
    </row>
    <row r="145" spans="1:10" s="34" customFormat="1" ht="30" outlineLevel="1">
      <c r="A145" s="93"/>
      <c r="B145" s="94"/>
      <c r="C145" s="47" t="s">
        <v>94</v>
      </c>
      <c r="D145" s="30" t="s">
        <v>32</v>
      </c>
      <c r="E145" s="31"/>
      <c r="F145" s="35">
        <f>F144</f>
        <v>4.87</v>
      </c>
      <c r="G145" s="29"/>
      <c r="H145" s="29"/>
    </row>
    <row r="146" spans="1:10" s="52" customFormat="1" ht="18">
      <c r="A146" s="55"/>
      <c r="B146" s="57"/>
      <c r="C146" s="58" t="s">
        <v>124</v>
      </c>
      <c r="D146" s="59"/>
      <c r="E146" s="60"/>
      <c r="F146" s="61"/>
      <c r="G146" s="29"/>
      <c r="H146" s="29"/>
    </row>
    <row r="147" spans="1:10" s="34" customFormat="1" ht="30">
      <c r="A147" s="93">
        <v>1</v>
      </c>
      <c r="B147" s="70" t="s">
        <v>130</v>
      </c>
      <c r="C147" s="49" t="s">
        <v>125</v>
      </c>
      <c r="D147" s="30" t="s">
        <v>41</v>
      </c>
      <c r="E147" s="31"/>
      <c r="F147" s="32">
        <v>50</v>
      </c>
      <c r="G147" s="33"/>
      <c r="H147" s="33"/>
    </row>
    <row r="148" spans="1:10" s="34" customFormat="1" ht="18" outlineLevel="1">
      <c r="A148" s="93"/>
      <c r="B148" s="70"/>
      <c r="C148" s="47" t="s">
        <v>126</v>
      </c>
      <c r="D148" s="30" t="s">
        <v>13</v>
      </c>
      <c r="E148" s="44">
        <v>0.10199999999999999</v>
      </c>
      <c r="F148" s="43">
        <f>E148*F147</f>
        <v>5.0999999999999996</v>
      </c>
      <c r="G148" s="33"/>
      <c r="H148" s="33"/>
    </row>
    <row r="149" spans="1:10" s="34" customFormat="1" ht="30">
      <c r="A149" s="93">
        <v>2</v>
      </c>
      <c r="B149" s="70" t="s">
        <v>131</v>
      </c>
      <c r="C149" s="49" t="s">
        <v>127</v>
      </c>
      <c r="D149" s="30" t="s">
        <v>132</v>
      </c>
      <c r="E149" s="31"/>
      <c r="F149" s="32">
        <v>50</v>
      </c>
      <c r="G149" s="33"/>
      <c r="H149" s="33"/>
    </row>
    <row r="150" spans="1:10" s="34" customFormat="1" ht="18" outlineLevel="1">
      <c r="A150" s="93"/>
      <c r="B150" s="70"/>
      <c r="C150" s="47" t="s">
        <v>126</v>
      </c>
      <c r="D150" s="30" t="s">
        <v>13</v>
      </c>
      <c r="E150" s="31">
        <v>0.38300000000000001</v>
      </c>
      <c r="F150" s="35">
        <f>E150*F149</f>
        <v>19.149999999999999</v>
      </c>
      <c r="G150" s="33"/>
      <c r="H150" s="33"/>
    </row>
    <row r="151" spans="1:10" s="34" customFormat="1" ht="30" outlineLevel="1">
      <c r="A151" s="93"/>
      <c r="B151" s="70" t="s">
        <v>129</v>
      </c>
      <c r="C151" s="47" t="s">
        <v>133</v>
      </c>
      <c r="D151" s="30" t="s">
        <v>92</v>
      </c>
      <c r="E151" s="44">
        <v>0.15</v>
      </c>
      <c r="F151" s="43">
        <f>E151*F149</f>
        <v>7.5</v>
      </c>
      <c r="G151" s="33"/>
      <c r="H151" s="33"/>
    </row>
    <row r="152" spans="1:10" s="34" customFormat="1" ht="18" outlineLevel="1">
      <c r="A152" s="93"/>
      <c r="B152" s="70"/>
      <c r="C152" s="47" t="s">
        <v>128</v>
      </c>
      <c r="D152" s="30" t="s">
        <v>32</v>
      </c>
      <c r="E152" s="31"/>
      <c r="F152" s="35">
        <f>F149*1.6</f>
        <v>80</v>
      </c>
      <c r="G152" s="33"/>
      <c r="H152" s="33"/>
    </row>
    <row r="153" spans="1:10" ht="15.75">
      <c r="A153" s="3"/>
      <c r="B153" s="4"/>
      <c r="C153" s="5" t="s">
        <v>62</v>
      </c>
      <c r="D153" s="6"/>
      <c r="E153" s="28"/>
      <c r="F153" s="28"/>
      <c r="G153" s="29"/>
      <c r="H153" s="11"/>
      <c r="I153" s="7"/>
      <c r="J153" s="7"/>
    </row>
    <row r="154" spans="1:10" ht="15.75">
      <c r="A154" s="3"/>
      <c r="B154" s="4"/>
      <c r="C154" s="8" t="s">
        <v>111</v>
      </c>
      <c r="D154" s="6"/>
      <c r="E154" s="28"/>
      <c r="F154" s="28"/>
      <c r="G154" s="29"/>
      <c r="H154" s="11"/>
      <c r="I154" s="7"/>
      <c r="J154" s="7"/>
    </row>
    <row r="155" spans="1:10" ht="15.75">
      <c r="A155" s="3"/>
      <c r="B155" s="19"/>
      <c r="C155" s="21" t="s">
        <v>68</v>
      </c>
      <c r="D155" s="22" t="s">
        <v>134</v>
      </c>
      <c r="E155" s="11"/>
      <c r="F155" s="11"/>
      <c r="G155" s="29"/>
      <c r="H155" s="11"/>
      <c r="I155" s="7"/>
      <c r="J155" s="7"/>
    </row>
    <row r="156" spans="1:10" ht="15.75">
      <c r="A156" s="3"/>
      <c r="B156" s="19"/>
      <c r="C156" s="21" t="s">
        <v>5</v>
      </c>
      <c r="D156" s="13" t="s">
        <v>16</v>
      </c>
      <c r="E156" s="11"/>
      <c r="F156" s="11"/>
      <c r="G156" s="11"/>
      <c r="H156" s="11"/>
      <c r="I156" s="7"/>
      <c r="J156" s="7"/>
    </row>
    <row r="157" spans="1:10" ht="15.75">
      <c r="A157" s="3"/>
      <c r="B157" s="19"/>
      <c r="C157" s="21" t="s">
        <v>69</v>
      </c>
      <c r="D157" s="22" t="s">
        <v>134</v>
      </c>
      <c r="E157" s="11"/>
      <c r="F157" s="11"/>
      <c r="G157" s="11"/>
      <c r="H157" s="11"/>
      <c r="I157" s="7"/>
      <c r="J157" s="7"/>
    </row>
    <row r="158" spans="1:10" ht="15.75">
      <c r="A158" s="3"/>
      <c r="B158" s="19"/>
      <c r="C158" s="21" t="s">
        <v>5</v>
      </c>
      <c r="D158" s="13" t="s">
        <v>16</v>
      </c>
      <c r="E158" s="11"/>
      <c r="F158" s="11"/>
      <c r="G158" s="11"/>
      <c r="H158" s="11"/>
      <c r="I158" s="7"/>
      <c r="J158" s="7"/>
    </row>
    <row r="159" spans="1:10" ht="15.75">
      <c r="A159" s="3"/>
      <c r="B159" s="19"/>
      <c r="C159" s="21" t="s">
        <v>70</v>
      </c>
      <c r="D159" s="22">
        <v>0.03</v>
      </c>
      <c r="E159" s="11"/>
      <c r="F159" s="11"/>
      <c r="G159" s="11"/>
      <c r="H159" s="11"/>
      <c r="I159" s="7"/>
      <c r="J159" s="7"/>
    </row>
    <row r="160" spans="1:10" ht="15.75">
      <c r="A160" s="3"/>
      <c r="B160" s="19"/>
      <c r="C160" s="21" t="s">
        <v>5</v>
      </c>
      <c r="D160" s="13" t="s">
        <v>16</v>
      </c>
      <c r="E160" s="11"/>
      <c r="F160" s="11"/>
      <c r="G160" s="11"/>
      <c r="H160" s="11"/>
      <c r="I160" s="7"/>
      <c r="J160" s="7"/>
    </row>
    <row r="161" spans="1:10" ht="15.75">
      <c r="A161" s="3"/>
      <c r="B161" s="19"/>
      <c r="C161" s="21" t="s">
        <v>71</v>
      </c>
      <c r="D161" s="22">
        <v>0.18</v>
      </c>
      <c r="E161" s="11"/>
      <c r="F161" s="11"/>
      <c r="G161" s="11"/>
      <c r="H161" s="11"/>
      <c r="I161" s="7"/>
      <c r="J161" s="7"/>
    </row>
    <row r="162" spans="1:10" ht="15.75">
      <c r="A162" s="3"/>
      <c r="B162" s="19"/>
      <c r="C162" s="21" t="s">
        <v>5</v>
      </c>
      <c r="D162" s="13" t="s">
        <v>16</v>
      </c>
      <c r="E162" s="11"/>
      <c r="F162" s="11"/>
      <c r="G162" s="11"/>
      <c r="H162" s="11">
        <v>62896</v>
      </c>
      <c r="I162" s="7"/>
      <c r="J162" s="7"/>
    </row>
    <row r="163" spans="1:10" ht="15.75">
      <c r="A163" s="23"/>
      <c r="B163" s="24"/>
      <c r="C163" s="25"/>
      <c r="D163" s="26"/>
      <c r="E163" s="56"/>
      <c r="F163" s="56"/>
      <c r="G163" s="56"/>
      <c r="H163" s="56"/>
      <c r="I163" s="7"/>
      <c r="J163" s="7"/>
    </row>
  </sheetData>
  <mergeCells count="54">
    <mergeCell ref="A147:A148"/>
    <mergeCell ref="A149:A152"/>
    <mergeCell ref="A123:A133"/>
    <mergeCell ref="B123:B133"/>
    <mergeCell ref="A134:A136"/>
    <mergeCell ref="B134:B136"/>
    <mergeCell ref="A137:A145"/>
    <mergeCell ref="B137:B145"/>
    <mergeCell ref="A115:A122"/>
    <mergeCell ref="B115:B122"/>
    <mergeCell ref="A79:A81"/>
    <mergeCell ref="B79:B81"/>
    <mergeCell ref="A82:A90"/>
    <mergeCell ref="B82:B90"/>
    <mergeCell ref="A91:A98"/>
    <mergeCell ref="B91:B98"/>
    <mergeCell ref="A102:A103"/>
    <mergeCell ref="B102:B103"/>
    <mergeCell ref="A104:A108"/>
    <mergeCell ref="B104:B108"/>
    <mergeCell ref="A110:A114"/>
    <mergeCell ref="A56:A66"/>
    <mergeCell ref="B56:B66"/>
    <mergeCell ref="A67:A69"/>
    <mergeCell ref="B67:B69"/>
    <mergeCell ref="A70:A78"/>
    <mergeCell ref="B70:B78"/>
    <mergeCell ref="A35:A37"/>
    <mergeCell ref="B35:B37"/>
    <mergeCell ref="A41:A47"/>
    <mergeCell ref="B41:B47"/>
    <mergeCell ref="A48:A55"/>
    <mergeCell ref="B48:B55"/>
    <mergeCell ref="A29:A34"/>
    <mergeCell ref="H2:H3"/>
    <mergeCell ref="A6:A7"/>
    <mergeCell ref="B6:B7"/>
    <mergeCell ref="A8:A11"/>
    <mergeCell ref="B8:B11"/>
    <mergeCell ref="A14:A18"/>
    <mergeCell ref="B14:B18"/>
    <mergeCell ref="A19:A20"/>
    <mergeCell ref="B19:B20"/>
    <mergeCell ref="A21:A22"/>
    <mergeCell ref="B21:B22"/>
    <mergeCell ref="A24:A28"/>
    <mergeCell ref="A1:H1"/>
    <mergeCell ref="A2:A3"/>
    <mergeCell ref="B2:B3"/>
    <mergeCell ref="C2:C3"/>
    <mergeCell ref="D2:D3"/>
    <mergeCell ref="G2:G3"/>
    <mergeCell ref="F2:F3"/>
    <mergeCell ref="E2:E3"/>
  </mergeCells>
  <conditionalFormatting sqref="A1 A23 C23:F23 A48:F56 A14:F20 A5:B5 A35:F37 A7:F7 H14:H38 H7:H12 A39:F39 H41:H99 G7:G145 H101:H145 A153:H162 D5:H5 A6:H6 A4:H4 H3 A3:D3 A2:H2">
    <cfRule type="cellIs" dxfId="83" priority="67" operator="equal">
      <formula>0</formula>
    </cfRule>
  </conditionalFormatting>
  <conditionalFormatting sqref="A24:C24 B25:F26 E24:F24">
    <cfRule type="cellIs" dxfId="82" priority="68" operator="equal">
      <formula>0</formula>
    </cfRule>
  </conditionalFormatting>
  <conditionalFormatting sqref="B27:F27 B28:C28 E28:F28">
    <cfRule type="cellIs" dxfId="81" priority="69" operator="equal">
      <formula>0</formula>
    </cfRule>
  </conditionalFormatting>
  <conditionalFormatting sqref="D28">
    <cfRule type="cellIs" dxfId="80" priority="70" operator="equal">
      <formula>0</formula>
    </cfRule>
  </conditionalFormatting>
  <conditionalFormatting sqref="B23">
    <cfRule type="cellIs" dxfId="79" priority="71" operator="equal">
      <formula>0</formula>
    </cfRule>
  </conditionalFormatting>
  <conditionalFormatting sqref="A21:F22">
    <cfRule type="cellIs" dxfId="78" priority="72" operator="equal">
      <formula>0</formula>
    </cfRule>
  </conditionalFormatting>
  <conditionalFormatting sqref="D24">
    <cfRule type="cellIs" dxfId="77" priority="73" operator="equal">
      <formula>0</formula>
    </cfRule>
  </conditionalFormatting>
  <conditionalFormatting sqref="C57">
    <cfRule type="cellIs" dxfId="76" priority="74" operator="equal">
      <formula>0</formula>
    </cfRule>
  </conditionalFormatting>
  <conditionalFormatting sqref="E64:F64 D57:F57 C64 C58:F63">
    <cfRule type="cellIs" dxfId="75" priority="75" operator="equal">
      <formula>0</formula>
    </cfRule>
  </conditionalFormatting>
  <conditionalFormatting sqref="E65:F65 C65 C66:F66">
    <cfRule type="cellIs" dxfId="74" priority="76" operator="equal">
      <formula>0</formula>
    </cfRule>
  </conditionalFormatting>
  <conditionalFormatting sqref="D64">
    <cfRule type="cellIs" dxfId="73" priority="77" operator="equal">
      <formula>0</formula>
    </cfRule>
  </conditionalFormatting>
  <conditionalFormatting sqref="D65">
    <cfRule type="cellIs" dxfId="72" priority="78" operator="equal">
      <formula>0</formula>
    </cfRule>
  </conditionalFormatting>
  <conditionalFormatting sqref="H39:H40">
    <cfRule type="cellIs" dxfId="71" priority="80" operator="equal">
      <formula>0</formula>
    </cfRule>
  </conditionalFormatting>
  <conditionalFormatting sqref="C5">
    <cfRule type="cellIs" dxfId="70" priority="81" operator="equal">
      <formula>0</formula>
    </cfRule>
  </conditionalFormatting>
  <conditionalFormatting sqref="A12:F12">
    <cfRule type="cellIs" dxfId="69" priority="82" operator="equal">
      <formula>0</formula>
    </cfRule>
  </conditionalFormatting>
  <conditionalFormatting sqref="A13:F13 H13">
    <cfRule type="cellIs" dxfId="68" priority="83" operator="equal">
      <formula>0</formula>
    </cfRule>
  </conditionalFormatting>
  <conditionalFormatting sqref="A40:F40">
    <cfRule type="cellIs" dxfId="67" priority="84" operator="equal">
      <formula>0</formula>
    </cfRule>
  </conditionalFormatting>
  <conditionalFormatting sqref="A99:F99">
    <cfRule type="cellIs" dxfId="66" priority="85" operator="equal">
      <formula>0</formula>
    </cfRule>
  </conditionalFormatting>
  <conditionalFormatting sqref="A100:F100 H100">
    <cfRule type="cellIs" dxfId="65" priority="86" operator="equal">
      <formula>0</formula>
    </cfRule>
  </conditionalFormatting>
  <conditionalFormatting sqref="A38:F38">
    <cfRule type="cellIs" dxfId="64" priority="87" operator="equal">
      <formula>0</formula>
    </cfRule>
  </conditionalFormatting>
  <conditionalFormatting sqref="B32:E33">
    <cfRule type="cellIs" dxfId="63" priority="89" operator="equal">
      <formula>0</formula>
    </cfRule>
  </conditionalFormatting>
  <conditionalFormatting sqref="A29:F29">
    <cfRule type="cellIs" dxfId="62" priority="90" operator="equal">
      <formula>0</formula>
    </cfRule>
  </conditionalFormatting>
  <conditionalFormatting sqref="B34:E34">
    <cfRule type="cellIs" dxfId="61" priority="91" operator="equal">
      <formula>0</formula>
    </cfRule>
  </conditionalFormatting>
  <conditionalFormatting sqref="B30:F30 B31:E31 F31:F33">
    <cfRule type="cellIs" dxfId="60" priority="92" operator="equal">
      <formula>0</formula>
    </cfRule>
  </conditionalFormatting>
  <conditionalFormatting sqref="F34">
    <cfRule type="cellIs" dxfId="59" priority="93" operator="equal">
      <formula>0</formula>
    </cfRule>
  </conditionalFormatting>
  <conditionalFormatting sqref="C97:F98">
    <cfRule type="cellIs" dxfId="58" priority="94" operator="equal">
      <formula>0</formula>
    </cfRule>
  </conditionalFormatting>
  <conditionalFormatting sqref="A91:F91 C92:F96">
    <cfRule type="cellIs" dxfId="57" priority="95" operator="equal">
      <formula>0</formula>
    </cfRule>
  </conditionalFormatting>
  <conditionalFormatting sqref="A102:F102 A109 C105:F109 A104:F104 C103:F103">
    <cfRule type="cellIs" dxfId="56" priority="60" operator="equal">
      <formula>0</formula>
    </cfRule>
  </conditionalFormatting>
  <conditionalFormatting sqref="D110">
    <cfRule type="cellIs" dxfId="55" priority="55" operator="equal">
      <formula>0</formula>
    </cfRule>
  </conditionalFormatting>
  <conditionalFormatting sqref="B113:F113 B114:C114 E114:F114">
    <cfRule type="cellIs" dxfId="54" priority="57" operator="equal">
      <formula>0</formula>
    </cfRule>
  </conditionalFormatting>
  <conditionalFormatting sqref="A115:F123">
    <cfRule type="cellIs" dxfId="53" priority="54" operator="equal">
      <formula>0</formula>
    </cfRule>
  </conditionalFormatting>
  <conditionalFormatting sqref="B109">
    <cfRule type="cellIs" dxfId="52" priority="59" operator="equal">
      <formula>0</formula>
    </cfRule>
  </conditionalFormatting>
  <conditionalFormatting sqref="A110:C110 B111:F112 E110:F110">
    <cfRule type="cellIs" dxfId="51" priority="58" operator="equal">
      <formula>0</formula>
    </cfRule>
  </conditionalFormatting>
  <conditionalFormatting sqref="D114">
    <cfRule type="cellIs" dxfId="50" priority="56" operator="equal">
      <formula>0</formula>
    </cfRule>
  </conditionalFormatting>
  <conditionalFormatting sqref="E131:F131 D124:F124 C131 C125:F130">
    <cfRule type="cellIs" dxfId="49" priority="53" operator="equal">
      <formula>0</formula>
    </cfRule>
  </conditionalFormatting>
  <conditionalFormatting sqref="E132:F132 C132 C133:F133">
    <cfRule type="cellIs" dxfId="48" priority="52" operator="equal">
      <formula>0</formula>
    </cfRule>
  </conditionalFormatting>
  <conditionalFormatting sqref="D131">
    <cfRule type="cellIs" dxfId="47" priority="51" operator="equal">
      <formula>0</formula>
    </cfRule>
  </conditionalFormatting>
  <conditionalFormatting sqref="D132">
    <cfRule type="cellIs" dxfId="46" priority="50" operator="equal">
      <formula>0</formula>
    </cfRule>
  </conditionalFormatting>
  <conditionalFormatting sqref="C124">
    <cfRule type="cellIs" dxfId="45" priority="49" operator="equal">
      <formula>0</formula>
    </cfRule>
  </conditionalFormatting>
  <conditionalFormatting sqref="A101:F101">
    <cfRule type="cellIs" dxfId="44" priority="47" operator="equal">
      <formula>0</formula>
    </cfRule>
  </conditionalFormatting>
  <conditionalFormatting sqref="A8 C8:F9">
    <cfRule type="cellIs" dxfId="43" priority="46" operator="equal">
      <formula>0</formula>
    </cfRule>
  </conditionalFormatting>
  <conditionalFormatting sqref="C11:F11">
    <cfRule type="cellIs" dxfId="42" priority="45" operator="equal">
      <formula>0</formula>
    </cfRule>
  </conditionalFormatting>
  <conditionalFormatting sqref="C10:F10">
    <cfRule type="cellIs" dxfId="41" priority="44" operator="equal">
      <formula>0</formula>
    </cfRule>
  </conditionalFormatting>
  <conditionalFormatting sqref="B8">
    <cfRule type="cellIs" dxfId="40" priority="43" operator="equal">
      <formula>0</formula>
    </cfRule>
  </conditionalFormatting>
  <conditionalFormatting sqref="E86:F86 D79:F79 C86 C80:F85">
    <cfRule type="cellIs" dxfId="39" priority="39" operator="equal">
      <formula>0</formula>
    </cfRule>
  </conditionalFormatting>
  <conditionalFormatting sqref="D86">
    <cfRule type="cellIs" dxfId="38" priority="37" operator="equal">
      <formula>0</formula>
    </cfRule>
  </conditionalFormatting>
  <conditionalFormatting sqref="C78:F78">
    <cfRule type="cellIs" dxfId="37" priority="40" operator="equal">
      <formula>0</formula>
    </cfRule>
  </conditionalFormatting>
  <conditionalFormatting sqref="E87:F87 C87 C88:F88">
    <cfRule type="cellIs" dxfId="36" priority="38" operator="equal">
      <formula>0</formula>
    </cfRule>
  </conditionalFormatting>
  <conditionalFormatting sqref="C89:F89">
    <cfRule type="cellIs" dxfId="35" priority="42" operator="equal">
      <formula>0</formula>
    </cfRule>
  </conditionalFormatting>
  <conditionalFormatting sqref="D90:F90">
    <cfRule type="cellIs" dxfId="34" priority="41" operator="equal">
      <formula>0</formula>
    </cfRule>
  </conditionalFormatting>
  <conditionalFormatting sqref="C79">
    <cfRule type="cellIs" dxfId="33" priority="35" operator="equal">
      <formula>0</formula>
    </cfRule>
  </conditionalFormatting>
  <conditionalFormatting sqref="D87">
    <cfRule type="cellIs" dxfId="32" priority="36" operator="equal">
      <formula>0</formula>
    </cfRule>
  </conditionalFormatting>
  <conditionalFormatting sqref="A67:F67">
    <cfRule type="cellIs" dxfId="31" priority="34" operator="equal">
      <formula>0</formula>
    </cfRule>
  </conditionalFormatting>
  <conditionalFormatting sqref="E75:F75 D68:F68 C75 C69:F74">
    <cfRule type="cellIs" dxfId="30" priority="33" operator="equal">
      <formula>0</formula>
    </cfRule>
  </conditionalFormatting>
  <conditionalFormatting sqref="E76:F76 C76 C77:F77">
    <cfRule type="cellIs" dxfId="29" priority="32" operator="equal">
      <formula>0</formula>
    </cfRule>
  </conditionalFormatting>
  <conditionalFormatting sqref="D75">
    <cfRule type="cellIs" dxfId="28" priority="31" operator="equal">
      <formula>0</formula>
    </cfRule>
  </conditionalFormatting>
  <conditionalFormatting sqref="D76">
    <cfRule type="cellIs" dxfId="27" priority="30" operator="equal">
      <formula>0</formula>
    </cfRule>
  </conditionalFormatting>
  <conditionalFormatting sqref="C68">
    <cfRule type="cellIs" dxfId="26" priority="29" operator="equal">
      <formula>0</formula>
    </cfRule>
  </conditionalFormatting>
  <conditionalFormatting sqref="A41:F41">
    <cfRule type="cellIs" dxfId="25" priority="28" operator="equal">
      <formula>0</formula>
    </cfRule>
  </conditionalFormatting>
  <conditionalFormatting sqref="C42:F44">
    <cfRule type="cellIs" dxfId="24" priority="27" operator="equal">
      <formula>0</formula>
    </cfRule>
  </conditionalFormatting>
  <conditionalFormatting sqref="C45:F47">
    <cfRule type="cellIs" dxfId="23" priority="26" operator="equal">
      <formula>0</formula>
    </cfRule>
  </conditionalFormatting>
  <conditionalFormatting sqref="C137:F140">
    <cfRule type="cellIs" dxfId="22" priority="25" operator="equal">
      <formula>0</formula>
    </cfRule>
  </conditionalFormatting>
  <conditionalFormatting sqref="D141">
    <cfRule type="cellIs" dxfId="21" priority="19" operator="equal">
      <formula>0</formula>
    </cfRule>
  </conditionalFormatting>
  <conditionalFormatting sqref="E141:F141 C141">
    <cfRule type="cellIs" dxfId="20" priority="21" operator="equal">
      <formula>0</formula>
    </cfRule>
  </conditionalFormatting>
  <conditionalFormatting sqref="E142:F142 C142 C143:F143">
    <cfRule type="cellIs" dxfId="19" priority="20" operator="equal">
      <formula>0</formula>
    </cfRule>
  </conditionalFormatting>
  <conditionalFormatting sqref="C145">
    <cfRule type="cellIs" dxfId="18" priority="22" operator="equal">
      <formula>0</formula>
    </cfRule>
  </conditionalFormatting>
  <conditionalFormatting sqref="D142">
    <cfRule type="cellIs" dxfId="17" priority="18" operator="equal">
      <formula>0</formula>
    </cfRule>
  </conditionalFormatting>
  <conditionalFormatting sqref="A134:F134">
    <cfRule type="cellIs" dxfId="16" priority="17" operator="equal">
      <formula>0</formula>
    </cfRule>
  </conditionalFormatting>
  <conditionalFormatting sqref="C144:D144 F144">
    <cfRule type="cellIs" dxfId="15" priority="24" operator="equal">
      <formula>0</formula>
    </cfRule>
  </conditionalFormatting>
  <conditionalFormatting sqref="D145:F145">
    <cfRule type="cellIs" dxfId="14" priority="23" operator="equal">
      <formula>0</formula>
    </cfRule>
  </conditionalFormatting>
  <conditionalFormatting sqref="D135:F135 C136:F136">
    <cfRule type="cellIs" dxfId="13" priority="16" operator="equal">
      <formula>0</formula>
    </cfRule>
  </conditionalFormatting>
  <conditionalFormatting sqref="C135">
    <cfRule type="cellIs" dxfId="12" priority="15" operator="equal">
      <formula>0</formula>
    </cfRule>
  </conditionalFormatting>
  <conditionalFormatting sqref="E144">
    <cfRule type="cellIs" dxfId="11" priority="14" operator="equal">
      <formula>0</formula>
    </cfRule>
  </conditionalFormatting>
  <conditionalFormatting sqref="C90">
    <cfRule type="cellIs" dxfId="10" priority="12" operator="equal">
      <formula>0</formula>
    </cfRule>
  </conditionalFormatting>
  <conditionalFormatting sqref="G147:G152">
    <cfRule type="cellIs" dxfId="9" priority="10" operator="equal">
      <formula>0</formula>
    </cfRule>
  </conditionalFormatting>
  <conditionalFormatting sqref="H147:H152">
    <cfRule type="cellIs" dxfId="8" priority="11" operator="equal">
      <formula>0</formula>
    </cfRule>
  </conditionalFormatting>
  <conditionalFormatting sqref="C151:F151">
    <cfRule type="cellIs" dxfId="7" priority="7" operator="equal">
      <formula>0</formula>
    </cfRule>
  </conditionalFormatting>
  <conditionalFormatting sqref="E149:F149 C149 C150:F150">
    <cfRule type="cellIs" dxfId="6" priority="6" operator="equal">
      <formula>0</formula>
    </cfRule>
  </conditionalFormatting>
  <conditionalFormatting sqref="C148:F148">
    <cfRule type="cellIs" dxfId="5" priority="9" operator="equal">
      <formula>0</formula>
    </cfRule>
  </conditionalFormatting>
  <conditionalFormatting sqref="C147:F147">
    <cfRule type="cellIs" dxfId="4" priority="8" operator="equal">
      <formula>0</formula>
    </cfRule>
  </conditionalFormatting>
  <conditionalFormatting sqref="C152:F152">
    <cfRule type="cellIs" dxfId="3" priority="4" operator="equal">
      <formula>0</formula>
    </cfRule>
  </conditionalFormatting>
  <conditionalFormatting sqref="D149">
    <cfRule type="cellIs" dxfId="2" priority="5" operator="equal">
      <formula>0</formula>
    </cfRule>
  </conditionalFormatting>
  <conditionalFormatting sqref="G146:H146">
    <cfRule type="cellIs" dxfId="1" priority="3" operator="equal">
      <formula>0</formula>
    </cfRule>
  </conditionalFormatting>
  <conditionalFormatting sqref="A146:F146">
    <cfRule type="cellIs" dxfId="0" priority="1" operator="equal">
      <formula>0</formula>
    </cfRule>
  </conditionalFormatting>
  <pageMargins left="0.5" right="0.2" top="0.75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Tariel Sakhelashvili</cp:lastModifiedBy>
  <cp:lastPrinted>2020-10-20T10:54:43Z</cp:lastPrinted>
  <dcterms:created xsi:type="dcterms:W3CDTF">2018-11-17T00:32:38Z</dcterms:created>
  <dcterms:modified xsi:type="dcterms:W3CDTF">2021-06-22T07:03:28Z</dcterms:modified>
</cp:coreProperties>
</file>