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7365" tabRatio="936" activeTab="0"/>
  </bookViews>
  <sheets>
    <sheet name="LOKAL 1" sheetId="1" r:id="rId1"/>
  </sheets>
  <externalReferences>
    <externalReference r:id="rId4"/>
    <externalReference r:id="rId5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_xlnm.Print_Area" localSheetId="0">'LOKAL 1'!$A$1:$G$37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<sst xmlns="http://schemas.openxmlformats.org/spreadsheetml/2006/main" count="55" uniqueCount="35">
  <si>
    <t>#</t>
  </si>
  <si>
    <t>მ</t>
  </si>
  <si>
    <t>ლარი</t>
  </si>
  <si>
    <t>ლოკალური ხარჯთაღრიცხვა  N1</t>
  </si>
  <si>
    <t>სახარჯთაღრიცხვო ღირებულება</t>
  </si>
  <si>
    <t>ათ.ლარი</t>
  </si>
  <si>
    <t>რაოდენობა</t>
  </si>
  <si>
    <t>ერთეულის</t>
  </si>
  <si>
    <t>საპრ.მოცემულობა</t>
  </si>
  <si>
    <t>ერთ.</t>
  </si>
  <si>
    <t>სულ</t>
  </si>
  <si>
    <t>ერთ.
განზ.</t>
  </si>
  <si>
    <t>სამუშაოს დასახელება</t>
  </si>
  <si>
    <t>შრომის დანახარჯები</t>
  </si>
  <si>
    <t>კაც/სთ</t>
  </si>
  <si>
    <t>სხვა მანქანა</t>
  </si>
  <si>
    <t>სხვა მასალა</t>
  </si>
  <si>
    <t>ტნ</t>
  </si>
  <si>
    <t>გოფრირებული  d=300მმ SN-8 მილის მონტაჟი დაზიანებულ მონაკვეთებში</t>
  </si>
  <si>
    <t>გოფრირებული მილი d=300მმ sn-8</t>
  </si>
  <si>
    <t>მილების დაფარვა ადგილობრივი მასალით</t>
  </si>
  <si>
    <t>მასალების ზიდვა ხელით</t>
  </si>
  <si>
    <t>ჯამი</t>
  </si>
  <si>
    <t xml:space="preserve">ზედნადები ხარჯები10%: </t>
  </si>
  <si>
    <t xml:space="preserve">გეგმიური დაგროვება 8%:   </t>
  </si>
  <si>
    <t>მიწის დამუშავება  III ჯგუფის გრუნტში ექსკავატორით ჩამჩის ტევადობა 0.5მ3 ,არხის მოსაწყობად</t>
  </si>
  <si>
    <t>მიწის დამუშავება  III ჯგუფის გრუნტში ექსკავატორით ჩამჩის ტევადობა 0.5მ3 ,მილის  მოსაწყობად</t>
  </si>
  <si>
    <t>მან/სთ</t>
  </si>
  <si>
    <t xml:space="preserve">ექსკავატორიV=0,5 მ3 </t>
  </si>
  <si>
    <t>თხრილის მოწყობა III ჯგუფის გრუნტებში ხელით</t>
  </si>
  <si>
    <r>
      <t>მ</t>
    </r>
    <r>
      <rPr>
        <b/>
        <vertAlign val="superscript"/>
        <sz val="9"/>
        <rFont val="Sylfaen"/>
        <family val="1"/>
      </rPr>
      <t>3</t>
    </r>
  </si>
  <si>
    <r>
      <t>100მ</t>
    </r>
    <r>
      <rPr>
        <b/>
        <vertAlign val="superscript"/>
        <sz val="9"/>
        <rFont val="Sylfaen"/>
        <family val="1"/>
      </rPr>
      <t>3</t>
    </r>
  </si>
  <si>
    <r>
      <t>1000მ</t>
    </r>
    <r>
      <rPr>
        <b/>
        <vertAlign val="superscript"/>
        <sz val="9"/>
        <rFont val="Sylfaen"/>
        <family val="1"/>
      </rPr>
      <t>3</t>
    </r>
  </si>
  <si>
    <t xml:space="preserve">შუახევის მუნიციპალიტეტი სოფელ მოფრინეთში არსებული სარწყავი არხის  რეაბილიტაცია  </t>
  </si>
  <si>
    <t>დღგ  18%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</si>
</sst>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-;\-* #,##0_-;_-* &quot;-&quot;_-;_-@_-"/>
    <numFmt numFmtId="175" formatCode="_-* #,##0.00_-;\-* #,##0.00_-;_-* &quot;-&quot;??_-;_-@_-"/>
    <numFmt numFmtId="176" formatCode="#,##0\ &quot;Lari&quot;;\-#,##0\ &quot;Lari&quot;"/>
    <numFmt numFmtId="177" formatCode="#,##0\ &quot;Lari&quot;;[Red]\-#,##0\ &quot;Lari&quot;"/>
    <numFmt numFmtId="178" formatCode="#,##0.00\ &quot;Lari&quot;;\-#,##0.00\ &quot;Lari&quot;"/>
    <numFmt numFmtId="179" formatCode="#,##0.00\ &quot;Lari&quot;;[Red]\-#,##0.00\ &quot;Lari&quot;"/>
    <numFmt numFmtId="180" formatCode="_-* #,##0\ &quot;Lari&quot;_-;\-* #,##0\ &quot;Lari&quot;_-;_-* &quot;-&quot;\ &quot;Lari&quot;_-;_-@_-"/>
    <numFmt numFmtId="181" formatCode="_-* #,##0\ _L_a_r_i_-;\-* #,##0\ _L_a_r_i_-;_-* &quot;-&quot;\ _L_a_r_i_-;_-@_-"/>
    <numFmt numFmtId="182" formatCode="_-* #,##0.00\ &quot;Lari&quot;_-;\-* #,##0.00\ &quot;Lari&quot;_-;_-* &quot;-&quot;??\ &quot;Lari&quot;_-;_-@_-"/>
    <numFmt numFmtId="183" formatCode="_-* #,##0.00\ _L_a_r_i_-;\-* #,##0.00\ _L_a_r_i_-;_-* &quot;-&quot;??\ _L_a_r_i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00"/>
    <numFmt numFmtId="193" formatCode="0.0000"/>
    <numFmt numFmtId="194" formatCode="0.0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0.0%"/>
    <numFmt numFmtId="202" formatCode="0.0000000"/>
    <numFmt numFmtId="203" formatCode="0.000000"/>
    <numFmt numFmtId="204" formatCode="0.00000"/>
    <numFmt numFmtId="205" formatCode="#,##0\ &quot;TL&quot;;\-#,##0\ &quot;TL&quot;"/>
    <numFmt numFmtId="206" formatCode="#,##0\ &quot;TL&quot;;[Red]\-#,##0\ &quot;TL&quot;"/>
    <numFmt numFmtId="207" formatCode="#,##0.00\ &quot;TL&quot;;\-#,##0.00\ &quot;TL&quot;"/>
    <numFmt numFmtId="208" formatCode="#,##0.00\ &quot;TL&quot;;[Red]\-#,##0.00\ &quot;TL&quot;"/>
    <numFmt numFmtId="209" formatCode="_-* #,##0\ &quot;TL&quot;_-;\-* #,##0\ &quot;TL&quot;_-;_-* &quot;-&quot;\ &quot;TL&quot;_-;_-@_-"/>
    <numFmt numFmtId="210" formatCode="_-* #,##0\ _T_L_-;\-* #,##0\ _T_L_-;_-* &quot;-&quot;\ _T_L_-;_-@_-"/>
    <numFmt numFmtId="211" formatCode="_-* #,##0.00\ &quot;TL&quot;_-;\-* #,##0.00\ &quot;TL&quot;_-;_-* &quot;-&quot;??\ &quot;TL&quot;_-;_-@_-"/>
    <numFmt numFmtId="212" formatCode="_-* #,##0.00\ _T_L_-;\-* #,##0.00\ _T_L_-;_-* &quot;-&quot;??\ _T_L_-;_-@_-"/>
    <numFmt numFmtId="213" formatCode="[$-FC19]d\ mmmm\ yyyy\ &quot;г.&quot;"/>
    <numFmt numFmtId="214" formatCode="0.00000000"/>
    <numFmt numFmtId="215" formatCode="[$-F400]h:mm:ss\ AM/PM"/>
    <numFmt numFmtId="216" formatCode="0.0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30">
    <font>
      <sz val="10"/>
      <name val="Arial Cyr"/>
      <family val="0"/>
    </font>
    <font>
      <sz val="12"/>
      <name val="GEOWIN_SMALL"/>
      <family val="1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vertAlign val="superscript"/>
      <sz val="9"/>
      <name val="Sylfaen"/>
      <family val="1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  <font>
      <u val="single"/>
      <sz val="6"/>
      <color theme="11"/>
      <name val="Arial Cyr"/>
      <family val="0"/>
    </font>
    <font>
      <u val="single"/>
      <sz val="6"/>
      <color theme="10"/>
      <name val="Arial Cy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6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7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9" fillId="4" borderId="0" applyNumberFormat="0" applyBorder="0" applyAlignment="0" applyProtection="0"/>
    <xf numFmtId="191" fontId="3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30" applyFont="1" applyFill="1" applyBorder="1" applyAlignment="1">
      <alignment vertical="center" wrapText="1"/>
      <protection/>
    </xf>
    <xf numFmtId="0" fontId="20" fillId="0" borderId="0" xfId="130" applyFont="1" applyFill="1">
      <alignment/>
      <protection/>
    </xf>
    <xf numFmtId="0" fontId="20" fillId="0" borderId="0" xfId="130" applyFont="1" applyFill="1" applyAlignment="1">
      <alignment horizontal="center"/>
      <protection/>
    </xf>
    <xf numFmtId="0" fontId="21" fillId="0" borderId="10" xfId="130" applyFont="1" applyFill="1" applyBorder="1" applyAlignment="1">
      <alignment horizontal="center" vertical="center" wrapText="1"/>
      <protection/>
    </xf>
    <xf numFmtId="0" fontId="21" fillId="0" borderId="11" xfId="130" applyFont="1" applyFill="1" applyBorder="1" applyAlignment="1">
      <alignment horizontal="center" vertical="center" wrapText="1"/>
      <protection/>
    </xf>
    <xf numFmtId="0" fontId="21" fillId="0" borderId="0" xfId="130" applyFont="1" applyFill="1" applyAlignment="1">
      <alignment horizontal="center" vertical="center"/>
      <protection/>
    </xf>
    <xf numFmtId="2" fontId="21" fillId="0" borderId="12" xfId="130" applyNumberFormat="1" applyFont="1" applyFill="1" applyBorder="1" applyAlignment="1">
      <alignment horizontal="center" vertical="center"/>
      <protection/>
    </xf>
    <xf numFmtId="0" fontId="21" fillId="0" borderId="12" xfId="130" applyFont="1" applyFill="1" applyBorder="1" applyAlignment="1">
      <alignment vertical="center"/>
      <protection/>
    </xf>
    <xf numFmtId="0" fontId="22" fillId="0" borderId="11" xfId="148" applyFont="1" applyBorder="1" applyAlignment="1">
      <alignment horizontal="left"/>
      <protection/>
    </xf>
    <xf numFmtId="0" fontId="22" fillId="0" borderId="11" xfId="148" applyFont="1" applyBorder="1" applyAlignment="1">
      <alignment horizontal="center"/>
      <protection/>
    </xf>
    <xf numFmtId="194" fontId="22" fillId="0" borderId="11" xfId="148" applyNumberFormat="1" applyFont="1" applyBorder="1" applyAlignment="1">
      <alignment horizontal="center" vertical="center"/>
      <protection/>
    </xf>
    <xf numFmtId="192" fontId="22" fillId="24" borderId="11" xfId="0" applyNumberFormat="1" applyFont="1" applyFill="1" applyBorder="1" applyAlignment="1" quotePrefix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 quotePrefix="1">
      <alignment horizontal="center" vertical="center" wrapText="1"/>
    </xf>
    <xf numFmtId="0" fontId="22" fillId="0" borderId="11" xfId="148" applyFont="1" applyBorder="1" applyAlignment="1">
      <alignment horizontal="center" vertical="center"/>
      <protection/>
    </xf>
    <xf numFmtId="0" fontId="22" fillId="24" borderId="11" xfId="130" applyFont="1" applyFill="1" applyBorder="1" applyAlignment="1">
      <alignment vertical="center" wrapText="1"/>
      <protection/>
    </xf>
    <xf numFmtId="0" fontId="22" fillId="24" borderId="11" xfId="130" applyFont="1" applyFill="1" applyBorder="1" applyAlignment="1">
      <alignment horizontal="center" vertical="center" wrapText="1"/>
      <protection/>
    </xf>
    <xf numFmtId="2" fontId="22" fillId="24" borderId="11" xfId="130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3" fillId="24" borderId="11" xfId="130" applyFont="1" applyFill="1" applyBorder="1" applyAlignment="1">
      <alignment vertical="center" wrapText="1"/>
      <protection/>
    </xf>
    <xf numFmtId="0" fontId="23" fillId="24" borderId="11" xfId="130" applyFont="1" applyFill="1" applyBorder="1" applyAlignment="1">
      <alignment horizontal="center" vertical="center" wrapText="1"/>
      <protection/>
    </xf>
    <xf numFmtId="2" fontId="23" fillId="24" borderId="11" xfId="130" applyNumberFormat="1" applyFont="1" applyFill="1" applyBorder="1" applyAlignment="1">
      <alignment horizontal="center" vertical="center" wrapText="1"/>
      <protection/>
    </xf>
    <xf numFmtId="0" fontId="22" fillId="0" borderId="10" xfId="130" applyFont="1" applyFill="1" applyBorder="1" applyAlignment="1">
      <alignment horizontal="center" vertical="center" wrapText="1"/>
      <protection/>
    </xf>
    <xf numFmtId="0" fontId="22" fillId="0" borderId="0" xfId="130" applyFont="1" applyFill="1">
      <alignment/>
      <protection/>
    </xf>
    <xf numFmtId="0" fontId="23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2" fontId="22" fillId="24" borderId="13" xfId="0" applyNumberFormat="1" applyFont="1" applyFill="1" applyBorder="1" applyAlignment="1">
      <alignment horizontal="center" vertical="center" wrapText="1"/>
    </xf>
    <xf numFmtId="0" fontId="23" fillId="24" borderId="11" xfId="130" applyFont="1" applyFill="1" applyBorder="1" applyAlignment="1">
      <alignment horizontal="left" vertical="center" wrapText="1"/>
      <protection/>
    </xf>
    <xf numFmtId="0" fontId="22" fillId="24" borderId="11" xfId="0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14" xfId="130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/>
    </xf>
    <xf numFmtId="2" fontId="23" fillId="24" borderId="15" xfId="0" applyNumberFormat="1" applyFont="1" applyFill="1" applyBorder="1" applyAlignment="1">
      <alignment horizontal="center" vertical="center" wrapText="1"/>
    </xf>
    <xf numFmtId="193" fontId="23" fillId="24" borderId="11" xfId="0" applyNumberFormat="1" applyFont="1" applyFill="1" applyBorder="1" applyAlignment="1">
      <alignment horizontal="center" vertical="center" wrapText="1"/>
    </xf>
    <xf numFmtId="193" fontId="23" fillId="24" borderId="11" xfId="130" applyNumberFormat="1" applyFont="1" applyFill="1" applyBorder="1" applyAlignment="1">
      <alignment horizontal="center" vertical="center" wrapText="1"/>
      <protection/>
    </xf>
    <xf numFmtId="0" fontId="22" fillId="24" borderId="15" xfId="147" applyFont="1" applyFill="1" applyBorder="1" applyAlignment="1">
      <alignment horizontal="center" vertical="center" wrapText="1"/>
      <protection/>
    </xf>
    <xf numFmtId="0" fontId="22" fillId="24" borderId="13" xfId="147" applyFont="1" applyFill="1" applyBorder="1" applyAlignment="1">
      <alignment horizontal="center" vertical="center" wrapText="1"/>
      <protection/>
    </xf>
    <xf numFmtId="0" fontId="22" fillId="24" borderId="16" xfId="147" applyFont="1" applyFill="1" applyBorder="1" applyAlignment="1">
      <alignment horizontal="center" vertical="center" wrapText="1"/>
      <protection/>
    </xf>
    <xf numFmtId="0" fontId="22" fillId="24" borderId="10" xfId="130" applyFont="1" applyFill="1" applyBorder="1" applyAlignment="1">
      <alignment horizontal="center" vertical="center" wrapText="1"/>
      <protection/>
    </xf>
    <xf numFmtId="0" fontId="22" fillId="24" borderId="14" xfId="130" applyFont="1" applyFill="1" applyBorder="1" applyAlignment="1">
      <alignment horizontal="center" vertical="center" wrapText="1"/>
      <protection/>
    </xf>
    <xf numFmtId="0" fontId="22" fillId="24" borderId="17" xfId="130" applyFont="1" applyFill="1" applyBorder="1" applyAlignment="1">
      <alignment horizontal="center" vertical="center" wrapText="1"/>
      <protection/>
    </xf>
    <xf numFmtId="0" fontId="22" fillId="0" borderId="10" xfId="130" applyFont="1" applyFill="1" applyBorder="1" applyAlignment="1">
      <alignment horizontal="center" vertical="center" wrapText="1"/>
      <protection/>
    </xf>
    <xf numFmtId="0" fontId="22" fillId="0" borderId="14" xfId="130" applyFont="1" applyFill="1" applyBorder="1" applyAlignment="1">
      <alignment horizontal="center" vertical="center" wrapText="1"/>
      <protection/>
    </xf>
    <xf numFmtId="0" fontId="22" fillId="24" borderId="11" xfId="130" applyFont="1" applyFill="1" applyBorder="1" applyAlignment="1">
      <alignment horizontal="center" vertical="top" wrapText="1"/>
      <protection/>
    </xf>
    <xf numFmtId="0" fontId="21" fillId="0" borderId="0" xfId="130" applyFont="1" applyFill="1" applyAlignment="1">
      <alignment horizontal="center" vertical="center" wrapText="1"/>
      <protection/>
    </xf>
    <xf numFmtId="0" fontId="21" fillId="0" borderId="0" xfId="130" applyFont="1" applyFill="1" applyAlignment="1">
      <alignment horizontal="center" vertical="center"/>
      <protection/>
    </xf>
    <xf numFmtId="0" fontId="21" fillId="0" borderId="11" xfId="130" applyFont="1" applyFill="1" applyBorder="1" applyAlignment="1">
      <alignment horizontal="center" vertical="center" wrapText="1"/>
      <protection/>
    </xf>
    <xf numFmtId="0" fontId="21" fillId="0" borderId="12" xfId="130" applyFont="1" applyFill="1" applyBorder="1" applyAlignment="1">
      <alignment horizontal="right" vertical="center"/>
      <protection/>
    </xf>
    <xf numFmtId="0" fontId="1" fillId="0" borderId="11" xfId="130" applyFont="1" applyFill="1" applyBorder="1" applyAlignment="1">
      <alignment horizontal="center" vertical="center" wrapText="1"/>
      <protection/>
    </xf>
    <xf numFmtId="0" fontId="1" fillId="0" borderId="11" xfId="130" applyFont="1" applyFill="1" applyBorder="1" applyAlignment="1">
      <alignment horizontal="center" vertical="center"/>
      <protection/>
    </xf>
    <xf numFmtId="0" fontId="2" fillId="0" borderId="11" xfId="138" applyFont="1" applyFill="1" applyBorder="1" applyAlignment="1">
      <alignment horizontal="center"/>
      <protection/>
    </xf>
    <xf numFmtId="0" fontId="1" fillId="0" borderId="15" xfId="130" applyFont="1" applyFill="1" applyBorder="1" applyAlignment="1">
      <alignment horizontal="center" vertical="center" wrapText="1"/>
      <protection/>
    </xf>
    <xf numFmtId="0" fontId="1" fillId="0" borderId="13" xfId="130" applyFont="1" applyFill="1" applyBorder="1" applyAlignment="1">
      <alignment horizontal="center" vertical="center" wrapText="1"/>
      <protection/>
    </xf>
    <xf numFmtId="0" fontId="1" fillId="0" borderId="16" xfId="130" applyFont="1" applyFill="1" applyBorder="1" applyAlignment="1">
      <alignment horizontal="center" vertical="center" wrapText="1"/>
      <protection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urrency" xfId="92"/>
    <cellStyle name="Currency [0]" xfId="93"/>
    <cellStyle name="Explanatory Text" xfId="94"/>
    <cellStyle name="Followed Hyperlink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Input" xfId="102"/>
    <cellStyle name="Linked Cell" xfId="103"/>
    <cellStyle name="Neutral" xfId="104"/>
    <cellStyle name="Normal 2" xfId="105"/>
    <cellStyle name="Normal 2 2" xfId="106"/>
    <cellStyle name="Note" xfId="107"/>
    <cellStyle name="Output" xfId="108"/>
    <cellStyle name="Percent" xfId="109"/>
    <cellStyle name="Title" xfId="110"/>
    <cellStyle name="Total" xfId="111"/>
    <cellStyle name="Warning Text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Ввод " xfId="119"/>
    <cellStyle name="Вывод" xfId="120"/>
    <cellStyle name="Вычисление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2" xfId="130"/>
    <cellStyle name="Обычный 2 2" xfId="131"/>
    <cellStyle name="Обычный 2 2 2" xfId="132"/>
    <cellStyle name="Обычный 2 2 3" xfId="133"/>
    <cellStyle name="Обычный 2 2_A BETONI1" xfId="134"/>
    <cellStyle name="Обычный 2 3" xfId="135"/>
    <cellStyle name="Обычный 2 4" xfId="136"/>
    <cellStyle name="Обычный 2_A.BETONI " xfId="137"/>
    <cellStyle name="Обычный 3" xfId="138"/>
    <cellStyle name="Обычный 3 2" xfId="139"/>
    <cellStyle name="Обычный 3_A BETONI1" xfId="140"/>
    <cellStyle name="Обычный 4" xfId="141"/>
    <cellStyle name="Обычный 5" xfId="142"/>
    <cellStyle name="Обычный 6" xfId="143"/>
    <cellStyle name="Обычный 6 2" xfId="144"/>
    <cellStyle name="Обычный 7" xfId="145"/>
    <cellStyle name="Обычный_FERIIS~1 2" xfId="146"/>
    <cellStyle name="Обычный_SPIKEROVIZI  forma 2 " xfId="147"/>
    <cellStyle name="Обычный_Лист1" xfId="148"/>
    <cellStyle name="Плохой" xfId="149"/>
    <cellStyle name="Пояснение" xfId="150"/>
    <cellStyle name="Примечание" xfId="151"/>
    <cellStyle name="Связанная ячейка" xfId="152"/>
    <cellStyle name="Текст предупреждения" xfId="153"/>
    <cellStyle name="Финансовый 2" xfId="154"/>
    <cellStyle name="Финансовый 3" xfId="155"/>
    <cellStyle name="Хороший" xfId="156"/>
    <cellStyle name="მძიმე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70" zoomScalePageLayoutView="0" workbookViewId="0" topLeftCell="A13">
      <selection activeCell="J32" sqref="J32"/>
    </sheetView>
  </sheetViews>
  <sheetFormatPr defaultColWidth="8.875" defaultRowHeight="12.75"/>
  <cols>
    <col min="1" max="1" width="4.375" style="2" customWidth="1"/>
    <col min="2" max="2" width="64.875" style="3" customWidth="1"/>
    <col min="3" max="3" width="9.75390625" style="2" customWidth="1"/>
    <col min="4" max="4" width="12.75390625" style="2" customWidth="1"/>
    <col min="5" max="5" width="13.75390625" style="2" customWidth="1"/>
    <col min="6" max="6" width="10.625" style="2" customWidth="1"/>
    <col min="7" max="7" width="12.00390625" style="2" customWidth="1"/>
    <col min="8" max="16384" width="8.875" style="2" customWidth="1"/>
  </cols>
  <sheetData>
    <row r="1" spans="1:7" ht="34.5" customHeight="1">
      <c r="A1" s="47" t="s">
        <v>33</v>
      </c>
      <c r="B1" s="47"/>
      <c r="C1" s="47"/>
      <c r="D1" s="47"/>
      <c r="E1" s="47"/>
      <c r="F1" s="47"/>
      <c r="G1" s="47"/>
    </row>
    <row r="2" spans="1:7" ht="18" customHeight="1">
      <c r="A2" s="48" t="s">
        <v>3</v>
      </c>
      <c r="B2" s="48"/>
      <c r="C2" s="48"/>
      <c r="D2" s="48"/>
      <c r="E2" s="48"/>
      <c r="F2" s="48"/>
      <c r="G2" s="48"/>
    </row>
    <row r="3" spans="1:7" ht="18" customHeight="1">
      <c r="A3" s="6"/>
      <c r="B3" s="50" t="s">
        <v>4</v>
      </c>
      <c r="C3" s="50"/>
      <c r="D3" s="7">
        <f>G29/1000</f>
        <v>0</v>
      </c>
      <c r="E3" s="8" t="s">
        <v>5</v>
      </c>
      <c r="F3" s="8"/>
      <c r="G3" s="8"/>
    </row>
    <row r="4" spans="1:7" ht="17.25" customHeight="1">
      <c r="A4" s="49" t="s">
        <v>0</v>
      </c>
      <c r="B4" s="49" t="s">
        <v>12</v>
      </c>
      <c r="C4" s="49" t="s">
        <v>11</v>
      </c>
      <c r="D4" s="49" t="s">
        <v>6</v>
      </c>
      <c r="E4" s="49"/>
      <c r="F4" s="49"/>
      <c r="G4" s="49"/>
    </row>
    <row r="5" spans="1:7" ht="34.5" customHeight="1">
      <c r="A5" s="49"/>
      <c r="B5" s="49"/>
      <c r="C5" s="49"/>
      <c r="D5" s="5" t="s">
        <v>7</v>
      </c>
      <c r="E5" s="5" t="s">
        <v>8</v>
      </c>
      <c r="F5" s="5" t="s">
        <v>9</v>
      </c>
      <c r="G5" s="5" t="s">
        <v>10</v>
      </c>
    </row>
    <row r="6" spans="1:7" ht="15" customHeight="1">
      <c r="A6" s="4">
        <v>1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</row>
    <row r="7" spans="1:7" ht="39.75" customHeight="1">
      <c r="A7" s="44">
        <v>1</v>
      </c>
      <c r="B7" s="21" t="s">
        <v>25</v>
      </c>
      <c r="C7" s="22" t="s">
        <v>31</v>
      </c>
      <c r="D7" s="22"/>
      <c r="E7" s="37">
        <v>0.07812</v>
      </c>
      <c r="F7" s="22"/>
      <c r="G7" s="23"/>
    </row>
    <row r="8" spans="1:7" ht="15" customHeight="1">
      <c r="A8" s="45"/>
      <c r="B8" s="9" t="s">
        <v>13</v>
      </c>
      <c r="C8" s="10" t="s">
        <v>14</v>
      </c>
      <c r="D8" s="11">
        <v>16.5</v>
      </c>
      <c r="E8" s="12">
        <f>E7*D8</f>
        <v>1.28898</v>
      </c>
      <c r="F8" s="13"/>
      <c r="G8" s="14"/>
    </row>
    <row r="9" spans="1:7" ht="15" customHeight="1">
      <c r="A9" s="24"/>
      <c r="B9" s="9" t="s">
        <v>28</v>
      </c>
      <c r="C9" s="10" t="s">
        <v>27</v>
      </c>
      <c r="D9" s="15">
        <v>37</v>
      </c>
      <c r="E9" s="12">
        <f>E7*D9</f>
        <v>2.89044</v>
      </c>
      <c r="F9" s="13"/>
      <c r="G9" s="14"/>
    </row>
    <row r="10" spans="1:7" ht="20.25" customHeight="1">
      <c r="A10" s="25">
        <v>2</v>
      </c>
      <c r="B10" s="33" t="s">
        <v>29</v>
      </c>
      <c r="C10" s="22" t="s">
        <v>30</v>
      </c>
      <c r="D10" s="22"/>
      <c r="E10" s="23">
        <v>5.88</v>
      </c>
      <c r="F10" s="22"/>
      <c r="G10" s="23"/>
    </row>
    <row r="11" spans="1:7" ht="21.75" customHeight="1">
      <c r="A11" s="24"/>
      <c r="B11" s="16" t="s">
        <v>13</v>
      </c>
      <c r="C11" s="17" t="s">
        <v>14</v>
      </c>
      <c r="D11" s="17">
        <v>2.06</v>
      </c>
      <c r="E11" s="17">
        <f>D11*E10</f>
        <v>12.1128</v>
      </c>
      <c r="F11" s="17"/>
      <c r="G11" s="18"/>
    </row>
    <row r="12" spans="1:7" ht="31.5" customHeight="1">
      <c r="A12" s="41">
        <v>3</v>
      </c>
      <c r="B12" s="27" t="s">
        <v>26</v>
      </c>
      <c r="C12" s="34" t="s">
        <v>32</v>
      </c>
      <c r="D12" s="35"/>
      <c r="E12" s="36">
        <v>0.0837</v>
      </c>
      <c r="F12" s="28"/>
      <c r="G12" s="31"/>
    </row>
    <row r="13" spans="1:7" ht="17.25" customHeight="1">
      <c r="A13" s="43"/>
      <c r="B13" s="9" t="s">
        <v>13</v>
      </c>
      <c r="C13" s="10" t="s">
        <v>14</v>
      </c>
      <c r="D13" s="11">
        <v>16.5</v>
      </c>
      <c r="E13" s="12">
        <f>E12*D13</f>
        <v>1.3810499999999999</v>
      </c>
      <c r="F13" s="13"/>
      <c r="G13" s="14"/>
    </row>
    <row r="14" spans="1:7" ht="18.75" customHeight="1">
      <c r="A14" s="42"/>
      <c r="B14" s="9" t="s">
        <v>28</v>
      </c>
      <c r="C14" s="10" t="s">
        <v>27</v>
      </c>
      <c r="D14" s="15">
        <v>37</v>
      </c>
      <c r="E14" s="12">
        <f>E12*D14</f>
        <v>3.0968999999999998</v>
      </c>
      <c r="F14" s="13"/>
      <c r="G14" s="14"/>
    </row>
    <row r="15" spans="1:7" ht="18.75" customHeight="1">
      <c r="A15" s="41">
        <v>4</v>
      </c>
      <c r="B15" s="33" t="s">
        <v>29</v>
      </c>
      <c r="C15" s="22" t="s">
        <v>30</v>
      </c>
      <c r="D15" s="22"/>
      <c r="E15" s="23">
        <v>6.3</v>
      </c>
      <c r="F15" s="22"/>
      <c r="G15" s="23"/>
    </row>
    <row r="16" spans="1:7" ht="16.5" customHeight="1">
      <c r="A16" s="42"/>
      <c r="B16" s="16" t="s">
        <v>13</v>
      </c>
      <c r="C16" s="17" t="s">
        <v>14</v>
      </c>
      <c r="D16" s="17">
        <v>2.06</v>
      </c>
      <c r="E16" s="17">
        <f>D16*E15</f>
        <v>12.978</v>
      </c>
      <c r="F16" s="17"/>
      <c r="G16" s="18"/>
    </row>
    <row r="17" spans="1:7" ht="33" customHeight="1">
      <c r="A17" s="41">
        <v>5</v>
      </c>
      <c r="B17" s="21" t="s">
        <v>18</v>
      </c>
      <c r="C17" s="22" t="s">
        <v>1</v>
      </c>
      <c r="D17" s="22"/>
      <c r="E17" s="23">
        <v>300</v>
      </c>
      <c r="F17" s="22"/>
      <c r="G17" s="23"/>
    </row>
    <row r="18" spans="1:7" ht="15.75" customHeight="1">
      <c r="A18" s="43"/>
      <c r="B18" s="16" t="s">
        <v>13</v>
      </c>
      <c r="C18" s="17" t="s">
        <v>14</v>
      </c>
      <c r="D18" s="17">
        <f>403/1000</f>
        <v>0.403</v>
      </c>
      <c r="E18" s="17">
        <f>D18*E17</f>
        <v>120.9</v>
      </c>
      <c r="F18" s="17"/>
      <c r="G18" s="18"/>
    </row>
    <row r="19" spans="1:7" ht="15.75" customHeight="1">
      <c r="A19" s="43"/>
      <c r="B19" s="16" t="s">
        <v>15</v>
      </c>
      <c r="C19" s="17" t="s">
        <v>2</v>
      </c>
      <c r="D19" s="17">
        <f>164/1000</f>
        <v>0.164</v>
      </c>
      <c r="E19" s="17">
        <f>D19*E17</f>
        <v>49.2</v>
      </c>
      <c r="F19" s="17"/>
      <c r="G19" s="18"/>
    </row>
    <row r="20" spans="1:7" ht="18" customHeight="1">
      <c r="A20" s="43"/>
      <c r="B20" s="16" t="s">
        <v>19</v>
      </c>
      <c r="C20" s="17" t="s">
        <v>1</v>
      </c>
      <c r="D20" s="17">
        <f>1010/1000</f>
        <v>1.01</v>
      </c>
      <c r="E20" s="17">
        <f>E17</f>
        <v>300</v>
      </c>
      <c r="F20" s="18"/>
      <c r="G20" s="18"/>
    </row>
    <row r="21" spans="1:7" ht="16.5" customHeight="1">
      <c r="A21" s="42"/>
      <c r="B21" s="19" t="s">
        <v>16</v>
      </c>
      <c r="C21" s="20" t="s">
        <v>2</v>
      </c>
      <c r="D21" s="17">
        <f>20.4/1000</f>
        <v>0.020399999999999998</v>
      </c>
      <c r="E21" s="17">
        <f>E17*D21</f>
        <v>6.119999999999999</v>
      </c>
      <c r="F21" s="17"/>
      <c r="G21" s="18"/>
    </row>
    <row r="22" spans="1:7" ht="23.25" customHeight="1">
      <c r="A22" s="46">
        <v>6</v>
      </c>
      <c r="B22" s="29" t="s">
        <v>20</v>
      </c>
      <c r="C22" s="22" t="s">
        <v>30</v>
      </c>
      <c r="D22" s="22"/>
      <c r="E22" s="23">
        <v>30</v>
      </c>
      <c r="F22" s="22"/>
      <c r="G22" s="23"/>
    </row>
    <row r="23" spans="1:7" ht="21.75" customHeight="1">
      <c r="A23" s="46"/>
      <c r="B23" s="16" t="s">
        <v>13</v>
      </c>
      <c r="C23" s="17" t="s">
        <v>14</v>
      </c>
      <c r="D23" s="17">
        <v>1.21</v>
      </c>
      <c r="E23" s="18">
        <f>D23*E22</f>
        <v>36.3</v>
      </c>
      <c r="F23" s="17"/>
      <c r="G23" s="18"/>
    </row>
    <row r="24" spans="1:7" ht="23.25" customHeight="1">
      <c r="A24" s="30">
        <v>7</v>
      </c>
      <c r="B24" s="26" t="s">
        <v>21</v>
      </c>
      <c r="C24" s="27" t="s">
        <v>17</v>
      </c>
      <c r="D24" s="27"/>
      <c r="E24" s="31">
        <v>1.76</v>
      </c>
      <c r="F24" s="31"/>
      <c r="G24" s="31"/>
    </row>
    <row r="25" spans="1:7" ht="20.25" customHeight="1">
      <c r="A25" s="38" t="s">
        <v>22</v>
      </c>
      <c r="B25" s="39"/>
      <c r="C25" s="39"/>
      <c r="D25" s="39"/>
      <c r="E25" s="39"/>
      <c r="F25" s="40"/>
      <c r="G25" s="32">
        <f>G7+G10+G12+G15+G17+G22+G24</f>
        <v>0</v>
      </c>
    </row>
    <row r="26" spans="1:7" ht="20.25" customHeight="1">
      <c r="A26" s="38" t="s">
        <v>23</v>
      </c>
      <c r="B26" s="39"/>
      <c r="C26" s="39"/>
      <c r="D26" s="39"/>
      <c r="E26" s="39"/>
      <c r="F26" s="40"/>
      <c r="G26" s="18">
        <f>G25*0.1</f>
        <v>0</v>
      </c>
    </row>
    <row r="27" spans="1:7" ht="20.25" customHeight="1">
      <c r="A27" s="38" t="s">
        <v>22</v>
      </c>
      <c r="B27" s="39"/>
      <c r="C27" s="39"/>
      <c r="D27" s="39"/>
      <c r="E27" s="39"/>
      <c r="F27" s="40"/>
      <c r="G27" s="18">
        <f>G26+G25</f>
        <v>0</v>
      </c>
    </row>
    <row r="28" spans="1:7" ht="20.25" customHeight="1">
      <c r="A28" s="38" t="s">
        <v>24</v>
      </c>
      <c r="B28" s="39"/>
      <c r="C28" s="39"/>
      <c r="D28" s="39"/>
      <c r="E28" s="39"/>
      <c r="F28" s="40"/>
      <c r="G28" s="18">
        <f>G27*0.08</f>
        <v>0</v>
      </c>
    </row>
    <row r="29" spans="1:7" ht="20.25" customHeight="1">
      <c r="A29" s="38" t="s">
        <v>22</v>
      </c>
      <c r="B29" s="39"/>
      <c r="C29" s="39"/>
      <c r="D29" s="39"/>
      <c r="E29" s="39"/>
      <c r="F29" s="40"/>
      <c r="G29" s="18">
        <f>G28+G27</f>
        <v>0</v>
      </c>
    </row>
    <row r="30" spans="1:7" ht="18.75" customHeight="1">
      <c r="A30" s="51"/>
      <c r="B30" s="54" t="s">
        <v>34</v>
      </c>
      <c r="C30" s="55"/>
      <c r="D30" s="55"/>
      <c r="E30" s="56"/>
      <c r="F30" s="52"/>
      <c r="G30" s="52"/>
    </row>
    <row r="31" spans="1:7" ht="18.75" customHeight="1">
      <c r="A31" s="53" t="s">
        <v>22</v>
      </c>
      <c r="B31" s="53"/>
      <c r="C31" s="53"/>
      <c r="D31" s="53"/>
      <c r="E31" s="53"/>
      <c r="F31" s="53"/>
      <c r="G31" s="53"/>
    </row>
    <row r="32" spans="1:7" ht="16.5" customHeight="1">
      <c r="A32" s="1"/>
      <c r="B32" s="1"/>
      <c r="C32" s="1"/>
      <c r="D32" s="1"/>
      <c r="E32" s="1"/>
      <c r="F32" s="1"/>
      <c r="G32" s="1"/>
    </row>
    <row r="33" spans="1:7" ht="16.5" customHeight="1">
      <c r="A33" s="1"/>
      <c r="B33" s="1"/>
      <c r="C33" s="1"/>
      <c r="D33" s="1"/>
      <c r="E33" s="1"/>
      <c r="F33" s="1"/>
      <c r="G33" s="1"/>
    </row>
    <row r="34" spans="1:7" ht="16.5" customHeight="1">
      <c r="A34" s="1"/>
      <c r="B34" s="1"/>
      <c r="C34" s="1"/>
      <c r="D34" s="1"/>
      <c r="E34" s="1"/>
      <c r="F34" s="1"/>
      <c r="G34" s="1"/>
    </row>
    <row r="35" spans="1:7" ht="16.5" customHeight="1">
      <c r="A35" s="1"/>
      <c r="B35" s="1"/>
      <c r="C35" s="1"/>
      <c r="D35" s="1"/>
      <c r="E35" s="1"/>
      <c r="F35" s="1"/>
      <c r="G35" s="1"/>
    </row>
    <row r="36" spans="1:7" ht="12.75" customHeight="1">
      <c r="A36" s="1"/>
      <c r="B36" s="1"/>
      <c r="C36" s="1"/>
      <c r="D36" s="1"/>
      <c r="E36" s="1"/>
      <c r="F36" s="1"/>
      <c r="G36" s="1"/>
    </row>
    <row r="37" spans="1:7" ht="12.75" customHeight="1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</sheetData>
  <sheetProtection/>
  <mergeCells count="21">
    <mergeCell ref="A1:G1"/>
    <mergeCell ref="A2:G2"/>
    <mergeCell ref="A4:A5"/>
    <mergeCell ref="B4:B5"/>
    <mergeCell ref="C4:C5"/>
    <mergeCell ref="B3:C3"/>
    <mergeCell ref="F4:G4"/>
    <mergeCell ref="D4:E4"/>
    <mergeCell ref="F30:G30"/>
    <mergeCell ref="A7:A8"/>
    <mergeCell ref="A27:F27"/>
    <mergeCell ref="A22:A23"/>
    <mergeCell ref="A12:A14"/>
    <mergeCell ref="B30:E30"/>
    <mergeCell ref="A31:G31"/>
    <mergeCell ref="A29:F29"/>
    <mergeCell ref="A28:F28"/>
    <mergeCell ref="A26:F26"/>
    <mergeCell ref="A25:F25"/>
    <mergeCell ref="A15:A16"/>
    <mergeCell ref="A17:A21"/>
  </mergeCells>
  <printOptions horizontalCentered="1"/>
  <pageMargins left="0.1968503937007874" right="0.1968503937007874" top="0.3937007874015748" bottom="0.1968503937007874" header="0.2362204724409449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2021-08-31T23:39:54Z</cp:lastPrinted>
  <dcterms:created xsi:type="dcterms:W3CDTF">2008-10-11T15:37:04Z</dcterms:created>
  <dcterms:modified xsi:type="dcterms:W3CDTF">2021-09-07T08:29:55Z</dcterms:modified>
  <cp:category/>
  <cp:version/>
  <cp:contentType/>
  <cp:contentStatus/>
</cp:coreProperties>
</file>