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<sst xmlns="http://schemas.openxmlformats.org/spreadsheetml/2006/main" count="211" uniqueCount="65">
  <si>
    <t>#</t>
  </si>
  <si>
    <t>ჯამი</t>
  </si>
  <si>
    <t>ერთ.</t>
  </si>
  <si>
    <t>სულ</t>
  </si>
  <si>
    <t>ნორმატიული ნორმა</t>
  </si>
  <si>
    <t>გეგმიური დაგროვება</t>
  </si>
  <si>
    <t>კბ.მ</t>
  </si>
  <si>
    <t xml:space="preserve">ზედნადები ხარჯი </t>
  </si>
  <si>
    <t>მანქ/სთ</t>
  </si>
  <si>
    <t>შრომითი რესურსი</t>
  </si>
  <si>
    <t>კაც.სთ</t>
  </si>
  <si>
    <t>ლარი</t>
  </si>
  <si>
    <t xml:space="preserve">                        lokalur–რესურსული  xarjTaRricxva</t>
  </si>
  <si>
    <t>გაუთვალისწინებელი ხარჯი</t>
  </si>
  <si>
    <t>საფუძველი</t>
  </si>
  <si>
    <t>სამუშაოთა დასახელება</t>
  </si>
  <si>
    <t>განზ.</t>
  </si>
  <si>
    <t>მასალა</t>
  </si>
  <si>
    <t>ხელფასი</t>
  </si>
  <si>
    <t>მანქანა-მექანიზმები</t>
  </si>
  <si>
    <t>1-29-6-12 მისადაგ.</t>
  </si>
  <si>
    <t>ბულდოზერი 130 ცხ.ძ</t>
  </si>
  <si>
    <t>სრფ 13.119</t>
  </si>
  <si>
    <t>1–23–6</t>
  </si>
  <si>
    <t>კაც/სთ</t>
  </si>
  <si>
    <t>სრფ13.110</t>
  </si>
  <si>
    <t>ექსკავატორი 0.25კუბ.მ</t>
  </si>
  <si>
    <t>მანქანები</t>
  </si>
  <si>
    <t>27-7-2</t>
  </si>
  <si>
    <t>სრფ13.175</t>
  </si>
  <si>
    <t>ავტოგრეიდერი საშ. ტიპის 108 ცხ.ძ</t>
  </si>
  <si>
    <t>სრფ 13.192</t>
  </si>
  <si>
    <t>სატკეპნი საგზაო თვითმავალი გლუვი18ტ</t>
  </si>
  <si>
    <t>სრფ 13.201</t>
  </si>
  <si>
    <t>მოსარწყავი მანქანა</t>
  </si>
  <si>
    <t xml:space="preserve">საბაზრო </t>
  </si>
  <si>
    <t>ადგილობრივი ღორღი</t>
  </si>
  <si>
    <t>არასაყოფაცხოვრებო წყალი</t>
  </si>
  <si>
    <t>სრფ 14.1</t>
  </si>
  <si>
    <t>ტონა</t>
  </si>
  <si>
    <t>ღორღის ტრანსპორტირება საშ. 2კმ–დან</t>
  </si>
  <si>
    <t xml:space="preserve">სოფ. ხიდარში დოლიკაშვილების, ხეცაძეების, შარიქაძეების და ჯორტების საუბნო გზების შეკეთება </t>
  </si>
  <si>
    <t>თავი 1. დოლიკაშვილების უბანი</t>
  </si>
  <si>
    <t>III კატეგორიის გრუნტის დამუშავება ექსკავატორით ადგილობრივ კარიერში მისი ა/თვითმცლელზე დატვირთვით (ხიდრის კარიერი)</t>
  </si>
  <si>
    <t>თავი 2. ხეცაძეების უბანი</t>
  </si>
  <si>
    <t>1-22-15</t>
  </si>
  <si>
    <t>სრფ 13.111</t>
  </si>
  <si>
    <t>ექსკავატორი ჩამჩით 0.5კბ.მ</t>
  </si>
  <si>
    <t>სრფ14.1</t>
  </si>
  <si>
    <t>ტ</t>
  </si>
  <si>
    <t>ნაწილი გრუნტის დატვირთვა ექსკავატორით ავტოთვითმცლელზე</t>
  </si>
  <si>
    <t>თავი 3. შარიქაძეების უბანი</t>
  </si>
  <si>
    <t>თავი 4. ჯორტების უბანი</t>
  </si>
  <si>
    <t>თავი1, თავი2, თავი3 და თავი 4-ის ჯამი</t>
  </si>
  <si>
    <t xml:space="preserve">230მ-იანი საუბნო გზის გაწმენდა-გასწორხაზოვნება ნაპირების ჩამოჭრა ბულდოზერით </t>
  </si>
  <si>
    <t xml:space="preserve">600მ-იანი გზის  გაწმენდა-გასწორხაზოვნება ნაპირების ჩამოჭრა ბულდოზერით </t>
  </si>
  <si>
    <t>420 მ-იანი გზის  გაწმენდა-გასწორხაზოვნება ნაპირების ჩამოჭრა ბულდოზერით   (გზის ჩაწყვეტინ ადგილზე გზის ცალი ნაპირის ჩამოჭრა 20მ-იან მონაკვეთში გზის გაფართოების მიზნით)</t>
  </si>
  <si>
    <t>საუბნო გზის დაზიანებული ადგილების მოხრეშვა ადგილობრივი ღორღოვანი გრუნტით და მოსწორება  ბეტონის გზიდან  დამკვეთის მოერ მითითებულ ადგილებში</t>
  </si>
  <si>
    <t>გზის დაზიანებული ადგილების შევსება ადგილობრივი ღორღოვანი გრუნტით და მოსწორება დამკვეთის მიერ მითითებულ ადგილებში</t>
  </si>
  <si>
    <t xml:space="preserve">გრუნტის გატანა  ნაყარში 1 კმ–ზე </t>
  </si>
  <si>
    <t xml:space="preserve">III კატეგორიის გრუნტის დამუშავება ექსკავატორით ადგილობრივ კარიერში მისი ა/თვითმცლელზე დატვირთვით </t>
  </si>
  <si>
    <t>III კატეგორიის გრუნტის დამუშავება ექსკავატორით ადგილობრივ კარიერში მისი ა/თვითმცლელზე დატვირთვით</t>
  </si>
  <si>
    <t>დანართი 1-4</t>
  </si>
  <si>
    <t>%</t>
  </si>
  <si>
    <t>ხელმოწერა ------------------------------------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</si>
</sst>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000"/>
    <numFmt numFmtId="199" formatCode="0.0%"/>
    <numFmt numFmtId="200" formatCode="#,##0.0000"/>
    <numFmt numFmtId="201" formatCode="0;[Red]0"/>
  </numFmts>
  <fonts count="62">
    <font>
      <sz val="10"/>
      <name val="Arial"/>
      <family val="0"/>
    </font>
    <font>
      <sz val="8"/>
      <name val="Arial"/>
      <family val="2"/>
    </font>
    <font>
      <sz val="12"/>
      <name val="AcadNusx"/>
      <family val="0"/>
    </font>
    <font>
      <sz val="14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b/>
      <sz val="14"/>
      <name val="Arial"/>
      <family val="2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10"/>
      <name val="AKAD NUSX"/>
      <family val="0"/>
    </font>
    <font>
      <sz val="9"/>
      <name val="Arial"/>
      <family val="2"/>
    </font>
    <font>
      <b/>
      <sz val="8"/>
      <name val="AcadNusx"/>
      <family val="0"/>
    </font>
    <font>
      <b/>
      <sz val="9"/>
      <name val="Arial"/>
      <family val="2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cadNusx"/>
      <family val="0"/>
    </font>
    <font>
      <b/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cadNusx"/>
      <family val="0"/>
    </font>
    <font>
      <b/>
      <sz val="9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>
      <alignment/>
      <protection/>
    </xf>
    <xf numFmtId="0" fontId="40" fillId="0" borderId="0">
      <alignment/>
      <protection/>
    </xf>
  </cellStyleXfs>
  <cellXfs count="131">
    <xf numFmtId="0" fontId="0" fillId="0" borderId="0" xfId="0" applyAlignment="1">
      <alignment/>
    </xf>
    <xf numFmtId="49" fontId="57" fillId="33" borderId="10" xfId="65" applyNumberFormat="1" applyFont="1" applyFill="1" applyBorder="1" applyAlignment="1">
      <alignment horizontal="center" vertical="center" wrapText="1"/>
      <protection/>
    </xf>
    <xf numFmtId="49" fontId="57" fillId="33" borderId="10" xfId="65" applyNumberFormat="1" applyFont="1" applyFill="1" applyBorder="1" applyAlignment="1">
      <alignment horizontal="left" vertical="center" wrapText="1"/>
      <protection/>
    </xf>
    <xf numFmtId="0" fontId="14" fillId="33" borderId="10" xfId="64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9" fontId="12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top"/>
    </xf>
    <xf numFmtId="0" fontId="11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12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top"/>
    </xf>
    <xf numFmtId="0" fontId="15" fillId="33" borderId="11" xfId="0" applyFont="1" applyFill="1" applyBorder="1" applyAlignment="1">
      <alignment/>
    </xf>
    <xf numFmtId="0" fontId="15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top"/>
    </xf>
    <xf numFmtId="2" fontId="16" fillId="33" borderId="11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/>
    </xf>
    <xf numFmtId="191" fontId="58" fillId="33" borderId="10" xfId="65" applyNumberFormat="1" applyFont="1" applyFill="1" applyBorder="1" applyAlignment="1">
      <alignment horizontal="center" vertical="center" wrapText="1"/>
      <protection/>
    </xf>
    <xf numFmtId="2" fontId="58" fillId="33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190" fontId="58" fillId="33" borderId="10" xfId="0" applyNumberFormat="1" applyFont="1" applyFill="1" applyBorder="1" applyAlignment="1">
      <alignment horizontal="center" vertical="center"/>
    </xf>
    <xf numFmtId="189" fontId="58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58" fillId="33" borderId="10" xfId="65" applyNumberFormat="1" applyFont="1" applyFill="1" applyBorder="1" applyAlignment="1">
      <alignment horizontal="center" vertical="center" wrapText="1"/>
      <protection/>
    </xf>
    <xf numFmtId="2" fontId="58" fillId="33" borderId="10" xfId="65" applyNumberFormat="1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vertical="top" wrapText="1"/>
    </xf>
    <xf numFmtId="14" fontId="12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190" fontId="59" fillId="33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14" fontId="12" fillId="33" borderId="16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14" fontId="12" fillId="33" borderId="14" xfId="0" applyNumberFormat="1" applyFont="1" applyFill="1" applyBorder="1" applyAlignment="1">
      <alignment horizontal="center" vertical="center"/>
    </xf>
    <xf numFmtId="191" fontId="58" fillId="33" borderId="10" xfId="0" applyNumberFormat="1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7" fillId="33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center"/>
    </xf>
    <xf numFmtId="49" fontId="60" fillId="33" borderId="11" xfId="65" applyNumberFormat="1" applyFont="1" applyFill="1" applyBorder="1" applyAlignment="1">
      <alignment horizontal="center" vertical="center" wrapText="1"/>
      <protection/>
    </xf>
    <xf numFmtId="49" fontId="61" fillId="33" borderId="10" xfId="65" applyNumberFormat="1" applyFont="1" applyFill="1" applyBorder="1" applyAlignment="1">
      <alignment horizontal="left" vertical="center" wrapText="1"/>
      <protection/>
    </xf>
    <xf numFmtId="49" fontId="61" fillId="33" borderId="10" xfId="65" applyNumberFormat="1" applyFont="1" applyFill="1" applyBorder="1" applyAlignment="1">
      <alignment horizontal="center" vertical="center" wrapText="1"/>
      <protection/>
    </xf>
    <xf numFmtId="2" fontId="59" fillId="33" borderId="10" xfId="65" applyNumberFormat="1" applyFont="1" applyFill="1" applyBorder="1" applyAlignment="1">
      <alignment horizontal="center" vertical="center" wrapText="1"/>
      <protection/>
    </xf>
    <xf numFmtId="49" fontId="60" fillId="33" borderId="16" xfId="65" applyNumberFormat="1" applyFont="1" applyFill="1" applyBorder="1" applyAlignment="1">
      <alignment horizontal="center" vertical="center" wrapText="1"/>
      <protection/>
    </xf>
    <xf numFmtId="190" fontId="58" fillId="0" borderId="10" xfId="65" applyNumberFormat="1" applyFont="1" applyFill="1" applyBorder="1" applyAlignment="1">
      <alignment horizontal="center" vertical="center" wrapText="1"/>
      <protection/>
    </xf>
    <xf numFmtId="190" fontId="58" fillId="33" borderId="10" xfId="65" applyNumberFormat="1" applyFont="1" applyFill="1" applyBorder="1" applyAlignment="1">
      <alignment horizontal="center" vertical="center" wrapText="1"/>
      <protection/>
    </xf>
    <xf numFmtId="49" fontId="60" fillId="33" borderId="14" xfId="65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49" fontId="60" fillId="33" borderId="10" xfId="65" applyNumberFormat="1" applyFont="1" applyFill="1" applyBorder="1" applyAlignment="1">
      <alignment horizontal="center" vertical="center" wrapText="1"/>
      <protection/>
    </xf>
    <xf numFmtId="49" fontId="61" fillId="33" borderId="15" xfId="65" applyNumberFormat="1" applyFont="1" applyFill="1" applyBorder="1" applyAlignment="1">
      <alignment horizontal="left" vertical="center" wrapText="1"/>
      <protection/>
    </xf>
    <xf numFmtId="49" fontId="57" fillId="33" borderId="11" xfId="65" applyNumberFormat="1" applyFont="1" applyFill="1" applyBorder="1" applyAlignment="1">
      <alignment horizontal="center" vertical="center" wrapText="1"/>
      <protection/>
    </xf>
    <xf numFmtId="2" fontId="58" fillId="33" borderId="11" xfId="65" applyNumberFormat="1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top" wrapText="1"/>
    </xf>
    <xf numFmtId="2" fontId="58" fillId="34" borderId="10" xfId="0" applyNumberFormat="1" applyFont="1" applyFill="1" applyBorder="1" applyAlignment="1">
      <alignment horizontal="center" vertical="center"/>
    </xf>
    <xf numFmtId="2" fontId="58" fillId="34" borderId="10" xfId="65" applyNumberFormat="1" applyFont="1" applyFill="1" applyBorder="1" applyAlignment="1">
      <alignment horizontal="center" vertical="center" wrapText="1"/>
      <protection/>
    </xf>
    <xf numFmtId="2" fontId="14" fillId="34" borderId="11" xfId="0" applyNumberFormat="1" applyFont="1" applyFill="1" applyBorder="1" applyAlignment="1">
      <alignment horizontal="center" vertical="center"/>
    </xf>
    <xf numFmtId="2" fontId="58" fillId="34" borderId="11" xfId="65" applyNumberFormat="1" applyFont="1" applyFill="1" applyBorder="1" applyAlignment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textRotation="90" wrapText="1"/>
    </xf>
    <xf numFmtId="0" fontId="15" fillId="33" borderId="14" xfId="0" applyFont="1" applyFill="1" applyBorder="1" applyAlignment="1">
      <alignment horizontal="center" textRotation="90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246"/>
  <sheetViews>
    <sheetView tabSelected="1" zoomScale="98" zoomScaleNormal="98" zoomScalePageLayoutView="0" workbookViewId="0" topLeftCell="A7">
      <selection activeCell="G93" sqref="G93"/>
    </sheetView>
  </sheetViews>
  <sheetFormatPr defaultColWidth="9.140625" defaultRowHeight="12.75"/>
  <cols>
    <col min="1" max="1" width="3.57421875" style="34" customWidth="1"/>
    <col min="2" max="2" width="10.140625" style="5" customWidth="1"/>
    <col min="3" max="3" width="47.8515625" style="32" customWidth="1"/>
    <col min="4" max="4" width="8.421875" style="5" customWidth="1"/>
    <col min="5" max="5" width="9.7109375" style="5" customWidth="1"/>
    <col min="6" max="6" width="8.28125" style="48" customWidth="1"/>
    <col min="7" max="7" width="7.8515625" style="5" customWidth="1"/>
    <col min="8" max="8" width="7.57421875" style="5" customWidth="1"/>
    <col min="9" max="9" width="7.28125" style="5" customWidth="1"/>
    <col min="10" max="10" width="8.140625" style="5" customWidth="1"/>
    <col min="11" max="11" width="6.8515625" style="5" customWidth="1"/>
    <col min="12" max="12" width="9.7109375" style="5" customWidth="1"/>
    <col min="13" max="13" width="10.140625" style="5" customWidth="1"/>
    <col min="14" max="16384" width="9.140625" style="5" customWidth="1"/>
  </cols>
  <sheetData>
    <row r="1" spans="2:13" ht="21">
      <c r="B1" s="21"/>
      <c r="C1" s="114" t="s">
        <v>12</v>
      </c>
      <c r="D1" s="114"/>
      <c r="E1" s="114"/>
      <c r="F1" s="114"/>
      <c r="G1" s="114"/>
      <c r="H1" s="114"/>
      <c r="I1" s="114"/>
      <c r="J1" s="114"/>
      <c r="K1" s="114"/>
      <c r="L1" s="114"/>
      <c r="M1" s="22"/>
    </row>
    <row r="2" spans="2:13" ht="17.25" customHeight="1">
      <c r="B2" s="23"/>
      <c r="C2" s="115" t="s">
        <v>41</v>
      </c>
      <c r="D2" s="115"/>
      <c r="E2" s="115"/>
      <c r="F2" s="115"/>
      <c r="G2" s="115"/>
      <c r="H2" s="115"/>
      <c r="I2" s="115"/>
      <c r="J2" s="115"/>
      <c r="K2" s="115"/>
      <c r="L2" s="115"/>
      <c r="M2" s="23"/>
    </row>
    <row r="3" spans="2:13" ht="17.25" customHeight="1">
      <c r="B3" s="21"/>
      <c r="C3" s="28"/>
      <c r="D3" s="22"/>
      <c r="E3" s="24"/>
      <c r="F3" s="41"/>
      <c r="G3" s="25"/>
      <c r="H3" s="26"/>
      <c r="I3" s="26"/>
      <c r="J3" s="26"/>
      <c r="K3" s="129" t="s">
        <v>62</v>
      </c>
      <c r="L3" s="129"/>
      <c r="M3" s="129"/>
    </row>
    <row r="4" spans="1:17" ht="30" customHeight="1">
      <c r="A4" s="38" t="s">
        <v>0</v>
      </c>
      <c r="B4" s="122" t="s">
        <v>14</v>
      </c>
      <c r="C4" s="120" t="s">
        <v>15</v>
      </c>
      <c r="D4" s="50" t="s">
        <v>16</v>
      </c>
      <c r="E4" s="118" t="s">
        <v>4</v>
      </c>
      <c r="F4" s="119"/>
      <c r="G4" s="124" t="s">
        <v>17</v>
      </c>
      <c r="H4" s="125"/>
      <c r="I4" s="124" t="s">
        <v>18</v>
      </c>
      <c r="J4" s="125"/>
      <c r="K4" s="116" t="s">
        <v>19</v>
      </c>
      <c r="L4" s="117"/>
      <c r="M4" s="109" t="s">
        <v>1</v>
      </c>
      <c r="N4" s="4"/>
      <c r="O4" s="4"/>
      <c r="P4" s="4"/>
      <c r="Q4" s="4"/>
    </row>
    <row r="5" spans="1:17" ht="29.25" customHeight="1">
      <c r="A5" s="39"/>
      <c r="B5" s="123"/>
      <c r="C5" s="121"/>
      <c r="D5" s="52" t="s">
        <v>2</v>
      </c>
      <c r="E5" s="51" t="s">
        <v>2</v>
      </c>
      <c r="F5" s="51" t="s">
        <v>3</v>
      </c>
      <c r="G5" s="51" t="s">
        <v>2</v>
      </c>
      <c r="H5" s="51" t="s">
        <v>3</v>
      </c>
      <c r="I5" s="51" t="s">
        <v>2</v>
      </c>
      <c r="J5" s="51" t="s">
        <v>3</v>
      </c>
      <c r="K5" s="51" t="s">
        <v>2</v>
      </c>
      <c r="L5" s="51" t="s">
        <v>3</v>
      </c>
      <c r="M5" s="110"/>
      <c r="N5" s="4"/>
      <c r="O5" s="4"/>
      <c r="P5" s="4"/>
      <c r="Q5" s="4"/>
    </row>
    <row r="6" spans="1:17" ht="12" customHeight="1">
      <c r="A6" s="40">
        <v>1</v>
      </c>
      <c r="B6" s="40">
        <v>2</v>
      </c>
      <c r="C6" s="4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"/>
      <c r="O6" s="4"/>
      <c r="P6" s="4"/>
      <c r="Q6" s="4"/>
    </row>
    <row r="7" spans="1:17" ht="15.75" customHeight="1">
      <c r="A7" s="87"/>
      <c r="B7" s="87"/>
      <c r="C7" s="88" t="s">
        <v>42</v>
      </c>
      <c r="D7" s="87"/>
      <c r="E7" s="87"/>
      <c r="F7" s="87"/>
      <c r="G7" s="87"/>
      <c r="H7" s="87"/>
      <c r="I7" s="87"/>
      <c r="J7" s="87"/>
      <c r="K7" s="87"/>
      <c r="L7" s="89"/>
      <c r="M7" s="87"/>
      <c r="N7" s="4"/>
      <c r="O7" s="4"/>
      <c r="P7" s="4"/>
      <c r="Q7" s="4"/>
    </row>
    <row r="8" spans="1:17" ht="30" customHeight="1">
      <c r="A8" s="111">
        <v>1</v>
      </c>
      <c r="B8" s="70" t="s">
        <v>20</v>
      </c>
      <c r="C8" s="104" t="s">
        <v>54</v>
      </c>
      <c r="D8" s="27" t="s">
        <v>6</v>
      </c>
      <c r="E8" s="64"/>
      <c r="F8" s="53">
        <v>450</v>
      </c>
      <c r="G8" s="53"/>
      <c r="H8" s="53"/>
      <c r="I8" s="53"/>
      <c r="J8" s="53"/>
      <c r="K8" s="53"/>
      <c r="L8" s="65"/>
      <c r="M8" s="53"/>
      <c r="N8" s="4"/>
      <c r="O8" s="4"/>
      <c r="P8" s="4"/>
      <c r="Q8" s="4"/>
    </row>
    <row r="9" spans="1:17" ht="12" customHeight="1">
      <c r="A9" s="112"/>
      <c r="B9" s="71" t="s">
        <v>22</v>
      </c>
      <c r="C9" s="54" t="s">
        <v>21</v>
      </c>
      <c r="D9" s="8" t="s">
        <v>8</v>
      </c>
      <c r="E9" s="55">
        <v>0.01518</v>
      </c>
      <c r="F9" s="66">
        <f>F8*E9</f>
        <v>6.831</v>
      </c>
      <c r="G9" s="67"/>
      <c r="H9" s="67"/>
      <c r="I9" s="67"/>
      <c r="J9" s="67"/>
      <c r="K9" s="107">
        <v>0</v>
      </c>
      <c r="L9" s="68">
        <f>K9*F9</f>
        <v>0</v>
      </c>
      <c r="M9" s="67">
        <f>K9*F9</f>
        <v>0</v>
      </c>
      <c r="N9" s="4"/>
      <c r="O9" s="4"/>
      <c r="P9" s="4"/>
      <c r="Q9" s="4"/>
    </row>
    <row r="10" spans="1:17" ht="36.75" customHeight="1">
      <c r="A10" s="111">
        <v>2</v>
      </c>
      <c r="B10" s="72" t="s">
        <v>23</v>
      </c>
      <c r="C10" s="73" t="s">
        <v>60</v>
      </c>
      <c r="D10" s="74" t="s">
        <v>6</v>
      </c>
      <c r="E10" s="75"/>
      <c r="F10" s="76">
        <f>F14*1.22</f>
        <v>102.48</v>
      </c>
      <c r="G10" s="56"/>
      <c r="H10" s="56"/>
      <c r="I10" s="56"/>
      <c r="J10" s="56"/>
      <c r="K10" s="56"/>
      <c r="L10" s="56"/>
      <c r="M10" s="63"/>
      <c r="N10" s="4"/>
      <c r="O10" s="4"/>
      <c r="P10" s="4"/>
      <c r="Q10" s="4"/>
    </row>
    <row r="11" spans="1:17" ht="14.25" customHeight="1">
      <c r="A11" s="113"/>
      <c r="B11" s="77"/>
      <c r="C11" s="78" t="s">
        <v>9</v>
      </c>
      <c r="D11" s="6" t="s">
        <v>24</v>
      </c>
      <c r="E11" s="59">
        <v>0.034</v>
      </c>
      <c r="F11" s="56">
        <f>F10*E11</f>
        <v>3.4843200000000003</v>
      </c>
      <c r="G11" s="56"/>
      <c r="H11" s="56"/>
      <c r="I11" s="105">
        <v>0</v>
      </c>
      <c r="J11" s="56">
        <f>I11*F11</f>
        <v>0</v>
      </c>
      <c r="K11" s="56"/>
      <c r="L11" s="56"/>
      <c r="M11" s="63">
        <f>F11*G11+F11*I11+F11*K11</f>
        <v>0</v>
      </c>
      <c r="N11" s="4"/>
      <c r="O11" s="4"/>
      <c r="P11" s="4"/>
      <c r="Q11" s="4"/>
    </row>
    <row r="12" spans="1:17" ht="15" customHeight="1">
      <c r="A12" s="113"/>
      <c r="B12" s="77" t="s">
        <v>25</v>
      </c>
      <c r="C12" s="78" t="s">
        <v>26</v>
      </c>
      <c r="D12" s="3" t="s">
        <v>8</v>
      </c>
      <c r="E12" s="59">
        <v>0.0803</v>
      </c>
      <c r="F12" s="63">
        <f>F10*E12</f>
        <v>8.229144</v>
      </c>
      <c r="G12" s="63"/>
      <c r="H12" s="63"/>
      <c r="I12" s="62"/>
      <c r="J12" s="62"/>
      <c r="K12" s="105">
        <v>0</v>
      </c>
      <c r="L12" s="56">
        <f>K12*F12</f>
        <v>0</v>
      </c>
      <c r="M12" s="63">
        <f>F12*G12+F12*I12+F12*K12</f>
        <v>0</v>
      </c>
      <c r="N12" s="4"/>
      <c r="O12" s="4"/>
      <c r="P12" s="4"/>
      <c r="Q12" s="4"/>
    </row>
    <row r="13" spans="1:17" ht="14.25" customHeight="1">
      <c r="A13" s="112"/>
      <c r="B13" s="79"/>
      <c r="C13" s="78" t="s">
        <v>27</v>
      </c>
      <c r="D13" s="3" t="s">
        <v>11</v>
      </c>
      <c r="E13" s="80">
        <v>0.0056</v>
      </c>
      <c r="F13" s="63">
        <f>F10*E13</f>
        <v>0.5738880000000001</v>
      </c>
      <c r="G13" s="63"/>
      <c r="H13" s="63"/>
      <c r="I13" s="62"/>
      <c r="J13" s="62"/>
      <c r="K13" s="105">
        <v>0</v>
      </c>
      <c r="L13" s="56">
        <f>K13*F13</f>
        <v>0</v>
      </c>
      <c r="M13" s="63">
        <f>K13*F13</f>
        <v>0</v>
      </c>
      <c r="N13" s="4"/>
      <c r="O13" s="4"/>
      <c r="P13" s="4"/>
      <c r="Q13" s="4"/>
    </row>
    <row r="14" spans="1:17" ht="52.5" customHeight="1">
      <c r="A14" s="111">
        <v>3</v>
      </c>
      <c r="B14" s="8" t="s">
        <v>28</v>
      </c>
      <c r="C14" s="73" t="s">
        <v>58</v>
      </c>
      <c r="D14" s="74" t="s">
        <v>6</v>
      </c>
      <c r="E14" s="56"/>
      <c r="F14" s="58">
        <v>84</v>
      </c>
      <c r="G14" s="56"/>
      <c r="H14" s="56"/>
      <c r="I14" s="56"/>
      <c r="J14" s="56"/>
      <c r="K14" s="56"/>
      <c r="L14" s="56"/>
      <c r="M14" s="63"/>
      <c r="N14" s="4"/>
      <c r="O14" s="4"/>
      <c r="P14" s="4"/>
      <c r="Q14" s="4"/>
    </row>
    <row r="15" spans="1:17" ht="15.75" customHeight="1">
      <c r="A15" s="113"/>
      <c r="B15" s="81"/>
      <c r="C15" s="82" t="s">
        <v>9</v>
      </c>
      <c r="D15" s="6" t="s">
        <v>24</v>
      </c>
      <c r="E15" s="60">
        <v>0.15</v>
      </c>
      <c r="F15" s="56">
        <f>F14*E15</f>
        <v>12.6</v>
      </c>
      <c r="G15" s="56"/>
      <c r="H15" s="56"/>
      <c r="I15" s="105">
        <v>0</v>
      </c>
      <c r="J15" s="56">
        <f>I15*F15</f>
        <v>0</v>
      </c>
      <c r="K15" s="56"/>
      <c r="L15" s="56"/>
      <c r="M15" s="63">
        <f>I15*F15</f>
        <v>0</v>
      </c>
      <c r="N15" s="4"/>
      <c r="O15" s="4"/>
      <c r="P15" s="4"/>
      <c r="Q15" s="4"/>
    </row>
    <row r="16" spans="1:17" ht="15" customHeight="1">
      <c r="A16" s="113"/>
      <c r="B16" s="83" t="s">
        <v>29</v>
      </c>
      <c r="C16" s="82" t="s">
        <v>30</v>
      </c>
      <c r="D16" s="6" t="s">
        <v>8</v>
      </c>
      <c r="E16" s="59">
        <v>0.0216</v>
      </c>
      <c r="F16" s="56">
        <f>F14*E16</f>
        <v>1.8144</v>
      </c>
      <c r="G16" s="56"/>
      <c r="H16" s="56"/>
      <c r="I16" s="56"/>
      <c r="J16" s="56"/>
      <c r="K16" s="105">
        <v>0</v>
      </c>
      <c r="L16" s="56">
        <f>K16*F16</f>
        <v>0</v>
      </c>
      <c r="M16" s="63">
        <f>K16*F16</f>
        <v>0</v>
      </c>
      <c r="N16" s="4"/>
      <c r="O16" s="4"/>
      <c r="P16" s="4"/>
      <c r="Q16" s="4"/>
    </row>
    <row r="17" spans="1:17" ht="15" customHeight="1">
      <c r="A17" s="113"/>
      <c r="B17" s="83" t="s">
        <v>31</v>
      </c>
      <c r="C17" s="82" t="s">
        <v>32</v>
      </c>
      <c r="D17" s="6" t="s">
        <v>8</v>
      </c>
      <c r="E17" s="59">
        <v>0.0273</v>
      </c>
      <c r="F17" s="56">
        <f>F14*E17</f>
        <v>2.2932</v>
      </c>
      <c r="G17" s="56"/>
      <c r="H17" s="56"/>
      <c r="I17" s="56"/>
      <c r="J17" s="56"/>
      <c r="K17" s="105">
        <v>0</v>
      </c>
      <c r="L17" s="56">
        <f>K17*F17</f>
        <v>0</v>
      </c>
      <c r="M17" s="63">
        <f>K17*F17</f>
        <v>0</v>
      </c>
      <c r="N17" s="4"/>
      <c r="O17" s="4"/>
      <c r="P17" s="4"/>
      <c r="Q17" s="4"/>
    </row>
    <row r="18" spans="1:17" ht="14.25" customHeight="1">
      <c r="A18" s="113"/>
      <c r="B18" s="83" t="s">
        <v>33</v>
      </c>
      <c r="C18" s="82" t="s">
        <v>34</v>
      </c>
      <c r="D18" s="6" t="s">
        <v>8</v>
      </c>
      <c r="E18" s="59">
        <v>0.0097</v>
      </c>
      <c r="F18" s="56">
        <f>F14*E18</f>
        <v>0.8148</v>
      </c>
      <c r="G18" s="56"/>
      <c r="H18" s="56"/>
      <c r="I18" s="56"/>
      <c r="J18" s="56"/>
      <c r="K18" s="105">
        <v>0</v>
      </c>
      <c r="L18" s="56">
        <f>K18*F18</f>
        <v>0</v>
      </c>
      <c r="M18" s="63">
        <f>K18*F18</f>
        <v>0</v>
      </c>
      <c r="N18" s="4"/>
      <c r="O18" s="4"/>
      <c r="P18" s="4"/>
      <c r="Q18" s="4"/>
    </row>
    <row r="19" spans="1:17" ht="15" customHeight="1">
      <c r="A19" s="113"/>
      <c r="B19" s="83" t="s">
        <v>35</v>
      </c>
      <c r="C19" s="82" t="s">
        <v>36</v>
      </c>
      <c r="D19" s="6" t="s">
        <v>6</v>
      </c>
      <c r="E19" s="56">
        <v>1.22</v>
      </c>
      <c r="F19" s="56">
        <f>F14*E19</f>
        <v>102.48</v>
      </c>
      <c r="G19" s="105">
        <v>0</v>
      </c>
      <c r="H19" s="56">
        <f>G19*F19</f>
        <v>0</v>
      </c>
      <c r="I19" s="56"/>
      <c r="J19" s="56"/>
      <c r="K19" s="56"/>
      <c r="L19" s="56"/>
      <c r="M19" s="63">
        <f>G19*F19</f>
        <v>0</v>
      </c>
      <c r="N19" s="4"/>
      <c r="O19" s="4"/>
      <c r="P19" s="4"/>
      <c r="Q19" s="4"/>
    </row>
    <row r="20" spans="1:17" ht="15.75" customHeight="1">
      <c r="A20" s="113"/>
      <c r="B20" s="84"/>
      <c r="C20" s="82" t="s">
        <v>37</v>
      </c>
      <c r="D20" s="6" t="s">
        <v>6</v>
      </c>
      <c r="E20" s="60">
        <v>0.07</v>
      </c>
      <c r="F20" s="56">
        <f>F14*E20</f>
        <v>5.880000000000001</v>
      </c>
      <c r="G20" s="105">
        <v>0</v>
      </c>
      <c r="H20" s="56">
        <f>G20*F20</f>
        <v>0</v>
      </c>
      <c r="I20" s="56"/>
      <c r="J20" s="56"/>
      <c r="K20" s="56"/>
      <c r="L20" s="56"/>
      <c r="M20" s="63">
        <f>G20*F20</f>
        <v>0</v>
      </c>
      <c r="N20" s="4"/>
      <c r="O20" s="4"/>
      <c r="P20" s="4"/>
      <c r="Q20" s="4"/>
    </row>
    <row r="21" spans="1:17" ht="16.5" customHeight="1">
      <c r="A21" s="112"/>
      <c r="B21" s="85" t="s">
        <v>38</v>
      </c>
      <c r="C21" s="82" t="s">
        <v>40</v>
      </c>
      <c r="D21" s="6" t="s">
        <v>39</v>
      </c>
      <c r="E21" s="56">
        <v>1.6</v>
      </c>
      <c r="F21" s="58">
        <f>F19*E21</f>
        <v>163.96800000000002</v>
      </c>
      <c r="G21" s="56"/>
      <c r="H21" s="56"/>
      <c r="I21" s="56"/>
      <c r="J21" s="56"/>
      <c r="K21" s="105">
        <v>0</v>
      </c>
      <c r="L21" s="56">
        <f>K21*F21</f>
        <v>0</v>
      </c>
      <c r="M21" s="63">
        <f>K21*F21</f>
        <v>0</v>
      </c>
      <c r="N21" s="4"/>
      <c r="O21" s="4"/>
      <c r="P21" s="4"/>
      <c r="Q21" s="4"/>
    </row>
    <row r="22" spans="1:17" ht="19.5" customHeight="1">
      <c r="A22" s="33"/>
      <c r="B22" s="19"/>
      <c r="C22" s="29" t="s">
        <v>1</v>
      </c>
      <c r="D22" s="6"/>
      <c r="E22" s="60"/>
      <c r="F22" s="57"/>
      <c r="G22" s="56"/>
      <c r="H22" s="61">
        <f>SUM(H8:H21)</f>
        <v>0</v>
      </c>
      <c r="I22" s="58"/>
      <c r="J22" s="58">
        <f>SUM(J8:J21)</f>
        <v>0</v>
      </c>
      <c r="K22" s="58"/>
      <c r="L22" s="58">
        <f>SUM(L8:L21)</f>
        <v>0</v>
      </c>
      <c r="M22" s="58">
        <f>SUM(M8:M21)</f>
        <v>0</v>
      </c>
      <c r="N22" s="4"/>
      <c r="O22" s="4"/>
      <c r="P22" s="4"/>
      <c r="Q22" s="4"/>
    </row>
    <row r="23" spans="1:17" ht="14.25" customHeight="1">
      <c r="A23" s="33"/>
      <c r="B23" s="19"/>
      <c r="C23" s="29" t="s">
        <v>44</v>
      </c>
      <c r="D23" s="8"/>
      <c r="E23" s="60"/>
      <c r="F23" s="57"/>
      <c r="G23" s="56"/>
      <c r="H23" s="61"/>
      <c r="I23" s="58"/>
      <c r="J23" s="58"/>
      <c r="K23" s="58"/>
      <c r="L23" s="58"/>
      <c r="M23" s="58"/>
      <c r="N23" s="4"/>
      <c r="O23" s="4"/>
      <c r="P23" s="4"/>
      <c r="Q23" s="4"/>
    </row>
    <row r="24" spans="1:17" ht="27" customHeight="1">
      <c r="A24" s="111">
        <v>1</v>
      </c>
      <c r="B24" s="70" t="s">
        <v>20</v>
      </c>
      <c r="C24" s="104" t="s">
        <v>55</v>
      </c>
      <c r="D24" s="27" t="s">
        <v>6</v>
      </c>
      <c r="E24" s="64"/>
      <c r="F24" s="53">
        <v>600</v>
      </c>
      <c r="G24" s="53"/>
      <c r="H24" s="53"/>
      <c r="I24" s="53"/>
      <c r="J24" s="53"/>
      <c r="K24" s="53"/>
      <c r="L24" s="65"/>
      <c r="M24" s="53"/>
      <c r="N24" s="4"/>
      <c r="O24" s="4"/>
      <c r="P24" s="4"/>
      <c r="Q24" s="4"/>
    </row>
    <row r="25" spans="1:17" ht="16.5" customHeight="1">
      <c r="A25" s="112"/>
      <c r="B25" s="71" t="s">
        <v>22</v>
      </c>
      <c r="C25" s="54" t="s">
        <v>21</v>
      </c>
      <c r="D25" s="8" t="s">
        <v>8</v>
      </c>
      <c r="E25" s="55">
        <v>0.01518</v>
      </c>
      <c r="F25" s="66">
        <f>F24*E25</f>
        <v>9.108</v>
      </c>
      <c r="G25" s="67"/>
      <c r="H25" s="67"/>
      <c r="I25" s="67"/>
      <c r="J25" s="67"/>
      <c r="K25" s="107">
        <v>0</v>
      </c>
      <c r="L25" s="68">
        <f>K25*F25</f>
        <v>0</v>
      </c>
      <c r="M25" s="67">
        <f>K25*F25</f>
        <v>0</v>
      </c>
      <c r="N25" s="4"/>
      <c r="O25" s="4"/>
      <c r="P25" s="4"/>
      <c r="Q25" s="4"/>
    </row>
    <row r="26" spans="1:17" ht="28.5" customHeight="1">
      <c r="A26" s="126">
        <v>2</v>
      </c>
      <c r="B26" s="90" t="s">
        <v>45</v>
      </c>
      <c r="C26" s="91" t="s">
        <v>50</v>
      </c>
      <c r="D26" s="92" t="s">
        <v>6</v>
      </c>
      <c r="E26" s="62"/>
      <c r="F26" s="93">
        <v>30</v>
      </c>
      <c r="G26" s="63"/>
      <c r="H26" s="63"/>
      <c r="I26" s="63"/>
      <c r="J26" s="63"/>
      <c r="K26" s="63"/>
      <c r="L26" s="63"/>
      <c r="M26" s="63"/>
      <c r="N26" s="4"/>
      <c r="O26" s="4"/>
      <c r="P26" s="4"/>
      <c r="Q26" s="4"/>
    </row>
    <row r="27" spans="1:17" ht="19.5" customHeight="1">
      <c r="A27" s="127"/>
      <c r="B27" s="94"/>
      <c r="C27" s="2" t="s">
        <v>9</v>
      </c>
      <c r="D27" s="1" t="s">
        <v>10</v>
      </c>
      <c r="E27" s="95">
        <v>0.02</v>
      </c>
      <c r="F27" s="63">
        <f>F26*E27</f>
        <v>0.6</v>
      </c>
      <c r="G27" s="63"/>
      <c r="H27" s="63"/>
      <c r="I27" s="106">
        <v>0</v>
      </c>
      <c r="J27" s="63">
        <f>I27*F27</f>
        <v>0</v>
      </c>
      <c r="K27" s="63"/>
      <c r="L27" s="63"/>
      <c r="M27" s="63">
        <f>F27*G27+F27*I27+F27*K27</f>
        <v>0</v>
      </c>
      <c r="N27" s="4"/>
      <c r="O27" s="4"/>
      <c r="P27" s="4"/>
      <c r="Q27" s="4"/>
    </row>
    <row r="28" spans="1:17" ht="17.25" customHeight="1">
      <c r="A28" s="127"/>
      <c r="B28" s="94" t="s">
        <v>46</v>
      </c>
      <c r="C28" s="2" t="s">
        <v>47</v>
      </c>
      <c r="D28" s="1" t="s">
        <v>8</v>
      </c>
      <c r="E28" s="96">
        <v>0.0448</v>
      </c>
      <c r="F28" s="63">
        <f>F26*E28</f>
        <v>1.344</v>
      </c>
      <c r="G28" s="63"/>
      <c r="H28" s="63"/>
      <c r="I28" s="63"/>
      <c r="J28" s="63"/>
      <c r="K28" s="106">
        <v>0</v>
      </c>
      <c r="L28" s="63">
        <f>K28*F28</f>
        <v>0</v>
      </c>
      <c r="M28" s="63">
        <f>F28*G28+F28*I28+F28*K28</f>
        <v>0</v>
      </c>
      <c r="N28" s="4"/>
      <c r="O28" s="4"/>
      <c r="P28" s="4"/>
      <c r="Q28" s="4"/>
    </row>
    <row r="29" spans="1:17" ht="19.5" customHeight="1">
      <c r="A29" s="128"/>
      <c r="B29" s="97"/>
      <c r="C29" s="2" t="s">
        <v>27</v>
      </c>
      <c r="D29" s="1" t="s">
        <v>11</v>
      </c>
      <c r="E29" s="96">
        <v>0.0021</v>
      </c>
      <c r="F29" s="63">
        <f>F26*E29</f>
        <v>0.063</v>
      </c>
      <c r="G29" s="63"/>
      <c r="H29" s="63"/>
      <c r="I29" s="63"/>
      <c r="J29" s="63"/>
      <c r="K29" s="106">
        <v>0</v>
      </c>
      <c r="L29" s="63">
        <f>K29*F29</f>
        <v>0</v>
      </c>
      <c r="M29" s="63">
        <f>F29*G29+F29*I29+F29*K29</f>
        <v>0</v>
      </c>
      <c r="N29" s="4"/>
      <c r="O29" s="4"/>
      <c r="P29" s="4"/>
      <c r="Q29" s="4"/>
    </row>
    <row r="30" spans="1:17" ht="19.5" customHeight="1">
      <c r="A30" s="98">
        <v>3</v>
      </c>
      <c r="B30" s="99" t="s">
        <v>48</v>
      </c>
      <c r="C30" s="100" t="s">
        <v>59</v>
      </c>
      <c r="D30" s="101" t="s">
        <v>49</v>
      </c>
      <c r="E30" s="96">
        <v>1.6</v>
      </c>
      <c r="F30" s="102">
        <f>F26*E30</f>
        <v>48</v>
      </c>
      <c r="G30" s="102"/>
      <c r="H30" s="102"/>
      <c r="I30" s="102"/>
      <c r="J30" s="102"/>
      <c r="K30" s="108">
        <v>0</v>
      </c>
      <c r="L30" s="63">
        <f>K30*F30</f>
        <v>0</v>
      </c>
      <c r="M30" s="63">
        <f>F30*G30+F30*I30+F30*K30</f>
        <v>0</v>
      </c>
      <c r="N30" s="4"/>
      <c r="O30" s="4"/>
      <c r="P30" s="4"/>
      <c r="Q30" s="4"/>
    </row>
    <row r="31" spans="1:17" ht="42" customHeight="1">
      <c r="A31" s="111">
        <v>4</v>
      </c>
      <c r="B31" s="72" t="s">
        <v>23</v>
      </c>
      <c r="C31" s="73" t="s">
        <v>61</v>
      </c>
      <c r="D31" s="74" t="s">
        <v>6</v>
      </c>
      <c r="E31" s="75"/>
      <c r="F31" s="76">
        <f>F35*1.22</f>
        <v>151.28</v>
      </c>
      <c r="G31" s="56"/>
      <c r="H31" s="56"/>
      <c r="I31" s="56"/>
      <c r="J31" s="56"/>
      <c r="K31" s="56"/>
      <c r="L31" s="56"/>
      <c r="M31" s="63"/>
      <c r="N31" s="4"/>
      <c r="O31" s="4"/>
      <c r="P31" s="4"/>
      <c r="Q31" s="4"/>
    </row>
    <row r="32" spans="1:17" ht="16.5" customHeight="1">
      <c r="A32" s="113"/>
      <c r="B32" s="77"/>
      <c r="C32" s="78" t="s">
        <v>9</v>
      </c>
      <c r="D32" s="6" t="s">
        <v>24</v>
      </c>
      <c r="E32" s="59">
        <v>0.034</v>
      </c>
      <c r="F32" s="56">
        <f>F31*E32</f>
        <v>5.1435200000000005</v>
      </c>
      <c r="G32" s="56"/>
      <c r="H32" s="56"/>
      <c r="I32" s="105">
        <v>0</v>
      </c>
      <c r="J32" s="56">
        <f>I32*F32</f>
        <v>0</v>
      </c>
      <c r="K32" s="56"/>
      <c r="L32" s="56"/>
      <c r="M32" s="63">
        <f>F32*G32+F32*I32+F32*K32</f>
        <v>0</v>
      </c>
      <c r="N32" s="4"/>
      <c r="O32" s="4"/>
      <c r="P32" s="4"/>
      <c r="Q32" s="4"/>
    </row>
    <row r="33" spans="1:17" ht="15" customHeight="1">
      <c r="A33" s="113"/>
      <c r="B33" s="77" t="s">
        <v>25</v>
      </c>
      <c r="C33" s="78" t="s">
        <v>26</v>
      </c>
      <c r="D33" s="3" t="s">
        <v>8</v>
      </c>
      <c r="E33" s="59">
        <v>0.0803</v>
      </c>
      <c r="F33" s="63">
        <f>F31*E33</f>
        <v>12.147784</v>
      </c>
      <c r="G33" s="63"/>
      <c r="H33" s="63"/>
      <c r="I33" s="62"/>
      <c r="J33" s="62"/>
      <c r="K33" s="105">
        <v>0</v>
      </c>
      <c r="L33" s="56">
        <f>K33*F33</f>
        <v>0</v>
      </c>
      <c r="M33" s="63">
        <f>F33*G33+F33*I33+F33*K33</f>
        <v>0</v>
      </c>
      <c r="N33" s="4"/>
      <c r="O33" s="4"/>
      <c r="P33" s="4"/>
      <c r="Q33" s="4"/>
    </row>
    <row r="34" spans="1:17" ht="18" customHeight="1">
      <c r="A34" s="112"/>
      <c r="B34" s="79"/>
      <c r="C34" s="78" t="s">
        <v>27</v>
      </c>
      <c r="D34" s="3" t="s">
        <v>11</v>
      </c>
      <c r="E34" s="80">
        <v>0.0056</v>
      </c>
      <c r="F34" s="63">
        <f>F31*E34</f>
        <v>0.847168</v>
      </c>
      <c r="G34" s="63"/>
      <c r="H34" s="63"/>
      <c r="I34" s="62"/>
      <c r="J34" s="62"/>
      <c r="K34" s="105">
        <v>0</v>
      </c>
      <c r="L34" s="56">
        <f>K34*F34</f>
        <v>0</v>
      </c>
      <c r="M34" s="63">
        <f>K34*F34</f>
        <v>0</v>
      </c>
      <c r="N34" s="4"/>
      <c r="O34" s="4"/>
      <c r="P34" s="4"/>
      <c r="Q34" s="4"/>
    </row>
    <row r="35" spans="1:17" ht="51" customHeight="1">
      <c r="A35" s="111">
        <v>5</v>
      </c>
      <c r="B35" s="8" t="s">
        <v>28</v>
      </c>
      <c r="C35" s="73" t="s">
        <v>58</v>
      </c>
      <c r="D35" s="74" t="s">
        <v>6</v>
      </c>
      <c r="E35" s="56"/>
      <c r="F35" s="58">
        <v>124</v>
      </c>
      <c r="G35" s="56"/>
      <c r="H35" s="56"/>
      <c r="I35" s="56"/>
      <c r="J35" s="56"/>
      <c r="K35" s="56"/>
      <c r="L35" s="56"/>
      <c r="M35" s="63"/>
      <c r="N35" s="4"/>
      <c r="O35" s="4"/>
      <c r="P35" s="4"/>
      <c r="Q35" s="4"/>
    </row>
    <row r="36" spans="1:17" ht="18" customHeight="1">
      <c r="A36" s="113"/>
      <c r="B36" s="81"/>
      <c r="C36" s="82" t="s">
        <v>9</v>
      </c>
      <c r="D36" s="6" t="s">
        <v>24</v>
      </c>
      <c r="E36" s="60">
        <v>0.15</v>
      </c>
      <c r="F36" s="56">
        <f>F35*E36</f>
        <v>18.599999999999998</v>
      </c>
      <c r="G36" s="56"/>
      <c r="H36" s="56"/>
      <c r="I36" s="105">
        <v>0</v>
      </c>
      <c r="J36" s="56">
        <f>I36*F36</f>
        <v>0</v>
      </c>
      <c r="K36" s="56"/>
      <c r="L36" s="56"/>
      <c r="M36" s="63">
        <f>I36*F36</f>
        <v>0</v>
      </c>
      <c r="N36" s="4"/>
      <c r="O36" s="4"/>
      <c r="P36" s="4"/>
      <c r="Q36" s="4"/>
    </row>
    <row r="37" spans="1:17" ht="21" customHeight="1">
      <c r="A37" s="113"/>
      <c r="B37" s="83" t="s">
        <v>29</v>
      </c>
      <c r="C37" s="82" t="s">
        <v>30</v>
      </c>
      <c r="D37" s="6" t="s">
        <v>8</v>
      </c>
      <c r="E37" s="59">
        <v>0.0216</v>
      </c>
      <c r="F37" s="56">
        <f>F35*E37</f>
        <v>2.6784000000000003</v>
      </c>
      <c r="G37" s="56"/>
      <c r="H37" s="56"/>
      <c r="I37" s="56"/>
      <c r="J37" s="56"/>
      <c r="K37" s="105">
        <v>0</v>
      </c>
      <c r="L37" s="56">
        <f>K37*F37</f>
        <v>0</v>
      </c>
      <c r="M37" s="63">
        <f>K37*F37</f>
        <v>0</v>
      </c>
      <c r="N37" s="4"/>
      <c r="O37" s="4"/>
      <c r="P37" s="4"/>
      <c r="Q37" s="4"/>
    </row>
    <row r="38" spans="1:17" ht="19.5" customHeight="1">
      <c r="A38" s="113"/>
      <c r="B38" s="83" t="s">
        <v>31</v>
      </c>
      <c r="C38" s="82" t="s">
        <v>32</v>
      </c>
      <c r="D38" s="6" t="s">
        <v>8</v>
      </c>
      <c r="E38" s="59">
        <v>0.0273</v>
      </c>
      <c r="F38" s="56">
        <f>F35*E38</f>
        <v>3.3852</v>
      </c>
      <c r="G38" s="56"/>
      <c r="H38" s="56"/>
      <c r="I38" s="56"/>
      <c r="J38" s="56"/>
      <c r="K38" s="105">
        <v>0</v>
      </c>
      <c r="L38" s="56">
        <f>K38*F38</f>
        <v>0</v>
      </c>
      <c r="M38" s="63">
        <f>K38*F38</f>
        <v>0</v>
      </c>
      <c r="N38" s="4"/>
      <c r="O38" s="4"/>
      <c r="P38" s="4"/>
      <c r="Q38" s="4"/>
    </row>
    <row r="39" spans="1:17" ht="17.25" customHeight="1">
      <c r="A39" s="113"/>
      <c r="B39" s="83" t="s">
        <v>33</v>
      </c>
      <c r="C39" s="82" t="s">
        <v>34</v>
      </c>
      <c r="D39" s="6" t="s">
        <v>8</v>
      </c>
      <c r="E39" s="59">
        <v>0.0097</v>
      </c>
      <c r="F39" s="56">
        <f>F35*E39</f>
        <v>1.2028</v>
      </c>
      <c r="G39" s="56"/>
      <c r="H39" s="56"/>
      <c r="I39" s="56"/>
      <c r="J39" s="56"/>
      <c r="K39" s="105">
        <v>0</v>
      </c>
      <c r="L39" s="56">
        <f>K39*F39</f>
        <v>0</v>
      </c>
      <c r="M39" s="63">
        <f>K39*F39</f>
        <v>0</v>
      </c>
      <c r="N39" s="4"/>
      <c r="O39" s="4"/>
      <c r="P39" s="4"/>
      <c r="Q39" s="4"/>
    </row>
    <row r="40" spans="1:17" ht="17.25" customHeight="1">
      <c r="A40" s="113"/>
      <c r="B40" s="83" t="s">
        <v>35</v>
      </c>
      <c r="C40" s="82" t="s">
        <v>36</v>
      </c>
      <c r="D40" s="6" t="s">
        <v>6</v>
      </c>
      <c r="E40" s="56">
        <v>1.22</v>
      </c>
      <c r="F40" s="56">
        <f>F35*E40</f>
        <v>151.28</v>
      </c>
      <c r="G40" s="105">
        <v>0</v>
      </c>
      <c r="H40" s="56">
        <f>G40*F40</f>
        <v>0</v>
      </c>
      <c r="I40" s="56"/>
      <c r="J40" s="56"/>
      <c r="K40" s="56"/>
      <c r="L40" s="56"/>
      <c r="M40" s="63">
        <f>G40*F40</f>
        <v>0</v>
      </c>
      <c r="N40" s="4"/>
      <c r="O40" s="4"/>
      <c r="P40" s="4"/>
      <c r="Q40" s="4"/>
    </row>
    <row r="41" spans="1:17" ht="15" customHeight="1">
      <c r="A41" s="113"/>
      <c r="B41" s="84"/>
      <c r="C41" s="82" t="s">
        <v>37</v>
      </c>
      <c r="D41" s="6" t="s">
        <v>6</v>
      </c>
      <c r="E41" s="60">
        <v>0.07</v>
      </c>
      <c r="F41" s="56">
        <f>F35*E41</f>
        <v>8.680000000000001</v>
      </c>
      <c r="G41" s="105">
        <v>0</v>
      </c>
      <c r="H41" s="56">
        <f>G41*F41</f>
        <v>0</v>
      </c>
      <c r="I41" s="56"/>
      <c r="J41" s="56"/>
      <c r="K41" s="56"/>
      <c r="L41" s="56"/>
      <c r="M41" s="63">
        <f>G41*F41</f>
        <v>0</v>
      </c>
      <c r="N41" s="4"/>
      <c r="O41" s="4"/>
      <c r="P41" s="4"/>
      <c r="Q41" s="4"/>
    </row>
    <row r="42" spans="1:17" ht="16.5" customHeight="1">
      <c r="A42" s="112"/>
      <c r="B42" s="85" t="s">
        <v>38</v>
      </c>
      <c r="C42" s="82" t="s">
        <v>40</v>
      </c>
      <c r="D42" s="6" t="s">
        <v>39</v>
      </c>
      <c r="E42" s="56">
        <v>1.6</v>
      </c>
      <c r="F42" s="58">
        <f>F40*E42</f>
        <v>242.048</v>
      </c>
      <c r="G42" s="56"/>
      <c r="H42" s="56"/>
      <c r="I42" s="56"/>
      <c r="J42" s="56"/>
      <c r="K42" s="105">
        <v>0</v>
      </c>
      <c r="L42" s="56">
        <f>K42*F42</f>
        <v>0</v>
      </c>
      <c r="M42" s="63">
        <f>K42*F42</f>
        <v>0</v>
      </c>
      <c r="N42" s="4"/>
      <c r="O42" s="4"/>
      <c r="P42" s="4"/>
      <c r="Q42" s="4"/>
    </row>
    <row r="43" spans="1:17" ht="19.5" customHeight="1">
      <c r="A43" s="86"/>
      <c r="B43" s="85"/>
      <c r="C43" s="103" t="s">
        <v>1</v>
      </c>
      <c r="D43" s="6"/>
      <c r="E43" s="56"/>
      <c r="F43" s="58"/>
      <c r="G43" s="56"/>
      <c r="H43" s="58">
        <f>SUM(H24:H42)</f>
        <v>0</v>
      </c>
      <c r="I43" s="58"/>
      <c r="J43" s="58">
        <f>SUM(J24:J42)</f>
        <v>0</v>
      </c>
      <c r="K43" s="58"/>
      <c r="L43" s="58">
        <f>SUM(L24:L42)</f>
        <v>0</v>
      </c>
      <c r="M43" s="93">
        <f>SUM(M24:M42)</f>
        <v>0</v>
      </c>
      <c r="N43" s="4"/>
      <c r="O43" s="4"/>
      <c r="P43" s="4"/>
      <c r="Q43" s="4"/>
    </row>
    <row r="44" spans="1:17" ht="19.5" customHeight="1">
      <c r="A44" s="86"/>
      <c r="B44" s="85"/>
      <c r="C44" s="103" t="s">
        <v>51</v>
      </c>
      <c r="D44" s="6"/>
      <c r="E44" s="56"/>
      <c r="F44" s="58"/>
      <c r="G44" s="56"/>
      <c r="H44" s="56"/>
      <c r="I44" s="56"/>
      <c r="J44" s="56"/>
      <c r="K44" s="56"/>
      <c r="L44" s="56"/>
      <c r="M44" s="63"/>
      <c r="N44" s="4"/>
      <c r="O44" s="4"/>
      <c r="P44" s="4"/>
      <c r="Q44" s="4"/>
    </row>
    <row r="45" spans="1:17" ht="51" customHeight="1">
      <c r="A45" s="111">
        <v>1</v>
      </c>
      <c r="B45" s="70" t="s">
        <v>20</v>
      </c>
      <c r="C45" s="104" t="s">
        <v>56</v>
      </c>
      <c r="D45" s="27" t="s">
        <v>6</v>
      </c>
      <c r="E45" s="64"/>
      <c r="F45" s="53">
        <v>700</v>
      </c>
      <c r="G45" s="53"/>
      <c r="H45" s="53"/>
      <c r="I45" s="53"/>
      <c r="J45" s="53"/>
      <c r="K45" s="53"/>
      <c r="L45" s="65"/>
      <c r="M45" s="53"/>
      <c r="N45" s="4"/>
      <c r="O45" s="4"/>
      <c r="P45" s="4"/>
      <c r="Q45" s="4"/>
    </row>
    <row r="46" spans="1:17" ht="16.5" customHeight="1">
      <c r="A46" s="112"/>
      <c r="B46" s="71" t="s">
        <v>22</v>
      </c>
      <c r="C46" s="54" t="s">
        <v>21</v>
      </c>
      <c r="D46" s="8" t="s">
        <v>8</v>
      </c>
      <c r="E46" s="55">
        <v>0.01518</v>
      </c>
      <c r="F46" s="66">
        <f>F45*E46</f>
        <v>10.626000000000001</v>
      </c>
      <c r="G46" s="67"/>
      <c r="H46" s="67"/>
      <c r="I46" s="67"/>
      <c r="J46" s="67"/>
      <c r="K46" s="107">
        <v>0</v>
      </c>
      <c r="L46" s="68">
        <f>K46*F46</f>
        <v>0</v>
      </c>
      <c r="M46" s="67">
        <f>K46*F46</f>
        <v>0</v>
      </c>
      <c r="N46" s="4"/>
      <c r="O46" s="4"/>
      <c r="P46" s="4"/>
      <c r="Q46" s="4"/>
    </row>
    <row r="47" spans="1:17" ht="27.75" customHeight="1">
      <c r="A47" s="126">
        <v>2</v>
      </c>
      <c r="B47" s="90" t="s">
        <v>45</v>
      </c>
      <c r="C47" s="91" t="s">
        <v>50</v>
      </c>
      <c r="D47" s="92" t="s">
        <v>6</v>
      </c>
      <c r="E47" s="62"/>
      <c r="F47" s="93">
        <v>40</v>
      </c>
      <c r="G47" s="63"/>
      <c r="H47" s="63"/>
      <c r="I47" s="63"/>
      <c r="J47" s="63"/>
      <c r="K47" s="63"/>
      <c r="L47" s="63"/>
      <c r="M47" s="63"/>
      <c r="N47" s="4"/>
      <c r="O47" s="4"/>
      <c r="P47" s="4"/>
      <c r="Q47" s="4"/>
    </row>
    <row r="48" spans="1:17" ht="15.75" customHeight="1">
      <c r="A48" s="127"/>
      <c r="B48" s="94"/>
      <c r="C48" s="2" t="s">
        <v>9</v>
      </c>
      <c r="D48" s="1" t="s">
        <v>10</v>
      </c>
      <c r="E48" s="95">
        <v>0.02</v>
      </c>
      <c r="F48" s="63">
        <f>F47*E48</f>
        <v>0.8</v>
      </c>
      <c r="G48" s="63"/>
      <c r="H48" s="63"/>
      <c r="I48" s="106">
        <v>0</v>
      </c>
      <c r="J48" s="63">
        <f>I48*F48</f>
        <v>0</v>
      </c>
      <c r="K48" s="63"/>
      <c r="L48" s="63"/>
      <c r="M48" s="63">
        <f>F48*G48+F48*I48+F48*K48</f>
        <v>0</v>
      </c>
      <c r="N48" s="4"/>
      <c r="O48" s="4"/>
      <c r="P48" s="4"/>
      <c r="Q48" s="4"/>
    </row>
    <row r="49" spans="1:17" ht="18" customHeight="1">
      <c r="A49" s="127"/>
      <c r="B49" s="94" t="s">
        <v>46</v>
      </c>
      <c r="C49" s="2" t="s">
        <v>47</v>
      </c>
      <c r="D49" s="1" t="s">
        <v>8</v>
      </c>
      <c r="E49" s="96">
        <v>0.0448</v>
      </c>
      <c r="F49" s="63">
        <f>F47*E49</f>
        <v>1.792</v>
      </c>
      <c r="G49" s="63"/>
      <c r="H49" s="63"/>
      <c r="I49" s="63"/>
      <c r="J49" s="63"/>
      <c r="K49" s="106">
        <v>0</v>
      </c>
      <c r="L49" s="63">
        <f>K49*F49</f>
        <v>0</v>
      </c>
      <c r="M49" s="63">
        <f>F49*G49+F49*I49+F49*K49</f>
        <v>0</v>
      </c>
      <c r="N49" s="4"/>
      <c r="O49" s="4"/>
      <c r="P49" s="4"/>
      <c r="Q49" s="4"/>
    </row>
    <row r="50" spans="1:17" ht="15" customHeight="1">
      <c r="A50" s="128"/>
      <c r="B50" s="97"/>
      <c r="C50" s="2" t="s">
        <v>27</v>
      </c>
      <c r="D50" s="1" t="s">
        <v>11</v>
      </c>
      <c r="E50" s="96">
        <v>0.0021</v>
      </c>
      <c r="F50" s="63">
        <f>F47*E50</f>
        <v>0.08399999999999999</v>
      </c>
      <c r="G50" s="63"/>
      <c r="H50" s="63"/>
      <c r="I50" s="63"/>
      <c r="J50" s="63"/>
      <c r="K50" s="106">
        <v>0</v>
      </c>
      <c r="L50" s="63">
        <f>K50*F50</f>
        <v>0</v>
      </c>
      <c r="M50" s="63">
        <f>F50*G50+F50*I50+F50*K50</f>
        <v>0</v>
      </c>
      <c r="N50" s="4"/>
      <c r="O50" s="4"/>
      <c r="P50" s="4"/>
      <c r="Q50" s="4"/>
    </row>
    <row r="51" spans="1:17" ht="19.5" customHeight="1">
      <c r="A51" s="98">
        <v>3</v>
      </c>
      <c r="B51" s="99" t="s">
        <v>48</v>
      </c>
      <c r="C51" s="100" t="s">
        <v>59</v>
      </c>
      <c r="D51" s="101" t="s">
        <v>49</v>
      </c>
      <c r="E51" s="96">
        <v>1.6</v>
      </c>
      <c r="F51" s="102">
        <f>F47*E51</f>
        <v>64</v>
      </c>
      <c r="G51" s="102"/>
      <c r="H51" s="102"/>
      <c r="I51" s="102"/>
      <c r="J51" s="102"/>
      <c r="K51" s="108">
        <v>0</v>
      </c>
      <c r="L51" s="63">
        <f>K51*F51</f>
        <v>0</v>
      </c>
      <c r="M51" s="63">
        <f>F51*G51+F51*I51+F51*K51</f>
        <v>0</v>
      </c>
      <c r="N51" s="4"/>
      <c r="O51" s="4"/>
      <c r="P51" s="4"/>
      <c r="Q51" s="4"/>
    </row>
    <row r="52" spans="1:17" ht="36.75" customHeight="1">
      <c r="A52" s="111">
        <v>4</v>
      </c>
      <c r="B52" s="72" t="s">
        <v>23</v>
      </c>
      <c r="C52" s="73" t="s">
        <v>43</v>
      </c>
      <c r="D52" s="74" t="s">
        <v>6</v>
      </c>
      <c r="E52" s="75"/>
      <c r="F52" s="76">
        <f>F56*1.22</f>
        <v>85.39999999999999</v>
      </c>
      <c r="G52" s="56"/>
      <c r="H52" s="56"/>
      <c r="I52" s="56"/>
      <c r="J52" s="56"/>
      <c r="K52" s="56"/>
      <c r="L52" s="56"/>
      <c r="M52" s="63"/>
      <c r="N52" s="4"/>
      <c r="O52" s="4"/>
      <c r="P52" s="4"/>
      <c r="Q52" s="4"/>
    </row>
    <row r="53" spans="1:17" ht="17.25" customHeight="1">
      <c r="A53" s="113"/>
      <c r="B53" s="77"/>
      <c r="C53" s="78" t="s">
        <v>9</v>
      </c>
      <c r="D53" s="6" t="s">
        <v>24</v>
      </c>
      <c r="E53" s="59">
        <v>0.034</v>
      </c>
      <c r="F53" s="56">
        <f>F52*E53</f>
        <v>2.9036</v>
      </c>
      <c r="G53" s="56"/>
      <c r="H53" s="56"/>
      <c r="I53" s="105">
        <v>0</v>
      </c>
      <c r="J53" s="56">
        <f>I53*F53</f>
        <v>0</v>
      </c>
      <c r="K53" s="56"/>
      <c r="L53" s="56"/>
      <c r="M53" s="63">
        <f>F53*G53+F53*I53+F53*K53</f>
        <v>0</v>
      </c>
      <c r="N53" s="4"/>
      <c r="O53" s="4"/>
      <c r="P53" s="4"/>
      <c r="Q53" s="4"/>
    </row>
    <row r="54" spans="1:17" ht="16.5" customHeight="1">
      <c r="A54" s="113"/>
      <c r="B54" s="77" t="s">
        <v>25</v>
      </c>
      <c r="C54" s="78" t="s">
        <v>26</v>
      </c>
      <c r="D54" s="3" t="s">
        <v>8</v>
      </c>
      <c r="E54" s="59">
        <v>0.0803</v>
      </c>
      <c r="F54" s="63">
        <f>F52*E54</f>
        <v>6.857619999999999</v>
      </c>
      <c r="G54" s="63"/>
      <c r="H54" s="63"/>
      <c r="I54" s="62"/>
      <c r="J54" s="62"/>
      <c r="K54" s="105">
        <v>0</v>
      </c>
      <c r="L54" s="56">
        <f>K54*F54</f>
        <v>0</v>
      </c>
      <c r="M54" s="63">
        <f>F54*G54+F54*I54+F54*K54</f>
        <v>0</v>
      </c>
      <c r="N54" s="4"/>
      <c r="O54" s="4"/>
      <c r="P54" s="4"/>
      <c r="Q54" s="4"/>
    </row>
    <row r="55" spans="1:17" ht="15" customHeight="1">
      <c r="A55" s="112"/>
      <c r="B55" s="79"/>
      <c r="C55" s="78" t="s">
        <v>27</v>
      </c>
      <c r="D55" s="3" t="s">
        <v>11</v>
      </c>
      <c r="E55" s="80">
        <v>0.0056</v>
      </c>
      <c r="F55" s="63">
        <f>F52*E55</f>
        <v>0.47823999999999994</v>
      </c>
      <c r="G55" s="63"/>
      <c r="H55" s="63"/>
      <c r="I55" s="62"/>
      <c r="J55" s="62"/>
      <c r="K55" s="105">
        <v>0</v>
      </c>
      <c r="L55" s="56">
        <f>K55*F55</f>
        <v>0</v>
      </c>
      <c r="M55" s="63">
        <f>K55*F55</f>
        <v>0</v>
      </c>
      <c r="N55" s="4"/>
      <c r="O55" s="4"/>
      <c r="P55" s="4"/>
      <c r="Q55" s="4"/>
    </row>
    <row r="56" spans="1:17" ht="53.25" customHeight="1">
      <c r="A56" s="111">
        <v>5</v>
      </c>
      <c r="B56" s="8" t="s">
        <v>28</v>
      </c>
      <c r="C56" s="73" t="s">
        <v>58</v>
      </c>
      <c r="D56" s="74" t="s">
        <v>6</v>
      </c>
      <c r="E56" s="56"/>
      <c r="F56" s="58">
        <v>70</v>
      </c>
      <c r="G56" s="56"/>
      <c r="H56" s="56"/>
      <c r="I56" s="56"/>
      <c r="J56" s="56"/>
      <c r="K56" s="56"/>
      <c r="L56" s="56"/>
      <c r="M56" s="63"/>
      <c r="N56" s="4"/>
      <c r="O56" s="4"/>
      <c r="P56" s="4"/>
      <c r="Q56" s="4"/>
    </row>
    <row r="57" spans="1:17" ht="16.5" customHeight="1">
      <c r="A57" s="113"/>
      <c r="B57" s="81"/>
      <c r="C57" s="82" t="s">
        <v>9</v>
      </c>
      <c r="D57" s="6" t="s">
        <v>24</v>
      </c>
      <c r="E57" s="60">
        <v>0.15</v>
      </c>
      <c r="F57" s="56">
        <f>F56*E57</f>
        <v>10.5</v>
      </c>
      <c r="G57" s="56"/>
      <c r="H57" s="56"/>
      <c r="I57" s="105">
        <v>0</v>
      </c>
      <c r="J57" s="56">
        <f>I57*F57</f>
        <v>0</v>
      </c>
      <c r="K57" s="56"/>
      <c r="L57" s="56"/>
      <c r="M57" s="63">
        <f>I57*F57</f>
        <v>0</v>
      </c>
      <c r="N57" s="4"/>
      <c r="O57" s="4"/>
      <c r="P57" s="4"/>
      <c r="Q57" s="4"/>
    </row>
    <row r="58" spans="1:17" ht="18" customHeight="1">
      <c r="A58" s="113"/>
      <c r="B58" s="83" t="s">
        <v>29</v>
      </c>
      <c r="C58" s="82" t="s">
        <v>30</v>
      </c>
      <c r="D58" s="6" t="s">
        <v>8</v>
      </c>
      <c r="E58" s="59">
        <v>0.0216</v>
      </c>
      <c r="F58" s="56">
        <f>F56*E58</f>
        <v>1.512</v>
      </c>
      <c r="G58" s="56"/>
      <c r="H58" s="56"/>
      <c r="I58" s="56"/>
      <c r="J58" s="56"/>
      <c r="K58" s="105">
        <v>0</v>
      </c>
      <c r="L58" s="56">
        <f>K58*F58</f>
        <v>0</v>
      </c>
      <c r="M58" s="63">
        <f>K58*F58</f>
        <v>0</v>
      </c>
      <c r="N58" s="4"/>
      <c r="O58" s="4"/>
      <c r="P58" s="4"/>
      <c r="Q58" s="4"/>
    </row>
    <row r="59" spans="1:17" ht="16.5" customHeight="1">
      <c r="A59" s="113"/>
      <c r="B59" s="83" t="s">
        <v>31</v>
      </c>
      <c r="C59" s="82" t="s">
        <v>32</v>
      </c>
      <c r="D59" s="6" t="s">
        <v>8</v>
      </c>
      <c r="E59" s="59">
        <v>0.0273</v>
      </c>
      <c r="F59" s="56">
        <f>F56*E59</f>
        <v>1.911</v>
      </c>
      <c r="G59" s="56"/>
      <c r="H59" s="56"/>
      <c r="I59" s="56"/>
      <c r="J59" s="56"/>
      <c r="K59" s="105">
        <v>0</v>
      </c>
      <c r="L59" s="56">
        <f>K59*F59</f>
        <v>0</v>
      </c>
      <c r="M59" s="63">
        <f>K59*F59</f>
        <v>0</v>
      </c>
      <c r="N59" s="4"/>
      <c r="O59" s="4"/>
      <c r="P59" s="4"/>
      <c r="Q59" s="4"/>
    </row>
    <row r="60" spans="1:17" ht="15.75" customHeight="1">
      <c r="A60" s="113"/>
      <c r="B60" s="83" t="s">
        <v>33</v>
      </c>
      <c r="C60" s="82" t="s">
        <v>34</v>
      </c>
      <c r="D60" s="6" t="s">
        <v>8</v>
      </c>
      <c r="E60" s="59">
        <v>0.0097</v>
      </c>
      <c r="F60" s="56">
        <f>F56*E60</f>
        <v>0.679</v>
      </c>
      <c r="G60" s="56"/>
      <c r="H60" s="56"/>
      <c r="I60" s="56"/>
      <c r="J60" s="56"/>
      <c r="K60" s="105">
        <v>0</v>
      </c>
      <c r="L60" s="56">
        <f>K60*F60</f>
        <v>0</v>
      </c>
      <c r="M60" s="63">
        <f>K60*F60</f>
        <v>0</v>
      </c>
      <c r="N60" s="4"/>
      <c r="O60" s="4"/>
      <c r="P60" s="4"/>
      <c r="Q60" s="4"/>
    </row>
    <row r="61" spans="1:17" ht="16.5" customHeight="1">
      <c r="A61" s="113"/>
      <c r="B61" s="83" t="s">
        <v>35</v>
      </c>
      <c r="C61" s="82" t="s">
        <v>36</v>
      </c>
      <c r="D61" s="6" t="s">
        <v>6</v>
      </c>
      <c r="E61" s="56">
        <v>1.22</v>
      </c>
      <c r="F61" s="56">
        <f>F56*E61</f>
        <v>85.39999999999999</v>
      </c>
      <c r="G61" s="105">
        <v>0</v>
      </c>
      <c r="H61" s="56">
        <f>G61*F61</f>
        <v>0</v>
      </c>
      <c r="I61" s="56"/>
      <c r="J61" s="56"/>
      <c r="K61" s="56"/>
      <c r="L61" s="56"/>
      <c r="M61" s="63">
        <f>G61*F61</f>
        <v>0</v>
      </c>
      <c r="N61" s="4"/>
      <c r="O61" s="4"/>
      <c r="P61" s="4"/>
      <c r="Q61" s="4"/>
    </row>
    <row r="62" spans="1:17" ht="15" customHeight="1">
      <c r="A62" s="113"/>
      <c r="B62" s="84"/>
      <c r="C62" s="82" t="s">
        <v>37</v>
      </c>
      <c r="D62" s="6" t="s">
        <v>6</v>
      </c>
      <c r="E62" s="60">
        <v>0.07</v>
      </c>
      <c r="F62" s="56">
        <f>F56*E62</f>
        <v>4.9</v>
      </c>
      <c r="G62" s="105">
        <v>0</v>
      </c>
      <c r="H62" s="56">
        <f>G62*F62</f>
        <v>0</v>
      </c>
      <c r="I62" s="56"/>
      <c r="J62" s="56"/>
      <c r="K62" s="56"/>
      <c r="L62" s="56"/>
      <c r="M62" s="63">
        <f>G62*F62</f>
        <v>0</v>
      </c>
      <c r="N62" s="4"/>
      <c r="O62" s="4"/>
      <c r="P62" s="4"/>
      <c r="Q62" s="4"/>
    </row>
    <row r="63" spans="1:17" ht="18" customHeight="1">
      <c r="A63" s="112"/>
      <c r="B63" s="85" t="s">
        <v>38</v>
      </c>
      <c r="C63" s="82" t="s">
        <v>40</v>
      </c>
      <c r="D63" s="6" t="s">
        <v>39</v>
      </c>
      <c r="E63" s="56">
        <v>1.6</v>
      </c>
      <c r="F63" s="58">
        <f>F61*E63</f>
        <v>136.64</v>
      </c>
      <c r="G63" s="56"/>
      <c r="H63" s="56"/>
      <c r="I63" s="56"/>
      <c r="J63" s="56"/>
      <c r="K63" s="105">
        <v>0</v>
      </c>
      <c r="L63" s="56">
        <f>K63*F63</f>
        <v>0</v>
      </c>
      <c r="M63" s="63">
        <f>K63*F63</f>
        <v>0</v>
      </c>
      <c r="N63" s="4"/>
      <c r="O63" s="4"/>
      <c r="P63" s="4"/>
      <c r="Q63" s="4"/>
    </row>
    <row r="64" spans="1:17" ht="19.5" customHeight="1">
      <c r="A64" s="86"/>
      <c r="B64" s="85"/>
      <c r="C64" s="103" t="s">
        <v>1</v>
      </c>
      <c r="D64" s="6"/>
      <c r="E64" s="56"/>
      <c r="F64" s="58"/>
      <c r="G64" s="56"/>
      <c r="H64" s="58">
        <f>SUM(H46:H63)</f>
        <v>0</v>
      </c>
      <c r="I64" s="58"/>
      <c r="J64" s="58">
        <f>SUM(J45:J63)</f>
        <v>0</v>
      </c>
      <c r="K64" s="58"/>
      <c r="L64" s="58">
        <f>SUM(L45:L63)</f>
        <v>0</v>
      </c>
      <c r="M64" s="93">
        <f>SUM(M45:M63)</f>
        <v>0</v>
      </c>
      <c r="N64" s="4"/>
      <c r="O64" s="4"/>
      <c r="P64" s="4"/>
      <c r="Q64" s="4"/>
    </row>
    <row r="65" spans="1:17" ht="19.5" customHeight="1">
      <c r="A65" s="86"/>
      <c r="B65" s="85"/>
      <c r="C65" s="103" t="s">
        <v>52</v>
      </c>
      <c r="D65" s="6"/>
      <c r="E65" s="56"/>
      <c r="F65" s="58"/>
      <c r="G65" s="56"/>
      <c r="H65" s="56"/>
      <c r="I65" s="56"/>
      <c r="J65" s="56"/>
      <c r="K65" s="56"/>
      <c r="L65" s="56"/>
      <c r="M65" s="63"/>
      <c r="N65" s="4"/>
      <c r="O65" s="4"/>
      <c r="P65" s="4"/>
      <c r="Q65" s="4"/>
    </row>
    <row r="66" spans="1:17" ht="45.75" customHeight="1">
      <c r="A66" s="111">
        <v>1</v>
      </c>
      <c r="B66" s="72" t="s">
        <v>23</v>
      </c>
      <c r="C66" s="73" t="s">
        <v>61</v>
      </c>
      <c r="D66" s="74" t="s">
        <v>6</v>
      </c>
      <c r="E66" s="75"/>
      <c r="F66" s="76">
        <f>F70*1.22</f>
        <v>115.89999999999999</v>
      </c>
      <c r="G66" s="56"/>
      <c r="H66" s="56"/>
      <c r="I66" s="56"/>
      <c r="J66" s="56"/>
      <c r="K66" s="56"/>
      <c r="L66" s="56"/>
      <c r="M66" s="63"/>
      <c r="N66" s="4"/>
      <c r="O66" s="4"/>
      <c r="P66" s="4"/>
      <c r="Q66" s="4"/>
    </row>
    <row r="67" spans="1:17" ht="19.5" customHeight="1">
      <c r="A67" s="113"/>
      <c r="B67" s="77"/>
      <c r="C67" s="78" t="s">
        <v>9</v>
      </c>
      <c r="D67" s="6" t="s">
        <v>24</v>
      </c>
      <c r="E67" s="59">
        <v>0.034</v>
      </c>
      <c r="F67" s="56">
        <f>F66*E67</f>
        <v>3.9406</v>
      </c>
      <c r="G67" s="56"/>
      <c r="H67" s="56"/>
      <c r="I67" s="105">
        <v>0</v>
      </c>
      <c r="J67" s="56">
        <f>I67*F67</f>
        <v>0</v>
      </c>
      <c r="K67" s="56"/>
      <c r="L67" s="56"/>
      <c r="M67" s="63">
        <f>F67*G67+F67*I67+F67*K67</f>
        <v>0</v>
      </c>
      <c r="N67" s="4"/>
      <c r="O67" s="4"/>
      <c r="P67" s="4"/>
      <c r="Q67" s="4"/>
    </row>
    <row r="68" spans="1:17" ht="19.5" customHeight="1">
      <c r="A68" s="113"/>
      <c r="B68" s="77" t="s">
        <v>25</v>
      </c>
      <c r="C68" s="78" t="s">
        <v>26</v>
      </c>
      <c r="D68" s="3" t="s">
        <v>8</v>
      </c>
      <c r="E68" s="59">
        <v>0.0803</v>
      </c>
      <c r="F68" s="63">
        <f>F66*E68</f>
        <v>9.306769999999998</v>
      </c>
      <c r="G68" s="63"/>
      <c r="H68" s="63"/>
      <c r="I68" s="62"/>
      <c r="J68" s="62"/>
      <c r="K68" s="105">
        <v>0</v>
      </c>
      <c r="L68" s="56">
        <f>K68*F68</f>
        <v>0</v>
      </c>
      <c r="M68" s="63">
        <f>F68*G68+F68*I68+F68*K68</f>
        <v>0</v>
      </c>
      <c r="N68" s="4"/>
      <c r="O68" s="4"/>
      <c r="P68" s="4"/>
      <c r="Q68" s="4"/>
    </row>
    <row r="69" spans="1:17" ht="19.5" customHeight="1">
      <c r="A69" s="112"/>
      <c r="B69" s="79"/>
      <c r="C69" s="78" t="s">
        <v>27</v>
      </c>
      <c r="D69" s="3" t="s">
        <v>11</v>
      </c>
      <c r="E69" s="80">
        <v>0.0056</v>
      </c>
      <c r="F69" s="63">
        <f>F66*E69</f>
        <v>0.64904</v>
      </c>
      <c r="G69" s="63"/>
      <c r="H69" s="63"/>
      <c r="I69" s="62"/>
      <c r="J69" s="62"/>
      <c r="K69" s="105">
        <v>0</v>
      </c>
      <c r="L69" s="56">
        <f>K69*F69</f>
        <v>0</v>
      </c>
      <c r="M69" s="63">
        <f>K69*F69</f>
        <v>0</v>
      </c>
      <c r="N69" s="4"/>
      <c r="O69" s="4"/>
      <c r="P69" s="4"/>
      <c r="Q69" s="4"/>
    </row>
    <row r="70" spans="1:17" ht="56.25" customHeight="1">
      <c r="A70" s="111">
        <v>2</v>
      </c>
      <c r="B70" s="8" t="s">
        <v>28</v>
      </c>
      <c r="C70" s="73" t="s">
        <v>57</v>
      </c>
      <c r="D70" s="74" t="s">
        <v>6</v>
      </c>
      <c r="E70" s="56"/>
      <c r="F70" s="58">
        <v>95</v>
      </c>
      <c r="G70" s="56"/>
      <c r="H70" s="56"/>
      <c r="I70" s="56"/>
      <c r="J70" s="56"/>
      <c r="K70" s="56"/>
      <c r="L70" s="56"/>
      <c r="M70" s="63"/>
      <c r="N70" s="4"/>
      <c r="O70" s="4"/>
      <c r="P70" s="4"/>
      <c r="Q70" s="4"/>
    </row>
    <row r="71" spans="1:17" ht="19.5" customHeight="1">
      <c r="A71" s="113"/>
      <c r="B71" s="81"/>
      <c r="C71" s="82" t="s">
        <v>9</v>
      </c>
      <c r="D71" s="6" t="s">
        <v>24</v>
      </c>
      <c r="E71" s="60">
        <v>0.15</v>
      </c>
      <c r="F71" s="56">
        <f>F70*E71</f>
        <v>14.25</v>
      </c>
      <c r="G71" s="56"/>
      <c r="H71" s="56"/>
      <c r="I71" s="105">
        <v>0</v>
      </c>
      <c r="J71" s="56">
        <f>I71*F71</f>
        <v>0</v>
      </c>
      <c r="K71" s="56"/>
      <c r="L71" s="56"/>
      <c r="M71" s="63">
        <f>I71*F71</f>
        <v>0</v>
      </c>
      <c r="N71" s="4"/>
      <c r="O71" s="4"/>
      <c r="P71" s="4"/>
      <c r="Q71" s="4"/>
    </row>
    <row r="72" spans="1:17" ht="19.5" customHeight="1">
      <c r="A72" s="113"/>
      <c r="B72" s="83" t="s">
        <v>29</v>
      </c>
      <c r="C72" s="82" t="s">
        <v>30</v>
      </c>
      <c r="D72" s="6" t="s">
        <v>8</v>
      </c>
      <c r="E72" s="59">
        <v>0.0216</v>
      </c>
      <c r="F72" s="56">
        <f>F70*E72</f>
        <v>2.052</v>
      </c>
      <c r="G72" s="56"/>
      <c r="H72" s="56"/>
      <c r="I72" s="56"/>
      <c r="J72" s="56"/>
      <c r="K72" s="105">
        <v>0</v>
      </c>
      <c r="L72" s="56">
        <f>K72*F72</f>
        <v>0</v>
      </c>
      <c r="M72" s="63">
        <f>K72*F72</f>
        <v>0</v>
      </c>
      <c r="N72" s="4"/>
      <c r="O72" s="4"/>
      <c r="P72" s="4"/>
      <c r="Q72" s="4"/>
    </row>
    <row r="73" spans="1:17" ht="19.5" customHeight="1">
      <c r="A73" s="113"/>
      <c r="B73" s="83" t="s">
        <v>31</v>
      </c>
      <c r="C73" s="82" t="s">
        <v>32</v>
      </c>
      <c r="D73" s="6" t="s">
        <v>8</v>
      </c>
      <c r="E73" s="59">
        <v>0.0273</v>
      </c>
      <c r="F73" s="56">
        <f>F70*E73</f>
        <v>2.5935</v>
      </c>
      <c r="G73" s="56"/>
      <c r="H73" s="56"/>
      <c r="I73" s="56"/>
      <c r="J73" s="56"/>
      <c r="K73" s="105">
        <v>0</v>
      </c>
      <c r="L73" s="56">
        <f>K73*F73</f>
        <v>0</v>
      </c>
      <c r="M73" s="63">
        <f>K73*F73</f>
        <v>0</v>
      </c>
      <c r="N73" s="4"/>
      <c r="O73" s="4"/>
      <c r="P73" s="4"/>
      <c r="Q73" s="4"/>
    </row>
    <row r="74" spans="1:17" ht="19.5" customHeight="1">
      <c r="A74" s="113"/>
      <c r="B74" s="83" t="s">
        <v>33</v>
      </c>
      <c r="C74" s="82" t="s">
        <v>34</v>
      </c>
      <c r="D74" s="6" t="s">
        <v>8</v>
      </c>
      <c r="E74" s="59">
        <v>0.0097</v>
      </c>
      <c r="F74" s="56">
        <f>F70*E74</f>
        <v>0.9215</v>
      </c>
      <c r="G74" s="56"/>
      <c r="H74" s="56"/>
      <c r="I74" s="56"/>
      <c r="J74" s="56"/>
      <c r="K74" s="105">
        <v>0</v>
      </c>
      <c r="L74" s="56">
        <f>K74*F74</f>
        <v>0</v>
      </c>
      <c r="M74" s="63">
        <f>K74*F74</f>
        <v>0</v>
      </c>
      <c r="N74" s="4"/>
      <c r="O74" s="4"/>
      <c r="P74" s="4"/>
      <c r="Q74" s="4"/>
    </row>
    <row r="75" spans="1:17" ht="19.5" customHeight="1">
      <c r="A75" s="113"/>
      <c r="B75" s="83" t="s">
        <v>35</v>
      </c>
      <c r="C75" s="82" t="s">
        <v>36</v>
      </c>
      <c r="D75" s="6" t="s">
        <v>6</v>
      </c>
      <c r="E75" s="56">
        <v>1.22</v>
      </c>
      <c r="F75" s="56">
        <f>F70*E75</f>
        <v>115.89999999999999</v>
      </c>
      <c r="G75" s="105">
        <v>0</v>
      </c>
      <c r="H75" s="56">
        <f>G75*F75</f>
        <v>0</v>
      </c>
      <c r="I75" s="56"/>
      <c r="J75" s="56"/>
      <c r="K75" s="56"/>
      <c r="L75" s="56"/>
      <c r="M75" s="63">
        <f>G75*F75</f>
        <v>0</v>
      </c>
      <c r="N75" s="4"/>
      <c r="O75" s="4"/>
      <c r="P75" s="4"/>
      <c r="Q75" s="4"/>
    </row>
    <row r="76" spans="1:17" ht="19.5" customHeight="1">
      <c r="A76" s="113"/>
      <c r="B76" s="84"/>
      <c r="C76" s="82" t="s">
        <v>37</v>
      </c>
      <c r="D76" s="6" t="s">
        <v>6</v>
      </c>
      <c r="E76" s="60">
        <v>0.07</v>
      </c>
      <c r="F76" s="56">
        <f>F70*E76</f>
        <v>6.65</v>
      </c>
      <c r="G76" s="105">
        <v>0</v>
      </c>
      <c r="H76" s="56">
        <f>G76*F76</f>
        <v>0</v>
      </c>
      <c r="I76" s="56"/>
      <c r="J76" s="56"/>
      <c r="K76" s="56"/>
      <c r="L76" s="56"/>
      <c r="M76" s="63">
        <f>G76*F76</f>
        <v>0</v>
      </c>
      <c r="N76" s="4"/>
      <c r="O76" s="4"/>
      <c r="P76" s="4"/>
      <c r="Q76" s="4"/>
    </row>
    <row r="77" spans="1:17" ht="19.5" customHeight="1">
      <c r="A77" s="112"/>
      <c r="B77" s="85" t="s">
        <v>38</v>
      </c>
      <c r="C77" s="82" t="s">
        <v>40</v>
      </c>
      <c r="D77" s="6" t="s">
        <v>39</v>
      </c>
      <c r="E77" s="56">
        <v>1.6</v>
      </c>
      <c r="F77" s="58">
        <f>F75*E77</f>
        <v>185.44</v>
      </c>
      <c r="G77" s="56"/>
      <c r="H77" s="56"/>
      <c r="I77" s="56"/>
      <c r="J77" s="56"/>
      <c r="K77" s="105">
        <v>0</v>
      </c>
      <c r="L77" s="56">
        <f>K77*F77</f>
        <v>0</v>
      </c>
      <c r="M77" s="63">
        <f>K77*F77</f>
        <v>0</v>
      </c>
      <c r="N77" s="4"/>
      <c r="O77" s="4"/>
      <c r="P77" s="4"/>
      <c r="Q77" s="4"/>
    </row>
    <row r="78" spans="1:17" ht="19.5" customHeight="1">
      <c r="A78" s="33"/>
      <c r="B78" s="19"/>
      <c r="C78" s="29" t="s">
        <v>1</v>
      </c>
      <c r="D78" s="6"/>
      <c r="E78" s="60"/>
      <c r="F78" s="57"/>
      <c r="G78" s="56"/>
      <c r="H78" s="61">
        <f>SUM(H66:H77)</f>
        <v>0</v>
      </c>
      <c r="I78" s="58"/>
      <c r="J78" s="58">
        <f>SUM(J66:J77)</f>
        <v>0</v>
      </c>
      <c r="K78" s="58"/>
      <c r="L78" s="58">
        <f>SUM(L66:L77)</f>
        <v>0</v>
      </c>
      <c r="M78" s="58">
        <f>SUM(M66:M77)</f>
        <v>0</v>
      </c>
      <c r="N78" s="4"/>
      <c r="O78" s="4"/>
      <c r="P78" s="4"/>
      <c r="Q78" s="4"/>
    </row>
    <row r="79" spans="1:17" ht="19.5" customHeight="1">
      <c r="A79" s="33"/>
      <c r="B79" s="19"/>
      <c r="C79" s="29" t="s">
        <v>53</v>
      </c>
      <c r="D79" s="8"/>
      <c r="E79" s="60"/>
      <c r="F79" s="57"/>
      <c r="G79" s="56"/>
      <c r="H79" s="61"/>
      <c r="I79" s="58"/>
      <c r="J79" s="58"/>
      <c r="K79" s="58"/>
      <c r="L79" s="58"/>
      <c r="M79" s="58">
        <f>M78+M64+M43+M22</f>
        <v>0</v>
      </c>
      <c r="N79" s="4"/>
      <c r="O79" s="4"/>
      <c r="P79" s="4"/>
      <c r="Q79" s="4"/>
    </row>
    <row r="80" spans="1:17" ht="15" customHeight="1">
      <c r="A80" s="35"/>
      <c r="B80" s="20"/>
      <c r="C80" s="29" t="s">
        <v>7</v>
      </c>
      <c r="D80" s="7" t="s">
        <v>63</v>
      </c>
      <c r="E80" s="59"/>
      <c r="F80" s="57"/>
      <c r="G80" s="56"/>
      <c r="H80" s="61"/>
      <c r="I80" s="58"/>
      <c r="J80" s="58"/>
      <c r="K80" s="58"/>
      <c r="L80" s="58"/>
      <c r="M80" s="58" t="e">
        <f>M79*D80</f>
        <v>#VALUE!</v>
      </c>
      <c r="N80" s="4"/>
      <c r="O80" s="4"/>
      <c r="P80" s="4"/>
      <c r="Q80" s="4"/>
    </row>
    <row r="81" spans="1:17" ht="14.25" customHeight="1">
      <c r="A81" s="35"/>
      <c r="B81" s="20"/>
      <c r="C81" s="29" t="s">
        <v>1</v>
      </c>
      <c r="D81" s="8"/>
      <c r="E81" s="59"/>
      <c r="F81" s="57"/>
      <c r="G81" s="56"/>
      <c r="H81" s="61"/>
      <c r="I81" s="58"/>
      <c r="J81" s="58"/>
      <c r="K81" s="58"/>
      <c r="L81" s="58"/>
      <c r="M81" s="58" t="e">
        <f>M79+M80</f>
        <v>#VALUE!</v>
      </c>
      <c r="N81" s="4"/>
      <c r="O81" s="4"/>
      <c r="P81" s="4"/>
      <c r="Q81" s="4"/>
    </row>
    <row r="82" spans="1:17" ht="18" customHeight="1">
      <c r="A82" s="35"/>
      <c r="B82" s="20"/>
      <c r="C82" s="29" t="s">
        <v>5</v>
      </c>
      <c r="D82" s="7" t="s">
        <v>63</v>
      </c>
      <c r="E82" s="59"/>
      <c r="F82" s="57"/>
      <c r="G82" s="69"/>
      <c r="H82" s="61"/>
      <c r="I82" s="58"/>
      <c r="J82" s="58"/>
      <c r="K82" s="58"/>
      <c r="L82" s="58"/>
      <c r="M82" s="58" t="e">
        <f>M81*D82</f>
        <v>#VALUE!</v>
      </c>
      <c r="N82" s="4"/>
      <c r="O82" s="4"/>
      <c r="P82" s="4"/>
      <c r="Q82" s="4"/>
    </row>
    <row r="83" spans="1:17" ht="18" customHeight="1">
      <c r="A83" s="35"/>
      <c r="B83" s="20"/>
      <c r="C83" s="29" t="s">
        <v>1</v>
      </c>
      <c r="D83" s="7"/>
      <c r="E83" s="59"/>
      <c r="F83" s="57"/>
      <c r="G83" s="69"/>
      <c r="H83" s="61"/>
      <c r="I83" s="58"/>
      <c r="J83" s="58"/>
      <c r="K83" s="58"/>
      <c r="L83" s="58"/>
      <c r="M83" s="58" t="e">
        <f>M81+M82</f>
        <v>#VALUE!</v>
      </c>
      <c r="N83" s="4"/>
      <c r="O83" s="4"/>
      <c r="P83" s="4"/>
      <c r="Q83" s="4"/>
    </row>
    <row r="84" spans="1:17" ht="18" customHeight="1">
      <c r="A84" s="35"/>
      <c r="B84" s="20"/>
      <c r="C84" s="29" t="s">
        <v>13</v>
      </c>
      <c r="D84" s="7">
        <v>0.03</v>
      </c>
      <c r="E84" s="59"/>
      <c r="F84" s="57"/>
      <c r="G84" s="69"/>
      <c r="H84" s="61"/>
      <c r="I84" s="58"/>
      <c r="J84" s="58"/>
      <c r="K84" s="58"/>
      <c r="L84" s="58"/>
      <c r="M84" s="58" t="e">
        <f>M83*D84</f>
        <v>#VALUE!</v>
      </c>
      <c r="N84" s="4"/>
      <c r="O84" s="4"/>
      <c r="P84" s="4"/>
      <c r="Q84" s="4"/>
    </row>
    <row r="85" spans="1:17" ht="13.5" customHeight="1">
      <c r="A85" s="35"/>
      <c r="B85" s="20"/>
      <c r="C85" s="29" t="s">
        <v>1</v>
      </c>
      <c r="D85" s="7"/>
      <c r="E85" s="59"/>
      <c r="F85" s="57"/>
      <c r="G85" s="69"/>
      <c r="H85" s="61"/>
      <c r="I85" s="58"/>
      <c r="J85" s="58"/>
      <c r="K85" s="58"/>
      <c r="L85" s="58"/>
      <c r="M85" s="58" t="e">
        <f>M83+M84</f>
        <v>#VALUE!</v>
      </c>
      <c r="N85" s="4"/>
      <c r="O85" s="4"/>
      <c r="P85" s="4"/>
      <c r="Q85" s="4"/>
    </row>
    <row r="86" spans="1:26" ht="87" customHeight="1">
      <c r="A86" s="130" t="s">
        <v>64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>
      <c r="A87" s="36"/>
      <c r="B87" s="10"/>
      <c r="C87" s="30"/>
      <c r="D87" s="11"/>
      <c r="E87" s="11"/>
      <c r="F87" s="42"/>
      <c r="G87" s="11"/>
      <c r="H87" s="11"/>
      <c r="I87" s="11"/>
      <c r="J87" s="11"/>
      <c r="K87" s="11"/>
      <c r="L87" s="11"/>
      <c r="M87" s="1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>
      <c r="A88" s="36"/>
      <c r="B88" s="10"/>
      <c r="C88" s="30"/>
      <c r="D88" s="11"/>
      <c r="E88" s="11"/>
      <c r="F88" s="42"/>
      <c r="G88" s="11"/>
      <c r="H88" s="11"/>
      <c r="I88" s="11"/>
      <c r="J88" s="11"/>
      <c r="K88" s="11"/>
      <c r="L88" s="11"/>
      <c r="M88" s="1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>
      <c r="A89" s="36"/>
      <c r="B89" s="10"/>
      <c r="C89" s="30"/>
      <c r="D89" s="14"/>
      <c r="E89" s="14"/>
      <c r="F89" s="43"/>
      <c r="G89" s="14"/>
      <c r="H89" s="14"/>
      <c r="I89" s="14"/>
      <c r="J89" s="14"/>
      <c r="K89" s="14"/>
      <c r="L89" s="14"/>
      <c r="M89" s="1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>
      <c r="A90" s="36"/>
      <c r="B90" s="10"/>
      <c r="C90" s="30"/>
      <c r="D90" s="14"/>
      <c r="E90" s="14"/>
      <c r="F90" s="43"/>
      <c r="G90" s="14"/>
      <c r="H90" s="14"/>
      <c r="I90" s="14"/>
      <c r="J90" s="14"/>
      <c r="K90" s="14"/>
      <c r="L90" s="14"/>
      <c r="M90" s="1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>
      <c r="A91" s="36"/>
      <c r="B91" s="10"/>
      <c r="C91" s="30"/>
      <c r="D91" s="14"/>
      <c r="E91" s="14"/>
      <c r="F91" s="43"/>
      <c r="G91" s="14"/>
      <c r="H91" s="14"/>
      <c r="I91" s="14"/>
      <c r="J91" s="14"/>
      <c r="K91" s="14"/>
      <c r="L91" s="14"/>
      <c r="M91" s="1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>
      <c r="A92" s="36"/>
      <c r="B92" s="10"/>
      <c r="C92" s="30"/>
      <c r="D92" s="15"/>
      <c r="E92" s="15"/>
      <c r="F92" s="44"/>
      <c r="G92" s="15"/>
      <c r="H92" s="14"/>
      <c r="I92" s="14"/>
      <c r="J92" s="14"/>
      <c r="K92" s="14"/>
      <c r="L92" s="14"/>
      <c r="M92" s="1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>
      <c r="A93" s="36"/>
      <c r="B93" s="10"/>
      <c r="C93" s="30"/>
      <c r="D93" s="14"/>
      <c r="E93" s="14"/>
      <c r="F93" s="43"/>
      <c r="G93" s="14"/>
      <c r="H93" s="14"/>
      <c r="I93" s="14"/>
      <c r="J93" s="14"/>
      <c r="K93" s="14"/>
      <c r="L93" s="14"/>
      <c r="M93" s="1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>
      <c r="A94" s="36"/>
      <c r="B94" s="10"/>
      <c r="C94" s="30"/>
      <c r="D94" s="15"/>
      <c r="E94" s="14"/>
      <c r="F94" s="43"/>
      <c r="G94" s="14"/>
      <c r="H94" s="14"/>
      <c r="I94" s="14"/>
      <c r="J94" s="14"/>
      <c r="K94" s="14"/>
      <c r="L94" s="14"/>
      <c r="M94" s="1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>
      <c r="A95" s="36"/>
      <c r="B95" s="10"/>
      <c r="C95" s="30"/>
      <c r="D95" s="14"/>
      <c r="E95" s="14"/>
      <c r="F95" s="43"/>
      <c r="G95" s="14"/>
      <c r="H95" s="14"/>
      <c r="I95" s="14"/>
      <c r="J95" s="14"/>
      <c r="K95" s="14"/>
      <c r="L95" s="14"/>
      <c r="M95" s="1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>
      <c r="A96" s="36"/>
      <c r="B96" s="10"/>
      <c r="C96" s="30"/>
      <c r="D96" s="9"/>
      <c r="E96" s="11"/>
      <c r="F96" s="42"/>
      <c r="G96" s="11"/>
      <c r="H96" s="11"/>
      <c r="I96" s="11"/>
      <c r="J96" s="11"/>
      <c r="K96" s="11"/>
      <c r="L96" s="11"/>
      <c r="M96" s="1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>
      <c r="A97" s="36"/>
      <c r="B97" s="10"/>
      <c r="C97" s="30"/>
      <c r="D97" s="11"/>
      <c r="E97" s="11"/>
      <c r="F97" s="42"/>
      <c r="G97" s="11"/>
      <c r="H97" s="11"/>
      <c r="I97" s="11"/>
      <c r="J97" s="11"/>
      <c r="K97" s="11"/>
      <c r="L97" s="11"/>
      <c r="M97" s="1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>
      <c r="A98" s="36"/>
      <c r="B98" s="10"/>
      <c r="C98" s="30"/>
      <c r="D98" s="13"/>
      <c r="E98" s="13"/>
      <c r="F98" s="45"/>
      <c r="G98" s="13"/>
      <c r="H98" s="13"/>
      <c r="I98" s="13"/>
      <c r="J98" s="13"/>
      <c r="K98" s="13"/>
      <c r="L98" s="13"/>
      <c r="M98" s="17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>
      <c r="A99" s="36"/>
      <c r="B99" s="10"/>
      <c r="C99" s="30"/>
      <c r="D99" s="13"/>
      <c r="E99" s="13"/>
      <c r="F99" s="45"/>
      <c r="G99" s="13"/>
      <c r="H99" s="13"/>
      <c r="I99" s="13"/>
      <c r="J99" s="13"/>
      <c r="K99" s="13"/>
      <c r="L99" s="1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>
      <c r="A100" s="36"/>
      <c r="B100" s="10"/>
      <c r="C100" s="30"/>
      <c r="D100" s="13"/>
      <c r="E100" s="13"/>
      <c r="F100" s="45"/>
      <c r="G100" s="13"/>
      <c r="H100" s="13"/>
      <c r="I100" s="13"/>
      <c r="J100" s="13"/>
      <c r="K100" s="13"/>
      <c r="L100" s="1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>
      <c r="A101" s="36"/>
      <c r="B101" s="10"/>
      <c r="C101" s="30"/>
      <c r="D101" s="18"/>
      <c r="E101" s="18"/>
      <c r="F101" s="46"/>
      <c r="G101" s="18"/>
      <c r="H101" s="13"/>
      <c r="I101" s="13"/>
      <c r="J101" s="13"/>
      <c r="K101" s="13"/>
      <c r="L101" s="1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>
      <c r="A102" s="36"/>
      <c r="B102" s="10"/>
      <c r="C102" s="30"/>
      <c r="D102" s="13"/>
      <c r="E102" s="13"/>
      <c r="F102" s="45"/>
      <c r="G102" s="13"/>
      <c r="H102" s="13"/>
      <c r="I102" s="13"/>
      <c r="J102" s="13"/>
      <c r="K102" s="13"/>
      <c r="L102" s="1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>
      <c r="A103" s="36"/>
      <c r="B103" s="10"/>
      <c r="C103" s="30"/>
      <c r="D103" s="4"/>
      <c r="E103" s="4"/>
      <c r="F103" s="47"/>
      <c r="G103" s="4"/>
      <c r="H103" s="13"/>
      <c r="I103" s="13"/>
      <c r="J103" s="13"/>
      <c r="K103" s="13"/>
      <c r="L103" s="1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>
      <c r="A104" s="36"/>
      <c r="B104" s="10"/>
      <c r="C104" s="30"/>
      <c r="D104" s="4"/>
      <c r="E104" s="4"/>
      <c r="F104" s="47"/>
      <c r="G104" s="4"/>
      <c r="H104" s="13"/>
      <c r="I104" s="13"/>
      <c r="J104" s="13"/>
      <c r="K104" s="13"/>
      <c r="L104" s="1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37"/>
      <c r="B105" s="4"/>
      <c r="C105" s="31"/>
      <c r="D105" s="4"/>
      <c r="E105" s="4"/>
      <c r="F105" s="4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37"/>
      <c r="B106" s="4"/>
      <c r="C106" s="31"/>
      <c r="D106" s="4"/>
      <c r="E106" s="4"/>
      <c r="F106" s="4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37"/>
      <c r="B107" s="4"/>
      <c r="C107" s="31"/>
      <c r="D107" s="4"/>
      <c r="E107" s="4"/>
      <c r="F107" s="4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37"/>
      <c r="B108" s="4"/>
      <c r="C108" s="31"/>
      <c r="D108" s="4"/>
      <c r="E108" s="4"/>
      <c r="F108" s="4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37"/>
      <c r="B109" s="4"/>
      <c r="C109" s="31"/>
      <c r="D109" s="4"/>
      <c r="E109" s="4"/>
      <c r="F109" s="4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37"/>
      <c r="B110" s="4"/>
      <c r="C110" s="31"/>
      <c r="D110" s="4"/>
      <c r="E110" s="4"/>
      <c r="F110" s="4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37"/>
      <c r="B111" s="4"/>
      <c r="C111" s="31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37"/>
      <c r="B112" s="4"/>
      <c r="C112" s="31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37"/>
      <c r="B113" s="4"/>
      <c r="C113" s="31"/>
      <c r="D113" s="4"/>
      <c r="E113" s="4"/>
      <c r="F113" s="4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37"/>
      <c r="B114" s="4"/>
      <c r="C114" s="31"/>
      <c r="D114" s="4"/>
      <c r="E114" s="4"/>
      <c r="F114" s="4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37"/>
      <c r="B115" s="4"/>
      <c r="C115" s="31"/>
      <c r="D115" s="4"/>
      <c r="E115" s="4"/>
      <c r="F115" s="4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37"/>
      <c r="B116" s="4"/>
      <c r="C116" s="31"/>
      <c r="D116" s="4"/>
      <c r="E116" s="4"/>
      <c r="F116" s="4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37"/>
      <c r="B117" s="4"/>
      <c r="C117" s="31"/>
      <c r="D117" s="4"/>
      <c r="E117" s="4"/>
      <c r="F117" s="4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37"/>
      <c r="B118" s="4"/>
      <c r="C118" s="31"/>
      <c r="D118" s="4"/>
      <c r="E118" s="4"/>
      <c r="F118" s="4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37"/>
      <c r="B119" s="4"/>
      <c r="C119" s="31"/>
      <c r="D119" s="4"/>
      <c r="E119" s="4"/>
      <c r="F119" s="4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37"/>
      <c r="B120" s="4"/>
      <c r="C120" s="31"/>
      <c r="D120" s="4"/>
      <c r="E120" s="4"/>
      <c r="F120" s="4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37"/>
      <c r="B121" s="4"/>
      <c r="C121" s="31"/>
      <c r="D121" s="4"/>
      <c r="E121" s="4"/>
      <c r="F121" s="4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37"/>
      <c r="B122" s="4"/>
      <c r="C122" s="31"/>
      <c r="D122" s="4"/>
      <c r="E122" s="4"/>
      <c r="F122" s="4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37"/>
      <c r="B123" s="4"/>
      <c r="C123" s="31"/>
      <c r="D123" s="4"/>
      <c r="E123" s="4"/>
      <c r="F123" s="4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37"/>
      <c r="B124" s="4"/>
      <c r="C124" s="31"/>
      <c r="D124" s="4"/>
      <c r="E124" s="4"/>
      <c r="F124" s="4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37"/>
      <c r="B125" s="4"/>
      <c r="C125" s="31"/>
      <c r="D125" s="4"/>
      <c r="E125" s="4"/>
      <c r="F125" s="4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37"/>
      <c r="B126" s="4"/>
      <c r="C126" s="31"/>
      <c r="D126" s="4"/>
      <c r="E126" s="4"/>
      <c r="F126" s="4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37"/>
      <c r="B127" s="4"/>
      <c r="C127" s="31"/>
      <c r="D127" s="4"/>
      <c r="E127" s="4"/>
      <c r="F127" s="4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37"/>
      <c r="B128" s="4"/>
      <c r="C128" s="31"/>
      <c r="D128" s="4"/>
      <c r="E128" s="4"/>
      <c r="F128" s="4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37"/>
      <c r="B129" s="4"/>
      <c r="C129" s="31"/>
      <c r="D129" s="4"/>
      <c r="E129" s="4"/>
      <c r="F129" s="4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37"/>
      <c r="B130" s="4"/>
      <c r="C130" s="31"/>
      <c r="D130" s="4"/>
      <c r="E130" s="4"/>
      <c r="F130" s="4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37"/>
      <c r="B131" s="4"/>
      <c r="C131" s="31"/>
      <c r="D131" s="4"/>
      <c r="E131" s="4"/>
      <c r="F131" s="4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37"/>
      <c r="B132" s="4"/>
      <c r="C132" s="31"/>
      <c r="D132" s="4"/>
      <c r="E132" s="4"/>
      <c r="F132" s="4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37"/>
      <c r="B133" s="4"/>
      <c r="C133" s="31"/>
      <c r="D133" s="4"/>
      <c r="E133" s="4"/>
      <c r="F133" s="4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37"/>
      <c r="B134" s="4"/>
      <c r="C134" s="31"/>
      <c r="D134" s="4"/>
      <c r="E134" s="4"/>
      <c r="F134" s="4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37"/>
      <c r="B135" s="4"/>
      <c r="C135" s="31"/>
      <c r="D135" s="4"/>
      <c r="E135" s="4"/>
      <c r="F135" s="4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37"/>
      <c r="B136" s="4"/>
      <c r="C136" s="31"/>
      <c r="D136" s="4"/>
      <c r="E136" s="4"/>
      <c r="F136" s="4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37"/>
      <c r="B137" s="4"/>
      <c r="C137" s="31"/>
      <c r="D137" s="4"/>
      <c r="E137" s="4"/>
      <c r="F137" s="4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37"/>
      <c r="B138" s="4"/>
      <c r="C138" s="31"/>
      <c r="D138" s="4"/>
      <c r="E138" s="4"/>
      <c r="F138" s="4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37"/>
      <c r="B139" s="4"/>
      <c r="C139" s="31"/>
      <c r="D139" s="4"/>
      <c r="E139" s="4"/>
      <c r="F139" s="4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37"/>
      <c r="B140" s="4"/>
      <c r="C140" s="31"/>
      <c r="D140" s="4"/>
      <c r="E140" s="4"/>
      <c r="F140" s="4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37"/>
      <c r="B141" s="4"/>
      <c r="C141" s="31"/>
      <c r="D141" s="4"/>
      <c r="E141" s="4"/>
      <c r="F141" s="4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37"/>
      <c r="B142" s="4"/>
      <c r="C142" s="31"/>
      <c r="D142" s="4"/>
      <c r="E142" s="4"/>
      <c r="F142" s="4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37"/>
      <c r="B143" s="4"/>
      <c r="C143" s="31"/>
      <c r="D143" s="4"/>
      <c r="E143" s="4"/>
      <c r="F143" s="4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37"/>
      <c r="B144" s="4"/>
      <c r="C144" s="31"/>
      <c r="D144" s="4"/>
      <c r="E144" s="4"/>
      <c r="F144" s="4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37"/>
      <c r="B145" s="4"/>
      <c r="C145" s="31"/>
      <c r="D145" s="4"/>
      <c r="E145" s="4"/>
      <c r="F145" s="4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37"/>
      <c r="B146" s="4"/>
      <c r="C146" s="31"/>
      <c r="D146" s="4"/>
      <c r="E146" s="4"/>
      <c r="F146" s="4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37"/>
      <c r="B147" s="4"/>
      <c r="C147" s="31"/>
      <c r="D147" s="4"/>
      <c r="E147" s="4"/>
      <c r="F147" s="4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37"/>
      <c r="B148" s="4"/>
      <c r="C148" s="31"/>
      <c r="D148" s="4"/>
      <c r="E148" s="4"/>
      <c r="F148" s="4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37"/>
      <c r="B149" s="4"/>
      <c r="C149" s="31"/>
      <c r="D149" s="4"/>
      <c r="E149" s="4"/>
      <c r="F149" s="4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37"/>
      <c r="B150" s="4"/>
      <c r="C150" s="31"/>
      <c r="D150" s="4"/>
      <c r="E150" s="4"/>
      <c r="F150" s="4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37"/>
      <c r="B151" s="4"/>
      <c r="C151" s="31"/>
      <c r="D151" s="4"/>
      <c r="E151" s="4"/>
      <c r="F151" s="4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37"/>
      <c r="B152" s="4"/>
      <c r="C152" s="31"/>
      <c r="D152" s="4"/>
      <c r="E152" s="4"/>
      <c r="F152" s="4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37"/>
      <c r="B153" s="4"/>
      <c r="C153" s="31"/>
      <c r="D153" s="4"/>
      <c r="E153" s="4"/>
      <c r="F153" s="4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37"/>
      <c r="B154" s="4"/>
      <c r="C154" s="31"/>
      <c r="D154" s="4"/>
      <c r="E154" s="4"/>
      <c r="F154" s="4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37"/>
      <c r="B155" s="4"/>
      <c r="C155" s="31"/>
      <c r="D155" s="4"/>
      <c r="E155" s="4"/>
      <c r="F155" s="4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37"/>
      <c r="B156" s="4"/>
      <c r="C156" s="31"/>
      <c r="D156" s="4"/>
      <c r="E156" s="4"/>
      <c r="F156" s="4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37"/>
      <c r="B157" s="4"/>
      <c r="C157" s="31"/>
      <c r="D157" s="4"/>
      <c r="E157" s="4"/>
      <c r="F157" s="4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37"/>
      <c r="B158" s="4"/>
      <c r="C158" s="31"/>
      <c r="D158" s="4"/>
      <c r="E158" s="4"/>
      <c r="F158" s="4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37"/>
      <c r="B159" s="4"/>
      <c r="C159" s="31"/>
      <c r="D159" s="4"/>
      <c r="E159" s="4"/>
      <c r="F159" s="4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37"/>
      <c r="B160" s="4"/>
      <c r="C160" s="31"/>
      <c r="D160" s="4"/>
      <c r="E160" s="4"/>
      <c r="F160" s="4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37"/>
      <c r="B161" s="4"/>
      <c r="C161" s="31"/>
      <c r="D161" s="4"/>
      <c r="E161" s="4"/>
      <c r="F161" s="4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37"/>
      <c r="B162" s="4"/>
      <c r="C162" s="31"/>
      <c r="D162" s="4"/>
      <c r="E162" s="4"/>
      <c r="F162" s="4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37"/>
      <c r="B163" s="4"/>
      <c r="C163" s="31"/>
      <c r="D163" s="4"/>
      <c r="E163" s="4"/>
      <c r="F163" s="4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37"/>
      <c r="B164" s="4"/>
      <c r="C164" s="31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37"/>
      <c r="B165" s="4"/>
      <c r="C165" s="31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37"/>
      <c r="B166" s="4"/>
      <c r="C166" s="31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37"/>
      <c r="B167" s="4"/>
      <c r="C167" s="31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37"/>
      <c r="B168" s="4"/>
      <c r="C168" s="31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37"/>
      <c r="B169" s="4"/>
      <c r="C169" s="31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37"/>
      <c r="B170" s="4"/>
      <c r="C170" s="31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37"/>
      <c r="B171" s="4"/>
      <c r="C171" s="31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37"/>
      <c r="B172" s="4"/>
      <c r="C172" s="31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37"/>
      <c r="B173" s="4"/>
      <c r="C173" s="31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37"/>
      <c r="B174" s="4"/>
      <c r="C174" s="31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37"/>
      <c r="B175" s="4"/>
      <c r="C175" s="31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37"/>
      <c r="B176" s="4"/>
      <c r="C176" s="31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37"/>
      <c r="B177" s="4"/>
      <c r="C177" s="31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37"/>
      <c r="B178" s="4"/>
      <c r="C178" s="31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37"/>
      <c r="B179" s="4"/>
      <c r="C179" s="31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37"/>
      <c r="B180" s="4"/>
      <c r="C180" s="31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37"/>
      <c r="B181" s="4"/>
      <c r="C181" s="31"/>
      <c r="D181" s="4"/>
      <c r="E181" s="4"/>
      <c r="F181" s="4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37"/>
      <c r="B182" s="4"/>
      <c r="C182" s="31"/>
      <c r="D182" s="4"/>
      <c r="E182" s="4"/>
      <c r="F182" s="4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37"/>
      <c r="B183" s="4"/>
      <c r="C183" s="31"/>
      <c r="D183" s="4"/>
      <c r="E183" s="4"/>
      <c r="F183" s="4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37"/>
      <c r="B184" s="4"/>
      <c r="C184" s="31"/>
      <c r="D184" s="4"/>
      <c r="E184" s="4"/>
      <c r="F184" s="4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37"/>
      <c r="B185" s="4"/>
      <c r="C185" s="31"/>
      <c r="D185" s="4"/>
      <c r="E185" s="4"/>
      <c r="F185" s="4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37"/>
      <c r="B186" s="4"/>
      <c r="C186" s="31"/>
      <c r="D186" s="4"/>
      <c r="E186" s="4"/>
      <c r="F186" s="4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37"/>
      <c r="B187" s="4"/>
      <c r="C187" s="31"/>
      <c r="D187" s="4"/>
      <c r="E187" s="4"/>
      <c r="F187" s="4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37"/>
      <c r="B188" s="4"/>
      <c r="C188" s="31"/>
      <c r="D188" s="4"/>
      <c r="E188" s="4"/>
      <c r="F188" s="4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37"/>
      <c r="B189" s="4"/>
      <c r="C189" s="31"/>
      <c r="D189" s="4"/>
      <c r="E189" s="4"/>
      <c r="F189" s="4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37"/>
      <c r="B190" s="4"/>
      <c r="C190" s="31"/>
      <c r="D190" s="4"/>
      <c r="E190" s="4"/>
      <c r="F190" s="4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37"/>
      <c r="B191" s="4"/>
      <c r="C191" s="31"/>
      <c r="D191" s="4"/>
      <c r="E191" s="4"/>
      <c r="F191" s="4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37"/>
      <c r="B192" s="4"/>
      <c r="C192" s="31"/>
      <c r="D192" s="4"/>
      <c r="E192" s="4"/>
      <c r="F192" s="4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37"/>
      <c r="B193" s="4"/>
      <c r="C193" s="31"/>
      <c r="D193" s="4"/>
      <c r="E193" s="4"/>
      <c r="F193" s="4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37"/>
      <c r="B194" s="4"/>
      <c r="C194" s="31"/>
      <c r="D194" s="4"/>
      <c r="E194" s="4"/>
      <c r="F194" s="4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37"/>
      <c r="B195" s="4"/>
      <c r="C195" s="31"/>
      <c r="D195" s="4"/>
      <c r="E195" s="4"/>
      <c r="F195" s="4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37"/>
      <c r="B196" s="4"/>
      <c r="C196" s="31"/>
      <c r="D196" s="4"/>
      <c r="E196" s="4"/>
      <c r="F196" s="4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37"/>
      <c r="B197" s="4"/>
      <c r="C197" s="31"/>
      <c r="D197" s="4"/>
      <c r="E197" s="4"/>
      <c r="F197" s="4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37"/>
      <c r="B198" s="4"/>
      <c r="C198" s="31"/>
      <c r="D198" s="4"/>
      <c r="E198" s="4"/>
      <c r="F198" s="4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37"/>
      <c r="B199" s="4"/>
      <c r="C199" s="31"/>
      <c r="D199" s="4"/>
      <c r="E199" s="4"/>
      <c r="F199" s="4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37"/>
      <c r="B200" s="4"/>
      <c r="C200" s="31"/>
      <c r="D200" s="4"/>
      <c r="E200" s="4"/>
      <c r="F200" s="4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37"/>
      <c r="B201" s="4"/>
      <c r="C201" s="31"/>
      <c r="D201" s="4"/>
      <c r="E201" s="4"/>
      <c r="F201" s="4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37"/>
      <c r="B202" s="4"/>
      <c r="C202" s="31"/>
      <c r="D202" s="4"/>
      <c r="E202" s="4"/>
      <c r="F202" s="4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37"/>
      <c r="B203" s="4"/>
      <c r="C203" s="31"/>
      <c r="D203" s="4"/>
      <c r="E203" s="4"/>
      <c r="F203" s="4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37"/>
      <c r="B204" s="4"/>
      <c r="C204" s="31"/>
      <c r="D204" s="4"/>
      <c r="E204" s="4"/>
      <c r="F204" s="4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37"/>
      <c r="B205" s="4"/>
      <c r="C205" s="31"/>
      <c r="D205" s="4"/>
      <c r="E205" s="4"/>
      <c r="F205" s="4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37"/>
      <c r="B206" s="4"/>
      <c r="C206" s="31"/>
      <c r="D206" s="4"/>
      <c r="E206" s="4"/>
      <c r="F206" s="4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37"/>
      <c r="B207" s="4"/>
      <c r="C207" s="31"/>
      <c r="D207" s="4"/>
      <c r="E207" s="4"/>
      <c r="F207" s="4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37"/>
      <c r="B208" s="4"/>
      <c r="C208" s="31"/>
      <c r="D208" s="4"/>
      <c r="E208" s="4"/>
      <c r="F208" s="4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37"/>
      <c r="B209" s="4"/>
      <c r="C209" s="31"/>
      <c r="D209" s="4"/>
      <c r="E209" s="4"/>
      <c r="F209" s="4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37"/>
      <c r="B210" s="4"/>
      <c r="C210" s="31"/>
      <c r="D210" s="4"/>
      <c r="E210" s="4"/>
      <c r="F210" s="4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4:17" ht="12.75">
      <c r="N211" s="4"/>
      <c r="O211" s="4"/>
      <c r="P211" s="4"/>
      <c r="Q211" s="4"/>
    </row>
    <row r="212" spans="14:17" ht="12.75">
      <c r="N212" s="4"/>
      <c r="O212" s="4"/>
      <c r="P212" s="4"/>
      <c r="Q212" s="4"/>
    </row>
    <row r="213" spans="14:17" ht="12.75">
      <c r="N213" s="4"/>
      <c r="O213" s="4"/>
      <c r="P213" s="4"/>
      <c r="Q213" s="4"/>
    </row>
    <row r="214" spans="14:17" ht="12.75">
      <c r="N214" s="4"/>
      <c r="O214" s="4"/>
      <c r="P214" s="4"/>
      <c r="Q214" s="4"/>
    </row>
    <row r="215" spans="14:17" ht="12.75">
      <c r="N215" s="4"/>
      <c r="O215" s="4"/>
      <c r="P215" s="4"/>
      <c r="Q215" s="4"/>
    </row>
    <row r="216" spans="14:17" ht="12.75">
      <c r="N216" s="4"/>
      <c r="O216" s="4"/>
      <c r="P216" s="4"/>
      <c r="Q216" s="4"/>
    </row>
    <row r="217" spans="14:17" ht="12.75">
      <c r="N217" s="4"/>
      <c r="O217" s="4"/>
      <c r="P217" s="4"/>
      <c r="Q217" s="4"/>
    </row>
    <row r="218" spans="14:17" ht="12.75">
      <c r="N218" s="4"/>
      <c r="O218" s="4"/>
      <c r="P218" s="4"/>
      <c r="Q218" s="4"/>
    </row>
    <row r="219" spans="14:17" ht="12.75">
      <c r="N219" s="4"/>
      <c r="O219" s="4"/>
      <c r="P219" s="4"/>
      <c r="Q219" s="4"/>
    </row>
    <row r="220" spans="14:17" ht="12.75">
      <c r="N220" s="4"/>
      <c r="O220" s="4"/>
      <c r="P220" s="4"/>
      <c r="Q220" s="4"/>
    </row>
    <row r="221" spans="14:17" ht="12.75">
      <c r="N221" s="4"/>
      <c r="O221" s="4"/>
      <c r="P221" s="4"/>
      <c r="Q221" s="4"/>
    </row>
    <row r="222" spans="14:17" ht="12.75">
      <c r="N222" s="4"/>
      <c r="O222" s="4"/>
      <c r="P222" s="4"/>
      <c r="Q222" s="4"/>
    </row>
    <row r="223" spans="14:17" ht="12.75">
      <c r="N223" s="4"/>
      <c r="O223" s="4"/>
      <c r="P223" s="4"/>
      <c r="Q223" s="4"/>
    </row>
    <row r="224" spans="14:17" ht="12.75">
      <c r="N224" s="4"/>
      <c r="O224" s="4"/>
      <c r="P224" s="4"/>
      <c r="Q224" s="4"/>
    </row>
    <row r="225" spans="14:17" ht="12.75">
      <c r="N225" s="4"/>
      <c r="O225" s="4"/>
      <c r="P225" s="4"/>
      <c r="Q225" s="4"/>
    </row>
    <row r="226" spans="14:17" ht="12.75">
      <c r="N226" s="4"/>
      <c r="O226" s="4"/>
      <c r="P226" s="4"/>
      <c r="Q226" s="4"/>
    </row>
    <row r="227" spans="14:17" ht="12.75">
      <c r="N227" s="4"/>
      <c r="O227" s="4"/>
      <c r="P227" s="4"/>
      <c r="Q227" s="4"/>
    </row>
    <row r="228" spans="14:17" ht="12.75">
      <c r="N228" s="4"/>
      <c r="O228" s="4"/>
      <c r="P228" s="4"/>
      <c r="Q228" s="4"/>
    </row>
    <row r="229" spans="14:17" ht="12.75">
      <c r="N229" s="4"/>
      <c r="O229" s="4"/>
      <c r="P229" s="4"/>
      <c r="Q229" s="4"/>
    </row>
    <row r="230" spans="14:17" ht="12.75">
      <c r="N230" s="4"/>
      <c r="O230" s="4"/>
      <c r="P230" s="4"/>
      <c r="Q230" s="4"/>
    </row>
    <row r="231" spans="14:17" ht="12.75">
      <c r="N231" s="4"/>
      <c r="O231" s="4"/>
      <c r="P231" s="4"/>
      <c r="Q231" s="4"/>
    </row>
    <row r="232" spans="14:17" ht="12.75">
      <c r="N232" s="4"/>
      <c r="O232" s="4"/>
      <c r="P232" s="4"/>
      <c r="Q232" s="4"/>
    </row>
    <row r="233" spans="14:17" ht="12.75">
      <c r="N233" s="4"/>
      <c r="O233" s="4"/>
      <c r="P233" s="4"/>
      <c r="Q233" s="4"/>
    </row>
    <row r="234" spans="14:17" ht="12.75">
      <c r="N234" s="4"/>
      <c r="O234" s="4"/>
      <c r="P234" s="4"/>
      <c r="Q234" s="4"/>
    </row>
    <row r="235" spans="14:17" ht="12.75">
      <c r="N235" s="4"/>
      <c r="O235" s="4"/>
      <c r="P235" s="4"/>
      <c r="Q235" s="4"/>
    </row>
    <row r="236" spans="14:17" ht="12.75">
      <c r="N236" s="4"/>
      <c r="O236" s="4"/>
      <c r="P236" s="4"/>
      <c r="Q236" s="4"/>
    </row>
    <row r="237" spans="14:17" ht="12.75">
      <c r="N237" s="4"/>
      <c r="O237" s="4"/>
      <c r="P237" s="4"/>
      <c r="Q237" s="4"/>
    </row>
    <row r="238" spans="14:17" ht="12.75">
      <c r="N238" s="4"/>
      <c r="O238" s="4"/>
      <c r="P238" s="4"/>
      <c r="Q238" s="4"/>
    </row>
    <row r="239" spans="14:17" ht="12.75">
      <c r="N239" s="4"/>
      <c r="O239" s="4"/>
      <c r="P239" s="4"/>
      <c r="Q239" s="4"/>
    </row>
    <row r="240" spans="14:17" ht="12.75">
      <c r="N240" s="4"/>
      <c r="O240" s="4"/>
      <c r="P240" s="4"/>
      <c r="Q240" s="4"/>
    </row>
    <row r="241" spans="14:17" ht="12.75">
      <c r="N241" s="4"/>
      <c r="O241" s="4"/>
      <c r="P241" s="4"/>
      <c r="Q241" s="4"/>
    </row>
    <row r="242" spans="14:17" ht="12.75">
      <c r="N242" s="4"/>
      <c r="O242" s="4"/>
      <c r="P242" s="4"/>
      <c r="Q242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14:17" ht="12.75">
      <c r="N246" s="4"/>
      <c r="O246" s="4"/>
      <c r="P246" s="4"/>
      <c r="Q246" s="4"/>
    </row>
  </sheetData>
  <sheetProtection/>
  <mergeCells count="24">
    <mergeCell ref="K3:M3"/>
    <mergeCell ref="A86:M86"/>
    <mergeCell ref="A45:A46"/>
    <mergeCell ref="A47:A50"/>
    <mergeCell ref="A52:A55"/>
    <mergeCell ref="A56:A63"/>
    <mergeCell ref="A66:A69"/>
    <mergeCell ref="A70:A77"/>
    <mergeCell ref="G4:H4"/>
    <mergeCell ref="I4:J4"/>
    <mergeCell ref="A24:A25"/>
    <mergeCell ref="A31:A34"/>
    <mergeCell ref="A35:A42"/>
    <mergeCell ref="A26:A29"/>
    <mergeCell ref="M4:M5"/>
    <mergeCell ref="A8:A9"/>
    <mergeCell ref="A14:A21"/>
    <mergeCell ref="C1:L1"/>
    <mergeCell ref="C2:L2"/>
    <mergeCell ref="K4:L4"/>
    <mergeCell ref="E4:F4"/>
    <mergeCell ref="C4:C5"/>
    <mergeCell ref="A10:A13"/>
    <mergeCell ref="B4:B5"/>
  </mergeCells>
  <printOptions/>
  <pageMargins left="0.17" right="0.16" top="0.66" bottom="0.2" header="0.2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Natia</dc:creator>
  <cp:keywords/>
  <dc:description/>
  <cp:lastModifiedBy>Zura Ichkitidze</cp:lastModifiedBy>
  <cp:lastPrinted>2021-07-28T09:35:45Z</cp:lastPrinted>
  <dcterms:created xsi:type="dcterms:W3CDTF">1996-10-14T23:33:28Z</dcterms:created>
  <dcterms:modified xsi:type="dcterms:W3CDTF">2021-08-17T07:52:01Z</dcterms:modified>
  <cp:category/>
  <cp:version/>
  <cp:contentType/>
  <cp:contentStatus/>
</cp:coreProperties>
</file>