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25" activeTab="2"/>
  </bookViews>
  <sheets>
    <sheet name="დანართი 1" sheetId="2" r:id="rId1"/>
    <sheet name="დანართი 2" sheetId="1" r:id="rId2"/>
    <sheet name="დანართი 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" l="1"/>
  <c r="F43" i="3"/>
  <c r="F42" i="3"/>
  <c r="F41" i="3"/>
  <c r="F39" i="3"/>
  <c r="F38" i="3"/>
  <c r="F37" i="3"/>
  <c r="F36" i="3"/>
  <c r="F67" i="1"/>
  <c r="F64" i="1"/>
  <c r="F63" i="1"/>
  <c r="F62" i="1"/>
  <c r="F61" i="1"/>
  <c r="F60" i="1"/>
  <c r="F59" i="1"/>
  <c r="F57" i="1"/>
  <c r="F56" i="1"/>
  <c r="F55" i="1"/>
  <c r="F54" i="1"/>
  <c r="F53" i="1"/>
  <c r="F52" i="1"/>
  <c r="F34" i="3" l="1"/>
  <c r="F32" i="3"/>
  <c r="F24" i="3"/>
  <c r="F15" i="3"/>
  <c r="F12" i="3"/>
  <c r="F13" i="3" s="1"/>
  <c r="F21" i="3" l="1"/>
  <c r="F18" i="3"/>
  <c r="F16" i="3"/>
  <c r="F47" i="1" l="1"/>
  <c r="F20" i="1" l="1"/>
  <c r="F24" i="1" s="1"/>
  <c r="F34" i="1"/>
  <c r="F33" i="1"/>
  <c r="F31" i="1"/>
  <c r="F30" i="1"/>
  <c r="F22" i="1" l="1"/>
  <c r="F21" i="1"/>
  <c r="F28" i="1"/>
  <c r="F27" i="1"/>
  <c r="F50" i="1" l="1"/>
  <c r="F49" i="1"/>
  <c r="F46" i="1"/>
  <c r="F45" i="1"/>
  <c r="F43" i="1"/>
  <c r="F37" i="1"/>
  <c r="F36" i="1"/>
  <c r="F16" i="1"/>
  <c r="F18" i="1" s="1"/>
  <c r="F15" i="1"/>
  <c r="F14" i="1"/>
  <c r="F12" i="1"/>
  <c r="F11" i="1"/>
  <c r="F17" i="1" l="1"/>
</calcChain>
</file>

<file path=xl/sharedStrings.xml><?xml version="1.0" encoding="utf-8"?>
<sst xmlns="http://schemas.openxmlformats.org/spreadsheetml/2006/main" count="277" uniqueCount="109">
  <si>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</si>
  <si>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</si>
  <si>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</si>
  <si>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</si>
  <si>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</si>
  <si>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</si>
  <si>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</si>
  <si>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</si>
  <si>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</si>
  <si>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</si>
  <si>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</si>
  <si>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</si>
  <si>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>obieqtis lokaluri xarjTaRricxva</t>
  </si>
  <si>
    <t xml:space="preserve">საფუძველი </t>
  </si>
  <si>
    <t>დანართი №2</t>
  </si>
  <si>
    <t xml:space="preserve">I.  დემონტაჟის სამუშაოები </t>
  </si>
  <si>
    <t>ს.ნ და წ.  46-28-3</t>
  </si>
  <si>
    <r>
      <t>მ</t>
    </r>
    <r>
      <rPr>
        <b/>
        <vertAlign val="superscript"/>
        <sz val="11"/>
        <rFont val="AcadNusx"/>
      </rPr>
      <t>2</t>
    </r>
  </si>
  <si>
    <t>შრომითი რესურსი</t>
  </si>
  <si>
    <t>კაც/სთ</t>
  </si>
  <si>
    <t>მანქანები</t>
  </si>
  <si>
    <t>ლარი</t>
  </si>
  <si>
    <t>ს.ნ და წ.  46-27-4</t>
  </si>
  <si>
    <t>დაზიანებულ ადგილებში ხის კონსტრუქციების დაშლა</t>
  </si>
  <si>
    <t>ე.ნ. და გ.               1-22</t>
  </si>
  <si>
    <t>სამშენებლო ტერიტორიის გასუფთავება ნაგვისგან და დატვირთვა ავტოთვითმცლელზე ხელით</t>
  </si>
  <si>
    <t>ტონა</t>
  </si>
  <si>
    <t>სამშენებლო ნაგვის ტრანსპორტირება 5 კმ-ზე</t>
  </si>
  <si>
    <t>II. სახურავის მოწყობა</t>
  </si>
  <si>
    <t>კუბ.მ.</t>
  </si>
  <si>
    <t>ლურსმანი</t>
  </si>
  <si>
    <t>კგ.</t>
  </si>
  <si>
    <t>ს.ნ და წ.  10-12</t>
  </si>
  <si>
    <t>კომპ.</t>
  </si>
  <si>
    <t>ლითონის კუთხოვანა 50*50*3 მმ.</t>
  </si>
  <si>
    <t>მ</t>
  </si>
  <si>
    <t>ლითონის კუთხოვანა 40*40*3 მმ.</t>
  </si>
  <si>
    <t>ხის მასალა 30*150 მმ. (მშრალი)</t>
  </si>
  <si>
    <t>ფანჯრის საკეტი</t>
  </si>
  <si>
    <t xml:space="preserve">ფანჯრის ანჯამა </t>
  </si>
  <si>
    <t>ცალი</t>
  </si>
  <si>
    <t>სხვა ხარჯები</t>
  </si>
  <si>
    <t>კვ.მ.</t>
  </si>
  <si>
    <t>გამო.</t>
  </si>
  <si>
    <t>სჭვალი (1 კვ.მ. 6 ცალი)</t>
  </si>
  <si>
    <t xml:space="preserve">ზედნადები ხარჯები </t>
  </si>
  <si>
    <t>გეგმიური დაგროვება</t>
  </si>
  <si>
    <t>სულ ჯამი</t>
  </si>
  <si>
    <t>#</t>
  </si>
  <si>
    <t>samuSaoebis dasaxeleba</t>
  </si>
  <si>
    <t>ganz. erTeuli</t>
  </si>
  <si>
    <t>maT Soris xelfasi</t>
  </si>
  <si>
    <t>jami</t>
  </si>
  <si>
    <t>სახურავის მოწყობა ფერადი მეტალოკრამიტით სისქით 0,5მმ.</t>
  </si>
  <si>
    <t>მეტალოკრამიტი ფერადი სისქით 0,5მმ. (ფერი და ტექსტურა შეთანხმდეს მოსახლეობასთან)</t>
  </si>
  <si>
    <t>ფერადი თუნუქი სისქით 0,5მმ. (კეხი)</t>
  </si>
  <si>
    <t xml:space="preserve"> 10-11</t>
  </si>
  <si>
    <r>
      <t>მ</t>
    </r>
    <r>
      <rPr>
        <b/>
        <vertAlign val="superscript"/>
        <sz val="11"/>
        <rFont val="Calibri"/>
        <family val="2"/>
        <charset val="204"/>
        <scheme val="minor"/>
      </rPr>
      <t>3</t>
    </r>
  </si>
  <si>
    <t>ამწე საავტომობილო სვლაზე 16ტ.</t>
  </si>
  <si>
    <t>მანქ/სთ</t>
  </si>
  <si>
    <r>
      <t>მ</t>
    </r>
    <r>
      <rPr>
        <vertAlign val="superscript"/>
        <sz val="11"/>
        <rFont val="Calibri"/>
        <family val="2"/>
        <charset val="204"/>
        <scheme val="minor"/>
      </rPr>
      <t>3</t>
    </r>
  </si>
  <si>
    <t>ც.</t>
  </si>
  <si>
    <t>არმატურა ა-III კლასის დ=12 ჩანგლებისთვის</t>
  </si>
  <si>
    <t>მეტრი</t>
  </si>
  <si>
    <t>გამო.       10-9-3</t>
  </si>
  <si>
    <t>ხის ფენილის მოწყობა შუბლის გათვალისწინებით</t>
  </si>
  <si>
    <r>
      <t>მ</t>
    </r>
    <r>
      <rPr>
        <vertAlign val="superscript"/>
        <sz val="11"/>
        <rFont val="AcadNusx"/>
      </rPr>
      <t>3</t>
    </r>
  </si>
  <si>
    <t>ლურსმანი სამშენებლო</t>
  </si>
  <si>
    <t>სახურავის ხის კონსტრუქციების მოწყობა</t>
  </si>
  <si>
    <t>ხის ძელაკი 0,08*0,16</t>
  </si>
  <si>
    <t>აზბესტო ცემენტის სახურავის დემონტაჟი მოაჯირების გადახურვის გათვალისწინებით (დასაწყობებით)</t>
  </si>
  <si>
    <t>ხე მასალა მშრალი წიწოვანი</t>
  </si>
  <si>
    <t>არსებული სამერცხლულების რეაბილიტაცია</t>
  </si>
  <si>
    <t>ჭანჭიკი Ф-12</t>
  </si>
  <si>
    <t>ს.ნ და წ. 12-6-2</t>
  </si>
  <si>
    <t>q. wyaltuboSi rusTavelis I Cixis #1  saerTo sacxovrebeli binis saxuravis reabilitaciis samuSaoebi</t>
  </si>
  <si>
    <t>moculobaTa uwyisi</t>
  </si>
  <si>
    <t>დანართი №3</t>
  </si>
  <si>
    <t>რაოდენობა</t>
  </si>
  <si>
    <t>მავთული შესაკრავი დ-4 მმ. ხის კონსტრუქციების დასამაგრებლათ</t>
  </si>
  <si>
    <t>დაზიანებულ ადგილებში ხის კონსტრუქციების დაშლა დასაწყობებით შემდგომი გამოყენებისათვის</t>
  </si>
  <si>
    <t>ხის ძელაკი 0,7*0,14</t>
  </si>
  <si>
    <t>მეტალოკრამიტი ფერადი გლუვი სისქით 0,5მმ. (ფერი და ტექსტურა შეთანხმდეს მოსახლეობასთან)</t>
  </si>
  <si>
    <t>შედგენილია: I კვარტლის მიხედვით</t>
  </si>
  <si>
    <t>ნაკრები ხარჯთაღრიცხვა</t>
  </si>
  <si>
    <t>Sedgenilia: m.S.k. I kvartlis mixedviT</t>
  </si>
  <si>
    <t>დანართი №1</t>
  </si>
  <si>
    <t>Rirebuleba lari</t>
  </si>
  <si>
    <t>დანართი 1.1</t>
  </si>
  <si>
    <t>lari</t>
  </si>
  <si>
    <t>gauTvaliswinebeli xarjebi</t>
  </si>
  <si>
    <t>dagrovebiTi sapensio gadasaxadi (xelfasidan)</t>
  </si>
  <si>
    <t>sul jami</t>
  </si>
  <si>
    <t>ლითონის კუთხოვანა 45*45*3 მმ.</t>
  </si>
  <si>
    <t>ლითონის კუთხოვანა 40*40*2,5 მმ.</t>
  </si>
  <si>
    <t>ს.ნ და წ.                      12-8-4</t>
  </si>
  <si>
    <t xml:space="preserve">ფერადი თუნუქის წყალმიმღები ღარის მოწყობა </t>
  </si>
  <si>
    <t>საწვიმარი ღარი 120*120 მმ.  სისქით 0.5მმ.</t>
  </si>
  <si>
    <t>ლურსმანი ბურულის</t>
  </si>
  <si>
    <t>ჭანჭიკი</t>
  </si>
  <si>
    <t>ნაჭედი სახურავის</t>
  </si>
  <si>
    <t>ს.ნ და წ.                    12-8-3</t>
  </si>
  <si>
    <t>ფერადი თუნუქის წყალმიმღები მილების მოწყობა</t>
  </si>
  <si>
    <t>წყალმიმღები მილი ფერადი თუნუქის 120*120 მმ. სისქით 0.5მმ.</t>
  </si>
  <si>
    <t>საწვიმარი ძაბრი ფერადი თუნუქის სისქით 0.5მმ.</t>
  </si>
  <si>
    <t>საწვიმარი მუხლი ფერადი თუნუქის სისქით 0.5მმ.</t>
  </si>
  <si>
    <t>ღირებულება : 2021 წლის მიმდინარე ფასები</t>
  </si>
  <si>
    <t>Rirebuleba: 2021 wlis mimdinare fasebi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</si>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</sst>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000"/>
    <numFmt numFmtId="166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cadMtavr"/>
    </font>
    <font>
      <b/>
      <sz val="12"/>
      <color theme="1"/>
      <name val="Calibri"/>
      <family val="2"/>
      <charset val="204"/>
      <scheme val="minor"/>
    </font>
    <font>
      <b/>
      <sz val="11"/>
      <name val="AcadNusx"/>
    </font>
    <font>
      <b/>
      <vertAlign val="superscript"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cadNusx"/>
    </font>
    <font>
      <b/>
      <sz val="12"/>
      <name val="AcadNusx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color theme="1"/>
      <name val="AcadNusx"/>
    </font>
    <font>
      <b/>
      <vertAlign val="superscript"/>
      <sz val="11"/>
      <name val="Calibri"/>
      <family val="2"/>
      <charset val="204"/>
      <scheme val="minor"/>
    </font>
    <font>
      <sz val="8"/>
      <name val="AcadNusx"/>
    </font>
    <font>
      <vertAlign val="superscript"/>
      <sz val="11"/>
      <name val="Calibri"/>
      <family val="2"/>
      <charset val="204"/>
      <scheme val="minor"/>
    </font>
    <font>
      <vertAlign val="superscript"/>
      <sz val="11"/>
      <name val="AcadNusx"/>
    </font>
    <font>
      <sz val="11"/>
      <color theme="1"/>
      <name val="AcadMtavr"/>
    </font>
    <font>
      <b/>
      <sz val="10"/>
      <color theme="1"/>
      <name val="AcadMtavr"/>
    </font>
    <font>
      <b/>
      <sz val="8"/>
      <name val="AcadNusx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</cellStyleXfs>
  <cellXfs count="18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65" fontId="8" fillId="3" borderId="6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2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2" fontId="8" fillId="3" borderId="6" xfId="1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165" fontId="10" fillId="5" borderId="6" xfId="1" applyNumberFormat="1" applyFont="1" applyFill="1" applyBorder="1" applyAlignment="1">
      <alignment horizontal="center" vertical="center" wrapText="1"/>
    </xf>
    <xf numFmtId="165" fontId="10" fillId="5" borderId="6" xfId="1" applyNumberFormat="1" applyFont="1" applyFill="1" applyBorder="1" applyAlignment="1" applyProtection="1">
      <alignment horizontal="center" vertical="center" wrapText="1"/>
      <protection locked="0"/>
    </xf>
    <xf numFmtId="2" fontId="10" fillId="5" borderId="6" xfId="1" applyNumberFormat="1" applyFont="1" applyFill="1" applyBorder="1" applyAlignment="1" applyProtection="1">
      <alignment horizontal="center" vertical="center" wrapText="1"/>
      <protection locked="0"/>
    </xf>
    <xf numFmtId="2" fontId="10" fillId="5" borderId="6" xfId="1" applyNumberFormat="1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left" vertical="center" wrapText="1"/>
    </xf>
    <xf numFmtId="165" fontId="10" fillId="3" borderId="6" xfId="2" applyNumberFormat="1" applyFont="1" applyFill="1" applyBorder="1" applyAlignment="1">
      <alignment horizontal="center"/>
    </xf>
    <xf numFmtId="165" fontId="8" fillId="3" borderId="6" xfId="2" applyNumberFormat="1" applyFont="1" applyFill="1" applyBorder="1" applyAlignment="1">
      <alignment horizontal="center" vertical="center"/>
    </xf>
    <xf numFmtId="2" fontId="10" fillId="3" borderId="6" xfId="2" applyNumberFormat="1" applyFont="1" applyFill="1" applyBorder="1" applyAlignment="1">
      <alignment horizontal="center"/>
    </xf>
    <xf numFmtId="165" fontId="10" fillId="0" borderId="6" xfId="1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/>
    </xf>
    <xf numFmtId="165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6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2" fontId="10" fillId="3" borderId="6" xfId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2" fontId="10" fillId="5" borderId="6" xfId="1" applyNumberFormat="1" applyFont="1" applyFill="1" applyBorder="1" applyAlignment="1">
      <alignment horizontal="center" vertical="center"/>
    </xf>
    <xf numFmtId="165" fontId="10" fillId="5" borderId="6" xfId="1" applyNumberFormat="1" applyFont="1" applyFill="1" applyBorder="1" applyAlignment="1">
      <alignment horizontal="center" vertical="center"/>
    </xf>
    <xf numFmtId="2" fontId="10" fillId="5" borderId="6" xfId="1" applyNumberFormat="1" applyFont="1" applyFill="1" applyBorder="1" applyAlignment="1" applyProtection="1">
      <alignment horizontal="center" vertical="center"/>
      <protection locked="0"/>
    </xf>
    <xf numFmtId="166" fontId="10" fillId="5" borderId="6" xfId="1" applyNumberFormat="1" applyFont="1" applyFill="1" applyBorder="1" applyAlignment="1">
      <alignment horizontal="center" vertical="center"/>
    </xf>
    <xf numFmtId="166" fontId="8" fillId="3" borderId="6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/>
    </xf>
    <xf numFmtId="2" fontId="8" fillId="3" borderId="6" xfId="1" applyNumberFormat="1" applyFont="1" applyFill="1" applyBorder="1" applyAlignment="1" applyProtection="1">
      <alignment horizontal="center" vertical="center"/>
      <protection locked="0"/>
    </xf>
    <xf numFmtId="166" fontId="10" fillId="5" borderId="6" xfId="1" applyNumberFormat="1" applyFont="1" applyFill="1" applyBorder="1" applyAlignment="1">
      <alignment horizontal="center" vertical="center" wrapText="1"/>
    </xf>
    <xf numFmtId="0" fontId="9" fillId="5" borderId="6" xfId="4" applyFont="1" applyFill="1" applyBorder="1" applyAlignment="1">
      <alignment horizontal="left" vertical="center" wrapText="1"/>
    </xf>
    <xf numFmtId="0" fontId="9" fillId="5" borderId="6" xfId="4" applyFont="1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15" fillId="6" borderId="6" xfId="0" applyFont="1" applyFill="1" applyBorder="1"/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165" fontId="0" fillId="6" borderId="6" xfId="0" applyNumberFormat="1" applyFill="1" applyBorder="1"/>
    <xf numFmtId="2" fontId="0" fillId="6" borderId="6" xfId="0" applyNumberFormat="1" applyFill="1" applyBorder="1" applyAlignment="1">
      <alignment vertical="center"/>
    </xf>
    <xf numFmtId="2" fontId="2" fillId="6" borderId="6" xfId="0" applyNumberFormat="1" applyFont="1" applyFill="1" applyBorder="1" applyAlignment="1">
      <alignment vertical="center"/>
    </xf>
    <xf numFmtId="9" fontId="2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/>
    <xf numFmtId="2" fontId="0" fillId="6" borderId="6" xfId="0" applyNumberFormat="1" applyFill="1" applyBorder="1"/>
    <xf numFmtId="0" fontId="0" fillId="0" borderId="0" xfId="0" applyAlignment="1">
      <alignment vertical="center"/>
    </xf>
    <xf numFmtId="0" fontId="15" fillId="0" borderId="0" xfId="0" applyFont="1"/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1" fillId="0" borderId="0" xfId="6"/>
    <xf numFmtId="0" fontId="17" fillId="0" borderId="0" xfId="6" applyFont="1"/>
    <xf numFmtId="0" fontId="17" fillId="0" borderId="0" xfId="6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5" fontId="10" fillId="5" borderId="6" xfId="1" applyNumberFormat="1" applyFont="1" applyFill="1" applyBorder="1" applyAlignment="1">
      <alignment horizontal="right" vertical="center"/>
    </xf>
    <xf numFmtId="2" fontId="10" fillId="5" borderId="6" xfId="1" applyNumberFormat="1" applyFont="1" applyFill="1" applyBorder="1" applyAlignment="1" applyProtection="1">
      <alignment horizontal="right" vertical="center"/>
      <protection locked="0"/>
    </xf>
    <xf numFmtId="2" fontId="10" fillId="5" borderId="6" xfId="1" applyNumberFormat="1" applyFont="1" applyFill="1" applyBorder="1" applyAlignment="1">
      <alignment horizontal="right" vertical="center"/>
    </xf>
    <xf numFmtId="166" fontId="10" fillId="5" borderId="6" xfId="1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/>
    </xf>
    <xf numFmtId="166" fontId="8" fillId="3" borderId="6" xfId="1" applyNumberFormat="1" applyFont="1" applyFill="1" applyBorder="1" applyAlignment="1">
      <alignment horizontal="right" vertical="center" wrapText="1"/>
    </xf>
    <xf numFmtId="2" fontId="8" fillId="3" borderId="6" xfId="1" applyNumberFormat="1" applyFont="1" applyFill="1" applyBorder="1" applyAlignment="1" applyProtection="1">
      <alignment horizontal="right" vertical="center" wrapText="1"/>
      <protection locked="0"/>
    </xf>
    <xf numFmtId="2" fontId="8" fillId="3" borderId="6" xfId="1" applyNumberFormat="1" applyFont="1" applyFill="1" applyBorder="1" applyAlignment="1">
      <alignment horizontal="right" vertical="center" wrapText="1"/>
    </xf>
    <xf numFmtId="165" fontId="8" fillId="3" borderId="6" xfId="1" applyNumberFormat="1" applyFont="1" applyFill="1" applyBorder="1" applyAlignment="1">
      <alignment horizontal="right" vertical="center" wrapText="1"/>
    </xf>
    <xf numFmtId="165" fontId="6" fillId="7" borderId="6" xfId="1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2" fontId="0" fillId="7" borderId="6" xfId="0" applyNumberFormat="1" applyFill="1" applyBorder="1"/>
    <xf numFmtId="1" fontId="2" fillId="7" borderId="0" xfId="0" applyNumberFormat="1" applyFont="1" applyFill="1" applyBorder="1" applyAlignment="1">
      <alignment horizontal="center" vertical="center" wrapText="1"/>
    </xf>
    <xf numFmtId="0" fontId="6" fillId="7" borderId="6" xfId="2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11" fillId="0" borderId="0" xfId="6" applyNumberFormat="1"/>
    <xf numFmtId="0" fontId="12" fillId="0" borderId="0" xfId="5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2" fillId="0" borderId="0" xfId="0" applyFont="1"/>
    <xf numFmtId="0" fontId="4" fillId="8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22" fillId="0" borderId="6" xfId="0" applyFont="1" applyBorder="1"/>
    <xf numFmtId="9" fontId="4" fillId="0" borderId="6" xfId="0" applyNumberFormat="1" applyFont="1" applyBorder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4" fillId="0" borderId="0" xfId="0" applyFont="1"/>
    <xf numFmtId="0" fontId="16" fillId="0" borderId="0" xfId="6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9" fontId="24" fillId="4" borderId="6" xfId="0" applyNumberFormat="1" applyFont="1" applyFill="1" applyBorder="1" applyAlignment="1">
      <alignment horizontal="center" vertical="center" wrapText="1"/>
    </xf>
    <xf numFmtId="49" fontId="24" fillId="3" borderId="6" xfId="2" applyNumberFormat="1" applyFont="1" applyFill="1" applyBorder="1" applyAlignment="1">
      <alignment horizontal="center" vertical="center" wrapText="1"/>
    </xf>
    <xf numFmtId="49" fontId="24" fillId="4" borderId="6" xfId="2" applyNumberFormat="1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14" fontId="24" fillId="3" borderId="6" xfId="0" applyNumberFormat="1" applyFont="1" applyFill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49" fontId="24" fillId="3" borderId="2" xfId="0" applyNumberFormat="1" applyFont="1" applyFill="1" applyBorder="1" applyAlignment="1">
      <alignment horizontal="center" vertical="center" wrapText="1"/>
    </xf>
    <xf numFmtId="49" fontId="24" fillId="4" borderId="8" xfId="0" applyNumberFormat="1" applyFont="1" applyFill="1" applyBorder="1" applyAlignment="1">
      <alignment vertical="center" wrapText="1"/>
    </xf>
    <xf numFmtId="49" fontId="24" fillId="4" borderId="5" xfId="0" applyNumberFormat="1" applyFont="1" applyFill="1" applyBorder="1" applyAlignment="1">
      <alignment vertical="center" wrapText="1"/>
    </xf>
    <xf numFmtId="49" fontId="19" fillId="0" borderId="6" xfId="2" applyNumberFormat="1" applyFont="1" applyBorder="1" applyAlignment="1">
      <alignment horizontal="center"/>
    </xf>
    <xf numFmtId="49" fontId="19" fillId="5" borderId="6" xfId="0" applyNumberFormat="1" applyFont="1" applyFill="1" applyBorder="1" applyAlignment="1">
      <alignment horizontal="center" vertical="center"/>
    </xf>
    <xf numFmtId="49" fontId="19" fillId="5" borderId="6" xfId="0" applyNumberFormat="1" applyFont="1" applyFill="1" applyBorder="1" applyAlignment="1">
      <alignment horizontal="center"/>
    </xf>
    <xf numFmtId="49" fontId="24" fillId="3" borderId="6" xfId="0" applyNumberFormat="1" applyFont="1" applyFill="1" applyBorder="1" applyAlignment="1">
      <alignment horizont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49" fontId="26" fillId="3" borderId="6" xfId="0" applyNumberFormat="1" applyFont="1" applyFill="1" applyBorder="1" applyAlignment="1">
      <alignment horizont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27" fillId="4" borderId="0" xfId="2" applyNumberFormat="1" applyFont="1" applyFill="1" applyAlignment="1">
      <alignment horizontal="center"/>
    </xf>
    <xf numFmtId="0" fontId="10" fillId="5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165" fontId="10" fillId="5" borderId="6" xfId="1" applyNumberFormat="1" applyFont="1" applyFill="1" applyBorder="1" applyAlignment="1">
      <alignment horizontal="right" vertical="center" wrapText="1"/>
    </xf>
    <xf numFmtId="2" fontId="10" fillId="0" borderId="6" xfId="2" applyNumberFormat="1" applyFont="1" applyBorder="1" applyAlignment="1">
      <alignment horizontal="right" vertical="center"/>
    </xf>
    <xf numFmtId="2" fontId="10" fillId="5" borderId="6" xfId="1" applyNumberFormat="1" applyFont="1" applyFill="1" applyBorder="1" applyAlignment="1" applyProtection="1">
      <alignment horizontal="right" vertical="center" wrapText="1"/>
      <protection locked="0"/>
    </xf>
    <xf numFmtId="2" fontId="10" fillId="5" borderId="6" xfId="1" applyNumberFormat="1" applyFont="1" applyFill="1" applyBorder="1" applyAlignment="1">
      <alignment horizontal="right" vertical="center" wrapText="1"/>
    </xf>
    <xf numFmtId="49" fontId="27" fillId="4" borderId="6" xfId="0" applyNumberFormat="1" applyFont="1" applyFill="1" applyBorder="1" applyAlignment="1">
      <alignment horizontal="center"/>
    </xf>
    <xf numFmtId="49" fontId="27" fillId="4" borderId="6" xfId="0" applyNumberFormat="1" applyFont="1" applyFill="1" applyBorder="1" applyAlignment="1">
      <alignment horizontal="center" vertical="center"/>
    </xf>
    <xf numFmtId="2" fontId="10" fillId="4" borderId="6" xfId="1" applyNumberFormat="1" applyFont="1" applyFill="1" applyBorder="1" applyAlignment="1" applyProtection="1">
      <alignment horizontal="right" vertical="center"/>
      <protection locked="0"/>
    </xf>
    <xf numFmtId="0" fontId="10" fillId="5" borderId="6" xfId="0" applyFont="1" applyFill="1" applyBorder="1" applyAlignment="1">
      <alignment horizontal="left"/>
    </xf>
    <xf numFmtId="49" fontId="26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27" fillId="4" borderId="6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wrapText="1"/>
    </xf>
    <xf numFmtId="0" fontId="10" fillId="5" borderId="6" xfId="0" applyFont="1" applyFill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49" fontId="19" fillId="7" borderId="6" xfId="2" applyNumberFormat="1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 vertical="center"/>
    </xf>
    <xf numFmtId="0" fontId="24" fillId="7" borderId="6" xfId="2" applyFont="1" applyFill="1" applyBorder="1" applyAlignment="1">
      <alignment horizontal="center" vertical="center"/>
    </xf>
    <xf numFmtId="49" fontId="24" fillId="4" borderId="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3" fillId="7" borderId="3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4" xfId="3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" xfId="2"/>
    <cellStyle name="Normal 2" xfId="6"/>
    <cellStyle name="Normal_gare wyalsadfenigagarini 2_SMSH2008-IIkv ." xfId="3"/>
    <cellStyle name="Обычный 4_პუშკინის 13" xfId="5"/>
    <cellStyle name="Обычный_Лист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E7" sqref="E7:F12"/>
    </sheetView>
  </sheetViews>
  <sheetFormatPr defaultRowHeight="12.75" x14ac:dyDescent="0.2"/>
  <cols>
    <col min="1" max="1" width="4" style="59" customWidth="1"/>
    <col min="2" max="2" width="14.140625" style="59" customWidth="1"/>
    <col min="3" max="3" width="64.140625" style="59" customWidth="1"/>
    <col min="4" max="4" width="25.28515625" style="59" customWidth="1"/>
    <col min="5" max="5" width="17.140625" style="59" customWidth="1"/>
    <col min="6" max="6" width="16.140625" style="59" customWidth="1"/>
    <col min="7" max="7" width="11.85546875" style="59" customWidth="1"/>
    <col min="8" max="16384" width="9.140625" style="59"/>
  </cols>
  <sheetData>
    <row r="1" spans="1:6" ht="44.25" customHeight="1" x14ac:dyDescent="0.2">
      <c r="A1" s="142" t="s">
        <v>84</v>
      </c>
      <c r="B1" s="142"/>
      <c r="C1" s="142"/>
      <c r="D1" s="142"/>
      <c r="E1" s="142"/>
      <c r="F1" s="142"/>
    </row>
    <row r="2" spans="1:6" ht="44.25" customHeight="1" x14ac:dyDescent="0.2">
      <c r="A2" s="142" t="s">
        <v>85</v>
      </c>
      <c r="B2" s="142"/>
      <c r="C2" s="142"/>
      <c r="D2" s="86"/>
      <c r="E2" s="86"/>
      <c r="F2" s="86"/>
    </row>
    <row r="3" spans="1:6" ht="14.25" x14ac:dyDescent="0.2">
      <c r="A3" s="143" t="s">
        <v>107</v>
      </c>
      <c r="B3" s="143"/>
      <c r="C3" s="143"/>
      <c r="D3" s="87"/>
      <c r="E3" s="87"/>
      <c r="F3" s="87" t="s">
        <v>86</v>
      </c>
    </row>
    <row r="4" spans="1:6" ht="13.5" x14ac:dyDescent="0.25">
      <c r="A4" s="85"/>
      <c r="B4" s="85"/>
      <c r="C4" s="85"/>
      <c r="D4" s="85"/>
      <c r="E4" s="85"/>
    </row>
    <row r="5" spans="1:6" s="90" customFormat="1" ht="28.5" x14ac:dyDescent="0.2">
      <c r="A5" s="88" t="s">
        <v>48</v>
      </c>
      <c r="B5" s="88"/>
      <c r="C5" s="88" t="s">
        <v>49</v>
      </c>
      <c r="D5" s="89" t="s">
        <v>50</v>
      </c>
      <c r="E5" s="89" t="s">
        <v>87</v>
      </c>
      <c r="F5" s="89" t="s">
        <v>51</v>
      </c>
    </row>
    <row r="6" spans="1:6" s="90" customFormat="1" ht="14.25" x14ac:dyDescent="0.2">
      <c r="A6" s="91">
        <v>1</v>
      </c>
      <c r="B6" s="91"/>
      <c r="C6" s="91">
        <v>2</v>
      </c>
      <c r="D6" s="91">
        <v>3</v>
      </c>
      <c r="E6" s="91">
        <v>4</v>
      </c>
      <c r="F6" s="91">
        <v>5</v>
      </c>
    </row>
    <row r="7" spans="1:6" s="90" customFormat="1" ht="42.75" x14ac:dyDescent="0.2">
      <c r="A7" s="92">
        <v>1</v>
      </c>
      <c r="B7" s="92" t="s">
        <v>88</v>
      </c>
      <c r="C7" s="137" t="s">
        <v>75</v>
      </c>
      <c r="D7" s="92" t="s">
        <v>89</v>
      </c>
      <c r="E7" s="93"/>
      <c r="F7" s="93"/>
    </row>
    <row r="8" spans="1:6" s="90" customFormat="1" ht="14.25" x14ac:dyDescent="0.2">
      <c r="A8" s="92"/>
      <c r="B8" s="92"/>
      <c r="C8" s="88" t="s">
        <v>52</v>
      </c>
      <c r="D8" s="88"/>
      <c r="E8" s="94"/>
      <c r="F8" s="94"/>
    </row>
    <row r="9" spans="1:6" s="90" customFormat="1" ht="14.25" x14ac:dyDescent="0.2">
      <c r="A9" s="95"/>
      <c r="B9" s="95"/>
      <c r="C9" s="88" t="s">
        <v>90</v>
      </c>
      <c r="D9" s="96">
        <v>0.05</v>
      </c>
      <c r="E9" s="94"/>
      <c r="F9" s="94"/>
    </row>
    <row r="10" spans="1:6" s="90" customFormat="1" ht="14.25" x14ac:dyDescent="0.2">
      <c r="A10" s="95"/>
      <c r="B10" s="95"/>
      <c r="C10" s="88" t="s">
        <v>52</v>
      </c>
      <c r="D10" s="88"/>
      <c r="E10" s="94"/>
      <c r="F10" s="94"/>
    </row>
    <row r="11" spans="1:6" s="90" customFormat="1" ht="14.25" x14ac:dyDescent="0.2">
      <c r="A11" s="95"/>
      <c r="B11" s="95"/>
      <c r="C11" s="88" t="s">
        <v>91</v>
      </c>
      <c r="D11" s="96">
        <v>0.02</v>
      </c>
      <c r="E11" s="94"/>
      <c r="F11" s="94"/>
    </row>
    <row r="12" spans="1:6" s="90" customFormat="1" ht="14.25" x14ac:dyDescent="0.2">
      <c r="A12" s="95"/>
      <c r="B12" s="95"/>
      <c r="C12" s="88" t="s">
        <v>92</v>
      </c>
      <c r="D12" s="88"/>
      <c r="E12" s="94"/>
      <c r="F12" s="94"/>
    </row>
    <row r="13" spans="1:6" ht="13.5" x14ac:dyDescent="0.25">
      <c r="A13" s="85"/>
      <c r="B13" s="85"/>
      <c r="C13" s="85"/>
      <c r="D13" s="85"/>
      <c r="E13" s="85"/>
    </row>
    <row r="14" spans="1:6" ht="15" x14ac:dyDescent="0.25">
      <c r="A14" s="60"/>
      <c r="B14" s="60"/>
      <c r="C14" s="97"/>
      <c r="D14" s="97"/>
      <c r="E14" s="97"/>
      <c r="F14" s="98"/>
    </row>
    <row r="15" spans="1:6" ht="15" x14ac:dyDescent="0.25">
      <c r="A15" s="60"/>
      <c r="B15" s="60"/>
      <c r="C15" s="97"/>
      <c r="D15" s="97"/>
      <c r="E15" s="97"/>
      <c r="F15" s="98"/>
    </row>
    <row r="16" spans="1:6" ht="13.5" x14ac:dyDescent="0.25">
      <c r="A16" s="60"/>
      <c r="B16" s="60"/>
      <c r="C16" s="99"/>
      <c r="D16" s="60"/>
      <c r="E16" s="60"/>
      <c r="F16" s="60"/>
    </row>
    <row r="17" spans="1:10" x14ac:dyDescent="0.2">
      <c r="E17" s="84"/>
    </row>
    <row r="19" spans="1:10" ht="13.5" x14ac:dyDescent="0.25">
      <c r="A19" s="61"/>
      <c r="B19" s="61"/>
      <c r="C19" s="61"/>
      <c r="D19" s="61"/>
      <c r="E19" s="61"/>
      <c r="F19" s="60"/>
    </row>
    <row r="20" spans="1:10" ht="15" x14ac:dyDescent="0.25">
      <c r="A20" s="61"/>
      <c r="B20" s="83"/>
      <c r="C20" s="62"/>
      <c r="D20" s="63"/>
      <c r="E20" s="63"/>
      <c r="F20" s="63"/>
    </row>
    <row r="21" spans="1:10" ht="15" x14ac:dyDescent="0.25">
      <c r="A21" s="61"/>
      <c r="B21" s="100"/>
      <c r="C21" s="62"/>
      <c r="D21" s="63"/>
      <c r="E21" s="63"/>
      <c r="F21" s="63"/>
    </row>
    <row r="22" spans="1:10" ht="15" x14ac:dyDescent="0.25">
      <c r="A22" s="61"/>
      <c r="B22" s="100"/>
      <c r="F22" s="64"/>
      <c r="G22" s="63"/>
      <c r="H22" s="63"/>
      <c r="I22" s="63"/>
      <c r="J22" s="63"/>
    </row>
    <row r="23" spans="1:10" ht="13.5" x14ac:dyDescent="0.25">
      <c r="A23" s="101"/>
      <c r="B23" s="101"/>
      <c r="C23" s="101"/>
      <c r="D23" s="101"/>
      <c r="E23" s="101"/>
      <c r="F23" s="60"/>
    </row>
    <row r="24" spans="1:10" ht="15" x14ac:dyDescent="0.25">
      <c r="A24" s="60"/>
      <c r="B24" s="64"/>
      <c r="C24" s="64"/>
      <c r="D24" s="64"/>
      <c r="E24" s="60"/>
      <c r="F24" s="60"/>
    </row>
    <row r="25" spans="1:10" ht="13.5" x14ac:dyDescent="0.25">
      <c r="A25" s="60"/>
      <c r="B25" s="60"/>
      <c r="C25" s="60"/>
      <c r="D25" s="60"/>
      <c r="E25" s="60"/>
      <c r="F25" s="60"/>
    </row>
    <row r="26" spans="1:10" ht="13.5" x14ac:dyDescent="0.25">
      <c r="A26" s="60"/>
      <c r="B26" s="60"/>
      <c r="C26" s="60"/>
      <c r="D26" s="60"/>
      <c r="E26" s="60"/>
      <c r="F26" s="60"/>
    </row>
    <row r="27" spans="1:10" ht="13.5" x14ac:dyDescent="0.25">
      <c r="A27" s="60"/>
      <c r="B27" s="60"/>
      <c r="C27" s="60"/>
      <c r="D27" s="60"/>
      <c r="E27" s="60"/>
      <c r="F27" s="60"/>
    </row>
    <row r="28" spans="1:10" ht="13.5" x14ac:dyDescent="0.25">
      <c r="A28" s="60"/>
      <c r="B28" s="60"/>
      <c r="C28" s="60"/>
      <c r="D28" s="60"/>
      <c r="E28" s="60"/>
      <c r="F28" s="60"/>
    </row>
  </sheetData>
  <mergeCells count="3">
    <mergeCell ref="A1:F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46" workbookViewId="0">
      <selection activeCell="D71" sqref="D71"/>
    </sheetView>
  </sheetViews>
  <sheetFormatPr defaultRowHeight="15" x14ac:dyDescent="0.25"/>
  <cols>
    <col min="1" max="1" width="3.85546875" style="55" customWidth="1"/>
    <col min="2" max="2" width="11.42578125" style="56" customWidth="1"/>
    <col min="3" max="3" width="72" customWidth="1"/>
    <col min="6" max="8" width="9.5703125" bestFit="1" customWidth="1"/>
    <col min="9" max="9" width="7.85546875" customWidth="1"/>
    <col min="10" max="10" width="8.7109375" customWidth="1"/>
    <col min="11" max="11" width="7.5703125" customWidth="1"/>
    <col min="12" max="12" width="8" customWidth="1"/>
    <col min="13" max="13" width="9" customWidth="1"/>
  </cols>
  <sheetData>
    <row r="1" spans="1:13" ht="15" customHeight="1" x14ac:dyDescent="0.25">
      <c r="A1" s="158" t="s">
        <v>75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" customHeight="1" x14ac:dyDescent="0.25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" customHeight="1" x14ac:dyDescent="0.25">
      <c r="A3" s="1"/>
      <c r="B3" s="7"/>
      <c r="C3" s="1" t="s">
        <v>13</v>
      </c>
      <c r="D3" s="1"/>
      <c r="E3" s="1"/>
      <c r="F3" s="1"/>
      <c r="G3" s="1"/>
      <c r="H3" s="1"/>
      <c r="I3" s="1"/>
      <c r="J3" s="1"/>
      <c r="K3" s="1"/>
      <c r="L3" s="160" t="s">
        <v>14</v>
      </c>
      <c r="M3" s="160"/>
    </row>
    <row r="4" spans="1:13" x14ac:dyDescent="0.25">
      <c r="A4" s="161" t="s">
        <v>83</v>
      </c>
      <c r="B4" s="161"/>
      <c r="C4" s="161"/>
      <c r="D4" s="16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5">
      <c r="A5" s="162" t="s">
        <v>106</v>
      </c>
      <c r="B5" s="162"/>
      <c r="C5" s="162"/>
      <c r="D5" s="162"/>
      <c r="E5" s="162"/>
      <c r="F5" s="2"/>
      <c r="G5" s="163"/>
      <c r="H5" s="163"/>
      <c r="I5" s="163"/>
      <c r="J5" s="163"/>
      <c r="K5" s="163"/>
      <c r="L5" s="163"/>
      <c r="M5" s="80"/>
    </row>
    <row r="6" spans="1:13" ht="33.75" customHeight="1" x14ac:dyDescent="0.25">
      <c r="A6" s="151" t="s">
        <v>0</v>
      </c>
      <c r="B6" s="153" t="s">
        <v>1</v>
      </c>
      <c r="C6" s="151" t="s">
        <v>2</v>
      </c>
      <c r="D6" s="151" t="s">
        <v>3</v>
      </c>
      <c r="E6" s="149" t="s">
        <v>4</v>
      </c>
      <c r="F6" s="150"/>
      <c r="G6" s="147" t="s">
        <v>5</v>
      </c>
      <c r="H6" s="148"/>
      <c r="I6" s="147" t="s">
        <v>6</v>
      </c>
      <c r="J6" s="148"/>
      <c r="K6" s="149" t="s">
        <v>7</v>
      </c>
      <c r="L6" s="150"/>
      <c r="M6" s="151" t="s">
        <v>8</v>
      </c>
    </row>
    <row r="7" spans="1:13" ht="30" x14ac:dyDescent="0.25">
      <c r="A7" s="152"/>
      <c r="B7" s="154"/>
      <c r="C7" s="152"/>
      <c r="D7" s="152"/>
      <c r="E7" s="3" t="s">
        <v>9</v>
      </c>
      <c r="F7" s="4" t="s">
        <v>10</v>
      </c>
      <c r="G7" s="5" t="s">
        <v>11</v>
      </c>
      <c r="H7" s="4" t="s">
        <v>8</v>
      </c>
      <c r="I7" s="5" t="s">
        <v>11</v>
      </c>
      <c r="J7" s="4" t="s">
        <v>8</v>
      </c>
      <c r="K7" s="5" t="s">
        <v>11</v>
      </c>
      <c r="L7" s="4" t="s">
        <v>8</v>
      </c>
      <c r="M7" s="152"/>
    </row>
    <row r="8" spans="1:13" x14ac:dyDescent="0.25">
      <c r="A8" s="77">
        <v>1</v>
      </c>
      <c r="B8" s="78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</row>
    <row r="9" spans="1:13" ht="15.75" x14ac:dyDescent="0.25">
      <c r="A9" s="77"/>
      <c r="B9" s="173" t="s">
        <v>15</v>
      </c>
      <c r="C9" s="174"/>
      <c r="D9" s="174"/>
      <c r="E9" s="174"/>
      <c r="F9" s="175"/>
      <c r="G9" s="79"/>
      <c r="H9" s="79"/>
      <c r="I9" s="79"/>
      <c r="J9" s="79"/>
      <c r="K9" s="79"/>
      <c r="L9" s="79"/>
      <c r="M9" s="79"/>
    </row>
    <row r="10" spans="1:13" ht="31.5" x14ac:dyDescent="0.25">
      <c r="A10" s="144">
        <v>1</v>
      </c>
      <c r="B10" s="102" t="s">
        <v>16</v>
      </c>
      <c r="C10" s="8" t="s">
        <v>70</v>
      </c>
      <c r="D10" s="9" t="s">
        <v>17</v>
      </c>
      <c r="E10" s="10"/>
      <c r="F10" s="10">
        <v>558.80999999999995</v>
      </c>
      <c r="G10" s="11"/>
      <c r="H10" s="10"/>
      <c r="I10" s="12"/>
      <c r="J10" s="13"/>
      <c r="K10" s="12"/>
      <c r="L10" s="13"/>
      <c r="M10" s="13"/>
    </row>
    <row r="11" spans="1:13" ht="15.75" x14ac:dyDescent="0.25">
      <c r="A11" s="145"/>
      <c r="B11" s="103"/>
      <c r="C11" s="14" t="s">
        <v>18</v>
      </c>
      <c r="D11" s="15" t="s">
        <v>19</v>
      </c>
      <c r="E11" s="16">
        <v>0.51500000000000001</v>
      </c>
      <c r="F11" s="16">
        <f>E11*F10</f>
        <v>287.78715</v>
      </c>
      <c r="G11" s="17"/>
      <c r="H11" s="16"/>
      <c r="I11" s="18"/>
      <c r="J11" s="19"/>
      <c r="K11" s="18"/>
      <c r="L11" s="19"/>
      <c r="M11" s="19"/>
    </row>
    <row r="12" spans="1:13" ht="15.75" x14ac:dyDescent="0.25">
      <c r="A12" s="146"/>
      <c r="B12" s="103"/>
      <c r="C12" s="14" t="s">
        <v>20</v>
      </c>
      <c r="D12" s="15" t="s">
        <v>21</v>
      </c>
      <c r="E12" s="16">
        <v>3.7999999999999999E-2</v>
      </c>
      <c r="F12" s="16">
        <f>E12*F10</f>
        <v>21.234779999999997</v>
      </c>
      <c r="G12" s="17"/>
      <c r="H12" s="16"/>
      <c r="I12" s="18"/>
      <c r="J12" s="19"/>
      <c r="K12" s="18"/>
      <c r="L12" s="19"/>
      <c r="M12" s="19"/>
    </row>
    <row r="13" spans="1:13" ht="32.25" customHeight="1" x14ac:dyDescent="0.25">
      <c r="A13" s="144">
        <v>2</v>
      </c>
      <c r="B13" s="104" t="s">
        <v>22</v>
      </c>
      <c r="C13" s="20" t="s">
        <v>80</v>
      </c>
      <c r="D13" s="9" t="s">
        <v>17</v>
      </c>
      <c r="E13" s="21"/>
      <c r="F13" s="22">
        <v>150</v>
      </c>
      <c r="G13" s="21"/>
      <c r="H13" s="21"/>
      <c r="I13" s="23"/>
      <c r="J13" s="23"/>
      <c r="K13" s="23"/>
      <c r="L13" s="23"/>
      <c r="M13" s="23"/>
    </row>
    <row r="14" spans="1:13" ht="15.75" x14ac:dyDescent="0.25">
      <c r="A14" s="145"/>
      <c r="B14" s="105"/>
      <c r="C14" s="14" t="s">
        <v>18</v>
      </c>
      <c r="D14" s="15" t="s">
        <v>19</v>
      </c>
      <c r="E14" s="24">
        <v>0.51600000000000001</v>
      </c>
      <c r="F14" s="25">
        <f>E14*F13</f>
        <v>77.400000000000006</v>
      </c>
      <c r="G14" s="24"/>
      <c r="H14" s="24"/>
      <c r="I14" s="26"/>
      <c r="J14" s="27"/>
      <c r="K14" s="27"/>
      <c r="L14" s="27"/>
      <c r="M14" s="27"/>
    </row>
    <row r="15" spans="1:13" ht="15.75" x14ac:dyDescent="0.25">
      <c r="A15" s="146"/>
      <c r="B15" s="105"/>
      <c r="C15" s="14" t="s">
        <v>20</v>
      </c>
      <c r="D15" s="15" t="s">
        <v>21</v>
      </c>
      <c r="E15" s="24">
        <v>0.104</v>
      </c>
      <c r="F15" s="25">
        <f>E15*F13</f>
        <v>15.6</v>
      </c>
      <c r="G15" s="24"/>
      <c r="H15" s="24"/>
      <c r="I15" s="27"/>
      <c r="J15" s="27"/>
      <c r="K15" s="27"/>
      <c r="L15" s="27"/>
      <c r="M15" s="27"/>
    </row>
    <row r="16" spans="1:13" ht="35.25" customHeight="1" x14ac:dyDescent="0.25">
      <c r="A16" s="144">
        <v>3</v>
      </c>
      <c r="B16" s="106" t="s">
        <v>24</v>
      </c>
      <c r="C16" s="8" t="s">
        <v>25</v>
      </c>
      <c r="D16" s="9" t="s">
        <v>26</v>
      </c>
      <c r="E16" s="10"/>
      <c r="F16" s="10">
        <f>F10*0.016</f>
        <v>8.9409599999999987</v>
      </c>
      <c r="G16" s="28"/>
      <c r="H16" s="29"/>
      <c r="I16" s="30"/>
      <c r="J16" s="31"/>
      <c r="K16" s="30"/>
      <c r="L16" s="31"/>
      <c r="M16" s="31"/>
    </row>
    <row r="17" spans="1:13" ht="15.75" x14ac:dyDescent="0.25">
      <c r="A17" s="145"/>
      <c r="B17" s="103"/>
      <c r="C17" s="14" t="s">
        <v>18</v>
      </c>
      <c r="D17" s="15" t="s">
        <v>19</v>
      </c>
      <c r="E17" s="19">
        <v>0.53</v>
      </c>
      <c r="F17" s="16">
        <f>E17*F16</f>
        <v>4.7387087999999995</v>
      </c>
      <c r="G17" s="17"/>
      <c r="H17" s="16"/>
      <c r="I17" s="18"/>
      <c r="J17" s="19"/>
      <c r="K17" s="18"/>
      <c r="L17" s="19"/>
      <c r="M17" s="19"/>
    </row>
    <row r="18" spans="1:13" ht="15.75" x14ac:dyDescent="0.25">
      <c r="A18" s="146"/>
      <c r="B18" s="103"/>
      <c r="C18" s="14" t="s">
        <v>27</v>
      </c>
      <c r="D18" s="15" t="s">
        <v>26</v>
      </c>
      <c r="E18" s="19">
        <v>1</v>
      </c>
      <c r="F18" s="16">
        <f>E18*F16</f>
        <v>8.9409599999999987</v>
      </c>
      <c r="G18" s="17"/>
      <c r="H18" s="16"/>
      <c r="I18" s="18"/>
      <c r="J18" s="19"/>
      <c r="K18" s="18"/>
      <c r="L18" s="19"/>
      <c r="M18" s="19"/>
    </row>
    <row r="19" spans="1:13" ht="16.5" x14ac:dyDescent="0.25">
      <c r="A19" s="81"/>
      <c r="B19" s="138"/>
      <c r="C19" s="170" t="s">
        <v>28</v>
      </c>
      <c r="D19" s="171"/>
      <c r="E19" s="171"/>
      <c r="F19" s="172"/>
      <c r="G19" s="76"/>
      <c r="H19" s="76"/>
      <c r="I19" s="76"/>
      <c r="J19" s="76"/>
      <c r="K19" s="76"/>
      <c r="L19" s="76"/>
      <c r="M19" s="76"/>
    </row>
    <row r="20" spans="1:13" ht="18" customHeight="1" x14ac:dyDescent="0.25">
      <c r="A20" s="144">
        <v>4</v>
      </c>
      <c r="B20" s="107" t="s">
        <v>56</v>
      </c>
      <c r="C20" s="8" t="s">
        <v>68</v>
      </c>
      <c r="D20" s="71" t="s">
        <v>57</v>
      </c>
      <c r="E20" s="72"/>
      <c r="F20" s="72">
        <f>F23</f>
        <v>3.27</v>
      </c>
      <c r="G20" s="73"/>
      <c r="H20" s="74"/>
      <c r="I20" s="73"/>
      <c r="J20" s="74"/>
      <c r="K20" s="73"/>
      <c r="L20" s="74"/>
      <c r="M20" s="74"/>
    </row>
    <row r="21" spans="1:13" ht="15.75" x14ac:dyDescent="0.25">
      <c r="A21" s="145"/>
      <c r="B21" s="108"/>
      <c r="C21" s="14" t="s">
        <v>18</v>
      </c>
      <c r="D21" s="15" t="s">
        <v>19</v>
      </c>
      <c r="E21" s="70">
        <v>23.8</v>
      </c>
      <c r="F21" s="70">
        <f>F20*E21</f>
        <v>77.826000000000008</v>
      </c>
      <c r="G21" s="68"/>
      <c r="H21" s="69"/>
      <c r="I21" s="68"/>
      <c r="J21" s="69"/>
      <c r="K21" s="68"/>
      <c r="L21" s="69"/>
      <c r="M21" s="69"/>
    </row>
    <row r="22" spans="1:13" ht="15.75" x14ac:dyDescent="0.25">
      <c r="A22" s="145"/>
      <c r="B22" s="108"/>
      <c r="C22" s="33" t="s">
        <v>58</v>
      </c>
      <c r="D22" s="15" t="s">
        <v>59</v>
      </c>
      <c r="E22" s="70">
        <v>2.1</v>
      </c>
      <c r="F22" s="70">
        <f>E22*F20</f>
        <v>6.867</v>
      </c>
      <c r="G22" s="68"/>
      <c r="H22" s="69"/>
      <c r="I22" s="68"/>
      <c r="J22" s="69"/>
      <c r="K22" s="68"/>
      <c r="L22" s="69"/>
      <c r="M22" s="69"/>
    </row>
    <row r="23" spans="1:13" ht="17.25" x14ac:dyDescent="0.25">
      <c r="A23" s="145"/>
      <c r="B23" s="65" t="s">
        <v>43</v>
      </c>
      <c r="C23" s="33" t="s">
        <v>81</v>
      </c>
      <c r="D23" s="66" t="s">
        <v>60</v>
      </c>
      <c r="E23" s="70"/>
      <c r="F23" s="70">
        <v>3.27</v>
      </c>
      <c r="G23" s="68"/>
      <c r="H23" s="69"/>
      <c r="I23" s="68"/>
      <c r="J23" s="69"/>
      <c r="K23" s="68"/>
      <c r="L23" s="69"/>
      <c r="M23" s="69"/>
    </row>
    <row r="24" spans="1:13" ht="15.75" x14ac:dyDescent="0.25">
      <c r="A24" s="145"/>
      <c r="B24" s="65"/>
      <c r="C24" s="33" t="s">
        <v>30</v>
      </c>
      <c r="D24" s="15" t="s">
        <v>31</v>
      </c>
      <c r="E24" s="70">
        <v>7.2</v>
      </c>
      <c r="F24" s="70">
        <f>F20*E24</f>
        <v>23.544</v>
      </c>
      <c r="G24" s="68"/>
      <c r="H24" s="69"/>
      <c r="I24" s="68"/>
      <c r="J24" s="69"/>
      <c r="K24" s="68"/>
      <c r="L24" s="69"/>
      <c r="M24" s="69"/>
    </row>
    <row r="25" spans="1:13" ht="15.75" x14ac:dyDescent="0.25">
      <c r="A25" s="145"/>
      <c r="B25" s="65" t="s">
        <v>43</v>
      </c>
      <c r="C25" s="33" t="s">
        <v>73</v>
      </c>
      <c r="D25" s="15" t="s">
        <v>61</v>
      </c>
      <c r="E25" s="70"/>
      <c r="F25" s="70">
        <v>48</v>
      </c>
      <c r="G25" s="68"/>
      <c r="H25" s="69"/>
      <c r="I25" s="68"/>
      <c r="J25" s="69"/>
      <c r="K25" s="68"/>
      <c r="L25" s="69"/>
      <c r="M25" s="69"/>
    </row>
    <row r="26" spans="1:13" ht="15.75" x14ac:dyDescent="0.25">
      <c r="A26" s="145"/>
      <c r="B26" s="65" t="s">
        <v>43</v>
      </c>
      <c r="C26" s="33" t="s">
        <v>62</v>
      </c>
      <c r="D26" s="15" t="s">
        <v>63</v>
      </c>
      <c r="E26" s="70"/>
      <c r="F26" s="70">
        <v>25</v>
      </c>
      <c r="G26" s="68"/>
      <c r="H26" s="69"/>
      <c r="I26" s="68"/>
      <c r="J26" s="69"/>
      <c r="K26" s="68"/>
      <c r="L26" s="69"/>
      <c r="M26" s="69"/>
    </row>
    <row r="27" spans="1:13" ht="30.75" customHeight="1" x14ac:dyDescent="0.25">
      <c r="A27" s="145"/>
      <c r="B27" s="109"/>
      <c r="C27" s="33" t="s">
        <v>79</v>
      </c>
      <c r="D27" s="15" t="s">
        <v>31</v>
      </c>
      <c r="E27" s="70">
        <v>4.38</v>
      </c>
      <c r="F27" s="70">
        <f>E27*F20</f>
        <v>14.3226</v>
      </c>
      <c r="G27" s="68"/>
      <c r="H27" s="69"/>
      <c r="I27" s="68"/>
      <c r="J27" s="69"/>
      <c r="K27" s="68"/>
      <c r="L27" s="69"/>
      <c r="M27" s="69"/>
    </row>
    <row r="28" spans="1:13" ht="15.75" x14ac:dyDescent="0.25">
      <c r="A28" s="146"/>
      <c r="B28" s="109"/>
      <c r="C28" s="33" t="s">
        <v>41</v>
      </c>
      <c r="D28" s="15" t="s">
        <v>21</v>
      </c>
      <c r="E28" s="70">
        <v>3.44</v>
      </c>
      <c r="F28" s="70">
        <f>F20*E28</f>
        <v>11.248799999999999</v>
      </c>
      <c r="G28" s="68"/>
      <c r="H28" s="69"/>
      <c r="I28" s="68"/>
      <c r="J28" s="69"/>
      <c r="K28" s="68"/>
      <c r="L28" s="69"/>
      <c r="M28" s="69"/>
    </row>
    <row r="29" spans="1:13" ht="23.25" customHeight="1" x14ac:dyDescent="0.25">
      <c r="A29" s="164">
        <v>5</v>
      </c>
      <c r="B29" s="110" t="s">
        <v>64</v>
      </c>
      <c r="C29" s="8" t="s">
        <v>65</v>
      </c>
      <c r="D29" s="9" t="s">
        <v>17</v>
      </c>
      <c r="E29" s="75"/>
      <c r="F29" s="75">
        <v>190.4</v>
      </c>
      <c r="G29" s="73"/>
      <c r="H29" s="74"/>
      <c r="I29" s="73"/>
      <c r="J29" s="74"/>
      <c r="K29" s="73"/>
      <c r="L29" s="74"/>
      <c r="M29" s="74"/>
    </row>
    <row r="30" spans="1:13" ht="15.75" x14ac:dyDescent="0.25">
      <c r="A30" s="165"/>
      <c r="B30" s="111"/>
      <c r="C30" s="14" t="s">
        <v>18</v>
      </c>
      <c r="D30" s="15" t="s">
        <v>19</v>
      </c>
      <c r="E30" s="67">
        <v>1.27</v>
      </c>
      <c r="F30" s="67">
        <f>F29*E30</f>
        <v>241.80800000000002</v>
      </c>
      <c r="G30" s="68"/>
      <c r="H30" s="69"/>
      <c r="I30" s="68"/>
      <c r="J30" s="69"/>
      <c r="K30" s="68"/>
      <c r="L30" s="69"/>
      <c r="M30" s="69"/>
    </row>
    <row r="31" spans="1:13" ht="15.75" x14ac:dyDescent="0.25">
      <c r="A31" s="165"/>
      <c r="B31" s="111"/>
      <c r="C31" s="33" t="s">
        <v>20</v>
      </c>
      <c r="D31" s="15" t="s">
        <v>21</v>
      </c>
      <c r="E31" s="67">
        <v>0.114</v>
      </c>
      <c r="F31" s="67">
        <f>E31*F29</f>
        <v>21.7056</v>
      </c>
      <c r="G31" s="68"/>
      <c r="H31" s="69"/>
      <c r="I31" s="68"/>
      <c r="J31" s="69"/>
      <c r="K31" s="68"/>
      <c r="L31" s="69"/>
      <c r="M31" s="69"/>
    </row>
    <row r="32" spans="1:13" ht="18" x14ac:dyDescent="0.25">
      <c r="A32" s="165"/>
      <c r="B32" s="111"/>
      <c r="C32" s="33" t="s">
        <v>71</v>
      </c>
      <c r="D32" s="15" t="s">
        <v>66</v>
      </c>
      <c r="E32" s="67"/>
      <c r="F32" s="67">
        <v>2.3279999999999998</v>
      </c>
      <c r="G32" s="68"/>
      <c r="H32" s="69"/>
      <c r="I32" s="68"/>
      <c r="J32" s="69"/>
      <c r="K32" s="68"/>
      <c r="L32" s="69"/>
      <c r="M32" s="69"/>
    </row>
    <row r="33" spans="1:13" ht="15.75" x14ac:dyDescent="0.25">
      <c r="A33" s="165"/>
      <c r="B33" s="111"/>
      <c r="C33" s="33" t="s">
        <v>67</v>
      </c>
      <c r="D33" s="15" t="s">
        <v>31</v>
      </c>
      <c r="E33" s="67">
        <v>0.21199999999999999</v>
      </c>
      <c r="F33" s="67">
        <f>E33*F29</f>
        <v>40.364800000000002</v>
      </c>
      <c r="G33" s="68"/>
      <c r="H33" s="69"/>
      <c r="I33" s="68"/>
      <c r="J33" s="69"/>
      <c r="K33" s="68"/>
      <c r="L33" s="69"/>
      <c r="M33" s="69"/>
    </row>
    <row r="34" spans="1:13" ht="15.75" x14ac:dyDescent="0.25">
      <c r="A34" s="166"/>
      <c r="B34" s="112"/>
      <c r="C34" s="33" t="s">
        <v>41</v>
      </c>
      <c r="D34" s="15" t="s">
        <v>21</v>
      </c>
      <c r="E34" s="67">
        <v>7.9399999999999998E-2</v>
      </c>
      <c r="F34" s="67">
        <f>E34*F29</f>
        <v>15.117760000000001</v>
      </c>
      <c r="G34" s="68"/>
      <c r="H34" s="69"/>
      <c r="I34" s="68"/>
      <c r="J34" s="69"/>
      <c r="K34" s="68"/>
      <c r="L34" s="69"/>
      <c r="M34" s="69"/>
    </row>
    <row r="35" spans="1:13" ht="23.25" customHeight="1" x14ac:dyDescent="0.25">
      <c r="A35" s="164">
        <v>6</v>
      </c>
      <c r="B35" s="102" t="s">
        <v>32</v>
      </c>
      <c r="C35" s="8" t="s">
        <v>72</v>
      </c>
      <c r="D35" s="32" t="s">
        <v>33</v>
      </c>
      <c r="E35" s="10"/>
      <c r="F35" s="38">
        <v>2</v>
      </c>
      <c r="G35" s="12"/>
      <c r="H35" s="13"/>
      <c r="I35" s="12"/>
      <c r="J35" s="13"/>
      <c r="K35" s="12"/>
      <c r="L35" s="13"/>
      <c r="M35" s="13"/>
    </row>
    <row r="36" spans="1:13" ht="15.75" x14ac:dyDescent="0.25">
      <c r="A36" s="165"/>
      <c r="B36" s="113"/>
      <c r="C36" s="33" t="s">
        <v>18</v>
      </c>
      <c r="D36" s="15" t="s">
        <v>19</v>
      </c>
      <c r="E36" s="37">
        <v>6.03</v>
      </c>
      <c r="F36" s="37">
        <f>E36*F35</f>
        <v>12.06</v>
      </c>
      <c r="G36" s="36"/>
      <c r="H36" s="34"/>
      <c r="I36" s="36"/>
      <c r="J36" s="34"/>
      <c r="K36" s="36"/>
      <c r="L36" s="34"/>
      <c r="M36" s="34"/>
    </row>
    <row r="37" spans="1:13" ht="15.75" x14ac:dyDescent="0.25">
      <c r="A37" s="165"/>
      <c r="B37" s="113"/>
      <c r="C37" s="33" t="s">
        <v>20</v>
      </c>
      <c r="D37" s="15" t="s">
        <v>21</v>
      </c>
      <c r="E37" s="37">
        <v>0.33</v>
      </c>
      <c r="F37" s="37">
        <f>E37*F35</f>
        <v>0.66</v>
      </c>
      <c r="G37" s="36"/>
      <c r="H37" s="34"/>
      <c r="I37" s="36"/>
      <c r="J37" s="34"/>
      <c r="K37" s="36"/>
      <c r="L37" s="34"/>
      <c r="M37" s="34"/>
    </row>
    <row r="38" spans="1:13" ht="15.75" x14ac:dyDescent="0.25">
      <c r="A38" s="165"/>
      <c r="B38" s="114"/>
      <c r="C38" s="33" t="s">
        <v>93</v>
      </c>
      <c r="D38" s="15" t="s">
        <v>35</v>
      </c>
      <c r="E38" s="35"/>
      <c r="F38" s="37">
        <v>4.2</v>
      </c>
      <c r="G38" s="36"/>
      <c r="H38" s="34"/>
      <c r="I38" s="36"/>
      <c r="J38" s="34"/>
      <c r="K38" s="36"/>
      <c r="L38" s="34"/>
      <c r="M38" s="34"/>
    </row>
    <row r="39" spans="1:13" ht="15.75" x14ac:dyDescent="0.25">
      <c r="A39" s="165"/>
      <c r="B39" s="114"/>
      <c r="C39" s="33" t="s">
        <v>94</v>
      </c>
      <c r="D39" s="15" t="s">
        <v>35</v>
      </c>
      <c r="E39" s="35"/>
      <c r="F39" s="37">
        <v>4</v>
      </c>
      <c r="G39" s="36"/>
      <c r="H39" s="34"/>
      <c r="I39" s="36"/>
      <c r="J39" s="34"/>
      <c r="K39" s="36"/>
      <c r="L39" s="34"/>
      <c r="M39" s="34"/>
    </row>
    <row r="40" spans="1:13" ht="15.75" x14ac:dyDescent="0.25">
      <c r="A40" s="165"/>
      <c r="B40" s="114"/>
      <c r="C40" s="33" t="s">
        <v>37</v>
      </c>
      <c r="D40" s="15" t="s">
        <v>29</v>
      </c>
      <c r="E40" s="35"/>
      <c r="F40" s="37">
        <v>0.1</v>
      </c>
      <c r="G40" s="36"/>
      <c r="H40" s="34"/>
      <c r="I40" s="36"/>
      <c r="J40" s="34"/>
      <c r="K40" s="36"/>
      <c r="L40" s="34"/>
      <c r="M40" s="34"/>
    </row>
    <row r="41" spans="1:13" ht="15.75" x14ac:dyDescent="0.25">
      <c r="A41" s="165"/>
      <c r="B41" s="113"/>
      <c r="C41" s="33" t="s">
        <v>38</v>
      </c>
      <c r="D41" s="15" t="s">
        <v>33</v>
      </c>
      <c r="E41" s="35"/>
      <c r="F41" s="37">
        <v>2</v>
      </c>
      <c r="G41" s="36"/>
      <c r="H41" s="34"/>
      <c r="I41" s="36"/>
      <c r="J41" s="34"/>
      <c r="K41" s="36"/>
      <c r="L41" s="34"/>
      <c r="M41" s="34"/>
    </row>
    <row r="42" spans="1:13" ht="15.75" x14ac:dyDescent="0.25">
      <c r="A42" s="165"/>
      <c r="B42" s="114"/>
      <c r="C42" s="33" t="s">
        <v>39</v>
      </c>
      <c r="D42" s="15" t="s">
        <v>40</v>
      </c>
      <c r="E42" s="35"/>
      <c r="F42" s="37">
        <v>2</v>
      </c>
      <c r="G42" s="36"/>
      <c r="H42" s="34"/>
      <c r="I42" s="36"/>
      <c r="J42" s="34"/>
      <c r="K42" s="36"/>
      <c r="L42" s="34"/>
      <c r="M42" s="34"/>
    </row>
    <row r="43" spans="1:13" ht="15.75" x14ac:dyDescent="0.25">
      <c r="A43" s="166"/>
      <c r="B43" s="115"/>
      <c r="C43" s="33" t="s">
        <v>41</v>
      </c>
      <c r="D43" s="15" t="s">
        <v>21</v>
      </c>
      <c r="E43" s="37">
        <v>0.05</v>
      </c>
      <c r="F43" s="37">
        <f>E43*F35</f>
        <v>0.1</v>
      </c>
      <c r="G43" s="36"/>
      <c r="H43" s="34"/>
      <c r="I43" s="36"/>
      <c r="J43" s="34"/>
      <c r="K43" s="36"/>
      <c r="L43" s="34"/>
      <c r="M43" s="34"/>
    </row>
    <row r="44" spans="1:13" ht="24.75" customHeight="1" x14ac:dyDescent="0.25">
      <c r="A44" s="167">
        <v>7</v>
      </c>
      <c r="B44" s="116" t="s">
        <v>74</v>
      </c>
      <c r="C44" s="8" t="s">
        <v>53</v>
      </c>
      <c r="D44" s="32" t="s">
        <v>17</v>
      </c>
      <c r="E44" s="39"/>
      <c r="F44" s="40">
        <v>598.01</v>
      </c>
      <c r="G44" s="41"/>
      <c r="H44" s="40"/>
      <c r="I44" s="41"/>
      <c r="J44" s="40"/>
      <c r="K44" s="41"/>
      <c r="L44" s="40"/>
      <c r="M44" s="40"/>
    </row>
    <row r="45" spans="1:13" ht="15.75" x14ac:dyDescent="0.25">
      <c r="A45" s="168"/>
      <c r="B45" s="115"/>
      <c r="C45" s="33" t="s">
        <v>18</v>
      </c>
      <c r="D45" s="15" t="s">
        <v>19</v>
      </c>
      <c r="E45" s="35">
        <v>0.439</v>
      </c>
      <c r="F45" s="37">
        <f>E45*F44</f>
        <v>262.52638999999999</v>
      </c>
      <c r="G45" s="36"/>
      <c r="H45" s="34"/>
      <c r="I45" s="36"/>
      <c r="J45" s="34"/>
      <c r="K45" s="36"/>
      <c r="L45" s="34"/>
      <c r="M45" s="34"/>
    </row>
    <row r="46" spans="1:13" ht="15.75" x14ac:dyDescent="0.25">
      <c r="A46" s="168"/>
      <c r="B46" s="115"/>
      <c r="C46" s="33" t="s">
        <v>20</v>
      </c>
      <c r="D46" s="15" t="s">
        <v>21</v>
      </c>
      <c r="E46" s="35">
        <v>3.5400000000000001E-2</v>
      </c>
      <c r="F46" s="37">
        <f>E46*F44</f>
        <v>21.169554000000002</v>
      </c>
      <c r="G46" s="36"/>
      <c r="H46" s="34"/>
      <c r="I46" s="36"/>
      <c r="J46" s="34"/>
      <c r="K46" s="36"/>
      <c r="L46" s="34"/>
      <c r="M46" s="34"/>
    </row>
    <row r="47" spans="1:13" ht="32.25" customHeight="1" x14ac:dyDescent="0.25">
      <c r="A47" s="168"/>
      <c r="B47" s="115"/>
      <c r="C47" s="33" t="s">
        <v>82</v>
      </c>
      <c r="D47" s="15" t="s">
        <v>42</v>
      </c>
      <c r="E47" s="19">
        <v>1.28</v>
      </c>
      <c r="F47" s="42">
        <f>E47*F44</f>
        <v>765.45280000000002</v>
      </c>
      <c r="G47" s="36"/>
      <c r="H47" s="34"/>
      <c r="I47" s="36"/>
      <c r="J47" s="34"/>
      <c r="K47" s="36"/>
      <c r="L47" s="34"/>
      <c r="M47" s="34"/>
    </row>
    <row r="48" spans="1:13" ht="15.75" x14ac:dyDescent="0.25">
      <c r="A48" s="168"/>
      <c r="B48" s="117" t="s">
        <v>43</v>
      </c>
      <c r="C48" s="43" t="s">
        <v>55</v>
      </c>
      <c r="D48" s="44" t="s">
        <v>42</v>
      </c>
      <c r="E48" s="16"/>
      <c r="F48" s="42">
        <v>18</v>
      </c>
      <c r="G48" s="36"/>
      <c r="H48" s="34"/>
      <c r="I48" s="36"/>
      <c r="J48" s="34"/>
      <c r="K48" s="36"/>
      <c r="L48" s="34"/>
      <c r="M48" s="34"/>
    </row>
    <row r="49" spans="1:13" ht="15.75" x14ac:dyDescent="0.25">
      <c r="A49" s="168"/>
      <c r="B49" s="117" t="s">
        <v>43</v>
      </c>
      <c r="C49" s="33" t="s">
        <v>44</v>
      </c>
      <c r="D49" s="15" t="s">
        <v>40</v>
      </c>
      <c r="E49" s="35"/>
      <c r="F49" s="34">
        <f>F44*6</f>
        <v>3588.06</v>
      </c>
      <c r="G49" s="36"/>
      <c r="H49" s="34"/>
      <c r="I49" s="36"/>
      <c r="J49" s="34"/>
      <c r="K49" s="36"/>
      <c r="L49" s="34"/>
      <c r="M49" s="34"/>
    </row>
    <row r="50" spans="1:13" ht="15.75" x14ac:dyDescent="0.25">
      <c r="A50" s="169"/>
      <c r="B50" s="115"/>
      <c r="C50" s="33" t="s">
        <v>41</v>
      </c>
      <c r="D50" s="15" t="s">
        <v>21</v>
      </c>
      <c r="E50" s="35">
        <v>8.2799999999999999E-2</v>
      </c>
      <c r="F50" s="35">
        <f>E50*F44</f>
        <v>49.515228</v>
      </c>
      <c r="G50" s="36"/>
      <c r="H50" s="34"/>
      <c r="I50" s="36"/>
      <c r="J50" s="34"/>
      <c r="K50" s="36"/>
      <c r="L50" s="34"/>
      <c r="M50" s="34"/>
    </row>
    <row r="51" spans="1:13" ht="22.5" customHeight="1" x14ac:dyDescent="0.25">
      <c r="A51" s="155">
        <v>8</v>
      </c>
      <c r="B51" s="118" t="s">
        <v>95</v>
      </c>
      <c r="C51" s="119" t="s">
        <v>96</v>
      </c>
      <c r="D51" s="120" t="s">
        <v>63</v>
      </c>
      <c r="E51" s="75"/>
      <c r="F51" s="74">
        <v>98</v>
      </c>
      <c r="G51" s="73"/>
      <c r="H51" s="74"/>
      <c r="I51" s="73"/>
      <c r="J51" s="74"/>
      <c r="K51" s="73"/>
      <c r="L51" s="74"/>
      <c r="M51" s="74"/>
    </row>
    <row r="52" spans="1:13" x14ac:dyDescent="0.25">
      <c r="A52" s="156"/>
      <c r="B52" s="121"/>
      <c r="C52" s="122" t="s">
        <v>18</v>
      </c>
      <c r="D52" s="123" t="s">
        <v>19</v>
      </c>
      <c r="E52" s="124">
        <v>0.28599999999999998</v>
      </c>
      <c r="F52" s="124">
        <f>F51*E52</f>
        <v>28.027999999999999</v>
      </c>
      <c r="G52" s="125"/>
      <c r="H52" s="125"/>
      <c r="I52" s="126"/>
      <c r="J52" s="127"/>
      <c r="K52" s="126"/>
      <c r="L52" s="127"/>
      <c r="M52" s="127"/>
    </row>
    <row r="53" spans="1:13" x14ac:dyDescent="0.25">
      <c r="A53" s="156"/>
      <c r="B53" s="128"/>
      <c r="C53" s="122" t="s">
        <v>20</v>
      </c>
      <c r="D53" s="123" t="s">
        <v>21</v>
      </c>
      <c r="E53" s="124">
        <v>4.1000000000000003E-3</v>
      </c>
      <c r="F53" s="124">
        <f>E53*F51</f>
        <v>0.40180000000000005</v>
      </c>
      <c r="G53" s="126"/>
      <c r="H53" s="127"/>
      <c r="I53" s="126"/>
      <c r="J53" s="127"/>
      <c r="K53" s="126"/>
      <c r="L53" s="127"/>
      <c r="M53" s="127"/>
    </row>
    <row r="54" spans="1:13" x14ac:dyDescent="0.25">
      <c r="A54" s="156"/>
      <c r="B54" s="129"/>
      <c r="C54" s="122" t="s">
        <v>97</v>
      </c>
      <c r="D54" s="123" t="s">
        <v>63</v>
      </c>
      <c r="E54" s="124">
        <v>1</v>
      </c>
      <c r="F54" s="124">
        <f>E54*F51</f>
        <v>98</v>
      </c>
      <c r="G54" s="130"/>
      <c r="H54" s="127"/>
      <c r="I54" s="125"/>
      <c r="J54" s="125"/>
      <c r="K54" s="126"/>
      <c r="L54" s="127"/>
      <c r="M54" s="127"/>
    </row>
    <row r="55" spans="1:13" x14ac:dyDescent="0.25">
      <c r="A55" s="156"/>
      <c r="B55" s="129"/>
      <c r="C55" s="122" t="s">
        <v>98</v>
      </c>
      <c r="D55" s="123" t="s">
        <v>31</v>
      </c>
      <c r="E55" s="124">
        <v>3.7999999999999999E-2</v>
      </c>
      <c r="F55" s="124">
        <f>E55*F51</f>
        <v>3.7239999999999998</v>
      </c>
      <c r="G55" s="126"/>
      <c r="H55" s="127"/>
      <c r="I55" s="127"/>
      <c r="J55" s="127"/>
      <c r="K55" s="126"/>
      <c r="L55" s="127"/>
      <c r="M55" s="127"/>
    </row>
    <row r="56" spans="1:13" x14ac:dyDescent="0.25">
      <c r="A56" s="156"/>
      <c r="B56" s="129"/>
      <c r="C56" s="122" t="s">
        <v>99</v>
      </c>
      <c r="D56" s="123" t="s">
        <v>31</v>
      </c>
      <c r="E56" s="124">
        <v>3.7999999999999999E-2</v>
      </c>
      <c r="F56" s="124">
        <f>E56*F51</f>
        <v>3.7239999999999998</v>
      </c>
      <c r="G56" s="126"/>
      <c r="H56" s="127"/>
      <c r="I56" s="127"/>
      <c r="J56" s="127"/>
      <c r="K56" s="126"/>
      <c r="L56" s="127"/>
      <c r="M56" s="127"/>
    </row>
    <row r="57" spans="1:13" x14ac:dyDescent="0.25">
      <c r="A57" s="157"/>
      <c r="B57" s="129"/>
      <c r="C57" s="131" t="s">
        <v>100</v>
      </c>
      <c r="D57" s="123" t="s">
        <v>31</v>
      </c>
      <c r="E57" s="124">
        <v>1.69</v>
      </c>
      <c r="F57" s="124">
        <f>E57*F51</f>
        <v>165.62</v>
      </c>
      <c r="G57" s="126"/>
      <c r="H57" s="127"/>
      <c r="I57" s="125"/>
      <c r="J57" s="125"/>
      <c r="K57" s="126"/>
      <c r="L57" s="127"/>
      <c r="M57" s="127"/>
    </row>
    <row r="58" spans="1:13" ht="22.5" x14ac:dyDescent="0.25">
      <c r="A58" s="155">
        <v>9</v>
      </c>
      <c r="B58" s="132" t="s">
        <v>101</v>
      </c>
      <c r="C58" s="133" t="s">
        <v>102</v>
      </c>
      <c r="D58" s="120" t="s">
        <v>63</v>
      </c>
      <c r="E58" s="75"/>
      <c r="F58" s="74">
        <v>56</v>
      </c>
      <c r="G58" s="73"/>
      <c r="H58" s="74"/>
      <c r="I58" s="73"/>
      <c r="J58" s="74"/>
      <c r="K58" s="73"/>
      <c r="L58" s="74"/>
      <c r="M58" s="74"/>
    </row>
    <row r="59" spans="1:13" x14ac:dyDescent="0.25">
      <c r="A59" s="156"/>
      <c r="B59" s="121"/>
      <c r="C59" s="122" t="s">
        <v>18</v>
      </c>
      <c r="D59" s="123" t="s">
        <v>19</v>
      </c>
      <c r="E59" s="124">
        <v>0.74</v>
      </c>
      <c r="F59" s="124">
        <f>E59*F58</f>
        <v>41.44</v>
      </c>
      <c r="G59" s="126"/>
      <c r="H59" s="127"/>
      <c r="I59" s="126"/>
      <c r="J59" s="127"/>
      <c r="K59" s="126"/>
      <c r="L59" s="127"/>
      <c r="M59" s="127"/>
    </row>
    <row r="60" spans="1:13" x14ac:dyDescent="0.25">
      <c r="A60" s="156"/>
      <c r="B60" s="128"/>
      <c r="C60" s="122" t="s">
        <v>20</v>
      </c>
      <c r="D60" s="123" t="s">
        <v>21</v>
      </c>
      <c r="E60" s="124">
        <v>6.6199999999999995E-2</v>
      </c>
      <c r="F60" s="124">
        <f>E60*F58</f>
        <v>3.7071999999999998</v>
      </c>
      <c r="G60" s="126"/>
      <c r="H60" s="127"/>
      <c r="I60" s="126"/>
      <c r="J60" s="127"/>
      <c r="K60" s="126"/>
      <c r="L60" s="127"/>
      <c r="M60" s="127"/>
    </row>
    <row r="61" spans="1:13" x14ac:dyDescent="0.25">
      <c r="A61" s="156"/>
      <c r="B61" s="129"/>
      <c r="C61" s="122" t="s">
        <v>103</v>
      </c>
      <c r="D61" s="123" t="s">
        <v>63</v>
      </c>
      <c r="E61" s="124">
        <v>1</v>
      </c>
      <c r="F61" s="124">
        <f>E61*F58</f>
        <v>56</v>
      </c>
      <c r="G61" s="126"/>
      <c r="H61" s="127"/>
      <c r="I61" s="127"/>
      <c r="J61" s="127"/>
      <c r="K61" s="126"/>
      <c r="L61" s="127"/>
      <c r="M61" s="127"/>
    </row>
    <row r="62" spans="1:13" x14ac:dyDescent="0.25">
      <c r="A62" s="156"/>
      <c r="B62" s="129"/>
      <c r="C62" s="122" t="s">
        <v>98</v>
      </c>
      <c r="D62" s="123" t="s">
        <v>31</v>
      </c>
      <c r="E62" s="124">
        <v>0.128</v>
      </c>
      <c r="F62" s="124">
        <f>E62*F58</f>
        <v>7.1680000000000001</v>
      </c>
      <c r="G62" s="126"/>
      <c r="H62" s="127"/>
      <c r="I62" s="127"/>
      <c r="J62" s="127"/>
      <c r="K62" s="126"/>
      <c r="L62" s="127"/>
      <c r="M62" s="127"/>
    </row>
    <row r="63" spans="1:13" x14ac:dyDescent="0.25">
      <c r="A63" s="156"/>
      <c r="B63" s="129"/>
      <c r="C63" s="122" t="s">
        <v>99</v>
      </c>
      <c r="D63" s="123" t="s">
        <v>31</v>
      </c>
      <c r="E63" s="124">
        <v>0.128</v>
      </c>
      <c r="F63" s="124">
        <f>E63*F58</f>
        <v>7.1680000000000001</v>
      </c>
      <c r="G63" s="126"/>
      <c r="H63" s="127"/>
      <c r="I63" s="127"/>
      <c r="J63" s="127"/>
      <c r="K63" s="126"/>
      <c r="L63" s="127"/>
      <c r="M63" s="127"/>
    </row>
    <row r="64" spans="1:13" x14ac:dyDescent="0.25">
      <c r="A64" s="156"/>
      <c r="B64" s="129"/>
      <c r="C64" s="131" t="s">
        <v>100</v>
      </c>
      <c r="D64" s="123" t="s">
        <v>31</v>
      </c>
      <c r="E64" s="124">
        <v>0.40600000000000003</v>
      </c>
      <c r="F64" s="124">
        <f>E64*F58</f>
        <v>22.736000000000001</v>
      </c>
      <c r="G64" s="126"/>
      <c r="H64" s="127"/>
      <c r="I64" s="127"/>
      <c r="J64" s="127"/>
      <c r="K64" s="126"/>
      <c r="L64" s="127"/>
      <c r="M64" s="127"/>
    </row>
    <row r="65" spans="1:13" x14ac:dyDescent="0.25">
      <c r="A65" s="156"/>
      <c r="B65" s="134"/>
      <c r="C65" s="122" t="s">
        <v>104</v>
      </c>
      <c r="D65" s="123" t="s">
        <v>40</v>
      </c>
      <c r="E65" s="124"/>
      <c r="F65" s="124">
        <v>8</v>
      </c>
      <c r="G65" s="126"/>
      <c r="H65" s="127"/>
      <c r="I65" s="127"/>
      <c r="J65" s="127"/>
      <c r="K65" s="126"/>
      <c r="L65" s="127"/>
      <c r="M65" s="127"/>
    </row>
    <row r="66" spans="1:13" x14ac:dyDescent="0.25">
      <c r="A66" s="156"/>
      <c r="B66" s="134"/>
      <c r="C66" s="122" t="s">
        <v>105</v>
      </c>
      <c r="D66" s="123" t="s">
        <v>40</v>
      </c>
      <c r="E66" s="124"/>
      <c r="F66" s="124">
        <v>16</v>
      </c>
      <c r="G66" s="126"/>
      <c r="H66" s="127"/>
      <c r="I66" s="127"/>
      <c r="J66" s="127"/>
      <c r="K66" s="126"/>
      <c r="L66" s="127"/>
      <c r="M66" s="127"/>
    </row>
    <row r="67" spans="1:13" x14ac:dyDescent="0.25">
      <c r="A67" s="157"/>
      <c r="B67" s="128"/>
      <c r="C67" s="135" t="s">
        <v>41</v>
      </c>
      <c r="D67" s="136" t="s">
        <v>21</v>
      </c>
      <c r="E67" s="67">
        <v>0.13300000000000001</v>
      </c>
      <c r="F67" s="67">
        <f>E67*F58</f>
        <v>7.4480000000000004</v>
      </c>
      <c r="G67" s="68"/>
      <c r="H67" s="69"/>
      <c r="I67" s="125"/>
      <c r="J67" s="125"/>
      <c r="K67" s="68"/>
      <c r="L67" s="69"/>
      <c r="M67" s="69"/>
    </row>
    <row r="68" spans="1:13" x14ac:dyDescent="0.25">
      <c r="A68" s="45"/>
      <c r="B68" s="46"/>
      <c r="C68" s="47" t="s">
        <v>8</v>
      </c>
      <c r="D68" s="48"/>
      <c r="E68" s="49"/>
      <c r="F68" s="49"/>
      <c r="G68" s="50"/>
      <c r="H68" s="51"/>
      <c r="I68" s="51"/>
      <c r="J68" s="51"/>
      <c r="K68" s="51"/>
      <c r="L68" s="51"/>
      <c r="M68" s="51"/>
    </row>
    <row r="69" spans="1:13" x14ac:dyDescent="0.25">
      <c r="A69" s="45"/>
      <c r="B69" s="46"/>
      <c r="C69" s="47" t="s">
        <v>45</v>
      </c>
      <c r="D69" s="52" t="s">
        <v>108</v>
      </c>
      <c r="E69" s="53"/>
      <c r="F69" s="54"/>
      <c r="G69" s="50"/>
      <c r="H69" s="51"/>
      <c r="I69" s="51"/>
      <c r="J69" s="51"/>
      <c r="K69" s="51"/>
      <c r="L69" s="51"/>
      <c r="M69" s="51"/>
    </row>
    <row r="70" spans="1:13" x14ac:dyDescent="0.25">
      <c r="A70" s="45"/>
      <c r="B70" s="46"/>
      <c r="C70" s="47" t="s">
        <v>8</v>
      </c>
      <c r="D70" s="47"/>
      <c r="E70" s="53"/>
      <c r="F70" s="54"/>
      <c r="G70" s="50"/>
      <c r="H70" s="51"/>
      <c r="I70" s="51"/>
      <c r="J70" s="51"/>
      <c r="K70" s="51"/>
      <c r="L70" s="51"/>
      <c r="M70" s="51"/>
    </row>
    <row r="71" spans="1:13" x14ac:dyDescent="0.25">
      <c r="A71" s="45"/>
      <c r="B71" s="46"/>
      <c r="C71" s="47" t="s">
        <v>46</v>
      </c>
      <c r="D71" s="52" t="s">
        <v>108</v>
      </c>
      <c r="E71" s="53"/>
      <c r="F71" s="54"/>
      <c r="G71" s="50"/>
      <c r="H71" s="51"/>
      <c r="I71" s="51"/>
      <c r="J71" s="51"/>
      <c r="K71" s="51"/>
      <c r="L71" s="51"/>
      <c r="M71" s="51"/>
    </row>
    <row r="72" spans="1:13" x14ac:dyDescent="0.25">
      <c r="A72" s="45"/>
      <c r="B72" s="46"/>
      <c r="C72" s="47" t="s">
        <v>8</v>
      </c>
      <c r="D72" s="52"/>
      <c r="E72" s="53"/>
      <c r="F72" s="54"/>
      <c r="G72" s="50"/>
      <c r="H72" s="51"/>
      <c r="I72" s="51"/>
      <c r="J72" s="51"/>
      <c r="K72" s="51"/>
      <c r="L72" s="51"/>
      <c r="M72" s="51"/>
    </row>
    <row r="73" spans="1:13" x14ac:dyDescent="0.25">
      <c r="A73" s="45"/>
      <c r="B73" s="46"/>
      <c r="C73" s="47" t="s">
        <v>47</v>
      </c>
      <c r="D73" s="48"/>
      <c r="E73" s="53"/>
      <c r="F73" s="53"/>
      <c r="G73" s="50"/>
      <c r="H73" s="51"/>
      <c r="I73" s="51"/>
      <c r="J73" s="51"/>
      <c r="K73" s="51"/>
      <c r="L73" s="51"/>
      <c r="M73" s="51"/>
    </row>
    <row r="75" spans="1:13" x14ac:dyDescent="0.25">
      <c r="C75" s="57"/>
    </row>
    <row r="76" spans="1:13" x14ac:dyDescent="0.25">
      <c r="C76" s="57"/>
      <c r="E76" s="6"/>
    </row>
    <row r="77" spans="1:13" x14ac:dyDescent="0.25">
      <c r="C77" s="58"/>
    </row>
  </sheetData>
  <mergeCells count="26">
    <mergeCell ref="A51:A57"/>
    <mergeCell ref="A58:A67"/>
    <mergeCell ref="A1:M1"/>
    <mergeCell ref="A2:M2"/>
    <mergeCell ref="L3:M3"/>
    <mergeCell ref="A4:D4"/>
    <mergeCell ref="A5:E5"/>
    <mergeCell ref="G5:L5"/>
    <mergeCell ref="A35:A43"/>
    <mergeCell ref="A44:A50"/>
    <mergeCell ref="A29:A34"/>
    <mergeCell ref="A20:A28"/>
    <mergeCell ref="C19:F19"/>
    <mergeCell ref="M6:M7"/>
    <mergeCell ref="B9:F9"/>
    <mergeCell ref="A10:A12"/>
    <mergeCell ref="A13:A15"/>
    <mergeCell ref="A16:A18"/>
    <mergeCell ref="G6:H6"/>
    <mergeCell ref="I6:J6"/>
    <mergeCell ref="K6:L6"/>
    <mergeCell ref="A6:A7"/>
    <mergeCell ref="B6:B7"/>
    <mergeCell ref="C6:C7"/>
    <mergeCell ref="D6:D7"/>
    <mergeCell ref="E6:F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C54" sqref="C48:C54"/>
    </sheetView>
  </sheetViews>
  <sheetFormatPr defaultRowHeight="15" x14ac:dyDescent="0.25"/>
  <cols>
    <col min="1" max="1" width="3.85546875" style="55" customWidth="1"/>
    <col min="2" max="2" width="11.42578125" style="56" customWidth="1"/>
    <col min="3" max="3" width="76.85546875" customWidth="1"/>
    <col min="5" max="5" width="9.140625" hidden="1" customWidth="1"/>
    <col min="6" max="6" width="9.5703125" bestFit="1" customWidth="1"/>
  </cols>
  <sheetData>
    <row r="1" spans="1:6" ht="32.25" customHeight="1" x14ac:dyDescent="0.25">
      <c r="A1" s="158" t="s">
        <v>75</v>
      </c>
      <c r="B1" s="158"/>
      <c r="C1" s="158"/>
      <c r="D1" s="158"/>
      <c r="E1" s="158"/>
      <c r="F1" s="158"/>
    </row>
    <row r="2" spans="1:6" ht="15" customHeight="1" x14ac:dyDescent="0.25">
      <c r="A2" s="159" t="s">
        <v>76</v>
      </c>
      <c r="B2" s="159"/>
      <c r="C2" s="159"/>
      <c r="D2" s="159"/>
      <c r="E2" s="159"/>
      <c r="F2" s="159"/>
    </row>
    <row r="3" spans="1:6" ht="15" customHeight="1" x14ac:dyDescent="0.25">
      <c r="A3" s="179" t="s">
        <v>13</v>
      </c>
      <c r="B3" s="179"/>
      <c r="C3" s="179"/>
      <c r="D3" s="1"/>
      <c r="E3" s="1"/>
      <c r="F3" s="1"/>
    </row>
    <row r="4" spans="1:6" ht="15" customHeight="1" x14ac:dyDescent="0.25">
      <c r="A4" s="161" t="s">
        <v>83</v>
      </c>
      <c r="B4" s="161"/>
      <c r="C4" s="161"/>
      <c r="D4" s="160" t="s">
        <v>77</v>
      </c>
      <c r="E4" s="160"/>
      <c r="F4" s="160"/>
    </row>
    <row r="5" spans="1:6" ht="15" customHeight="1" x14ac:dyDescent="0.25">
      <c r="A5" s="162" t="s">
        <v>106</v>
      </c>
      <c r="B5" s="162"/>
      <c r="C5" s="162"/>
      <c r="D5" s="82"/>
      <c r="E5" s="82"/>
      <c r="F5" s="2"/>
    </row>
    <row r="6" spans="1:6" ht="33.75" customHeight="1" x14ac:dyDescent="0.25">
      <c r="A6" s="151" t="s">
        <v>0</v>
      </c>
      <c r="B6" s="153" t="s">
        <v>1</v>
      </c>
      <c r="C6" s="151" t="s">
        <v>2</v>
      </c>
      <c r="D6" s="151" t="s">
        <v>3</v>
      </c>
      <c r="E6" s="181" t="s">
        <v>78</v>
      </c>
      <c r="F6" s="182"/>
    </row>
    <row r="7" spans="1:6" x14ac:dyDescent="0.25">
      <c r="A7" s="152"/>
      <c r="B7" s="154"/>
      <c r="C7" s="152"/>
      <c r="D7" s="152"/>
      <c r="E7" s="183"/>
      <c r="F7" s="184"/>
    </row>
    <row r="8" spans="1:6" x14ac:dyDescent="0.25">
      <c r="A8" s="77">
        <v>1</v>
      </c>
      <c r="B8" s="78">
        <v>2</v>
      </c>
      <c r="C8" s="77">
        <v>3</v>
      </c>
      <c r="D8" s="77">
        <v>4</v>
      </c>
      <c r="E8" s="77">
        <v>5</v>
      </c>
      <c r="F8" s="77">
        <v>6</v>
      </c>
    </row>
    <row r="9" spans="1:6" ht="15.75" x14ac:dyDescent="0.25">
      <c r="A9" s="77"/>
      <c r="B9" s="173" t="s">
        <v>15</v>
      </c>
      <c r="C9" s="174"/>
      <c r="D9" s="174"/>
      <c r="E9" s="174"/>
      <c r="F9" s="175"/>
    </row>
    <row r="10" spans="1:6" ht="31.5" x14ac:dyDescent="0.25">
      <c r="A10" s="139">
        <v>1</v>
      </c>
      <c r="B10" s="102" t="s">
        <v>16</v>
      </c>
      <c r="C10" s="8" t="s">
        <v>70</v>
      </c>
      <c r="D10" s="9" t="s">
        <v>17</v>
      </c>
      <c r="E10" s="10"/>
      <c r="F10" s="10">
        <v>558.80999999999995</v>
      </c>
    </row>
    <row r="11" spans="1:6" ht="22.5" x14ac:dyDescent="0.25">
      <c r="A11" s="139">
        <v>2</v>
      </c>
      <c r="B11" s="104" t="s">
        <v>22</v>
      </c>
      <c r="C11" s="20" t="s">
        <v>23</v>
      </c>
      <c r="D11" s="9" t="s">
        <v>17</v>
      </c>
      <c r="E11" s="21"/>
      <c r="F11" s="22">
        <v>150</v>
      </c>
    </row>
    <row r="12" spans="1:6" ht="35.25" customHeight="1" x14ac:dyDescent="0.25">
      <c r="A12" s="185">
        <v>3</v>
      </c>
      <c r="B12" s="106" t="s">
        <v>24</v>
      </c>
      <c r="C12" s="8" t="s">
        <v>25</v>
      </c>
      <c r="D12" s="9" t="s">
        <v>26</v>
      </c>
      <c r="E12" s="10"/>
      <c r="F12" s="10">
        <f>F10*0.016</f>
        <v>8.9409599999999987</v>
      </c>
    </row>
    <row r="13" spans="1:6" ht="15.75" x14ac:dyDescent="0.25">
      <c r="A13" s="186"/>
      <c r="B13" s="103"/>
      <c r="C13" s="14" t="s">
        <v>27</v>
      </c>
      <c r="D13" s="15" t="s">
        <v>26</v>
      </c>
      <c r="E13" s="19">
        <v>1</v>
      </c>
      <c r="F13" s="16">
        <f>E13*F12</f>
        <v>8.9409599999999987</v>
      </c>
    </row>
    <row r="14" spans="1:6" ht="16.5" x14ac:dyDescent="0.25">
      <c r="A14" s="140"/>
      <c r="B14" s="138"/>
      <c r="C14" s="170" t="s">
        <v>28</v>
      </c>
      <c r="D14" s="171"/>
      <c r="E14" s="171"/>
      <c r="F14" s="172"/>
    </row>
    <row r="15" spans="1:6" ht="18" customHeight="1" x14ac:dyDescent="0.25">
      <c r="A15" s="176">
        <v>4</v>
      </c>
      <c r="B15" s="107" t="s">
        <v>56</v>
      </c>
      <c r="C15" s="8" t="s">
        <v>68</v>
      </c>
      <c r="D15" s="71" t="s">
        <v>57</v>
      </c>
      <c r="E15" s="72"/>
      <c r="F15" s="72">
        <f>F17</f>
        <v>3.27</v>
      </c>
    </row>
    <row r="16" spans="1:6" ht="15.75" x14ac:dyDescent="0.25">
      <c r="A16" s="176"/>
      <c r="B16" s="108"/>
      <c r="C16" s="33" t="s">
        <v>58</v>
      </c>
      <c r="D16" s="15" t="s">
        <v>59</v>
      </c>
      <c r="E16" s="70">
        <v>2.1</v>
      </c>
      <c r="F16" s="70">
        <f>E16*F15</f>
        <v>6.867</v>
      </c>
    </row>
    <row r="17" spans="1:6" ht="17.25" x14ac:dyDescent="0.25">
      <c r="A17" s="176"/>
      <c r="B17" s="65" t="s">
        <v>43</v>
      </c>
      <c r="C17" s="33" t="s">
        <v>69</v>
      </c>
      <c r="D17" s="66" t="s">
        <v>60</v>
      </c>
      <c r="E17" s="70"/>
      <c r="F17" s="70">
        <v>3.27</v>
      </c>
    </row>
    <row r="18" spans="1:6" ht="15.75" x14ac:dyDescent="0.25">
      <c r="A18" s="176"/>
      <c r="B18" s="65"/>
      <c r="C18" s="33" t="s">
        <v>30</v>
      </c>
      <c r="D18" s="15" t="s">
        <v>31</v>
      </c>
      <c r="E18" s="70">
        <v>7.2</v>
      </c>
      <c r="F18" s="70">
        <f>F15*E18</f>
        <v>23.544</v>
      </c>
    </row>
    <row r="19" spans="1:6" ht="15.75" x14ac:dyDescent="0.25">
      <c r="A19" s="176"/>
      <c r="B19" s="65" t="s">
        <v>43</v>
      </c>
      <c r="C19" s="33" t="s">
        <v>73</v>
      </c>
      <c r="D19" s="15" t="s">
        <v>61</v>
      </c>
      <c r="E19" s="70"/>
      <c r="F19" s="70">
        <v>48</v>
      </c>
    </row>
    <row r="20" spans="1:6" ht="15.75" x14ac:dyDescent="0.25">
      <c r="A20" s="176"/>
      <c r="B20" s="65" t="s">
        <v>43</v>
      </c>
      <c r="C20" s="33" t="s">
        <v>62</v>
      </c>
      <c r="D20" s="15" t="s">
        <v>63</v>
      </c>
      <c r="E20" s="70"/>
      <c r="F20" s="70">
        <v>25</v>
      </c>
    </row>
    <row r="21" spans="1:6" ht="15.75" x14ac:dyDescent="0.25">
      <c r="A21" s="176"/>
      <c r="B21" s="109"/>
      <c r="C21" s="33" t="s">
        <v>79</v>
      </c>
      <c r="D21" s="15" t="s">
        <v>31</v>
      </c>
      <c r="E21" s="70">
        <v>4.38</v>
      </c>
      <c r="F21" s="70">
        <f>E21*F15</f>
        <v>14.3226</v>
      </c>
    </row>
    <row r="22" spans="1:6" ht="23.25" customHeight="1" x14ac:dyDescent="0.25">
      <c r="A22" s="177">
        <v>5</v>
      </c>
      <c r="B22" s="102" t="s">
        <v>64</v>
      </c>
      <c r="C22" s="8" t="s">
        <v>65</v>
      </c>
      <c r="D22" s="9" t="s">
        <v>17</v>
      </c>
      <c r="E22" s="75"/>
      <c r="F22" s="75">
        <v>190.4</v>
      </c>
    </row>
    <row r="23" spans="1:6" ht="18" x14ac:dyDescent="0.25">
      <c r="A23" s="177"/>
      <c r="B23" s="141"/>
      <c r="C23" s="33" t="s">
        <v>71</v>
      </c>
      <c r="D23" s="15" t="s">
        <v>66</v>
      </c>
      <c r="E23" s="67"/>
      <c r="F23" s="67">
        <v>2.3279999999999998</v>
      </c>
    </row>
    <row r="24" spans="1:6" ht="15.75" x14ac:dyDescent="0.25">
      <c r="A24" s="177"/>
      <c r="B24" s="141"/>
      <c r="C24" s="33" t="s">
        <v>67</v>
      </c>
      <c r="D24" s="15" t="s">
        <v>31</v>
      </c>
      <c r="E24" s="67">
        <v>0.21199999999999999</v>
      </c>
      <c r="F24" s="67">
        <f>E24*F22</f>
        <v>40.364800000000002</v>
      </c>
    </row>
    <row r="25" spans="1:6" ht="22.5" x14ac:dyDescent="0.25">
      <c r="A25" s="177">
        <v>6</v>
      </c>
      <c r="B25" s="102" t="s">
        <v>32</v>
      </c>
      <c r="C25" s="8" t="s">
        <v>72</v>
      </c>
      <c r="D25" s="32" t="s">
        <v>33</v>
      </c>
      <c r="E25" s="10"/>
      <c r="F25" s="38">
        <v>2</v>
      </c>
    </row>
    <row r="26" spans="1:6" ht="15.75" x14ac:dyDescent="0.25">
      <c r="A26" s="177"/>
      <c r="B26" s="114"/>
      <c r="C26" s="33" t="s">
        <v>34</v>
      </c>
      <c r="D26" s="15" t="s">
        <v>35</v>
      </c>
      <c r="E26" s="35"/>
      <c r="F26" s="37">
        <v>4.2</v>
      </c>
    </row>
    <row r="27" spans="1:6" ht="15.75" x14ac:dyDescent="0.25">
      <c r="A27" s="177"/>
      <c r="B27" s="114"/>
      <c r="C27" s="33" t="s">
        <v>36</v>
      </c>
      <c r="D27" s="15" t="s">
        <v>35</v>
      </c>
      <c r="E27" s="35"/>
      <c r="F27" s="37">
        <v>4</v>
      </c>
    </row>
    <row r="28" spans="1:6" ht="15.75" x14ac:dyDescent="0.25">
      <c r="A28" s="177"/>
      <c r="B28" s="114"/>
      <c r="C28" s="33" t="s">
        <v>37</v>
      </c>
      <c r="D28" s="15" t="s">
        <v>29</v>
      </c>
      <c r="E28" s="35"/>
      <c r="F28" s="37">
        <v>0.1</v>
      </c>
    </row>
    <row r="29" spans="1:6" ht="15.75" x14ac:dyDescent="0.25">
      <c r="A29" s="177"/>
      <c r="B29" s="113"/>
      <c r="C29" s="33" t="s">
        <v>38</v>
      </c>
      <c r="D29" s="15" t="s">
        <v>33</v>
      </c>
      <c r="E29" s="35"/>
      <c r="F29" s="37">
        <v>2</v>
      </c>
    </row>
    <row r="30" spans="1:6" ht="15.75" x14ac:dyDescent="0.25">
      <c r="A30" s="177"/>
      <c r="B30" s="114"/>
      <c r="C30" s="33" t="s">
        <v>39</v>
      </c>
      <c r="D30" s="15" t="s">
        <v>40</v>
      </c>
      <c r="E30" s="35"/>
      <c r="F30" s="37">
        <v>2</v>
      </c>
    </row>
    <row r="31" spans="1:6" ht="23.25" x14ac:dyDescent="0.25">
      <c r="A31" s="180">
        <v>7</v>
      </c>
      <c r="B31" s="116" t="s">
        <v>74</v>
      </c>
      <c r="C31" s="8" t="s">
        <v>53</v>
      </c>
      <c r="D31" s="32" t="s">
        <v>17</v>
      </c>
      <c r="E31" s="39"/>
      <c r="F31" s="40">
        <v>598.01</v>
      </c>
    </row>
    <row r="32" spans="1:6" ht="32.25" customHeight="1" x14ac:dyDescent="0.25">
      <c r="A32" s="180"/>
      <c r="B32" s="115"/>
      <c r="C32" s="33" t="s">
        <v>54</v>
      </c>
      <c r="D32" s="15" t="s">
        <v>42</v>
      </c>
      <c r="E32" s="19">
        <v>1.28</v>
      </c>
      <c r="F32" s="42">
        <f>E32*F31</f>
        <v>765.45280000000002</v>
      </c>
    </row>
    <row r="33" spans="1:6" ht="15.75" x14ac:dyDescent="0.25">
      <c r="A33" s="180"/>
      <c r="B33" s="117" t="s">
        <v>43</v>
      </c>
      <c r="C33" s="43" t="s">
        <v>55</v>
      </c>
      <c r="D33" s="44" t="s">
        <v>42</v>
      </c>
      <c r="E33" s="16"/>
      <c r="F33" s="42">
        <v>18</v>
      </c>
    </row>
    <row r="34" spans="1:6" ht="15.75" x14ac:dyDescent="0.25">
      <c r="A34" s="180"/>
      <c r="B34" s="117" t="s">
        <v>43</v>
      </c>
      <c r="C34" s="33" t="s">
        <v>44</v>
      </c>
      <c r="D34" s="15" t="s">
        <v>40</v>
      </c>
      <c r="E34" s="35"/>
      <c r="F34" s="34">
        <f>F31*6</f>
        <v>3588.06</v>
      </c>
    </row>
    <row r="35" spans="1:6" ht="22.5" customHeight="1" x14ac:dyDescent="0.25">
      <c r="A35" s="178">
        <v>8</v>
      </c>
      <c r="B35" s="118" t="s">
        <v>95</v>
      </c>
      <c r="C35" s="119" t="s">
        <v>96</v>
      </c>
      <c r="D35" s="120" t="s">
        <v>63</v>
      </c>
      <c r="E35" s="75"/>
      <c r="F35" s="74">
        <v>98</v>
      </c>
    </row>
    <row r="36" spans="1:6" x14ac:dyDescent="0.25">
      <c r="A36" s="178"/>
      <c r="B36" s="129"/>
      <c r="C36" s="122" t="s">
        <v>97</v>
      </c>
      <c r="D36" s="123" t="s">
        <v>63</v>
      </c>
      <c r="E36" s="124">
        <v>1</v>
      </c>
      <c r="F36" s="124">
        <f>E36*F35</f>
        <v>98</v>
      </c>
    </row>
    <row r="37" spans="1:6" x14ac:dyDescent="0.25">
      <c r="A37" s="178"/>
      <c r="B37" s="129"/>
      <c r="C37" s="122" t="s">
        <v>98</v>
      </c>
      <c r="D37" s="123" t="s">
        <v>31</v>
      </c>
      <c r="E37" s="124">
        <v>3.7999999999999999E-2</v>
      </c>
      <c r="F37" s="124">
        <f>E37*F35</f>
        <v>3.7239999999999998</v>
      </c>
    </row>
    <row r="38" spans="1:6" x14ac:dyDescent="0.25">
      <c r="A38" s="178"/>
      <c r="B38" s="129"/>
      <c r="C38" s="122" t="s">
        <v>99</v>
      </c>
      <c r="D38" s="123" t="s">
        <v>31</v>
      </c>
      <c r="E38" s="124">
        <v>3.7999999999999999E-2</v>
      </c>
      <c r="F38" s="124">
        <f>E38*F35</f>
        <v>3.7239999999999998</v>
      </c>
    </row>
    <row r="39" spans="1:6" x14ac:dyDescent="0.25">
      <c r="A39" s="178"/>
      <c r="B39" s="129"/>
      <c r="C39" s="131" t="s">
        <v>100</v>
      </c>
      <c r="D39" s="123" t="s">
        <v>31</v>
      </c>
      <c r="E39" s="124">
        <v>1.69</v>
      </c>
      <c r="F39" s="124">
        <f>E39*F35</f>
        <v>165.62</v>
      </c>
    </row>
    <row r="40" spans="1:6" ht="22.5" x14ac:dyDescent="0.25">
      <c r="A40" s="178">
        <v>9</v>
      </c>
      <c r="B40" s="132" t="s">
        <v>101</v>
      </c>
      <c r="C40" s="133" t="s">
        <v>102</v>
      </c>
      <c r="D40" s="120" t="s">
        <v>63</v>
      </c>
      <c r="E40" s="75"/>
      <c r="F40" s="74">
        <v>56</v>
      </c>
    </row>
    <row r="41" spans="1:6" x14ac:dyDescent="0.25">
      <c r="A41" s="178"/>
      <c r="B41" s="129"/>
      <c r="C41" s="122" t="s">
        <v>103</v>
      </c>
      <c r="D41" s="123" t="s">
        <v>63</v>
      </c>
      <c r="E41" s="124">
        <v>1</v>
      </c>
      <c r="F41" s="124">
        <f>E41*F40</f>
        <v>56</v>
      </c>
    </row>
    <row r="42" spans="1:6" x14ac:dyDescent="0.25">
      <c r="A42" s="178"/>
      <c r="B42" s="129"/>
      <c r="C42" s="122" t="s">
        <v>98</v>
      </c>
      <c r="D42" s="123" t="s">
        <v>31</v>
      </c>
      <c r="E42" s="124">
        <v>0.128</v>
      </c>
      <c r="F42" s="124">
        <f>E42*F40</f>
        <v>7.1680000000000001</v>
      </c>
    </row>
    <row r="43" spans="1:6" x14ac:dyDescent="0.25">
      <c r="A43" s="178"/>
      <c r="B43" s="129"/>
      <c r="C43" s="122" t="s">
        <v>99</v>
      </c>
      <c r="D43" s="123" t="s">
        <v>31</v>
      </c>
      <c r="E43" s="124">
        <v>0.128</v>
      </c>
      <c r="F43" s="124">
        <f>E43*F40</f>
        <v>7.1680000000000001</v>
      </c>
    </row>
    <row r="44" spans="1:6" x14ac:dyDescent="0.25">
      <c r="A44" s="178"/>
      <c r="B44" s="129"/>
      <c r="C44" s="131" t="s">
        <v>100</v>
      </c>
      <c r="D44" s="123" t="s">
        <v>31</v>
      </c>
      <c r="E44" s="124">
        <v>4.0599999999999996</v>
      </c>
      <c r="F44" s="124">
        <f>E44*F40</f>
        <v>227.35999999999999</v>
      </c>
    </row>
    <row r="45" spans="1:6" x14ac:dyDescent="0.25">
      <c r="A45" s="178"/>
      <c r="B45" s="134"/>
      <c r="C45" s="122" t="s">
        <v>104</v>
      </c>
      <c r="D45" s="123" t="s">
        <v>40</v>
      </c>
      <c r="E45" s="124"/>
      <c r="F45" s="124">
        <v>8</v>
      </c>
    </row>
    <row r="46" spans="1:6" x14ac:dyDescent="0.25">
      <c r="A46" s="178"/>
      <c r="B46" s="134"/>
      <c r="C46" s="122" t="s">
        <v>105</v>
      </c>
      <c r="D46" s="123" t="s">
        <v>40</v>
      </c>
      <c r="E46" s="124"/>
      <c r="F46" s="124">
        <v>16</v>
      </c>
    </row>
    <row r="48" spans="1:6" x14ac:dyDescent="0.25">
      <c r="C48" s="57"/>
    </row>
    <row r="49" spans="3:3" x14ac:dyDescent="0.25">
      <c r="C49" s="57"/>
    </row>
    <row r="50" spans="3:3" x14ac:dyDescent="0.25">
      <c r="C50" s="6"/>
    </row>
  </sheetData>
  <mergeCells count="20">
    <mergeCell ref="A40:A46"/>
    <mergeCell ref="A1:F1"/>
    <mergeCell ref="A2:F2"/>
    <mergeCell ref="A4:C4"/>
    <mergeCell ref="A5:C5"/>
    <mergeCell ref="A3:C3"/>
    <mergeCell ref="D4:F4"/>
    <mergeCell ref="A31:A34"/>
    <mergeCell ref="B9:F9"/>
    <mergeCell ref="E6:F7"/>
    <mergeCell ref="A6:A7"/>
    <mergeCell ref="B6:B7"/>
    <mergeCell ref="C6:C7"/>
    <mergeCell ref="D6:D7"/>
    <mergeCell ref="A12:A13"/>
    <mergeCell ref="C14:F14"/>
    <mergeCell ref="A15:A21"/>
    <mergeCell ref="A22:A24"/>
    <mergeCell ref="A25:A30"/>
    <mergeCell ref="A35:A39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დანართი 1</vt:lpstr>
      <vt:lpstr>დანართი 2</vt:lpstr>
      <vt:lpstr>დანართი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Revaz Mkheidze</cp:lastModifiedBy>
  <cp:lastPrinted>2021-08-09T10:17:00Z</cp:lastPrinted>
  <dcterms:created xsi:type="dcterms:W3CDTF">2019-01-19T16:40:19Z</dcterms:created>
  <dcterms:modified xsi:type="dcterms:W3CDTF">2021-08-10T06:16:24Z</dcterms:modified>
</cp:coreProperties>
</file>