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\Desktop\0101 agvi\"/>
    </mc:Choice>
  </mc:AlternateContent>
  <bookViews>
    <workbookView xWindow="0" yWindow="0" windowWidth="23040" windowHeight="10452"/>
  </bookViews>
  <sheets>
    <sheet name="avtandil daviTaZe" sheetId="1" r:id="rId1"/>
  </sheets>
  <definedNames>
    <definedName name="_xlnm.Print_Area" localSheetId="0">'avtandil daviTaZe'!$A$1:$M$49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34" i="1"/>
  <c r="F33" i="1"/>
  <c r="F32" i="1"/>
  <c r="F30" i="1"/>
  <c r="F29" i="1"/>
  <c r="F28" i="1"/>
  <c r="F25" i="1"/>
  <c r="F24" i="1"/>
  <c r="F23" i="1"/>
  <c r="F21" i="1"/>
  <c r="F20" i="1"/>
  <c r="F19" i="1"/>
  <c r="F17" i="1"/>
  <c r="F15" i="1"/>
  <c r="F13" i="1"/>
  <c r="F12" i="1"/>
  <c r="F11" i="1"/>
  <c r="M38" i="1" l="1"/>
  <c r="M39" i="1" s="1"/>
  <c r="M40" i="1" s="1"/>
  <c r="M41" i="1" s="1"/>
  <c r="M42" i="1" s="1"/>
  <c r="M43" i="1" s="1"/>
  <c r="M44" i="1" s="1"/>
  <c r="M45" i="1" s="1"/>
  <c r="M46" i="1" s="1"/>
  <c r="K3" i="1" s="1"/>
</calcChain>
</file>

<file path=xl/sharedStrings.xml><?xml version="1.0" encoding="utf-8"?>
<sst xmlns="http://schemas.openxmlformats.org/spreadsheetml/2006/main" count="114" uniqueCount="72">
  <si>
    <t>lari</t>
  </si>
  <si>
    <t>jami</t>
  </si>
  <si>
    <t>rezervi 3%</t>
  </si>
  <si>
    <t>gegmiuri dagroveba - 8%</t>
  </si>
  <si>
    <t>zednadebi xarjebi -10%</t>
  </si>
  <si>
    <t>t</t>
  </si>
  <si>
    <t>transportireba</t>
  </si>
  <si>
    <t>m3</t>
  </si>
  <si>
    <t>sxva manqana</t>
  </si>
  <si>
    <t>man/sT</t>
  </si>
  <si>
    <t xml:space="preserve">eqskavatoriV=0,5 m3 </t>
  </si>
  <si>
    <t>kac/sT</t>
  </si>
  <si>
    <t xml:space="preserve">Sromis danaxarjebi </t>
  </si>
  <si>
    <t>1000m3</t>
  </si>
  <si>
    <t>1-22-15</t>
  </si>
  <si>
    <t xml:space="preserve">sxva masala </t>
  </si>
  <si>
    <r>
      <t>m</t>
    </r>
    <r>
      <rPr>
        <vertAlign val="superscript"/>
        <sz val="10"/>
        <rFont val="AcadNusx"/>
      </rPr>
      <t>3</t>
    </r>
  </si>
  <si>
    <t>riyis qva drenaJisTvis</t>
  </si>
  <si>
    <t>Tixis ekrani</t>
  </si>
  <si>
    <t>grZ.m</t>
  </si>
  <si>
    <t>sakanalizacio mili d=100mm</t>
  </si>
  <si>
    <t>sayrden kedelSi sadrenaJe milebis mowyoba</t>
  </si>
  <si>
    <t>16-6-2</t>
  </si>
  <si>
    <t>xamuTi  -   10.656 *26=277.1 kg</t>
  </si>
  <si>
    <t>sxva masala</t>
  </si>
  <si>
    <t>∅8 - 26 * 18.502 = 484.05 kg</t>
  </si>
  <si>
    <t>daxerxili masala</t>
  </si>
  <si>
    <t>∅14A-III -26 m * 57.48 = 1494.5kg</t>
  </si>
  <si>
    <t>m2</t>
  </si>
  <si>
    <t>fari yalibis</t>
  </si>
  <si>
    <t>armatura sul:</t>
  </si>
  <si>
    <t>xamuTi</t>
  </si>
  <si>
    <t xml:space="preserve">armatura </t>
  </si>
  <si>
    <r>
      <t>betoni</t>
    </r>
    <r>
      <rPr>
        <sz val="11"/>
        <rFont val="Calibri"/>
        <family val="2"/>
        <charset val="204"/>
      </rPr>
      <t xml:space="preserve"> B30           </t>
    </r>
    <r>
      <rPr>
        <sz val="11"/>
        <rFont val="AcadNusx"/>
      </rPr>
      <t xml:space="preserve">                                                </t>
    </r>
  </si>
  <si>
    <t>kac.sT</t>
  </si>
  <si>
    <t>6-11-3</t>
  </si>
  <si>
    <t>kedeli</t>
  </si>
  <si>
    <t>qviSa-xreSovani narevi</t>
  </si>
  <si>
    <t>sxva manqanebi</t>
  </si>
  <si>
    <t>SromiTi danaxarjebi</t>
  </si>
  <si>
    <t>30-3-2</t>
  </si>
  <si>
    <t xml:space="preserve">III kategoriis gruntis damuSaveba xeliT </t>
  </si>
  <si>
    <t xml:space="preserve">gruntis gazidva 1km manZilamde </t>
  </si>
  <si>
    <t>fuZes gawmenda</t>
  </si>
  <si>
    <t xml:space="preserve">gruntis damuSaveba eqskavatoriT da datvirTva avtoTviTmclelebze </t>
  </si>
  <si>
    <t>erT fasi</t>
  </si>
  <si>
    <t>sul</t>
  </si>
  <si>
    <t>norm. erTeulze</t>
  </si>
  <si>
    <t>saxarjTaRr.  jami</t>
  </si>
  <si>
    <t>manqana-meq.</t>
  </si>
  <si>
    <t>xelfasi</t>
  </si>
  <si>
    <t>masala</t>
  </si>
  <si>
    <t>raodenoba</t>
  </si>
  <si>
    <t>ganz.</t>
  </si>
  <si>
    <t>samuSaoebis dasaxeleba</t>
  </si>
  <si>
    <t>Sifri</t>
  </si>
  <si>
    <t>#</t>
  </si>
  <si>
    <t>l o k a l u r i     x a r j T a R r i c x v a #</t>
  </si>
  <si>
    <t>kursi</t>
  </si>
  <si>
    <t>dolari</t>
  </si>
  <si>
    <t>sif.</t>
  </si>
  <si>
    <t>sul Rirebuleba</t>
  </si>
  <si>
    <t>raioni: Suaxevi</t>
  </si>
  <si>
    <t xml:space="preserve"> </t>
  </si>
  <si>
    <t>sn da w  IV-2-82 t-2 cx.1,1-80-3</t>
  </si>
  <si>
    <t>თერნალი</t>
  </si>
  <si>
    <r>
      <t xml:space="preserve">xreSovani baliSis mowyoba kedlis saZirkvlis qveS </t>
    </r>
    <r>
      <rPr>
        <b/>
        <sz val="11"/>
        <color indexed="8"/>
        <rFont val="Calibri"/>
        <family val="2"/>
        <charset val="204"/>
      </rPr>
      <t>h</t>
    </r>
    <r>
      <rPr>
        <b/>
        <sz val="11"/>
        <color indexed="8"/>
        <rFont val="AcadNusx"/>
      </rPr>
      <t>-10sm (70*0.4*0.1)</t>
    </r>
  </si>
  <si>
    <t>monoliTuri rk/betonis sayrdeni kedlis saZirkvliT  mowyoba (k-1, 40*1.5*0.3m), (k-2, 25.6*(1.0-2.5-2.0)*0.3, (k-3, 10.5*1.5*0.3)</t>
  </si>
  <si>
    <t>Sedgenilia: 2020 wlis I kvartlis fasebSi</t>
  </si>
  <si>
    <t>j. zosiZe</t>
  </si>
  <si>
    <t>dRg-18%</t>
  </si>
  <si>
    <t>სოფელ თერნალში ავთანდილ დავითაძის საცხოვრებელ სახლთან მისასვლელი გზის მშენებლობა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</si>
</sst>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name val="Arial"/>
      <family val="2"/>
      <charset val="204"/>
    </font>
    <font>
      <sz val="11"/>
      <color indexed="8"/>
      <name val="AcadNusx"/>
    </font>
    <font>
      <b/>
      <sz val="11"/>
      <name val="AcadNusx"/>
    </font>
    <font>
      <b/>
      <sz val="10"/>
      <name val="Arial"/>
      <family val="2"/>
      <charset val="204"/>
    </font>
    <font>
      <b/>
      <sz val="11"/>
      <color indexed="9"/>
      <name val="AcadNusx"/>
    </font>
    <font>
      <sz val="10"/>
      <name val="AcadNusx"/>
    </font>
    <font>
      <b/>
      <sz val="11"/>
      <color indexed="8"/>
      <name val="AcadNusx"/>
    </font>
    <font>
      <sz val="11"/>
      <color indexed="8"/>
      <name val="Sylfaen"/>
      <family val="1"/>
      <charset val="204"/>
    </font>
    <font>
      <vertAlign val="superscript"/>
      <sz val="10"/>
      <name val="AcadNusx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AcadNusx"/>
    </font>
    <font>
      <b/>
      <sz val="10"/>
      <color indexed="8"/>
      <name val="AcadNusx"/>
    </font>
    <font>
      <sz val="10"/>
      <color indexed="8"/>
      <name val="AcadNusx"/>
    </font>
    <font>
      <b/>
      <sz val="9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2" fontId="3" fillId="0" borderId="0" xfId="1" applyNumberFormat="1" applyFont="1" applyBorder="1" applyAlignment="1">
      <alignment horizontal="center" vertical="center"/>
    </xf>
    <xf numFmtId="0" fontId="2" fillId="0" borderId="0" xfId="1"/>
    <xf numFmtId="0" fontId="1" fillId="0" borderId="0" xfId="1" applyFont="1"/>
    <xf numFmtId="2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" fontId="5" fillId="0" borderId="1" xfId="1" applyNumberFormat="1" applyFont="1" applyBorder="1"/>
    <xf numFmtId="0" fontId="4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/>
    </xf>
    <xf numFmtId="0" fontId="5" fillId="0" borderId="1" xfId="1" applyFont="1" applyBorder="1"/>
    <xf numFmtId="9" fontId="6" fillId="0" borderId="1" xfId="0" applyNumberFormat="1" applyFont="1" applyBorder="1" applyAlignment="1">
      <alignment horizontal="center"/>
    </xf>
    <xf numFmtId="1" fontId="2" fillId="0" borderId="0" xfId="1" applyNumberFormat="1"/>
    <xf numFmtId="49" fontId="4" fillId="0" borderId="1" xfId="0" applyNumberFormat="1" applyFont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2" fontId="5" fillId="2" borderId="1" xfId="1" applyNumberFormat="1" applyFont="1" applyFill="1" applyBorder="1"/>
    <xf numFmtId="2" fontId="4" fillId="2" borderId="1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0" fontId="2" fillId="0" borderId="1" xfId="1" applyFont="1" applyBorder="1"/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left" vertical="top"/>
    </xf>
    <xf numFmtId="0" fontId="2" fillId="3" borderId="0" xfId="1" applyFill="1"/>
    <xf numFmtId="0" fontId="1" fillId="0" borderId="1" xfId="1" applyFont="1" applyBorder="1" applyAlignment="1">
      <alignment vertical="top"/>
    </xf>
    <xf numFmtId="0" fontId="1" fillId="0" borderId="1" xfId="1" applyFont="1" applyBorder="1" applyAlignment="1">
      <alignment horizontal="left"/>
    </xf>
    <xf numFmtId="165" fontId="1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top" wrapText="1"/>
    </xf>
    <xf numFmtId="164" fontId="1" fillId="0" borderId="1" xfId="0" quotePrefix="1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quotePrefix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49" fontId="1" fillId="0" borderId="1" xfId="0" quotePrefix="1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49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0" fontId="2" fillId="3" borderId="0" xfId="1" applyFill="1" applyAlignment="1">
      <alignment vertical="top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" fontId="1" fillId="2" borderId="1" xfId="1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2" fillId="0" borderId="0" xfId="1" applyFont="1"/>
    <xf numFmtId="0" fontId="13" fillId="0" borderId="0" xfId="1" applyFont="1" applyAlignment="1"/>
    <xf numFmtId="0" fontId="7" fillId="0" borderId="0" xfId="1" applyFont="1"/>
    <xf numFmtId="2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5" fillId="0" borderId="6" xfId="0" applyNumberFormat="1" applyFont="1" applyFill="1" applyBorder="1" applyAlignment="1">
      <alignment horizontal="center" vertical="top" wrapText="1"/>
    </xf>
    <xf numFmtId="0" fontId="15" fillId="0" borderId="5" xfId="0" applyNumberFormat="1" applyFont="1" applyFill="1" applyBorder="1" applyAlignment="1">
      <alignment horizontal="center" vertical="top" wrapText="1"/>
    </xf>
    <xf numFmtId="0" fontId="15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zoomScale="120" zoomScaleNormal="120" workbookViewId="0">
      <selection activeCell="R10" sqref="R10"/>
    </sheetView>
  </sheetViews>
  <sheetFormatPr defaultColWidth="9" defaultRowHeight="14.4" x14ac:dyDescent="0.3"/>
  <cols>
    <col min="1" max="1" width="3.5546875" customWidth="1"/>
    <col min="2" max="2" width="8.6640625" customWidth="1"/>
    <col min="3" max="3" width="40.5546875" customWidth="1"/>
    <col min="4" max="4" width="7.33203125" customWidth="1"/>
    <col min="6" max="6" width="9.5546875" bestFit="1" customWidth="1"/>
    <col min="7" max="7" width="8.6640625" customWidth="1"/>
    <col min="8" max="8" width="9.44140625" customWidth="1"/>
    <col min="9" max="9" width="8.44140625" customWidth="1"/>
    <col min="13" max="13" width="11.33203125" customWidth="1"/>
    <col min="14" max="14" width="10.44140625" customWidth="1"/>
    <col min="15" max="15" width="9.5546875" bestFit="1" customWidth="1"/>
  </cols>
  <sheetData>
    <row r="1" spans="1:15" ht="15" x14ac:dyDescent="0.3">
      <c r="A1" s="76"/>
      <c r="B1" s="96" t="s">
        <v>62</v>
      </c>
      <c r="C1" s="96"/>
      <c r="D1" s="76"/>
      <c r="E1" s="76"/>
      <c r="F1" s="75"/>
      <c r="G1" s="74"/>
      <c r="H1" s="72"/>
      <c r="I1" s="73"/>
      <c r="J1" s="72"/>
      <c r="K1" s="97" t="s">
        <v>61</v>
      </c>
      <c r="L1" s="98"/>
      <c r="M1" s="99"/>
    </row>
    <row r="2" spans="1:15" ht="15" customHeight="1" x14ac:dyDescent="0.3">
      <c r="A2" s="76"/>
      <c r="B2" s="76" t="s">
        <v>60</v>
      </c>
      <c r="C2" s="74" t="s">
        <v>65</v>
      </c>
      <c r="D2" s="100"/>
      <c r="E2" s="100"/>
      <c r="F2" s="100"/>
      <c r="G2" s="74"/>
      <c r="H2" s="72"/>
      <c r="I2" s="73"/>
      <c r="J2" s="72"/>
      <c r="K2" s="79" t="s">
        <v>0</v>
      </c>
      <c r="L2" s="78" t="s">
        <v>59</v>
      </c>
      <c r="M2" s="71" t="s">
        <v>58</v>
      </c>
    </row>
    <row r="3" spans="1:15" ht="15" x14ac:dyDescent="0.3">
      <c r="A3" s="76"/>
      <c r="B3" s="76"/>
      <c r="C3" s="77"/>
      <c r="D3" s="76"/>
      <c r="E3" s="76"/>
      <c r="F3" s="75"/>
      <c r="G3" s="74"/>
      <c r="H3" s="72"/>
      <c r="I3" s="73"/>
      <c r="J3" s="72"/>
      <c r="K3" s="71">
        <f>M46</f>
        <v>0</v>
      </c>
      <c r="L3" s="70"/>
      <c r="M3" s="69"/>
    </row>
    <row r="4" spans="1:15" ht="17.399999999999999" x14ac:dyDescent="0.4">
      <c r="A4" s="68"/>
      <c r="B4" s="67"/>
      <c r="C4" s="101" t="s">
        <v>57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66"/>
      <c r="O4" s="3"/>
    </row>
    <row r="5" spans="1:15" ht="36.75" customHeight="1" x14ac:dyDescent="0.3">
      <c r="A5" s="102" t="s">
        <v>71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3"/>
      <c r="O5" s="3"/>
    </row>
    <row r="6" spans="1:15" ht="21" customHeight="1" x14ac:dyDescent="0.3">
      <c r="A6" s="93" t="s">
        <v>68</v>
      </c>
      <c r="B6" s="93"/>
      <c r="C6" s="93"/>
      <c r="D6" s="93"/>
      <c r="E6" s="65"/>
      <c r="F6" s="65"/>
      <c r="G6" s="65"/>
      <c r="H6" s="65"/>
      <c r="I6" s="65"/>
      <c r="J6" s="65"/>
      <c r="K6" s="65"/>
      <c r="L6" s="65"/>
      <c r="M6" s="65"/>
      <c r="N6" s="3"/>
      <c r="O6" s="3"/>
    </row>
    <row r="7" spans="1:15" ht="15.75" customHeight="1" x14ac:dyDescent="0.4">
      <c r="A7" s="94" t="s">
        <v>56</v>
      </c>
      <c r="B7" s="92" t="s">
        <v>55</v>
      </c>
      <c r="C7" s="92" t="s">
        <v>54</v>
      </c>
      <c r="D7" s="92" t="s">
        <v>53</v>
      </c>
      <c r="E7" s="91" t="s">
        <v>52</v>
      </c>
      <c r="F7" s="91"/>
      <c r="G7" s="91" t="s">
        <v>51</v>
      </c>
      <c r="H7" s="91"/>
      <c r="I7" s="91" t="s">
        <v>50</v>
      </c>
      <c r="J7" s="91"/>
      <c r="K7" s="91" t="s">
        <v>49</v>
      </c>
      <c r="L7" s="91"/>
      <c r="M7" s="92" t="s">
        <v>48</v>
      </c>
      <c r="N7" s="3"/>
      <c r="O7" s="3"/>
    </row>
    <row r="8" spans="1:15" ht="48.6" x14ac:dyDescent="0.3">
      <c r="A8" s="95"/>
      <c r="B8" s="92"/>
      <c r="C8" s="92"/>
      <c r="D8" s="92"/>
      <c r="E8" s="64" t="s">
        <v>47</v>
      </c>
      <c r="F8" s="64" t="s">
        <v>46</v>
      </c>
      <c r="G8" s="64" t="s">
        <v>45</v>
      </c>
      <c r="H8" s="64" t="s">
        <v>1</v>
      </c>
      <c r="I8" s="64" t="s">
        <v>45</v>
      </c>
      <c r="J8" s="64" t="s">
        <v>1</v>
      </c>
      <c r="K8" s="64" t="s">
        <v>45</v>
      </c>
      <c r="L8" s="64" t="s">
        <v>1</v>
      </c>
      <c r="M8" s="92"/>
      <c r="N8" s="3"/>
      <c r="O8" s="3"/>
    </row>
    <row r="9" spans="1:15" x14ac:dyDescent="0.3">
      <c r="A9" s="22"/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3"/>
      <c r="O9" s="3"/>
    </row>
    <row r="10" spans="1:15" ht="48.6" x14ac:dyDescent="0.3">
      <c r="A10" s="27" t="s">
        <v>63</v>
      </c>
      <c r="B10" s="80" t="s">
        <v>14</v>
      </c>
      <c r="C10" s="63" t="s">
        <v>44</v>
      </c>
      <c r="D10" s="34" t="s">
        <v>13</v>
      </c>
      <c r="E10" s="34"/>
      <c r="F10" s="55">
        <v>3.5000000000000003E-2</v>
      </c>
      <c r="G10" s="28"/>
      <c r="H10" s="26"/>
      <c r="I10" s="27"/>
      <c r="J10" s="26"/>
      <c r="K10" s="27"/>
      <c r="L10" s="26"/>
      <c r="M10" s="54"/>
      <c r="N10" s="3"/>
      <c r="O10" s="30">
        <v>0.27378000000000002</v>
      </c>
    </row>
    <row r="11" spans="1:15" ht="16.2" x14ac:dyDescent="0.3">
      <c r="A11" s="27"/>
      <c r="B11" s="27"/>
      <c r="C11" s="31" t="s">
        <v>12</v>
      </c>
      <c r="D11" s="27" t="s">
        <v>11</v>
      </c>
      <c r="E11" s="28">
        <v>20</v>
      </c>
      <c r="F11" s="28">
        <f>F10*E11</f>
        <v>0.70000000000000007</v>
      </c>
      <c r="G11" s="28"/>
      <c r="H11" s="26"/>
      <c r="I11" s="27"/>
      <c r="J11" s="26"/>
      <c r="K11" s="27"/>
      <c r="L11" s="26"/>
      <c r="M11" s="26"/>
      <c r="N11" s="3"/>
      <c r="O11" s="3"/>
    </row>
    <row r="12" spans="1:15" ht="16.2" x14ac:dyDescent="0.4">
      <c r="A12" s="27"/>
      <c r="B12" s="27"/>
      <c r="C12" s="32" t="s">
        <v>10</v>
      </c>
      <c r="D12" s="19" t="s">
        <v>9</v>
      </c>
      <c r="E12" s="27">
        <v>44.8</v>
      </c>
      <c r="F12" s="27">
        <f>F10*E12</f>
        <v>1.5680000000000001</v>
      </c>
      <c r="G12" s="28"/>
      <c r="H12" s="26"/>
      <c r="I12" s="27"/>
      <c r="J12" s="26"/>
      <c r="K12" s="27"/>
      <c r="L12" s="26"/>
      <c r="M12" s="26"/>
      <c r="N12" s="3"/>
      <c r="O12" s="3" t="s">
        <v>43</v>
      </c>
    </row>
    <row r="13" spans="1:15" ht="16.2" x14ac:dyDescent="0.3">
      <c r="A13" s="27"/>
      <c r="B13" s="27"/>
      <c r="C13" s="31" t="s">
        <v>8</v>
      </c>
      <c r="D13" s="27" t="s">
        <v>0</v>
      </c>
      <c r="E13" s="27">
        <v>2.1</v>
      </c>
      <c r="F13" s="33">
        <f>F10*E13</f>
        <v>7.350000000000001E-2</v>
      </c>
      <c r="G13" s="28"/>
      <c r="H13" s="26"/>
      <c r="I13" s="27"/>
      <c r="J13" s="26"/>
      <c r="K13" s="27"/>
      <c r="L13" s="26"/>
      <c r="M13" s="26"/>
      <c r="N13" s="3"/>
      <c r="O13" s="30">
        <v>63.180000000000007</v>
      </c>
    </row>
    <row r="14" spans="1:15" ht="16.2" x14ac:dyDescent="0.3">
      <c r="A14" s="27">
        <v>2</v>
      </c>
      <c r="B14" s="27"/>
      <c r="C14" s="62" t="s">
        <v>42</v>
      </c>
      <c r="D14" s="27" t="s">
        <v>7</v>
      </c>
      <c r="E14" s="27"/>
      <c r="F14" s="61">
        <v>30</v>
      </c>
      <c r="G14" s="27"/>
      <c r="H14" s="27"/>
      <c r="I14" s="27"/>
      <c r="J14" s="27"/>
      <c r="K14" s="27"/>
      <c r="L14" s="26"/>
      <c r="M14" s="5"/>
      <c r="N14" s="3"/>
      <c r="O14" s="3"/>
    </row>
    <row r="15" spans="1:15" ht="16.8" thickBot="1" x14ac:dyDescent="0.45">
      <c r="A15" s="19"/>
      <c r="B15" s="27"/>
      <c r="C15" s="29" t="s">
        <v>6</v>
      </c>
      <c r="D15" s="27" t="s">
        <v>5</v>
      </c>
      <c r="E15" s="27">
        <v>1</v>
      </c>
      <c r="F15" s="28">
        <f>F14*E15</f>
        <v>30</v>
      </c>
      <c r="G15" s="27"/>
      <c r="H15" s="27"/>
      <c r="I15" s="27"/>
      <c r="J15" s="26"/>
      <c r="K15" s="27"/>
      <c r="L15" s="26"/>
      <c r="M15" s="26"/>
      <c r="N15" s="3"/>
      <c r="O15" s="3"/>
    </row>
    <row r="16" spans="1:15" ht="69.75" customHeight="1" x14ac:dyDescent="0.3">
      <c r="A16" s="27">
        <v>3</v>
      </c>
      <c r="B16" s="83" t="s">
        <v>64</v>
      </c>
      <c r="C16" s="84" t="s">
        <v>41</v>
      </c>
      <c r="D16" s="34" t="s">
        <v>7</v>
      </c>
      <c r="E16" s="34"/>
      <c r="F16" s="54">
        <v>18</v>
      </c>
      <c r="G16" s="80"/>
      <c r="H16" s="80"/>
      <c r="I16" s="80"/>
      <c r="J16" s="80"/>
      <c r="K16" s="80"/>
      <c r="L16" s="80"/>
      <c r="M16" s="54"/>
      <c r="N16" s="3"/>
      <c r="O16" s="3"/>
    </row>
    <row r="17" spans="1:20" ht="25.5" customHeight="1" x14ac:dyDescent="0.4">
      <c r="A17" s="19"/>
      <c r="B17" s="27"/>
      <c r="C17" s="32" t="s">
        <v>39</v>
      </c>
      <c r="D17" s="27" t="s">
        <v>11</v>
      </c>
      <c r="E17" s="27">
        <v>2.06</v>
      </c>
      <c r="F17" s="26">
        <f>F16*E17</f>
        <v>37.08</v>
      </c>
      <c r="G17" s="27"/>
      <c r="H17" s="27"/>
      <c r="I17" s="27"/>
      <c r="J17" s="26"/>
      <c r="K17" s="27"/>
      <c r="L17" s="26"/>
      <c r="M17" s="26"/>
      <c r="N17" s="3"/>
      <c r="O17" s="3"/>
    </row>
    <row r="18" spans="1:20" ht="48.6" x14ac:dyDescent="0.4">
      <c r="A18" s="27">
        <v>2</v>
      </c>
      <c r="B18" s="81" t="s">
        <v>40</v>
      </c>
      <c r="C18" s="60" t="s">
        <v>66</v>
      </c>
      <c r="D18" s="34" t="s">
        <v>7</v>
      </c>
      <c r="E18" s="34"/>
      <c r="F18" s="59">
        <v>12.8</v>
      </c>
      <c r="G18" s="19"/>
      <c r="H18" s="57"/>
      <c r="I18" s="19"/>
      <c r="J18" s="19"/>
      <c r="K18" s="19"/>
      <c r="L18" s="57"/>
      <c r="M18" s="6"/>
      <c r="N18" s="3"/>
      <c r="O18" s="30">
        <v>14.040000000000001</v>
      </c>
    </row>
    <row r="19" spans="1:20" ht="16.2" x14ac:dyDescent="0.4">
      <c r="A19" s="27"/>
      <c r="B19" s="27"/>
      <c r="C19" s="32" t="s">
        <v>39</v>
      </c>
      <c r="D19" s="19" t="s">
        <v>11</v>
      </c>
      <c r="E19" s="26">
        <v>2.12</v>
      </c>
      <c r="F19" s="26">
        <f>F18*E19</f>
        <v>27.136000000000003</v>
      </c>
      <c r="G19" s="19"/>
      <c r="H19" s="57"/>
      <c r="I19" s="58"/>
      <c r="J19" s="57"/>
      <c r="K19" s="19"/>
      <c r="L19" s="57"/>
      <c r="M19" s="57"/>
      <c r="N19" s="3"/>
      <c r="O19" s="3"/>
    </row>
    <row r="20" spans="1:20" ht="16.2" x14ac:dyDescent="0.4">
      <c r="A20" s="27"/>
      <c r="B20" s="27"/>
      <c r="C20" s="32" t="s">
        <v>38</v>
      </c>
      <c r="D20" s="27" t="s">
        <v>0</v>
      </c>
      <c r="E20" s="33">
        <v>0.10100000000000001</v>
      </c>
      <c r="F20" s="26">
        <f>F18*E20</f>
        <v>1.2928000000000002</v>
      </c>
      <c r="G20" s="58"/>
      <c r="H20" s="57"/>
      <c r="I20" s="58"/>
      <c r="J20" s="19"/>
      <c r="K20" s="19"/>
      <c r="L20" s="57"/>
      <c r="M20" s="57"/>
      <c r="N20" s="3"/>
      <c r="O20" s="3"/>
    </row>
    <row r="21" spans="1:20" ht="16.2" x14ac:dyDescent="0.4">
      <c r="A21" s="27"/>
      <c r="B21" s="27"/>
      <c r="C21" s="32" t="s">
        <v>37</v>
      </c>
      <c r="D21" s="27" t="s">
        <v>7</v>
      </c>
      <c r="E21" s="28">
        <v>1.1000000000000001</v>
      </c>
      <c r="F21" s="26">
        <f>F18*E21</f>
        <v>14.080000000000002</v>
      </c>
      <c r="G21" s="58"/>
      <c r="H21" s="57"/>
      <c r="I21" s="58"/>
      <c r="J21" s="19"/>
      <c r="K21" s="19"/>
      <c r="L21" s="57"/>
      <c r="M21" s="57"/>
      <c r="N21" s="3"/>
      <c r="O21" s="3" t="s">
        <v>36</v>
      </c>
    </row>
    <row r="22" spans="1:20" ht="69.75" customHeight="1" x14ac:dyDescent="0.3">
      <c r="A22" s="27">
        <v>3</v>
      </c>
      <c r="B22" s="81" t="s">
        <v>35</v>
      </c>
      <c r="C22" s="56" t="s">
        <v>67</v>
      </c>
      <c r="D22" s="34" t="s">
        <v>7</v>
      </c>
      <c r="E22" s="55"/>
      <c r="F22" s="54">
        <v>35.6</v>
      </c>
      <c r="G22" s="28"/>
      <c r="H22" s="26"/>
      <c r="I22" s="27"/>
      <c r="J22" s="26"/>
      <c r="K22" s="27"/>
      <c r="L22" s="26"/>
      <c r="M22" s="54"/>
      <c r="N22" s="3"/>
      <c r="O22" s="53">
        <v>96.2</v>
      </c>
    </row>
    <row r="23" spans="1:20" ht="16.2" x14ac:dyDescent="0.3">
      <c r="A23" s="27"/>
      <c r="B23" s="51"/>
      <c r="C23" s="31" t="s">
        <v>12</v>
      </c>
      <c r="D23" s="27" t="s">
        <v>34</v>
      </c>
      <c r="E23" s="26">
        <v>8.44</v>
      </c>
      <c r="F23" s="26">
        <f>F22*E23</f>
        <v>300.464</v>
      </c>
      <c r="G23" s="28"/>
      <c r="H23" s="26"/>
      <c r="I23" s="27"/>
      <c r="J23" s="26"/>
      <c r="K23" s="27"/>
      <c r="L23" s="26"/>
      <c r="M23" s="26"/>
      <c r="N23" s="3"/>
      <c r="O23" s="3"/>
    </row>
    <row r="24" spans="1:20" ht="16.2" x14ac:dyDescent="0.3">
      <c r="A24" s="27"/>
      <c r="B24" s="51"/>
      <c r="C24" s="31" t="s">
        <v>8</v>
      </c>
      <c r="D24" s="27" t="s">
        <v>0</v>
      </c>
      <c r="E24" s="28">
        <v>1.1000000000000001</v>
      </c>
      <c r="F24" s="26">
        <f>F22*E24</f>
        <v>39.160000000000004</v>
      </c>
      <c r="G24" s="28"/>
      <c r="H24" s="26"/>
      <c r="I24" s="27"/>
      <c r="J24" s="26"/>
      <c r="K24" s="27"/>
      <c r="L24" s="26"/>
      <c r="M24" s="26"/>
      <c r="N24" s="3"/>
      <c r="O24" s="3"/>
    </row>
    <row r="25" spans="1:20" ht="16.2" x14ac:dyDescent="0.3">
      <c r="A25" s="27"/>
      <c r="B25" s="51"/>
      <c r="C25" s="52" t="s">
        <v>33</v>
      </c>
      <c r="D25" s="27" t="s">
        <v>7</v>
      </c>
      <c r="E25" s="26">
        <v>1.02</v>
      </c>
      <c r="F25" s="26">
        <f>F22*E25</f>
        <v>36.312000000000005</v>
      </c>
      <c r="G25" s="26"/>
      <c r="H25" s="26"/>
      <c r="I25" s="27"/>
      <c r="J25" s="26"/>
      <c r="K25" s="27"/>
      <c r="L25" s="26"/>
      <c r="M25" s="26"/>
      <c r="N25" s="3"/>
      <c r="O25" s="3"/>
    </row>
    <row r="26" spans="1:20" ht="16.2" x14ac:dyDescent="0.3">
      <c r="A26" s="27"/>
      <c r="B26" s="51"/>
      <c r="C26" s="31" t="s">
        <v>32</v>
      </c>
      <c r="D26" s="27" t="s">
        <v>5</v>
      </c>
      <c r="E26" s="33"/>
      <c r="F26" s="33">
        <v>1.9755319999999998</v>
      </c>
      <c r="G26" s="28"/>
      <c r="H26" s="26"/>
      <c r="I26" s="27"/>
      <c r="J26" s="26"/>
      <c r="K26" s="27"/>
      <c r="L26" s="26"/>
      <c r="M26" s="26"/>
      <c r="N26" s="3"/>
      <c r="O26" s="30">
        <v>1975.5319999999999</v>
      </c>
    </row>
    <row r="27" spans="1:20" ht="16.2" x14ac:dyDescent="0.3">
      <c r="A27" s="27"/>
      <c r="B27" s="51"/>
      <c r="C27" s="31" t="s">
        <v>31</v>
      </c>
      <c r="D27" s="27" t="s">
        <v>5</v>
      </c>
      <c r="E27" s="33"/>
      <c r="F27" s="33">
        <v>0.27705600000000002</v>
      </c>
      <c r="G27" s="28"/>
      <c r="H27" s="26"/>
      <c r="I27" s="27"/>
      <c r="J27" s="26"/>
      <c r="K27" s="27"/>
      <c r="L27" s="26"/>
      <c r="M27" s="26"/>
      <c r="N27" s="3"/>
      <c r="O27" s="30"/>
      <c r="P27" t="s">
        <v>30</v>
      </c>
    </row>
    <row r="28" spans="1:20" ht="16.2" x14ac:dyDescent="0.3">
      <c r="A28" s="27"/>
      <c r="B28" s="51"/>
      <c r="C28" s="31" t="s">
        <v>29</v>
      </c>
      <c r="D28" s="27" t="s">
        <v>28</v>
      </c>
      <c r="E28" s="26">
        <v>1.84</v>
      </c>
      <c r="F28" s="26">
        <f>F22*E28</f>
        <v>65.504000000000005</v>
      </c>
      <c r="G28" s="28"/>
      <c r="H28" s="26"/>
      <c r="I28" s="27"/>
      <c r="J28" s="26"/>
      <c r="K28" s="27"/>
      <c r="L28" s="26"/>
      <c r="M28" s="26"/>
      <c r="N28" s="3"/>
      <c r="O28" s="3">
        <v>277.05600000000004</v>
      </c>
      <c r="P28" t="s">
        <v>27</v>
      </c>
      <c r="T28">
        <v>1494.5</v>
      </c>
    </row>
    <row r="29" spans="1:20" ht="16.2" x14ac:dyDescent="0.3">
      <c r="A29" s="27"/>
      <c r="B29" s="51"/>
      <c r="C29" s="31" t="s">
        <v>26</v>
      </c>
      <c r="D29" s="27" t="s">
        <v>7</v>
      </c>
      <c r="E29" s="33">
        <v>4.2999999999999997E-2</v>
      </c>
      <c r="F29" s="26">
        <f>F22*E29</f>
        <v>1.5307999999999999</v>
      </c>
      <c r="G29" s="28"/>
      <c r="H29" s="26"/>
      <c r="I29" s="27"/>
      <c r="J29" s="26"/>
      <c r="K29" s="27"/>
      <c r="L29" s="26"/>
      <c r="M29" s="26"/>
      <c r="N29" s="3"/>
      <c r="O29" s="3"/>
      <c r="P29" t="s">
        <v>25</v>
      </c>
      <c r="T29">
        <v>484.05</v>
      </c>
    </row>
    <row r="30" spans="1:20" ht="16.2" x14ac:dyDescent="0.3">
      <c r="A30" s="27"/>
      <c r="B30" s="51"/>
      <c r="C30" s="31" t="s">
        <v>24</v>
      </c>
      <c r="D30" s="27" t="s">
        <v>0</v>
      </c>
      <c r="E30" s="26">
        <v>0.46</v>
      </c>
      <c r="F30" s="26">
        <f>F22*E30</f>
        <v>16.376000000000001</v>
      </c>
      <c r="G30" s="28"/>
      <c r="H30" s="26"/>
      <c r="I30" s="27"/>
      <c r="J30" s="26"/>
      <c r="K30" s="27"/>
      <c r="L30" s="26"/>
      <c r="M30" s="26"/>
      <c r="N30" s="3"/>
      <c r="O30" s="3"/>
      <c r="P30" t="s">
        <v>23</v>
      </c>
      <c r="T30">
        <v>1978.55</v>
      </c>
    </row>
    <row r="31" spans="1:20" ht="32.4" x14ac:dyDescent="0.4">
      <c r="A31" s="27">
        <v>4</v>
      </c>
      <c r="B31" s="82" t="s">
        <v>22</v>
      </c>
      <c r="C31" s="50" t="s">
        <v>21</v>
      </c>
      <c r="D31" s="85" t="s">
        <v>19</v>
      </c>
      <c r="E31" s="86"/>
      <c r="F31" s="87">
        <v>14</v>
      </c>
      <c r="G31" s="88"/>
      <c r="H31" s="89"/>
      <c r="I31" s="90"/>
      <c r="J31" s="89"/>
      <c r="K31" s="89"/>
      <c r="L31" s="89"/>
      <c r="M31" s="86"/>
      <c r="N31" s="3"/>
      <c r="O31" s="3"/>
      <c r="P31" s="49"/>
    </row>
    <row r="32" spans="1:20" ht="16.2" x14ac:dyDescent="0.4">
      <c r="A32" s="27"/>
      <c r="B32" s="45"/>
      <c r="C32" s="48" t="s">
        <v>12</v>
      </c>
      <c r="D32" s="27" t="s">
        <v>11</v>
      </c>
      <c r="E32" s="41">
        <v>0.58299999999999996</v>
      </c>
      <c r="F32" s="35">
        <f>F31*E32</f>
        <v>8.161999999999999</v>
      </c>
      <c r="G32" s="46"/>
      <c r="H32" s="35"/>
      <c r="I32" s="36"/>
      <c r="J32" s="35"/>
      <c r="K32" s="35"/>
      <c r="L32" s="35"/>
      <c r="M32" s="35"/>
      <c r="N32" s="3"/>
      <c r="O32" s="30">
        <v>14</v>
      </c>
    </row>
    <row r="33" spans="1:15" ht="16.2" x14ac:dyDescent="0.4">
      <c r="A33" s="27"/>
      <c r="B33" s="45"/>
      <c r="C33" s="44" t="s">
        <v>8</v>
      </c>
      <c r="D33" s="43" t="s">
        <v>0</v>
      </c>
      <c r="E33" s="41">
        <v>4.5999999999999999E-3</v>
      </c>
      <c r="F33" s="35">
        <f>F31*E33</f>
        <v>6.4399999999999999E-2</v>
      </c>
      <c r="G33" s="46"/>
      <c r="H33" s="35"/>
      <c r="I33" s="36"/>
      <c r="J33" s="35"/>
      <c r="K33" s="36"/>
      <c r="L33" s="35"/>
      <c r="M33" s="35"/>
      <c r="N33" s="3"/>
      <c r="O33" s="3"/>
    </row>
    <row r="34" spans="1:15" ht="16.2" x14ac:dyDescent="0.4">
      <c r="A34" s="27"/>
      <c r="B34" s="45"/>
      <c r="C34" s="44" t="s">
        <v>20</v>
      </c>
      <c r="D34" s="43" t="s">
        <v>19</v>
      </c>
      <c r="E34" s="36">
        <v>1</v>
      </c>
      <c r="F34" s="47">
        <f>F31*E34</f>
        <v>14</v>
      </c>
      <c r="G34" s="46"/>
      <c r="H34" s="35"/>
      <c r="I34" s="36"/>
      <c r="J34" s="35"/>
      <c r="K34" s="35"/>
      <c r="L34" s="35"/>
      <c r="M34" s="35"/>
      <c r="N34" s="3"/>
      <c r="O34" s="3"/>
    </row>
    <row r="35" spans="1:15" ht="18" x14ac:dyDescent="0.4">
      <c r="A35" s="27"/>
      <c r="B35" s="45"/>
      <c r="C35" s="44" t="s">
        <v>18</v>
      </c>
      <c r="D35" s="43" t="s">
        <v>16</v>
      </c>
      <c r="E35" s="36"/>
      <c r="F35" s="41">
        <v>6.24</v>
      </c>
      <c r="G35" s="37"/>
      <c r="H35" s="35"/>
      <c r="I35" s="36"/>
      <c r="J35" s="35"/>
      <c r="K35" s="35"/>
      <c r="L35" s="35"/>
      <c r="M35" s="35"/>
      <c r="N35" s="3"/>
      <c r="O35" s="30">
        <v>6.24</v>
      </c>
    </row>
    <row r="36" spans="1:15" ht="18" x14ac:dyDescent="0.4">
      <c r="A36" s="27"/>
      <c r="B36" s="45"/>
      <c r="C36" s="44" t="s">
        <v>17</v>
      </c>
      <c r="D36" s="43" t="s">
        <v>16</v>
      </c>
      <c r="E36" s="42"/>
      <c r="F36" s="41">
        <v>6.8640000000000008</v>
      </c>
      <c r="G36" s="37"/>
      <c r="H36" s="35"/>
      <c r="I36" s="36"/>
      <c r="J36" s="35"/>
      <c r="K36" s="35"/>
      <c r="L36" s="35"/>
      <c r="M36" s="35"/>
      <c r="N36" s="3"/>
      <c r="O36" s="3"/>
    </row>
    <row r="37" spans="1:15" ht="16.2" x14ac:dyDescent="0.4">
      <c r="A37" s="27"/>
      <c r="B37" s="39"/>
      <c r="C37" s="40" t="s">
        <v>15</v>
      </c>
      <c r="D37" s="39" t="s">
        <v>0</v>
      </c>
      <c r="E37" s="38">
        <v>0.20799999999999999</v>
      </c>
      <c r="F37" s="35">
        <f>F31*E37</f>
        <v>2.9119999999999999</v>
      </c>
      <c r="G37" s="37"/>
      <c r="H37" s="35"/>
      <c r="I37" s="36"/>
      <c r="J37" s="35"/>
      <c r="K37" s="35"/>
      <c r="L37" s="35"/>
      <c r="M37" s="35"/>
      <c r="N37" s="3"/>
      <c r="O37" s="3"/>
    </row>
    <row r="38" spans="1:15" ht="18.75" customHeight="1" x14ac:dyDescent="0.4">
      <c r="A38" s="25"/>
      <c r="B38" s="24"/>
      <c r="C38" s="9" t="s">
        <v>1</v>
      </c>
      <c r="D38" s="11" t="s">
        <v>0</v>
      </c>
      <c r="E38" s="23"/>
      <c r="F38" s="23"/>
      <c r="G38" s="22"/>
      <c r="H38" s="21"/>
      <c r="I38" s="19"/>
      <c r="J38" s="20"/>
      <c r="K38" s="19"/>
      <c r="L38" s="18"/>
      <c r="M38" s="5">
        <f>M31+M22+M18+M16+M14+M10</f>
        <v>0</v>
      </c>
      <c r="N38" s="16"/>
      <c r="O38" s="3"/>
    </row>
    <row r="39" spans="1:15" ht="18.75" customHeight="1" x14ac:dyDescent="0.4">
      <c r="A39" s="14"/>
      <c r="B39" s="17"/>
      <c r="C39" s="12" t="s">
        <v>4</v>
      </c>
      <c r="D39" s="11" t="s">
        <v>0</v>
      </c>
      <c r="E39" s="15">
        <v>0.1</v>
      </c>
      <c r="F39" s="9"/>
      <c r="G39" s="9"/>
      <c r="H39" s="9"/>
      <c r="I39" s="7"/>
      <c r="J39" s="8"/>
      <c r="K39" s="7"/>
      <c r="L39" s="6"/>
      <c r="M39" s="5">
        <f>M38*10%</f>
        <v>0</v>
      </c>
      <c r="N39" s="16"/>
      <c r="O39" s="3"/>
    </row>
    <row r="40" spans="1:15" ht="19.5" customHeight="1" x14ac:dyDescent="0.4">
      <c r="A40" s="14"/>
      <c r="B40" s="17"/>
      <c r="C40" s="12" t="s">
        <v>1</v>
      </c>
      <c r="D40" s="11" t="s">
        <v>0</v>
      </c>
      <c r="E40" s="10"/>
      <c r="F40" s="9"/>
      <c r="G40" s="9"/>
      <c r="H40" s="9"/>
      <c r="I40" s="7"/>
      <c r="J40" s="8"/>
      <c r="K40" s="7"/>
      <c r="L40" s="6"/>
      <c r="M40" s="5">
        <f>M39+M38</f>
        <v>0</v>
      </c>
      <c r="N40" s="16"/>
      <c r="O40" s="3"/>
    </row>
    <row r="41" spans="1:15" ht="19.5" customHeight="1" x14ac:dyDescent="0.4">
      <c r="A41" s="14"/>
      <c r="B41" s="13"/>
      <c r="C41" s="12" t="s">
        <v>3</v>
      </c>
      <c r="D41" s="11" t="s">
        <v>0</v>
      </c>
      <c r="E41" s="15">
        <v>0.08</v>
      </c>
      <c r="F41" s="9"/>
      <c r="G41" s="9"/>
      <c r="H41" s="9"/>
      <c r="I41" s="7"/>
      <c r="J41" s="8"/>
      <c r="K41" s="7"/>
      <c r="L41" s="6"/>
      <c r="M41" s="5">
        <f>M40*12%</f>
        <v>0</v>
      </c>
      <c r="N41" s="16"/>
      <c r="O41" s="3"/>
    </row>
    <row r="42" spans="1:15" ht="19.5" customHeight="1" x14ac:dyDescent="0.4">
      <c r="A42" s="14"/>
      <c r="B42" s="13"/>
      <c r="C42" s="12" t="s">
        <v>1</v>
      </c>
      <c r="D42" s="11" t="s">
        <v>0</v>
      </c>
      <c r="E42" s="10"/>
      <c r="F42" s="9"/>
      <c r="G42" s="9"/>
      <c r="H42" s="9"/>
      <c r="I42" s="7"/>
      <c r="J42" s="8"/>
      <c r="K42" s="7"/>
      <c r="L42" s="6"/>
      <c r="M42" s="5">
        <f>M41+M40</f>
        <v>0</v>
      </c>
      <c r="N42" s="16"/>
      <c r="O42" s="3"/>
    </row>
    <row r="43" spans="1:15" ht="16.5" customHeight="1" x14ac:dyDescent="0.4">
      <c r="A43" s="14"/>
      <c r="B43" s="13"/>
      <c r="C43" s="12" t="s">
        <v>2</v>
      </c>
      <c r="D43" s="11" t="s">
        <v>0</v>
      </c>
      <c r="E43" s="15"/>
      <c r="F43" s="9"/>
      <c r="G43" s="9"/>
      <c r="H43" s="9"/>
      <c r="I43" s="7"/>
      <c r="J43" s="8"/>
      <c r="K43" s="7"/>
      <c r="L43" s="6"/>
      <c r="M43" s="5">
        <f>M42*1%</f>
        <v>0</v>
      </c>
      <c r="N43" s="16"/>
      <c r="O43" s="3"/>
    </row>
    <row r="44" spans="1:15" ht="17.25" customHeight="1" x14ac:dyDescent="0.4">
      <c r="A44" s="14"/>
      <c r="B44" s="13"/>
      <c r="C44" s="12" t="s">
        <v>1</v>
      </c>
      <c r="D44" s="11" t="s">
        <v>0</v>
      </c>
      <c r="E44" s="10"/>
      <c r="F44" s="9"/>
      <c r="G44" s="9"/>
      <c r="H44" s="9"/>
      <c r="I44" s="7"/>
      <c r="J44" s="8"/>
      <c r="K44" s="7"/>
      <c r="L44" s="6"/>
      <c r="M44" s="5">
        <f>M43+M42</f>
        <v>0</v>
      </c>
      <c r="N44" s="3"/>
      <c r="O44" s="3"/>
    </row>
    <row r="45" spans="1:15" ht="18.75" customHeight="1" x14ac:dyDescent="0.4">
      <c r="A45" s="14"/>
      <c r="B45" s="13"/>
      <c r="C45" s="12" t="s">
        <v>70</v>
      </c>
      <c r="D45" s="11" t="s">
        <v>0</v>
      </c>
      <c r="E45" s="15">
        <v>0.18</v>
      </c>
      <c r="F45" s="9"/>
      <c r="G45" s="9"/>
      <c r="H45" s="9"/>
      <c r="I45" s="7"/>
      <c r="J45" s="8"/>
      <c r="K45" s="7"/>
      <c r="L45" s="6"/>
      <c r="M45" s="5">
        <f>M44*18%</f>
        <v>0</v>
      </c>
      <c r="N45" s="3"/>
      <c r="O45" s="3"/>
    </row>
    <row r="46" spans="1:15" ht="17.25" customHeight="1" x14ac:dyDescent="0.4">
      <c r="A46" s="14"/>
      <c r="B46" s="13"/>
      <c r="C46" s="12" t="s">
        <v>1</v>
      </c>
      <c r="D46" s="11" t="s">
        <v>0</v>
      </c>
      <c r="E46" s="10"/>
      <c r="F46" s="9"/>
      <c r="G46" s="9"/>
      <c r="H46" s="9"/>
      <c r="I46" s="7"/>
      <c r="J46" s="8"/>
      <c r="K46" s="7"/>
      <c r="L46" s="6"/>
      <c r="M46" s="5">
        <f>M45+M44</f>
        <v>0</v>
      </c>
      <c r="N46" s="3"/>
      <c r="O46" s="3"/>
    </row>
    <row r="47" spans="1:15" ht="16.2" x14ac:dyDescent="0.4">
      <c r="C47" s="4"/>
      <c r="N47" s="3"/>
      <c r="O47" s="3"/>
    </row>
    <row r="48" spans="1:15" ht="16.2" x14ac:dyDescent="0.3">
      <c r="C48" s="2" t="s">
        <v>69</v>
      </c>
    </row>
    <row r="49" spans="3:3" ht="30" customHeight="1" x14ac:dyDescent="0.3">
      <c r="C49" s="1"/>
    </row>
    <row r="50" spans="3:3" ht="30" customHeight="1" x14ac:dyDescent="0.3"/>
    <row r="51" spans="3:3" ht="30" customHeight="1" x14ac:dyDescent="0.3"/>
    <row r="52" spans="3:3" ht="30" customHeight="1" x14ac:dyDescent="0.3"/>
    <row r="53" spans="3:3" ht="30" customHeight="1" x14ac:dyDescent="0.3"/>
    <row r="54" spans="3:3" ht="30" customHeight="1" x14ac:dyDescent="0.3"/>
    <row r="55" spans="3:3" ht="30" customHeight="1" x14ac:dyDescent="0.3"/>
    <row r="56" spans="3:3" ht="30" customHeight="1" x14ac:dyDescent="0.3"/>
    <row r="57" spans="3:3" ht="30" customHeight="1" x14ac:dyDescent="0.3"/>
    <row r="58" spans="3:3" ht="30" customHeight="1" x14ac:dyDescent="0.3"/>
    <row r="59" spans="3:3" ht="30" customHeight="1" x14ac:dyDescent="0.3"/>
    <row r="60" spans="3:3" ht="30" customHeight="1" x14ac:dyDescent="0.3"/>
    <row r="61" spans="3:3" ht="30" customHeight="1" x14ac:dyDescent="0.3"/>
    <row r="62" spans="3:3" ht="30" customHeight="1" x14ac:dyDescent="0.3"/>
    <row r="63" spans="3:3" ht="30" customHeight="1" x14ac:dyDescent="0.3"/>
    <row r="64" spans="3:3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</sheetData>
  <mergeCells count="15">
    <mergeCell ref="B1:C1"/>
    <mergeCell ref="K1:M1"/>
    <mergeCell ref="D2:F2"/>
    <mergeCell ref="C4:M4"/>
    <mergeCell ref="A5:M5"/>
    <mergeCell ref="G7:H7"/>
    <mergeCell ref="I7:J7"/>
    <mergeCell ref="K7:L7"/>
    <mergeCell ref="M7:M8"/>
    <mergeCell ref="A6:D6"/>
    <mergeCell ref="A7:A8"/>
    <mergeCell ref="B7:B8"/>
    <mergeCell ref="C7:C8"/>
    <mergeCell ref="D7:D8"/>
    <mergeCell ref="E7:F7"/>
  </mergeCells>
  <pageMargins left="0.19685039370078741" right="0.19685039370078741" top="0.19685039370078741" bottom="0.19685039370078741" header="0.23622047244094491" footer="0.19685039370078741"/>
  <pageSetup paperSize="9" scale="86" orientation="landscape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avtandil daviTaZe</vt:lpstr>
      <vt:lpstr>'avtandil daviTaZe'!Print_Area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maia</cp:lastModifiedBy>
  <cp:lastPrinted>2020-11-04T06:46:11Z</cp:lastPrinted>
  <dcterms:created xsi:type="dcterms:W3CDTF">2016-04-23T08:54:52Z</dcterms:created>
  <dcterms:modified xsi:type="dcterms:W3CDTF">2021-08-01T17:11:16Z</dcterms:modified>
</cp:coreProperties>
</file>