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2" tabRatio="705" activeTab="1"/>
  </bookViews>
  <sheets>
    <sheet name="krepsiTi (3)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aaaa">#REF!</definedName>
    <definedName name="cxaura">#REF!</definedName>
    <definedName name="fdrt124" localSheetId="1">#REF!</definedName>
    <definedName name="fdrt124" localSheetId="0">#REF!</definedName>
    <definedName name="fdrt124">#REF!</definedName>
    <definedName name="fffffvvv30214" localSheetId="1">#REF!</definedName>
    <definedName name="fffffvvv30214" localSheetId="0">#REF!</definedName>
    <definedName name="fffffvvv30214">#REF!</definedName>
    <definedName name="ggggddd51515" localSheetId="1">#REF!</definedName>
    <definedName name="ggggddd51515" localSheetId="0">#REF!</definedName>
    <definedName name="ggggddd51515">#REF!</definedName>
    <definedName name="hgyui54876" localSheetId="1">#REF!</definedName>
    <definedName name="hgyui54876" localSheetId="0">#REF!</definedName>
    <definedName name="hgyui54876">#REF!</definedName>
    <definedName name="ijhuy4587" localSheetId="1">#REF!</definedName>
    <definedName name="ijhuy4587" localSheetId="0">#REF!</definedName>
    <definedName name="ijhuy4587">#REF!</definedName>
    <definedName name="jfdyrt14790" localSheetId="1">#REF!</definedName>
    <definedName name="jfdyrt14790" localSheetId="0">#REF!</definedName>
    <definedName name="jfdyrt14790">#REF!</definedName>
    <definedName name="jkhjgkliob1012" localSheetId="1">#REF!</definedName>
    <definedName name="jkhjgkliob1012" localSheetId="0">#REF!</definedName>
    <definedName name="jkhjgkliob1012">#REF!</definedName>
    <definedName name="jkio54576" localSheetId="1">#REF!</definedName>
    <definedName name="jkio54576" localSheetId="0">#REF!</definedName>
    <definedName name="jkio54576">#REF!</definedName>
    <definedName name="KALA" localSheetId="1">#REF!</definedName>
    <definedName name="KALA">#REF!</definedName>
    <definedName name="kala12" localSheetId="1">#REF!</definedName>
    <definedName name="kala12">#REF!</definedName>
    <definedName name="kkkjjhhmnb" localSheetId="1">#REF!</definedName>
    <definedName name="kkkjjhhmnb" localSheetId="0">#REF!</definedName>
    <definedName name="kkkjjhhmnb">#REF!</definedName>
    <definedName name="kkkmmnmm52140" localSheetId="1">#REF!</definedName>
    <definedName name="kkkmmnmm52140" localSheetId="0">#REF!</definedName>
    <definedName name="kkkmmnmm52140">#REF!</definedName>
    <definedName name="lkjiu5147" localSheetId="1">#REF!</definedName>
    <definedName name="lkjiu5147" localSheetId="0">#REF!</definedName>
    <definedName name="lkjiu5147">#REF!</definedName>
    <definedName name="lllkkk8889999" localSheetId="1">#REF!</definedName>
    <definedName name="lllkkk8889999" localSheetId="0">#REF!</definedName>
    <definedName name="lllkkk8889999">#REF!</definedName>
    <definedName name="mnmnmn101010" localSheetId="1">#REF!</definedName>
    <definedName name="mnmnmn101010" localSheetId="0">#REF!</definedName>
    <definedName name="mnmnmn101010">#REF!</definedName>
    <definedName name="oplop321" localSheetId="1">#REF!</definedName>
    <definedName name="oplop321" localSheetId="0">#REF!</definedName>
    <definedName name="oplop321">#REF!</definedName>
    <definedName name="rkb">#REF!</definedName>
    <definedName name="valeriii">#REF!</definedName>
  </definedNames>
  <calcPr fullCalcOnLoad="1"/>
</workbook>
</file>

<file path=xl/sharedStrings.xml><?xml version="1.0" encoding="utf-8"?>
<sst xmlns="http://schemas.openxmlformats.org/spreadsheetml/2006/main" count="190" uniqueCount="133">
  <si>
    <t>30-51-3</t>
  </si>
  <si>
    <t>#</t>
  </si>
  <si>
    <t>samuSaos dasaxeleba</t>
  </si>
  <si>
    <t>raodenoba</t>
  </si>
  <si>
    <r>
      <t>1000 m</t>
    </r>
    <r>
      <rPr>
        <vertAlign val="superscript"/>
        <sz val="12"/>
        <rFont val="AcadNusx"/>
        <family val="0"/>
      </rPr>
      <t>3</t>
    </r>
  </si>
  <si>
    <t>Sromis   danaxarji</t>
  </si>
  <si>
    <t>kac/sT</t>
  </si>
  <si>
    <t>Sifri</t>
  </si>
  <si>
    <t>Rirebuleba</t>
  </si>
  <si>
    <t>erTeulis</t>
  </si>
  <si>
    <t>saproeqto moculoba</t>
  </si>
  <si>
    <t>erT.</t>
  </si>
  <si>
    <t>sul</t>
  </si>
  <si>
    <r>
      <t>m</t>
    </r>
    <r>
      <rPr>
        <vertAlign val="superscript"/>
        <sz val="12"/>
        <rFont val="AcadNusx"/>
        <family val="0"/>
      </rPr>
      <t>3</t>
    </r>
  </si>
  <si>
    <t>saxarjTaRricxvo Rirebuleba:</t>
  </si>
  <si>
    <t>"vamtkiceb"</t>
  </si>
  <si>
    <t>maT  Soris  dasabrunebeli  Tanxa    aT. Llari</t>
  </si>
  <si>
    <t>mTliani</t>
  </si>
  <si>
    <t>Tavebis,  obieqtebis,  samuSaoebis</t>
  </si>
  <si>
    <t>samSeneb-</t>
  </si>
  <si>
    <t>nakeTobani,</t>
  </si>
  <si>
    <t>##</t>
  </si>
  <si>
    <t xml:space="preserve">  da  danaxarjebis  dasaxeleba</t>
  </si>
  <si>
    <t>lo samu-</t>
  </si>
  <si>
    <t>samontaJo</t>
  </si>
  <si>
    <t>aveji inven-</t>
  </si>
  <si>
    <t>sxva</t>
  </si>
  <si>
    <t>ricxvo</t>
  </si>
  <si>
    <t>Saoebi</t>
  </si>
  <si>
    <t>samuSaoebi</t>
  </si>
  <si>
    <t>tari</t>
  </si>
  <si>
    <t>Tavi #1 mSeneblobis  teritoriis</t>
  </si>
  <si>
    <t>momzadeba</t>
  </si>
  <si>
    <t>Tavi #2  miwis  vakisi</t>
  </si>
  <si>
    <t>Tavi #3  gzis  samosi</t>
  </si>
  <si>
    <t>Tavi #4 xelovnuri  nagebobebi</t>
  </si>
  <si>
    <t>sul me-4 Tavis mixedviT</t>
  </si>
  <si>
    <t>Tavi #5 gadakveTebi da mierTebebi</t>
  </si>
  <si>
    <t>Tavi #6 sagzao  mowyobiloba</t>
  </si>
  <si>
    <t>sul 1 _ 8 Tavebis mixedviT</t>
  </si>
  <si>
    <t>Tavi #9  droebiTi  Senobebi</t>
  </si>
  <si>
    <t>da nagebobebi</t>
  </si>
  <si>
    <t>sul  1-10 Tavebis  mixedviT</t>
  </si>
  <si>
    <t>Tavi #11 direqciis Senaxva</t>
  </si>
  <si>
    <t>direqciis Senaxva mSenebare  gzis,</t>
  </si>
  <si>
    <t xml:space="preserve">tex. zedamxedvelobis CaTvliT _ </t>
  </si>
  <si>
    <t>sul  me-11  Tavis  mixedviT</t>
  </si>
  <si>
    <t>Tavi #12 saproeqto samuSaoebi</t>
  </si>
  <si>
    <t>proeqtireba muSa proeqtis stadiaze-</t>
  </si>
  <si>
    <t>sul  me-12  Tavis  mixedviT</t>
  </si>
  <si>
    <t>sul 1-12 Tavebis mixedviT</t>
  </si>
  <si>
    <t xml:space="preserve">gauTvaliswinebeli  samuSaoebi </t>
  </si>
  <si>
    <t>damatebiTi  Rirebulebis gadasaxadi</t>
  </si>
  <si>
    <t>d.R.g _ 18%</t>
  </si>
  <si>
    <t>sul  saxarjTaRricxvo  Rirebuleba</t>
  </si>
  <si>
    <t>maT Soris ukan dasabrunebeli Tanxa</t>
  </si>
  <si>
    <r>
      <t>100 m</t>
    </r>
    <r>
      <rPr>
        <vertAlign val="superscript"/>
        <sz val="12"/>
        <rFont val="AcadNusx"/>
        <family val="0"/>
      </rPr>
      <t>3</t>
    </r>
  </si>
  <si>
    <r>
      <t>100 m</t>
    </r>
    <r>
      <rPr>
        <vertAlign val="superscript"/>
        <sz val="12"/>
        <rFont val="AcadNusx"/>
        <family val="0"/>
      </rPr>
      <t>2</t>
    </r>
  </si>
  <si>
    <t>aT. lari</t>
  </si>
  <si>
    <t>lari</t>
  </si>
  <si>
    <t>sxva manqanebi</t>
  </si>
  <si>
    <r>
      <t>m</t>
    </r>
    <r>
      <rPr>
        <vertAlign val="superscript"/>
        <sz val="12"/>
        <color indexed="8"/>
        <rFont val="AcadNusx"/>
        <family val="0"/>
      </rPr>
      <t>3</t>
    </r>
  </si>
  <si>
    <t>amwe saatomobilo svlaze</t>
  </si>
  <si>
    <t>manq/sT</t>
  </si>
  <si>
    <t>naWedi samSeneblo</t>
  </si>
  <si>
    <t>kg</t>
  </si>
  <si>
    <t>bitumi</t>
  </si>
  <si>
    <t>tn</t>
  </si>
  <si>
    <t>sul:</t>
  </si>
  <si>
    <t>jami:</t>
  </si>
  <si>
    <t>sul jami:</t>
  </si>
  <si>
    <t>s.r.f</t>
  </si>
  <si>
    <t>Sromis  danaxarji</t>
  </si>
  <si>
    <t>30-5-1</t>
  </si>
  <si>
    <t>xis masala</t>
  </si>
  <si>
    <t>sxva masala</t>
  </si>
  <si>
    <t>zednadebi xarjebi 8%:</t>
  </si>
  <si>
    <t>gegmiuri dagroveba 6%:</t>
  </si>
  <si>
    <r>
      <rPr>
        <sz val="12"/>
        <color indexed="8"/>
        <rFont val="AcadNusx"/>
        <family val="0"/>
      </rPr>
      <t>betoni</t>
    </r>
    <r>
      <rPr>
        <sz val="12"/>
        <color indexed="8"/>
        <rFont val="GEOWIN_SMALL"/>
        <family val="1"/>
      </rPr>
      <t xml:space="preserve"> </t>
    </r>
    <r>
      <rPr>
        <sz val="12"/>
        <color indexed="8"/>
        <rFont val="Arial"/>
        <family val="2"/>
      </rPr>
      <t>B</t>
    </r>
    <r>
      <rPr>
        <sz val="12"/>
        <color indexed="8"/>
        <rFont val="AcadNusx"/>
        <family val="0"/>
      </rPr>
      <t>-25</t>
    </r>
  </si>
  <si>
    <t>k-s</t>
  </si>
  <si>
    <t xml:space="preserve">                              damkveTi:   _______________________________</t>
  </si>
  <si>
    <t>1-80-3</t>
  </si>
  <si>
    <r>
      <t xml:space="preserve">fundamentis da sabjenebis monoliTuri betoni </t>
    </r>
    <r>
      <rPr>
        <sz val="12"/>
        <rFont val="Arial"/>
        <family val="2"/>
      </rPr>
      <t>B25 F200 W6</t>
    </r>
  </si>
  <si>
    <t>5-8-1</t>
  </si>
  <si>
    <r>
      <t xml:space="preserve">dgarebis </t>
    </r>
    <r>
      <rPr>
        <sz val="12"/>
        <rFont val="Times New Roman"/>
        <family val="1"/>
      </rPr>
      <t>CД-6, CД-7, CД-8</t>
    </r>
    <r>
      <rPr>
        <sz val="12"/>
        <rFont val="AcadNusx"/>
        <family val="0"/>
      </rPr>
      <t xml:space="preserve"> Sevseba monoliTuri betoniT </t>
    </r>
    <r>
      <rPr>
        <sz val="12"/>
        <rFont val="Arial"/>
        <family val="2"/>
      </rPr>
      <t>B25 F200 W6</t>
    </r>
  </si>
  <si>
    <t>100 m</t>
  </si>
  <si>
    <t>saburRi manqana, burRis siRrmiT 3,5m</t>
  </si>
  <si>
    <t>man/sT</t>
  </si>
  <si>
    <t>amwe pnevmoTvlian svlaze</t>
  </si>
  <si>
    <t>27-50-8</t>
  </si>
  <si>
    <r>
      <t xml:space="preserve">dgari </t>
    </r>
    <r>
      <rPr>
        <sz val="12"/>
        <rFont val="Times New Roman"/>
        <family val="1"/>
      </rPr>
      <t>CД-6, CД-7, CД-8</t>
    </r>
    <r>
      <rPr>
        <sz val="12"/>
        <rFont val="AcadNusx"/>
        <family val="0"/>
      </rPr>
      <t xml:space="preserve"> (liTonis kvadratula)</t>
    </r>
  </si>
  <si>
    <t>foladis bagiri diam 19 mm</t>
  </si>
  <si>
    <t>m</t>
  </si>
  <si>
    <t>liTonis konstruqcia (samagri saSualebebi da kompensatori resoris foladisagan)</t>
  </si>
  <si>
    <t>dgarebis wasacxebi hidroizolacia bitumiT 2 jer</t>
  </si>
  <si>
    <r>
      <t xml:space="preserve">zRudaris mowyoba foladis bagiriT
</t>
    </r>
    <r>
      <rPr>
        <sz val="12"/>
        <rFont val="Times New Roman"/>
        <family val="1"/>
      </rPr>
      <t xml:space="preserve"> 11DO-TM</t>
    </r>
    <r>
      <rPr>
        <sz val="12"/>
        <rFont val="Sylfaen"/>
        <family val="1"/>
      </rPr>
      <t>:</t>
    </r>
  </si>
  <si>
    <r>
      <t>eqskavatoriT V=0.25m</t>
    </r>
    <r>
      <rPr>
        <vertAlign val="superscript"/>
        <sz val="12"/>
        <color indexed="8"/>
        <rFont val="AcadNusx"/>
        <family val="0"/>
      </rPr>
      <t>3</t>
    </r>
  </si>
  <si>
    <t>III jg. gruntis damuSaveba xeliT datvirTviT avtoTvimclelebze</t>
  </si>
  <si>
    <t>Suqdamabrunebeli</t>
  </si>
  <si>
    <t>cali</t>
  </si>
  <si>
    <t>damcavi zRudarebis mowyoba</t>
  </si>
  <si>
    <t>lokaluri   xarjTaRricxva #1</t>
  </si>
  <si>
    <t>lok. xarj. #1</t>
  </si>
  <si>
    <t xml:space="preserve">mSeneblobis   Rirebulebis  krebsiTi  saxarjTaRricxvo  angariSi  </t>
  </si>
  <si>
    <t>saxarjTaR-</t>
  </si>
  <si>
    <t>saxarjTaRricxvo  Rirebuleba, aT. Llari</t>
  </si>
  <si>
    <t>30-56-3</t>
  </si>
  <si>
    <t>6*2</t>
  </si>
  <si>
    <t>sxva masalebi</t>
  </si>
  <si>
    <t>gauTvaliswinebeli  samuSaoebi - 3%</t>
  </si>
  <si>
    <r>
      <t xml:space="preserve">dgarebis </t>
    </r>
    <r>
      <rPr>
        <sz val="12"/>
        <rFont val="Times New Roman"/>
        <family val="1"/>
      </rPr>
      <t>CД-6, CД-7, CД-8</t>
    </r>
    <r>
      <rPr>
        <sz val="12"/>
        <rFont val="AcadNusx"/>
        <family val="0"/>
      </rPr>
      <t xml:space="preserve"> SeRebva</t>
    </r>
  </si>
  <si>
    <t xml:space="preserve">1-12-6
</t>
  </si>
  <si>
    <t>xreSovani grunti (balasti)</t>
  </si>
  <si>
    <t>saRebavi TeTri</t>
  </si>
  <si>
    <t>saRebavi Savi</t>
  </si>
  <si>
    <r>
      <t>yrilis mowyoba xreSovani gruntiT (balasti) eqskavatoriT V=0.25m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Cayra da mosworeba</t>
    </r>
  </si>
  <si>
    <t>1-84-4</t>
  </si>
  <si>
    <t>sangrevi CaquCi moZrav kompresorze</t>
  </si>
  <si>
    <t>gruntis gatana nayarSi 3km-ze</t>
  </si>
  <si>
    <t xml:space="preserve">V jg gruntebSi fundamentis qvabulis damuSaveba sangrevi CaquCebiT </t>
  </si>
  <si>
    <t xml:space="preserve">krebsiTi  saxarjTaRricxvo  angariSi  jamSi  </t>
  </si>
  <si>
    <t>aTasi lari</t>
  </si>
  <si>
    <t>erT.
ganz</t>
  </si>
  <si>
    <r>
      <t>qvabulis mowyoba, III jg. gruntis damuSaveba eqskavatoriT V=0.25m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datvirTviT avtoTvimclelebze</t>
    </r>
  </si>
  <si>
    <t xml:space="preserve">1-23-6
</t>
  </si>
  <si>
    <t>3.0*1,75</t>
  </si>
  <si>
    <t>damcavi zRudarebis mowyoba 10 grZ.m</t>
  </si>
  <si>
    <t>sofeli Ternali, avTandil daviTaZe</t>
  </si>
  <si>
    <t>Ternali, avTandil diasamiZe</t>
  </si>
  <si>
    <t>Sedgenilia  2020 wlis I kvartlis fasebSi</t>
  </si>
  <si>
    <t>"      "  _______________ 2020 w</t>
  </si>
  <si>
    <t>Seasrula;                       j. zosiZe</t>
  </si>
  <si>
    <t xml:space="preserve">  Seadgina:                        j.zosiZe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</si>
</sst>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₾_-;\-* #,##0\ _₾_-;_-* &quot;-&quot;\ _₾_-;_-@_-"/>
    <numFmt numFmtId="189" formatCode="_-* #,##0.00\ _₾_-;\-* #,##0.00\ _₾_-;_-* &quot;-&quot;??\ _₾_-;_-@_-"/>
    <numFmt numFmtId="190" formatCode="0.000"/>
    <numFmt numFmtId="191" formatCode="0.0000"/>
  </numFmts>
  <fonts count="55">
    <font>
      <sz val="10"/>
      <name val="Arial Cyr"/>
      <family val="0"/>
    </font>
    <font>
      <sz val="12"/>
      <name val="GEOWIN_SMALL"/>
      <family val="1"/>
    </font>
    <font>
      <sz val="11"/>
      <name val="AcadNusx"/>
      <family val="0"/>
    </font>
    <font>
      <sz val="12"/>
      <name val="AcadNusx"/>
      <family val="0"/>
    </font>
    <font>
      <sz val="8"/>
      <name val="Arial Cyr"/>
      <family val="0"/>
    </font>
    <font>
      <sz val="12"/>
      <color indexed="8"/>
      <name val="GEOWIN_SMALL"/>
      <family val="1"/>
    </font>
    <font>
      <sz val="12"/>
      <color indexed="8"/>
      <name val="AcadNusx"/>
      <family val="0"/>
    </font>
    <font>
      <sz val="11"/>
      <color indexed="8"/>
      <name val="Calibri"/>
      <family val="2"/>
    </font>
    <font>
      <vertAlign val="superscript"/>
      <sz val="12"/>
      <color indexed="8"/>
      <name val="AcadNusx"/>
      <family val="0"/>
    </font>
    <font>
      <vertAlign val="superscript"/>
      <sz val="12"/>
      <name val="AcadNusx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cadNusx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GEOWIN_SMALL"/>
      <family val="1"/>
    </font>
    <font>
      <sz val="12"/>
      <name val="Times New Roman"/>
      <family val="1"/>
    </font>
    <font>
      <sz val="12"/>
      <name val="Sylfaen"/>
      <family val="1"/>
    </font>
    <font>
      <sz val="11"/>
      <name val="GEOWIN_SMALL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theme="11"/>
      <name val="Arial Cyr"/>
      <family val="0"/>
    </font>
    <font>
      <u val="single"/>
      <sz val="10"/>
      <color theme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7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10" applyNumberFormat="0" applyAlignment="0" applyProtection="0"/>
    <xf numFmtId="0" fontId="40" fillId="31" borderId="11" applyNumberFormat="0" applyAlignment="0" applyProtection="0"/>
    <xf numFmtId="0" fontId="41" fillId="31" borderId="10" applyNumberFormat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6" fillId="32" borderId="16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0" fillId="34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5" borderId="17" applyNumberFormat="0" applyFont="0" applyAlignment="0" applyProtection="0"/>
    <xf numFmtId="0" fontId="52" fillId="0" borderId="18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54" fillId="36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3" fillId="0" borderId="0" xfId="75" applyFont="1">
      <alignment/>
      <protection/>
    </xf>
    <xf numFmtId="0" fontId="10" fillId="0" borderId="0" xfId="75" applyBorder="1">
      <alignment/>
      <protection/>
    </xf>
    <xf numFmtId="0" fontId="3" fillId="0" borderId="0" xfId="75" applyFont="1" applyAlignment="1">
      <alignment horizontal="center"/>
      <protection/>
    </xf>
    <xf numFmtId="0" fontId="3" fillId="0" borderId="0" xfId="75" applyFont="1" applyAlignment="1">
      <alignment/>
      <protection/>
    </xf>
    <xf numFmtId="0" fontId="10" fillId="0" borderId="0" xfId="75">
      <alignment/>
      <protection/>
    </xf>
    <xf numFmtId="2" fontId="10" fillId="0" borderId="0" xfId="75" applyNumberFormat="1">
      <alignment/>
      <protection/>
    </xf>
    <xf numFmtId="0" fontId="2" fillId="0" borderId="21" xfId="75" applyFont="1" applyBorder="1" applyAlignment="1">
      <alignment horizontal="center"/>
      <protection/>
    </xf>
    <xf numFmtId="0" fontId="3" fillId="0" borderId="0" xfId="75" applyFont="1" applyBorder="1">
      <alignment/>
      <protection/>
    </xf>
    <xf numFmtId="0" fontId="2" fillId="0" borderId="20" xfId="75" applyFont="1" applyBorder="1" applyAlignment="1">
      <alignment horizontal="center"/>
      <protection/>
    </xf>
    <xf numFmtId="0" fontId="3" fillId="0" borderId="21" xfId="75" applyFont="1" applyBorder="1" applyAlignment="1">
      <alignment horizontal="left"/>
      <protection/>
    </xf>
    <xf numFmtId="0" fontId="3" fillId="0" borderId="20" xfId="75" applyFont="1" applyBorder="1" applyAlignment="1">
      <alignment horizontal="center"/>
      <protection/>
    </xf>
    <xf numFmtId="0" fontId="3" fillId="0" borderId="20" xfId="75" applyFont="1" applyBorder="1" applyAlignment="1">
      <alignment horizontal="left"/>
      <protection/>
    </xf>
    <xf numFmtId="2" fontId="3" fillId="0" borderId="20" xfId="75" applyNumberFormat="1" applyFont="1" applyBorder="1" applyAlignment="1">
      <alignment horizontal="center"/>
      <protection/>
    </xf>
    <xf numFmtId="2" fontId="27" fillId="0" borderId="20" xfId="75" applyNumberFormat="1" applyFont="1" applyBorder="1" applyAlignment="1">
      <alignment horizontal="center"/>
      <protection/>
    </xf>
    <xf numFmtId="0" fontId="3" fillId="0" borderId="19" xfId="75" applyFont="1" applyBorder="1" applyAlignment="1">
      <alignment horizontal="center"/>
      <protection/>
    </xf>
    <xf numFmtId="2" fontId="3" fillId="0" borderId="19" xfId="75" applyNumberFormat="1" applyFont="1" applyBorder="1" applyAlignment="1">
      <alignment horizontal="center"/>
      <protection/>
    </xf>
    <xf numFmtId="0" fontId="3" fillId="0" borderId="21" xfId="75" applyFont="1" applyBorder="1" applyAlignment="1">
      <alignment horizontal="center"/>
      <protection/>
    </xf>
    <xf numFmtId="2" fontId="3" fillId="0" borderId="21" xfId="75" applyNumberFormat="1" applyFont="1" applyBorder="1" applyAlignment="1">
      <alignment horizontal="center"/>
      <protection/>
    </xf>
    <xf numFmtId="2" fontId="27" fillId="0" borderId="21" xfId="75" applyNumberFormat="1" applyFont="1" applyBorder="1" applyAlignment="1">
      <alignment horizontal="center"/>
      <protection/>
    </xf>
    <xf numFmtId="0" fontId="3" fillId="0" borderId="20" xfId="75" applyFont="1" applyBorder="1">
      <alignment/>
      <protection/>
    </xf>
    <xf numFmtId="0" fontId="28" fillId="0" borderId="0" xfId="75" applyFont="1" applyBorder="1">
      <alignment/>
      <protection/>
    </xf>
    <xf numFmtId="0" fontId="3" fillId="0" borderId="23" xfId="75" applyFont="1" applyBorder="1" applyAlignment="1">
      <alignment horizontal="left"/>
      <protection/>
    </xf>
    <xf numFmtId="2" fontId="3" fillId="0" borderId="23" xfId="75" applyNumberFormat="1" applyFont="1" applyBorder="1" applyAlignment="1">
      <alignment horizontal="center"/>
      <protection/>
    </xf>
    <xf numFmtId="0" fontId="3" fillId="0" borderId="23" xfId="75" applyFont="1" applyBorder="1" applyAlignment="1">
      <alignment horizontal="center"/>
      <protection/>
    </xf>
    <xf numFmtId="10" fontId="3" fillId="0" borderId="20" xfId="75" applyNumberFormat="1" applyFont="1" applyBorder="1" applyAlignment="1">
      <alignment horizontal="left"/>
      <protection/>
    </xf>
    <xf numFmtId="0" fontId="3" fillId="0" borderId="23" xfId="75" applyFont="1" applyBorder="1">
      <alignment/>
      <protection/>
    </xf>
    <xf numFmtId="0" fontId="28" fillId="0" borderId="0" xfId="75" applyFont="1">
      <alignment/>
      <protection/>
    </xf>
    <xf numFmtId="10" fontId="3" fillId="0" borderId="23" xfId="75" applyNumberFormat="1" applyFont="1" applyBorder="1" applyAlignment="1">
      <alignment horizontal="left"/>
      <protection/>
    </xf>
    <xf numFmtId="0" fontId="3" fillId="0" borderId="0" xfId="75" applyFont="1" applyBorder="1" applyAlignment="1">
      <alignment horizontal="center"/>
      <protection/>
    </xf>
    <xf numFmtId="0" fontId="3" fillId="0" borderId="0" xfId="75" applyFont="1" applyBorder="1" applyAlignment="1">
      <alignment/>
      <protection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2" fillId="0" borderId="20" xfId="75" applyFont="1" applyBorder="1" applyAlignment="1">
      <alignment horizontal="center" vertical="top"/>
      <protection/>
    </xf>
    <xf numFmtId="0" fontId="2" fillId="0" borderId="19" xfId="75" applyFont="1" applyBorder="1" applyAlignment="1">
      <alignment horizontal="center" vertical="center"/>
      <protection/>
    </xf>
    <xf numFmtId="0" fontId="6" fillId="0" borderId="23" xfId="0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3" fillId="0" borderId="21" xfId="118" applyFont="1" applyBorder="1" applyAlignment="1">
      <alignment horizontal="center" vertical="center"/>
      <protection/>
    </xf>
    <xf numFmtId="0" fontId="3" fillId="0" borderId="20" xfId="105" applyFont="1" applyBorder="1" applyAlignment="1">
      <alignment vertical="center" wrapText="1"/>
      <protection/>
    </xf>
    <xf numFmtId="0" fontId="3" fillId="0" borderId="25" xfId="105" applyFont="1" applyFill="1" applyBorder="1" applyAlignment="1">
      <alignment horizontal="center" vertical="center" wrapText="1"/>
      <protection/>
    </xf>
    <xf numFmtId="49" fontId="3" fillId="0" borderId="19" xfId="118" applyNumberFormat="1" applyFont="1" applyBorder="1" applyAlignment="1">
      <alignment horizontal="center" vertical="top"/>
      <protection/>
    </xf>
    <xf numFmtId="0" fontId="3" fillId="0" borderId="19" xfId="105" applyFont="1" applyBorder="1" applyAlignment="1">
      <alignment vertical="center" wrapText="1"/>
      <protection/>
    </xf>
    <xf numFmtId="0" fontId="3" fillId="0" borderId="29" xfId="105" applyFont="1" applyFill="1" applyBorder="1" applyAlignment="1">
      <alignment horizontal="center" vertical="center" wrapText="1"/>
      <protection/>
    </xf>
    <xf numFmtId="0" fontId="6" fillId="0" borderId="30" xfId="0" applyFont="1" applyFill="1" applyBorder="1" applyAlignment="1">
      <alignment horizontal="center" vertical="center" wrapText="1"/>
    </xf>
    <xf numFmtId="2" fontId="3" fillId="0" borderId="21" xfId="118" applyNumberFormat="1" applyFont="1" applyBorder="1" applyAlignment="1">
      <alignment horizontal="center" vertical="center"/>
      <protection/>
    </xf>
    <xf numFmtId="0" fontId="3" fillId="0" borderId="20" xfId="118" applyFont="1" applyBorder="1" applyAlignment="1">
      <alignment horizontal="left" vertical="center"/>
      <protection/>
    </xf>
    <xf numFmtId="0" fontId="3" fillId="0" borderId="20" xfId="118" applyFont="1" applyBorder="1" applyAlignment="1">
      <alignment horizontal="center" vertical="center"/>
      <protection/>
    </xf>
    <xf numFmtId="2" fontId="3" fillId="0" borderId="20" xfId="118" applyNumberFormat="1" applyFont="1" applyBorder="1" applyAlignment="1">
      <alignment horizontal="center" vertical="center"/>
      <protection/>
    </xf>
    <xf numFmtId="0" fontId="3" fillId="0" borderId="23" xfId="118" applyFont="1" applyBorder="1" applyAlignment="1">
      <alignment vertical="center"/>
      <protection/>
    </xf>
    <xf numFmtId="0" fontId="3" fillId="0" borderId="23" xfId="118" applyFont="1" applyBorder="1" applyAlignment="1">
      <alignment horizontal="center" vertical="center"/>
      <protection/>
    </xf>
    <xf numFmtId="2" fontId="3" fillId="0" borderId="23" xfId="118" applyNumberFormat="1" applyFont="1" applyBorder="1" applyAlignment="1">
      <alignment horizontal="center" vertical="center"/>
      <protection/>
    </xf>
    <xf numFmtId="0" fontId="3" fillId="0" borderId="21" xfId="0" applyFont="1" applyBorder="1" applyAlignment="1">
      <alignment horizontal="left" vertical="center" wrapText="1"/>
    </xf>
    <xf numFmtId="0" fontId="3" fillId="0" borderId="25" xfId="105" applyFon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3" fillId="0" borderId="20" xfId="105" applyFont="1" applyFill="1" applyBorder="1" applyAlignment="1">
      <alignment horizontal="center" vertical="center" wrapText="1"/>
      <protection/>
    </xf>
    <xf numFmtId="0" fontId="3" fillId="0" borderId="24" xfId="118" applyFont="1" applyBorder="1" applyAlignment="1">
      <alignment horizontal="center" vertical="center"/>
      <protection/>
    </xf>
    <xf numFmtId="0" fontId="5" fillId="0" borderId="20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0" fontId="3" fillId="0" borderId="28" xfId="105" applyFont="1" applyBorder="1" applyAlignment="1">
      <alignment vertical="center" wrapText="1"/>
      <protection/>
    </xf>
    <xf numFmtId="0" fontId="3" fillId="0" borderId="20" xfId="105" applyFont="1" applyBorder="1" applyAlignment="1">
      <alignment horizontal="center" vertical="center" wrapText="1"/>
      <protection/>
    </xf>
    <xf numFmtId="2" fontId="27" fillId="0" borderId="19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center" vertical="top" wrapText="1"/>
    </xf>
    <xf numFmtId="2" fontId="28" fillId="0" borderId="0" xfId="75" applyNumberFormat="1" applyFont="1">
      <alignment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75" applyFont="1" applyBorder="1" applyAlignment="1">
      <alignment horizontal="left" vertical="justify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118" applyFont="1" applyBorder="1" applyAlignment="1">
      <alignment horizontal="center" vertical="top"/>
      <protection/>
    </xf>
    <xf numFmtId="0" fontId="3" fillId="0" borderId="20" xfId="118" applyFont="1" applyBorder="1" applyAlignment="1">
      <alignment horizontal="center" vertical="top"/>
      <protection/>
    </xf>
    <xf numFmtId="0" fontId="3" fillId="0" borderId="23" xfId="118" applyFont="1" applyBorder="1" applyAlignment="1">
      <alignment horizontal="center" vertical="top"/>
      <protection/>
    </xf>
    <xf numFmtId="0" fontId="3" fillId="0" borderId="21" xfId="0" applyFont="1" applyBorder="1" applyAlignment="1">
      <alignment horizontal="left" vertical="center" wrapText="1" shrinkToFit="1"/>
    </xf>
    <xf numFmtId="0" fontId="6" fillId="0" borderId="27" xfId="0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2" fontId="3" fillId="0" borderId="0" xfId="110" applyNumberFormat="1" applyFont="1" applyFill="1" applyBorder="1" applyAlignment="1">
      <alignment horizontal="center" vertical="center" wrapText="1"/>
      <protection/>
    </xf>
    <xf numFmtId="2" fontId="6" fillId="0" borderId="32" xfId="0" applyNumberFormat="1" applyFont="1" applyFill="1" applyBorder="1" applyAlignment="1">
      <alignment horizontal="center" vertical="center" wrapText="1"/>
    </xf>
    <xf numFmtId="0" fontId="3" fillId="0" borderId="0" xfId="105" applyFont="1" applyBorder="1" applyAlignment="1">
      <alignment horizontal="center" vertical="center" wrapText="1"/>
      <protection/>
    </xf>
    <xf numFmtId="49" fontId="3" fillId="0" borderId="21" xfId="118" applyNumberFormat="1" applyFont="1" applyBorder="1" applyAlignment="1">
      <alignment horizontal="center" vertical="top"/>
      <protection/>
    </xf>
    <xf numFmtId="49" fontId="3" fillId="0" borderId="20" xfId="118" applyNumberFormat="1" applyFont="1" applyBorder="1" applyAlignment="1">
      <alignment horizontal="center" vertical="top"/>
      <protection/>
    </xf>
    <xf numFmtId="0" fontId="3" fillId="0" borderId="21" xfId="118" applyFont="1" applyBorder="1" applyAlignment="1">
      <alignment horizontal="left" vertical="center" wrapText="1"/>
      <protection/>
    </xf>
    <xf numFmtId="0" fontId="3" fillId="0" borderId="33" xfId="105" applyFont="1" applyBorder="1" applyAlignment="1">
      <alignment horizontal="center" vertical="center" wrapText="1"/>
      <protection/>
    </xf>
    <xf numFmtId="2" fontId="6" fillId="0" borderId="26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2" fontId="3" fillId="0" borderId="23" xfId="75" applyNumberFormat="1" applyFont="1" applyBorder="1" applyAlignment="1">
      <alignment horizontal="center" vertical="center"/>
      <protection/>
    </xf>
    <xf numFmtId="0" fontId="3" fillId="0" borderId="23" xfId="75" applyFont="1" applyBorder="1" applyAlignment="1">
      <alignment horizontal="center" vertical="center"/>
      <protection/>
    </xf>
    <xf numFmtId="0" fontId="3" fillId="0" borderId="27" xfId="102" applyFont="1" applyFill="1" applyBorder="1" applyAlignment="1">
      <alignment horizontal="center" vertical="center" wrapText="1"/>
      <protection/>
    </xf>
    <xf numFmtId="0" fontId="3" fillId="0" borderId="21" xfId="102" applyFont="1" applyFill="1" applyBorder="1" applyAlignment="1">
      <alignment horizontal="center" vertical="center" wrapText="1"/>
      <protection/>
    </xf>
    <xf numFmtId="2" fontId="3" fillId="0" borderId="21" xfId="102" applyNumberFormat="1" applyFont="1" applyFill="1" applyBorder="1" applyAlignment="1">
      <alignment horizontal="center" vertical="center" wrapText="1"/>
      <protection/>
    </xf>
    <xf numFmtId="2" fontId="3" fillId="0" borderId="24" xfId="102" applyNumberFormat="1" applyFont="1" applyFill="1" applyBorder="1" applyAlignment="1">
      <alignment horizontal="center" vertical="center" wrapText="1"/>
      <protection/>
    </xf>
    <xf numFmtId="0" fontId="33" fillId="0" borderId="0" xfId="0" applyFont="1" applyFill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" fillId="0" borderId="28" xfId="102" applyFont="1" applyFill="1" applyBorder="1" applyAlignment="1">
      <alignment horizontal="center" vertical="center" wrapText="1"/>
      <protection/>
    </xf>
    <xf numFmtId="0" fontId="3" fillId="0" borderId="20" xfId="102" applyFont="1" applyFill="1" applyBorder="1" applyAlignment="1">
      <alignment horizontal="center" vertical="center" wrapText="1"/>
      <protection/>
    </xf>
    <xf numFmtId="190" fontId="3" fillId="0" borderId="20" xfId="102" applyNumberFormat="1" applyFont="1" applyFill="1" applyBorder="1" applyAlignment="1">
      <alignment horizontal="center" vertical="center" wrapText="1"/>
      <protection/>
    </xf>
    <xf numFmtId="2" fontId="3" fillId="0" borderId="20" xfId="102" applyNumberFormat="1" applyFont="1" applyFill="1" applyBorder="1" applyAlignment="1">
      <alignment horizontal="center" vertical="center" wrapText="1"/>
      <protection/>
    </xf>
    <xf numFmtId="2" fontId="3" fillId="0" borderId="25" xfId="102" applyNumberFormat="1" applyFont="1" applyFill="1" applyBorder="1" applyAlignment="1">
      <alignment horizontal="center" vertical="center" wrapText="1"/>
      <protection/>
    </xf>
    <xf numFmtId="10" fontId="3" fillId="0" borderId="20" xfId="0" applyNumberFormat="1" applyFont="1" applyBorder="1" applyAlignment="1">
      <alignment horizontal="left"/>
    </xf>
    <xf numFmtId="2" fontId="3" fillId="0" borderId="20" xfId="0" applyNumberFormat="1" applyFont="1" applyBorder="1" applyAlignment="1">
      <alignment horizontal="center"/>
    </xf>
    <xf numFmtId="0" fontId="3" fillId="0" borderId="20" xfId="118" applyFont="1" applyBorder="1" applyAlignment="1">
      <alignment horizontal="center"/>
      <protection/>
    </xf>
    <xf numFmtId="10" fontId="3" fillId="0" borderId="20" xfId="118" applyNumberFormat="1" applyFont="1" applyBorder="1" applyAlignment="1">
      <alignment horizontal="left"/>
      <protection/>
    </xf>
    <xf numFmtId="2" fontId="3" fillId="0" borderId="20" xfId="118" applyNumberFormat="1" applyFont="1" applyBorder="1" applyAlignment="1">
      <alignment horizontal="center"/>
      <protection/>
    </xf>
    <xf numFmtId="0" fontId="3" fillId="0" borderId="20" xfId="118" applyFont="1" applyBorder="1" applyAlignment="1">
      <alignment horizontal="left"/>
      <protection/>
    </xf>
    <xf numFmtId="49" fontId="3" fillId="0" borderId="27" xfId="0" applyNumberFormat="1" applyFont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3" fillId="0" borderId="27" xfId="118" applyFont="1" applyBorder="1" applyAlignment="1">
      <alignment horizontal="center" vertical="center"/>
      <protection/>
    </xf>
    <xf numFmtId="0" fontId="3" fillId="0" borderId="28" xfId="105" applyFont="1" applyFill="1" applyBorder="1" applyAlignment="1">
      <alignment horizontal="center" vertical="center" wrapText="1"/>
      <protection/>
    </xf>
    <xf numFmtId="0" fontId="3" fillId="0" borderId="32" xfId="105" applyFont="1" applyFill="1" applyBorder="1" applyAlignment="1">
      <alignment horizontal="center" vertical="center" wrapText="1"/>
      <protection/>
    </xf>
    <xf numFmtId="0" fontId="30" fillId="0" borderId="23" xfId="0" applyFont="1" applyFill="1" applyBorder="1" applyAlignment="1">
      <alignment horizontal="center" vertical="center" wrapText="1"/>
    </xf>
    <xf numFmtId="2" fontId="27" fillId="0" borderId="23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190" fontId="6" fillId="0" borderId="21" xfId="0" applyNumberFormat="1" applyFont="1" applyFill="1" applyBorder="1" applyAlignment="1">
      <alignment horizontal="center" vertical="center" wrapText="1"/>
    </xf>
    <xf numFmtId="0" fontId="3" fillId="0" borderId="20" xfId="102" applyFont="1" applyBorder="1" applyAlignment="1">
      <alignment vertical="center" wrapText="1"/>
      <protection/>
    </xf>
    <xf numFmtId="0" fontId="6" fillId="0" borderId="23" xfId="102" applyFont="1" applyFill="1" applyBorder="1" applyAlignment="1">
      <alignment horizontal="left" vertical="center" wrapText="1"/>
      <protection/>
    </xf>
    <xf numFmtId="0" fontId="3" fillId="0" borderId="20" xfId="101" applyFont="1" applyBorder="1" applyAlignment="1">
      <alignment vertical="center" wrapText="1"/>
      <protection/>
    </xf>
    <xf numFmtId="0" fontId="3" fillId="0" borderId="20" xfId="101" applyFont="1" applyFill="1" applyBorder="1" applyAlignment="1">
      <alignment horizontal="center" vertical="center" wrapText="1"/>
      <protection/>
    </xf>
    <xf numFmtId="0" fontId="3" fillId="0" borderId="25" xfId="101" applyFont="1" applyFill="1" applyBorder="1" applyAlignment="1">
      <alignment horizontal="center" vertical="center" wrapText="1"/>
      <protection/>
    </xf>
    <xf numFmtId="190" fontId="3" fillId="0" borderId="20" xfId="101" applyNumberFormat="1" applyFont="1" applyFill="1" applyBorder="1" applyAlignment="1">
      <alignment horizontal="center" vertical="center" wrapText="1"/>
      <protection/>
    </xf>
    <xf numFmtId="2" fontId="3" fillId="0" borderId="20" xfId="101" applyNumberFormat="1" applyFont="1" applyFill="1" applyBorder="1" applyAlignment="1">
      <alignment horizontal="center" vertical="center" wrapText="1"/>
      <protection/>
    </xf>
    <xf numFmtId="2" fontId="3" fillId="0" borderId="25" xfId="101" applyNumberFormat="1" applyFont="1" applyFill="1" applyBorder="1" applyAlignment="1">
      <alignment horizontal="center" vertical="center" wrapText="1"/>
      <protection/>
    </xf>
    <xf numFmtId="0" fontId="3" fillId="0" borderId="24" xfId="75" applyFont="1" applyBorder="1" applyAlignment="1">
      <alignment horizontal="left"/>
      <protection/>
    </xf>
    <xf numFmtId="0" fontId="3" fillId="0" borderId="25" xfId="75" applyFont="1" applyBorder="1" applyAlignment="1">
      <alignment horizontal="left"/>
      <protection/>
    </xf>
    <xf numFmtId="0" fontId="3" fillId="0" borderId="33" xfId="75" applyFont="1" applyBorder="1" applyAlignment="1">
      <alignment horizontal="left"/>
      <protection/>
    </xf>
    <xf numFmtId="0" fontId="3" fillId="0" borderId="33" xfId="75" applyFont="1" applyBorder="1" applyAlignment="1">
      <alignment horizontal="left" vertical="center"/>
      <protection/>
    </xf>
    <xf numFmtId="0" fontId="3" fillId="0" borderId="27" xfId="75" applyFont="1" applyBorder="1" applyAlignment="1">
      <alignment horizontal="center"/>
      <protection/>
    </xf>
    <xf numFmtId="0" fontId="3" fillId="0" borderId="28" xfId="75" applyFont="1" applyBorder="1" applyAlignment="1">
      <alignment horizontal="center"/>
      <protection/>
    </xf>
    <xf numFmtId="0" fontId="3" fillId="0" borderId="32" xfId="75" applyFont="1" applyBorder="1" applyAlignment="1">
      <alignment horizontal="center"/>
      <protection/>
    </xf>
    <xf numFmtId="0" fontId="3" fillId="0" borderId="32" xfId="102" applyFont="1" applyFill="1" applyBorder="1" applyAlignment="1">
      <alignment horizontal="center" vertical="center" wrapText="1"/>
      <protection/>
    </xf>
    <xf numFmtId="0" fontId="3" fillId="0" borderId="23" xfId="102" applyFont="1" applyFill="1" applyBorder="1" applyAlignment="1">
      <alignment horizontal="center" vertical="center" wrapText="1"/>
      <protection/>
    </xf>
    <xf numFmtId="190" fontId="3" fillId="0" borderId="23" xfId="102" applyNumberFormat="1" applyFont="1" applyFill="1" applyBorder="1" applyAlignment="1">
      <alignment horizontal="center" vertical="center" wrapText="1"/>
      <protection/>
    </xf>
    <xf numFmtId="2" fontId="3" fillId="0" borderId="23" xfId="102" applyNumberFormat="1" applyFont="1" applyFill="1" applyBorder="1" applyAlignment="1">
      <alignment horizontal="center" vertical="center" wrapText="1"/>
      <protection/>
    </xf>
    <xf numFmtId="2" fontId="3" fillId="0" borderId="33" xfId="102" applyNumberFormat="1" applyFont="1" applyFill="1" applyBorder="1" applyAlignment="1">
      <alignment horizontal="center" vertical="center" wrapText="1"/>
      <protection/>
    </xf>
    <xf numFmtId="2" fontId="3" fillId="0" borderId="0" xfId="75" applyNumberFormat="1" applyFont="1" applyAlignment="1">
      <alignment/>
      <protection/>
    </xf>
    <xf numFmtId="190" fontId="6" fillId="0" borderId="20" xfId="0" applyNumberFormat="1" applyFont="1" applyFill="1" applyBorder="1" applyAlignment="1">
      <alignment horizontal="center" vertical="center" wrapText="1"/>
    </xf>
    <xf numFmtId="190" fontId="3" fillId="0" borderId="21" xfId="102" applyNumberFormat="1" applyFont="1" applyFill="1" applyBorder="1" applyAlignment="1">
      <alignment horizontal="center" vertical="center" wrapText="1"/>
      <protection/>
    </xf>
    <xf numFmtId="0" fontId="3" fillId="0" borderId="19" xfId="75" applyFont="1" applyBorder="1" applyAlignment="1">
      <alignment horizontal="left" vertical="center"/>
      <protection/>
    </xf>
    <xf numFmtId="191" fontId="6" fillId="0" borderId="22" xfId="0" applyNumberFormat="1" applyFont="1" applyFill="1" applyBorder="1" applyAlignment="1">
      <alignment horizontal="center" vertical="center" wrapText="1"/>
    </xf>
    <xf numFmtId="191" fontId="3" fillId="0" borderId="21" xfId="118" applyNumberFormat="1" applyFont="1" applyFill="1" applyBorder="1" applyAlignment="1">
      <alignment horizontal="center" vertical="center"/>
      <protection/>
    </xf>
    <xf numFmtId="191" fontId="6" fillId="0" borderId="21" xfId="0" applyNumberFormat="1" applyFont="1" applyFill="1" applyBorder="1" applyAlignment="1">
      <alignment horizontal="center" vertical="center" wrapText="1"/>
    </xf>
    <xf numFmtId="2" fontId="3" fillId="0" borderId="25" xfId="105" applyNumberFormat="1" applyFont="1" applyFill="1" applyBorder="1" applyAlignment="1">
      <alignment horizontal="center" vertical="center" wrapText="1"/>
      <protection/>
    </xf>
    <xf numFmtId="0" fontId="3" fillId="0" borderId="0" xfId="75" applyFont="1" applyAlignment="1">
      <alignment horizontal="center"/>
      <protection/>
    </xf>
    <xf numFmtId="0" fontId="2" fillId="0" borderId="22" xfId="75" applyFont="1" applyBorder="1" applyAlignment="1">
      <alignment horizontal="center"/>
      <protection/>
    </xf>
    <xf numFmtId="0" fontId="3" fillId="0" borderId="0" xfId="75" applyFont="1" applyBorder="1" applyAlignment="1">
      <alignment horizontal="center"/>
      <protection/>
    </xf>
    <xf numFmtId="0" fontId="27" fillId="0" borderId="0" xfId="117" applyFont="1" applyAlignment="1">
      <alignment horizontal="left"/>
      <protection/>
    </xf>
    <xf numFmtId="0" fontId="27" fillId="0" borderId="0" xfId="75" applyFont="1" applyAlignment="1">
      <alignment horizontal="center"/>
      <protection/>
    </xf>
    <xf numFmtId="0" fontId="3" fillId="0" borderId="0" xfId="75" applyFont="1" applyAlignment="1">
      <alignment horizontal="right"/>
      <protection/>
    </xf>
    <xf numFmtId="0" fontId="1" fillId="0" borderId="21" xfId="102" applyFont="1" applyFill="1" applyBorder="1" applyAlignment="1">
      <alignment horizontal="center" vertical="top" wrapText="1"/>
      <protection/>
    </xf>
    <xf numFmtId="0" fontId="1" fillId="0" borderId="20" xfId="102" applyFont="1" applyFill="1" applyBorder="1" applyAlignment="1">
      <alignment horizontal="center" vertical="top" wrapText="1"/>
      <protection/>
    </xf>
    <xf numFmtId="0" fontId="1" fillId="0" borderId="23" xfId="102" applyFont="1" applyFill="1" applyBorder="1" applyAlignment="1">
      <alignment horizontal="center" vertical="top" wrapText="1"/>
      <protection/>
    </xf>
    <xf numFmtId="49" fontId="6" fillId="0" borderId="21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14" fontId="6" fillId="0" borderId="27" xfId="0" applyNumberFormat="1" applyFont="1" applyFill="1" applyBorder="1" applyAlignment="1">
      <alignment horizontal="center" vertical="top" wrapText="1"/>
    </xf>
    <xf numFmtId="14" fontId="6" fillId="0" borderId="28" xfId="0" applyNumberFormat="1" applyFont="1" applyFill="1" applyBorder="1" applyAlignment="1">
      <alignment horizontal="center" vertical="top" wrapText="1"/>
    </xf>
    <xf numFmtId="14" fontId="6" fillId="0" borderId="3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center" wrapText="1"/>
    </xf>
    <xf numFmtId="14" fontId="6" fillId="0" borderId="21" xfId="0" applyNumberFormat="1" applyFont="1" applyFill="1" applyBorder="1" applyAlignment="1">
      <alignment horizontal="center" vertical="top" wrapText="1"/>
    </xf>
    <xf numFmtId="0" fontId="0" fillId="0" borderId="23" xfId="0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center" vertical="top" wrapText="1"/>
    </xf>
    <xf numFmtId="0" fontId="6" fillId="0" borderId="20" xfId="0" applyNumberFormat="1" applyFont="1" applyFill="1" applyBorder="1" applyAlignment="1">
      <alignment horizontal="center" vertical="top" wrapText="1"/>
    </xf>
    <xf numFmtId="0" fontId="6" fillId="0" borderId="23" xfId="0" applyNumberFormat="1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0" fillId="0" borderId="20" xfId="0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2" fontId="3" fillId="0" borderId="26" xfId="0" applyNumberFormat="1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</cellXfs>
  <cellStyles count="11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rmal 2 2" xfId="76"/>
    <cellStyle name="Note" xfId="77"/>
    <cellStyle name="Output" xfId="78"/>
    <cellStyle name="Percent" xfId="79"/>
    <cellStyle name="Title" xfId="80"/>
    <cellStyle name="Total" xfId="81"/>
    <cellStyle name="Warning Text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Обычный 2 2" xfId="101"/>
    <cellStyle name="Обычный 2 2 2" xfId="102"/>
    <cellStyle name="Обычный 2 2 3" xfId="103"/>
    <cellStyle name="Обычный 2 2_A BETONI1" xfId="104"/>
    <cellStyle name="Обычный 2 2_XIDI" xfId="105"/>
    <cellStyle name="Обычный 2 3" xfId="106"/>
    <cellStyle name="Обычный 2 4" xfId="107"/>
    <cellStyle name="Обычный 2_A.BETONI " xfId="108"/>
    <cellStyle name="Обычный 3" xfId="109"/>
    <cellStyle name="Обычный 3 2" xfId="110"/>
    <cellStyle name="Обычный 3_A BETONI1" xfId="111"/>
    <cellStyle name="Обычный 4" xfId="112"/>
    <cellStyle name="Обычный 5" xfId="113"/>
    <cellStyle name="Обычный 6" xfId="114"/>
    <cellStyle name="Обычный 6 2" xfId="115"/>
    <cellStyle name="Обычный_5-USKI." xfId="116"/>
    <cellStyle name="Обычный_FERIIS~1" xfId="117"/>
    <cellStyle name="Обычный_FERIIS~1 2" xfId="118"/>
    <cellStyle name="Плохой" xfId="119"/>
    <cellStyle name="Пояснение" xfId="120"/>
    <cellStyle name="Примечание" xfId="121"/>
    <cellStyle name="Связанная ячейка" xfId="122"/>
    <cellStyle name="Текст предупреждения" xfId="123"/>
    <cellStyle name="Финансовый 2" xfId="124"/>
    <cellStyle name="Финансовый 3" xfId="125"/>
    <cellStyle name="Хороший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962025</xdr:colOff>
      <xdr:row>17</xdr:row>
      <xdr:rowOff>0</xdr:rowOff>
    </xdr:from>
    <xdr:ext cx="76200" cy="409575"/>
    <xdr:sp fLocksText="0">
      <xdr:nvSpPr>
        <xdr:cNvPr id="1" name="Text Box 1"/>
        <xdr:cNvSpPr txBox="1">
          <a:spLocks noChangeArrowheads="1"/>
        </xdr:cNvSpPr>
      </xdr:nvSpPr>
      <xdr:spPr>
        <a:xfrm>
          <a:off x="1314450" y="6877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962025</xdr:colOff>
      <xdr:row>17</xdr:row>
      <xdr:rowOff>0</xdr:rowOff>
    </xdr:from>
    <xdr:ext cx="76200" cy="409575"/>
    <xdr:sp fLocksText="0">
      <xdr:nvSpPr>
        <xdr:cNvPr id="2" name="Text Box 2"/>
        <xdr:cNvSpPr txBox="1">
          <a:spLocks noChangeArrowheads="1"/>
        </xdr:cNvSpPr>
      </xdr:nvSpPr>
      <xdr:spPr>
        <a:xfrm>
          <a:off x="1314450" y="6877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962025</xdr:colOff>
      <xdr:row>17</xdr:row>
      <xdr:rowOff>0</xdr:rowOff>
    </xdr:from>
    <xdr:ext cx="76200" cy="409575"/>
    <xdr:sp fLocksText="0">
      <xdr:nvSpPr>
        <xdr:cNvPr id="3" name="Text Box 1"/>
        <xdr:cNvSpPr txBox="1">
          <a:spLocks noChangeArrowheads="1"/>
        </xdr:cNvSpPr>
      </xdr:nvSpPr>
      <xdr:spPr>
        <a:xfrm>
          <a:off x="1314450" y="6877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962025</xdr:colOff>
      <xdr:row>17</xdr:row>
      <xdr:rowOff>0</xdr:rowOff>
    </xdr:from>
    <xdr:ext cx="76200" cy="409575"/>
    <xdr:sp fLocksText="0">
      <xdr:nvSpPr>
        <xdr:cNvPr id="4" name="Text Box 2"/>
        <xdr:cNvSpPr txBox="1">
          <a:spLocks noChangeArrowheads="1"/>
        </xdr:cNvSpPr>
      </xdr:nvSpPr>
      <xdr:spPr>
        <a:xfrm>
          <a:off x="1314450" y="6877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962025</xdr:colOff>
      <xdr:row>17</xdr:row>
      <xdr:rowOff>0</xdr:rowOff>
    </xdr:from>
    <xdr:ext cx="76200" cy="409575"/>
    <xdr:sp fLocksText="0">
      <xdr:nvSpPr>
        <xdr:cNvPr id="5" name="Text Box 1"/>
        <xdr:cNvSpPr txBox="1">
          <a:spLocks noChangeArrowheads="1"/>
        </xdr:cNvSpPr>
      </xdr:nvSpPr>
      <xdr:spPr>
        <a:xfrm>
          <a:off x="1314450" y="6877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962025</xdr:colOff>
      <xdr:row>17</xdr:row>
      <xdr:rowOff>0</xdr:rowOff>
    </xdr:from>
    <xdr:ext cx="76200" cy="409575"/>
    <xdr:sp fLocksText="0">
      <xdr:nvSpPr>
        <xdr:cNvPr id="6" name="Text Box 2"/>
        <xdr:cNvSpPr txBox="1">
          <a:spLocks noChangeArrowheads="1"/>
        </xdr:cNvSpPr>
      </xdr:nvSpPr>
      <xdr:spPr>
        <a:xfrm>
          <a:off x="1314450" y="6877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962025</xdr:colOff>
      <xdr:row>17</xdr:row>
      <xdr:rowOff>0</xdr:rowOff>
    </xdr:from>
    <xdr:ext cx="76200" cy="409575"/>
    <xdr:sp fLocksText="0">
      <xdr:nvSpPr>
        <xdr:cNvPr id="7" name="Text Box 1"/>
        <xdr:cNvSpPr txBox="1">
          <a:spLocks noChangeArrowheads="1"/>
        </xdr:cNvSpPr>
      </xdr:nvSpPr>
      <xdr:spPr>
        <a:xfrm>
          <a:off x="1314450" y="6877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962025</xdr:colOff>
      <xdr:row>17</xdr:row>
      <xdr:rowOff>0</xdr:rowOff>
    </xdr:from>
    <xdr:ext cx="76200" cy="409575"/>
    <xdr:sp fLocksText="0">
      <xdr:nvSpPr>
        <xdr:cNvPr id="8" name="Text Box 2"/>
        <xdr:cNvSpPr txBox="1">
          <a:spLocks noChangeArrowheads="1"/>
        </xdr:cNvSpPr>
      </xdr:nvSpPr>
      <xdr:spPr>
        <a:xfrm>
          <a:off x="1314450" y="6877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962025</xdr:colOff>
      <xdr:row>17</xdr:row>
      <xdr:rowOff>0</xdr:rowOff>
    </xdr:from>
    <xdr:ext cx="76200" cy="409575"/>
    <xdr:sp fLocksText="0">
      <xdr:nvSpPr>
        <xdr:cNvPr id="9" name="Text Box 1"/>
        <xdr:cNvSpPr txBox="1">
          <a:spLocks noChangeArrowheads="1"/>
        </xdr:cNvSpPr>
      </xdr:nvSpPr>
      <xdr:spPr>
        <a:xfrm>
          <a:off x="1314450" y="6877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962025</xdr:colOff>
      <xdr:row>17</xdr:row>
      <xdr:rowOff>0</xdr:rowOff>
    </xdr:from>
    <xdr:ext cx="76200" cy="409575"/>
    <xdr:sp fLocksText="0">
      <xdr:nvSpPr>
        <xdr:cNvPr id="10" name="Text Box 2"/>
        <xdr:cNvSpPr txBox="1">
          <a:spLocks noChangeArrowheads="1"/>
        </xdr:cNvSpPr>
      </xdr:nvSpPr>
      <xdr:spPr>
        <a:xfrm>
          <a:off x="1314450" y="6877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962025</xdr:colOff>
      <xdr:row>17</xdr:row>
      <xdr:rowOff>0</xdr:rowOff>
    </xdr:from>
    <xdr:ext cx="76200" cy="409575"/>
    <xdr:sp fLocksText="0">
      <xdr:nvSpPr>
        <xdr:cNvPr id="11" name="Text Box 1"/>
        <xdr:cNvSpPr txBox="1">
          <a:spLocks noChangeArrowheads="1"/>
        </xdr:cNvSpPr>
      </xdr:nvSpPr>
      <xdr:spPr>
        <a:xfrm>
          <a:off x="1314450" y="6877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962025</xdr:colOff>
      <xdr:row>17</xdr:row>
      <xdr:rowOff>0</xdr:rowOff>
    </xdr:from>
    <xdr:ext cx="76200" cy="409575"/>
    <xdr:sp fLocksText="0">
      <xdr:nvSpPr>
        <xdr:cNvPr id="12" name="Text Box 2"/>
        <xdr:cNvSpPr txBox="1">
          <a:spLocks noChangeArrowheads="1"/>
        </xdr:cNvSpPr>
      </xdr:nvSpPr>
      <xdr:spPr>
        <a:xfrm>
          <a:off x="1314450" y="6877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962025</xdr:colOff>
      <xdr:row>17</xdr:row>
      <xdr:rowOff>0</xdr:rowOff>
    </xdr:from>
    <xdr:ext cx="76200" cy="409575"/>
    <xdr:sp fLocksText="0">
      <xdr:nvSpPr>
        <xdr:cNvPr id="13" name="Text Box 1"/>
        <xdr:cNvSpPr txBox="1">
          <a:spLocks noChangeArrowheads="1"/>
        </xdr:cNvSpPr>
      </xdr:nvSpPr>
      <xdr:spPr>
        <a:xfrm>
          <a:off x="1314450" y="6877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962025</xdr:colOff>
      <xdr:row>17</xdr:row>
      <xdr:rowOff>0</xdr:rowOff>
    </xdr:from>
    <xdr:ext cx="76200" cy="409575"/>
    <xdr:sp fLocksText="0">
      <xdr:nvSpPr>
        <xdr:cNvPr id="14" name="Text Box 2"/>
        <xdr:cNvSpPr txBox="1">
          <a:spLocks noChangeArrowheads="1"/>
        </xdr:cNvSpPr>
      </xdr:nvSpPr>
      <xdr:spPr>
        <a:xfrm>
          <a:off x="1314450" y="6877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962025</xdr:colOff>
      <xdr:row>17</xdr:row>
      <xdr:rowOff>0</xdr:rowOff>
    </xdr:from>
    <xdr:ext cx="76200" cy="409575"/>
    <xdr:sp fLocksText="0">
      <xdr:nvSpPr>
        <xdr:cNvPr id="15" name="Text Box 1"/>
        <xdr:cNvSpPr txBox="1">
          <a:spLocks noChangeArrowheads="1"/>
        </xdr:cNvSpPr>
      </xdr:nvSpPr>
      <xdr:spPr>
        <a:xfrm>
          <a:off x="1314450" y="6877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962025</xdr:colOff>
      <xdr:row>17</xdr:row>
      <xdr:rowOff>0</xdr:rowOff>
    </xdr:from>
    <xdr:ext cx="76200" cy="409575"/>
    <xdr:sp fLocksText="0">
      <xdr:nvSpPr>
        <xdr:cNvPr id="16" name="Text Box 2"/>
        <xdr:cNvSpPr txBox="1">
          <a:spLocks noChangeArrowheads="1"/>
        </xdr:cNvSpPr>
      </xdr:nvSpPr>
      <xdr:spPr>
        <a:xfrm>
          <a:off x="1314450" y="6877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962025</xdr:colOff>
      <xdr:row>17</xdr:row>
      <xdr:rowOff>0</xdr:rowOff>
    </xdr:from>
    <xdr:ext cx="76200" cy="409575"/>
    <xdr:sp fLocksText="0">
      <xdr:nvSpPr>
        <xdr:cNvPr id="17" name="Text Box 1"/>
        <xdr:cNvSpPr txBox="1">
          <a:spLocks noChangeArrowheads="1"/>
        </xdr:cNvSpPr>
      </xdr:nvSpPr>
      <xdr:spPr>
        <a:xfrm>
          <a:off x="1314450" y="6877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962025</xdr:colOff>
      <xdr:row>17</xdr:row>
      <xdr:rowOff>0</xdr:rowOff>
    </xdr:from>
    <xdr:ext cx="76200" cy="409575"/>
    <xdr:sp fLocksText="0">
      <xdr:nvSpPr>
        <xdr:cNvPr id="18" name="Text Box 2"/>
        <xdr:cNvSpPr txBox="1">
          <a:spLocks noChangeArrowheads="1"/>
        </xdr:cNvSpPr>
      </xdr:nvSpPr>
      <xdr:spPr>
        <a:xfrm>
          <a:off x="1314450" y="6877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962025</xdr:colOff>
      <xdr:row>17</xdr:row>
      <xdr:rowOff>0</xdr:rowOff>
    </xdr:from>
    <xdr:ext cx="76200" cy="409575"/>
    <xdr:sp fLocksText="0">
      <xdr:nvSpPr>
        <xdr:cNvPr id="19" name="Text Box 1"/>
        <xdr:cNvSpPr txBox="1">
          <a:spLocks noChangeArrowheads="1"/>
        </xdr:cNvSpPr>
      </xdr:nvSpPr>
      <xdr:spPr>
        <a:xfrm>
          <a:off x="1314450" y="6877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962025</xdr:colOff>
      <xdr:row>17</xdr:row>
      <xdr:rowOff>0</xdr:rowOff>
    </xdr:from>
    <xdr:ext cx="76200" cy="409575"/>
    <xdr:sp fLocksText="0">
      <xdr:nvSpPr>
        <xdr:cNvPr id="20" name="Text Box 2"/>
        <xdr:cNvSpPr txBox="1">
          <a:spLocks noChangeArrowheads="1"/>
        </xdr:cNvSpPr>
      </xdr:nvSpPr>
      <xdr:spPr>
        <a:xfrm>
          <a:off x="1314450" y="6877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962025</xdr:colOff>
      <xdr:row>17</xdr:row>
      <xdr:rowOff>0</xdr:rowOff>
    </xdr:from>
    <xdr:ext cx="76200" cy="409575"/>
    <xdr:sp fLocksText="0">
      <xdr:nvSpPr>
        <xdr:cNvPr id="21" name="Text Box 1"/>
        <xdr:cNvSpPr txBox="1">
          <a:spLocks noChangeArrowheads="1"/>
        </xdr:cNvSpPr>
      </xdr:nvSpPr>
      <xdr:spPr>
        <a:xfrm>
          <a:off x="1314450" y="6877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962025</xdr:colOff>
      <xdr:row>17</xdr:row>
      <xdr:rowOff>0</xdr:rowOff>
    </xdr:from>
    <xdr:ext cx="76200" cy="409575"/>
    <xdr:sp fLocksText="0">
      <xdr:nvSpPr>
        <xdr:cNvPr id="22" name="Text Box 2"/>
        <xdr:cNvSpPr txBox="1">
          <a:spLocks noChangeArrowheads="1"/>
        </xdr:cNvSpPr>
      </xdr:nvSpPr>
      <xdr:spPr>
        <a:xfrm>
          <a:off x="1314450" y="6877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962025</xdr:colOff>
      <xdr:row>17</xdr:row>
      <xdr:rowOff>0</xdr:rowOff>
    </xdr:from>
    <xdr:ext cx="76200" cy="409575"/>
    <xdr:sp fLocksText="0">
      <xdr:nvSpPr>
        <xdr:cNvPr id="23" name="Text Box 1"/>
        <xdr:cNvSpPr txBox="1">
          <a:spLocks noChangeArrowheads="1"/>
        </xdr:cNvSpPr>
      </xdr:nvSpPr>
      <xdr:spPr>
        <a:xfrm>
          <a:off x="1314450" y="6877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962025</xdr:colOff>
      <xdr:row>17</xdr:row>
      <xdr:rowOff>0</xdr:rowOff>
    </xdr:from>
    <xdr:ext cx="76200" cy="409575"/>
    <xdr:sp fLocksText="0">
      <xdr:nvSpPr>
        <xdr:cNvPr id="24" name="Text Box 2"/>
        <xdr:cNvSpPr txBox="1">
          <a:spLocks noChangeArrowheads="1"/>
        </xdr:cNvSpPr>
      </xdr:nvSpPr>
      <xdr:spPr>
        <a:xfrm>
          <a:off x="1314450" y="6877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962025</xdr:colOff>
      <xdr:row>17</xdr:row>
      <xdr:rowOff>0</xdr:rowOff>
    </xdr:from>
    <xdr:ext cx="76200" cy="409575"/>
    <xdr:sp fLocksText="0">
      <xdr:nvSpPr>
        <xdr:cNvPr id="25" name="Text Box 1"/>
        <xdr:cNvSpPr txBox="1">
          <a:spLocks noChangeArrowheads="1"/>
        </xdr:cNvSpPr>
      </xdr:nvSpPr>
      <xdr:spPr>
        <a:xfrm>
          <a:off x="1314450" y="6877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962025</xdr:colOff>
      <xdr:row>17</xdr:row>
      <xdr:rowOff>0</xdr:rowOff>
    </xdr:from>
    <xdr:ext cx="76200" cy="409575"/>
    <xdr:sp fLocksText="0">
      <xdr:nvSpPr>
        <xdr:cNvPr id="26" name="Text Box 2"/>
        <xdr:cNvSpPr txBox="1">
          <a:spLocks noChangeArrowheads="1"/>
        </xdr:cNvSpPr>
      </xdr:nvSpPr>
      <xdr:spPr>
        <a:xfrm>
          <a:off x="1314450" y="6877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962025</xdr:colOff>
      <xdr:row>17</xdr:row>
      <xdr:rowOff>0</xdr:rowOff>
    </xdr:from>
    <xdr:ext cx="76200" cy="409575"/>
    <xdr:sp fLocksText="0">
      <xdr:nvSpPr>
        <xdr:cNvPr id="27" name="Text Box 1"/>
        <xdr:cNvSpPr txBox="1">
          <a:spLocks noChangeArrowheads="1"/>
        </xdr:cNvSpPr>
      </xdr:nvSpPr>
      <xdr:spPr>
        <a:xfrm>
          <a:off x="1314450" y="6877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962025</xdr:colOff>
      <xdr:row>17</xdr:row>
      <xdr:rowOff>0</xdr:rowOff>
    </xdr:from>
    <xdr:ext cx="76200" cy="409575"/>
    <xdr:sp fLocksText="0">
      <xdr:nvSpPr>
        <xdr:cNvPr id="28" name="Text Box 2"/>
        <xdr:cNvSpPr txBox="1">
          <a:spLocks noChangeArrowheads="1"/>
        </xdr:cNvSpPr>
      </xdr:nvSpPr>
      <xdr:spPr>
        <a:xfrm>
          <a:off x="1314450" y="6877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962025</xdr:colOff>
      <xdr:row>17</xdr:row>
      <xdr:rowOff>0</xdr:rowOff>
    </xdr:from>
    <xdr:ext cx="76200" cy="409575"/>
    <xdr:sp fLocksText="0">
      <xdr:nvSpPr>
        <xdr:cNvPr id="29" name="Text Box 1"/>
        <xdr:cNvSpPr txBox="1">
          <a:spLocks noChangeArrowheads="1"/>
        </xdr:cNvSpPr>
      </xdr:nvSpPr>
      <xdr:spPr>
        <a:xfrm>
          <a:off x="1314450" y="6877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962025</xdr:colOff>
      <xdr:row>17</xdr:row>
      <xdr:rowOff>0</xdr:rowOff>
    </xdr:from>
    <xdr:ext cx="76200" cy="409575"/>
    <xdr:sp fLocksText="0">
      <xdr:nvSpPr>
        <xdr:cNvPr id="30" name="Text Box 2"/>
        <xdr:cNvSpPr txBox="1">
          <a:spLocks noChangeArrowheads="1"/>
        </xdr:cNvSpPr>
      </xdr:nvSpPr>
      <xdr:spPr>
        <a:xfrm>
          <a:off x="1314450" y="6877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962025</xdr:colOff>
      <xdr:row>17</xdr:row>
      <xdr:rowOff>0</xdr:rowOff>
    </xdr:from>
    <xdr:ext cx="76200" cy="409575"/>
    <xdr:sp fLocksText="0">
      <xdr:nvSpPr>
        <xdr:cNvPr id="31" name="Text Box 1"/>
        <xdr:cNvSpPr txBox="1">
          <a:spLocks noChangeArrowheads="1"/>
        </xdr:cNvSpPr>
      </xdr:nvSpPr>
      <xdr:spPr>
        <a:xfrm>
          <a:off x="1314450" y="6877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962025</xdr:colOff>
      <xdr:row>17</xdr:row>
      <xdr:rowOff>0</xdr:rowOff>
    </xdr:from>
    <xdr:ext cx="76200" cy="409575"/>
    <xdr:sp fLocksText="0">
      <xdr:nvSpPr>
        <xdr:cNvPr id="32" name="Text Box 2"/>
        <xdr:cNvSpPr txBox="1">
          <a:spLocks noChangeArrowheads="1"/>
        </xdr:cNvSpPr>
      </xdr:nvSpPr>
      <xdr:spPr>
        <a:xfrm>
          <a:off x="1314450" y="6877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85725" cy="409575"/>
    <xdr:sp fLocksText="0">
      <xdr:nvSpPr>
        <xdr:cNvPr id="33" name="Text Box 1"/>
        <xdr:cNvSpPr txBox="1">
          <a:spLocks noChangeArrowheads="1"/>
        </xdr:cNvSpPr>
      </xdr:nvSpPr>
      <xdr:spPr>
        <a:xfrm>
          <a:off x="300037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34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85725" cy="409575"/>
    <xdr:sp fLocksText="0">
      <xdr:nvSpPr>
        <xdr:cNvPr id="35" name="Text Box 1"/>
        <xdr:cNvSpPr txBox="1">
          <a:spLocks noChangeArrowheads="1"/>
        </xdr:cNvSpPr>
      </xdr:nvSpPr>
      <xdr:spPr>
        <a:xfrm>
          <a:off x="300037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36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85725" cy="409575"/>
    <xdr:sp fLocksText="0">
      <xdr:nvSpPr>
        <xdr:cNvPr id="37" name="Text Box 191"/>
        <xdr:cNvSpPr txBox="1">
          <a:spLocks noChangeArrowheads="1"/>
        </xdr:cNvSpPr>
      </xdr:nvSpPr>
      <xdr:spPr>
        <a:xfrm>
          <a:off x="300037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2352675</xdr:colOff>
      <xdr:row>17</xdr:row>
      <xdr:rowOff>0</xdr:rowOff>
    </xdr:from>
    <xdr:ext cx="85725" cy="409575"/>
    <xdr:sp fLocksText="0">
      <xdr:nvSpPr>
        <xdr:cNvPr id="38" name="Text Box 2"/>
        <xdr:cNvSpPr txBox="1">
          <a:spLocks noChangeArrowheads="1"/>
        </xdr:cNvSpPr>
      </xdr:nvSpPr>
      <xdr:spPr>
        <a:xfrm>
          <a:off x="36671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39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85725" cy="409575"/>
    <xdr:sp fLocksText="0">
      <xdr:nvSpPr>
        <xdr:cNvPr id="40" name="Text Box 194"/>
        <xdr:cNvSpPr txBox="1">
          <a:spLocks noChangeArrowheads="1"/>
        </xdr:cNvSpPr>
      </xdr:nvSpPr>
      <xdr:spPr>
        <a:xfrm>
          <a:off x="300037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2352675</xdr:colOff>
      <xdr:row>17</xdr:row>
      <xdr:rowOff>0</xdr:rowOff>
    </xdr:from>
    <xdr:ext cx="85725" cy="409575"/>
    <xdr:sp fLocksText="0">
      <xdr:nvSpPr>
        <xdr:cNvPr id="41" name="Text Box 2"/>
        <xdr:cNvSpPr txBox="1">
          <a:spLocks noChangeArrowheads="1"/>
        </xdr:cNvSpPr>
      </xdr:nvSpPr>
      <xdr:spPr>
        <a:xfrm>
          <a:off x="36671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42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85725" cy="409575"/>
    <xdr:sp fLocksText="0">
      <xdr:nvSpPr>
        <xdr:cNvPr id="43" name="Text Box 1"/>
        <xdr:cNvSpPr txBox="1">
          <a:spLocks noChangeArrowheads="1"/>
        </xdr:cNvSpPr>
      </xdr:nvSpPr>
      <xdr:spPr>
        <a:xfrm>
          <a:off x="300037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2352675</xdr:colOff>
      <xdr:row>17</xdr:row>
      <xdr:rowOff>0</xdr:rowOff>
    </xdr:from>
    <xdr:ext cx="85725" cy="409575"/>
    <xdr:sp fLocksText="0">
      <xdr:nvSpPr>
        <xdr:cNvPr id="44" name="Text Box 2"/>
        <xdr:cNvSpPr txBox="1">
          <a:spLocks noChangeArrowheads="1"/>
        </xdr:cNvSpPr>
      </xdr:nvSpPr>
      <xdr:spPr>
        <a:xfrm>
          <a:off x="36671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45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85725" cy="409575"/>
    <xdr:sp fLocksText="0">
      <xdr:nvSpPr>
        <xdr:cNvPr id="46" name="Text Box 1"/>
        <xdr:cNvSpPr txBox="1">
          <a:spLocks noChangeArrowheads="1"/>
        </xdr:cNvSpPr>
      </xdr:nvSpPr>
      <xdr:spPr>
        <a:xfrm>
          <a:off x="300037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2352675</xdr:colOff>
      <xdr:row>17</xdr:row>
      <xdr:rowOff>0</xdr:rowOff>
    </xdr:from>
    <xdr:ext cx="85725" cy="409575"/>
    <xdr:sp fLocksText="0">
      <xdr:nvSpPr>
        <xdr:cNvPr id="47" name="Text Box 2"/>
        <xdr:cNvSpPr txBox="1">
          <a:spLocks noChangeArrowheads="1"/>
        </xdr:cNvSpPr>
      </xdr:nvSpPr>
      <xdr:spPr>
        <a:xfrm>
          <a:off x="36671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48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49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50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51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52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53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54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55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56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57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58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59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60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61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62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63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64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65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66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67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68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69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70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71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72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73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74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75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76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77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78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85725" cy="409575"/>
    <xdr:sp fLocksText="0">
      <xdr:nvSpPr>
        <xdr:cNvPr id="79" name="Text Box 1"/>
        <xdr:cNvSpPr txBox="1">
          <a:spLocks noChangeArrowheads="1"/>
        </xdr:cNvSpPr>
      </xdr:nvSpPr>
      <xdr:spPr>
        <a:xfrm>
          <a:off x="300037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2352675</xdr:colOff>
      <xdr:row>17</xdr:row>
      <xdr:rowOff>0</xdr:rowOff>
    </xdr:from>
    <xdr:ext cx="85725" cy="409575"/>
    <xdr:sp fLocksText="0">
      <xdr:nvSpPr>
        <xdr:cNvPr id="80" name="Text Box 2"/>
        <xdr:cNvSpPr txBox="1">
          <a:spLocks noChangeArrowheads="1"/>
        </xdr:cNvSpPr>
      </xdr:nvSpPr>
      <xdr:spPr>
        <a:xfrm>
          <a:off x="36671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81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2352675</xdr:colOff>
      <xdr:row>17</xdr:row>
      <xdr:rowOff>0</xdr:rowOff>
    </xdr:from>
    <xdr:ext cx="85725" cy="409575"/>
    <xdr:sp fLocksText="0">
      <xdr:nvSpPr>
        <xdr:cNvPr id="82" name="Text Box 2"/>
        <xdr:cNvSpPr txBox="1">
          <a:spLocks noChangeArrowheads="1"/>
        </xdr:cNvSpPr>
      </xdr:nvSpPr>
      <xdr:spPr>
        <a:xfrm>
          <a:off x="36671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2352675</xdr:colOff>
      <xdr:row>17</xdr:row>
      <xdr:rowOff>0</xdr:rowOff>
    </xdr:from>
    <xdr:ext cx="85725" cy="409575"/>
    <xdr:sp fLocksText="0">
      <xdr:nvSpPr>
        <xdr:cNvPr id="83" name="Text Box 2"/>
        <xdr:cNvSpPr txBox="1">
          <a:spLocks noChangeArrowheads="1"/>
        </xdr:cNvSpPr>
      </xdr:nvSpPr>
      <xdr:spPr>
        <a:xfrm>
          <a:off x="36671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2352675</xdr:colOff>
      <xdr:row>17</xdr:row>
      <xdr:rowOff>0</xdr:rowOff>
    </xdr:from>
    <xdr:ext cx="85725" cy="409575"/>
    <xdr:sp fLocksText="0">
      <xdr:nvSpPr>
        <xdr:cNvPr id="84" name="Text Box 2"/>
        <xdr:cNvSpPr txBox="1">
          <a:spLocks noChangeArrowheads="1"/>
        </xdr:cNvSpPr>
      </xdr:nvSpPr>
      <xdr:spPr>
        <a:xfrm>
          <a:off x="36671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2352675</xdr:colOff>
      <xdr:row>17</xdr:row>
      <xdr:rowOff>0</xdr:rowOff>
    </xdr:from>
    <xdr:ext cx="85725" cy="409575"/>
    <xdr:sp fLocksText="0">
      <xdr:nvSpPr>
        <xdr:cNvPr id="85" name="Text Box 2"/>
        <xdr:cNvSpPr txBox="1">
          <a:spLocks noChangeArrowheads="1"/>
        </xdr:cNvSpPr>
      </xdr:nvSpPr>
      <xdr:spPr>
        <a:xfrm>
          <a:off x="36671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2352675</xdr:colOff>
      <xdr:row>17</xdr:row>
      <xdr:rowOff>0</xdr:rowOff>
    </xdr:from>
    <xdr:ext cx="85725" cy="409575"/>
    <xdr:sp fLocksText="0">
      <xdr:nvSpPr>
        <xdr:cNvPr id="86" name="Text Box 2"/>
        <xdr:cNvSpPr txBox="1">
          <a:spLocks noChangeArrowheads="1"/>
        </xdr:cNvSpPr>
      </xdr:nvSpPr>
      <xdr:spPr>
        <a:xfrm>
          <a:off x="36671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2352675</xdr:colOff>
      <xdr:row>17</xdr:row>
      <xdr:rowOff>0</xdr:rowOff>
    </xdr:from>
    <xdr:ext cx="85725" cy="409575"/>
    <xdr:sp fLocksText="0">
      <xdr:nvSpPr>
        <xdr:cNvPr id="87" name="Text Box 2"/>
        <xdr:cNvSpPr txBox="1">
          <a:spLocks noChangeArrowheads="1"/>
        </xdr:cNvSpPr>
      </xdr:nvSpPr>
      <xdr:spPr>
        <a:xfrm>
          <a:off x="36671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2352675</xdr:colOff>
      <xdr:row>17</xdr:row>
      <xdr:rowOff>0</xdr:rowOff>
    </xdr:from>
    <xdr:ext cx="85725" cy="409575"/>
    <xdr:sp fLocksText="0">
      <xdr:nvSpPr>
        <xdr:cNvPr id="88" name="Text Box 2"/>
        <xdr:cNvSpPr txBox="1">
          <a:spLocks noChangeArrowheads="1"/>
        </xdr:cNvSpPr>
      </xdr:nvSpPr>
      <xdr:spPr>
        <a:xfrm>
          <a:off x="36671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2352675</xdr:colOff>
      <xdr:row>17</xdr:row>
      <xdr:rowOff>0</xdr:rowOff>
    </xdr:from>
    <xdr:ext cx="85725" cy="409575"/>
    <xdr:sp fLocksText="0">
      <xdr:nvSpPr>
        <xdr:cNvPr id="89" name="Text Box 2"/>
        <xdr:cNvSpPr txBox="1">
          <a:spLocks noChangeArrowheads="1"/>
        </xdr:cNvSpPr>
      </xdr:nvSpPr>
      <xdr:spPr>
        <a:xfrm>
          <a:off x="36671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90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91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92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93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94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2352675</xdr:colOff>
      <xdr:row>17</xdr:row>
      <xdr:rowOff>0</xdr:rowOff>
    </xdr:from>
    <xdr:ext cx="85725" cy="409575"/>
    <xdr:sp fLocksText="0">
      <xdr:nvSpPr>
        <xdr:cNvPr id="95" name="Text Box 2"/>
        <xdr:cNvSpPr txBox="1">
          <a:spLocks noChangeArrowheads="1"/>
        </xdr:cNvSpPr>
      </xdr:nvSpPr>
      <xdr:spPr>
        <a:xfrm>
          <a:off x="36671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2352675</xdr:colOff>
      <xdr:row>17</xdr:row>
      <xdr:rowOff>0</xdr:rowOff>
    </xdr:from>
    <xdr:ext cx="85725" cy="409575"/>
    <xdr:sp fLocksText="0">
      <xdr:nvSpPr>
        <xdr:cNvPr id="96" name="Text Box 2"/>
        <xdr:cNvSpPr txBox="1">
          <a:spLocks noChangeArrowheads="1"/>
        </xdr:cNvSpPr>
      </xdr:nvSpPr>
      <xdr:spPr>
        <a:xfrm>
          <a:off x="36671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97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98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99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00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101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102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03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104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05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106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07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108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09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110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111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12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113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114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15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116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17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118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19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120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21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122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123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24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125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126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27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128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29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130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31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132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33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381000</xdr:colOff>
      <xdr:row>17</xdr:row>
      <xdr:rowOff>0</xdr:rowOff>
    </xdr:from>
    <xdr:ext cx="85725" cy="409575"/>
    <xdr:sp fLocksText="0">
      <xdr:nvSpPr>
        <xdr:cNvPr id="134" name="Text Box 2"/>
        <xdr:cNvSpPr txBox="1">
          <a:spLocks noChangeArrowheads="1"/>
        </xdr:cNvSpPr>
      </xdr:nvSpPr>
      <xdr:spPr>
        <a:xfrm>
          <a:off x="16954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2352675</xdr:colOff>
      <xdr:row>17</xdr:row>
      <xdr:rowOff>0</xdr:rowOff>
    </xdr:from>
    <xdr:ext cx="85725" cy="409575"/>
    <xdr:sp fLocksText="0">
      <xdr:nvSpPr>
        <xdr:cNvPr id="135" name="Text Box 2"/>
        <xdr:cNvSpPr txBox="1">
          <a:spLocks noChangeArrowheads="1"/>
        </xdr:cNvSpPr>
      </xdr:nvSpPr>
      <xdr:spPr>
        <a:xfrm>
          <a:off x="36671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2352675</xdr:colOff>
      <xdr:row>17</xdr:row>
      <xdr:rowOff>0</xdr:rowOff>
    </xdr:from>
    <xdr:ext cx="85725" cy="409575"/>
    <xdr:sp fLocksText="0">
      <xdr:nvSpPr>
        <xdr:cNvPr id="136" name="Text Box 2"/>
        <xdr:cNvSpPr txBox="1">
          <a:spLocks noChangeArrowheads="1"/>
        </xdr:cNvSpPr>
      </xdr:nvSpPr>
      <xdr:spPr>
        <a:xfrm>
          <a:off x="36671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137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138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139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140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141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85725" cy="409575"/>
    <xdr:sp fLocksText="0">
      <xdr:nvSpPr>
        <xdr:cNvPr id="142" name="Text Box 1"/>
        <xdr:cNvSpPr txBox="1">
          <a:spLocks noChangeArrowheads="1"/>
        </xdr:cNvSpPr>
      </xdr:nvSpPr>
      <xdr:spPr>
        <a:xfrm>
          <a:off x="300037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43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85725" cy="409575"/>
    <xdr:sp fLocksText="0">
      <xdr:nvSpPr>
        <xdr:cNvPr id="144" name="Text Box 3155"/>
        <xdr:cNvSpPr txBox="1">
          <a:spLocks noChangeArrowheads="1"/>
        </xdr:cNvSpPr>
      </xdr:nvSpPr>
      <xdr:spPr>
        <a:xfrm>
          <a:off x="300037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85725" cy="409575"/>
    <xdr:sp fLocksText="0">
      <xdr:nvSpPr>
        <xdr:cNvPr id="145" name="Text Box 3156"/>
        <xdr:cNvSpPr txBox="1">
          <a:spLocks noChangeArrowheads="1"/>
        </xdr:cNvSpPr>
      </xdr:nvSpPr>
      <xdr:spPr>
        <a:xfrm>
          <a:off x="300037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146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147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148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49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150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151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52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153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54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155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56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157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58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159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160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61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162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163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64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165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66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167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68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169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70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171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172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73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174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175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76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177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78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179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80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181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82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381000</xdr:colOff>
      <xdr:row>17</xdr:row>
      <xdr:rowOff>0</xdr:rowOff>
    </xdr:from>
    <xdr:ext cx="85725" cy="409575"/>
    <xdr:sp fLocksText="0">
      <xdr:nvSpPr>
        <xdr:cNvPr id="183" name="Text Box 2"/>
        <xdr:cNvSpPr txBox="1">
          <a:spLocks noChangeArrowheads="1"/>
        </xdr:cNvSpPr>
      </xdr:nvSpPr>
      <xdr:spPr>
        <a:xfrm>
          <a:off x="16954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85725" cy="409575"/>
    <xdr:sp fLocksText="0">
      <xdr:nvSpPr>
        <xdr:cNvPr id="184" name="Text Box 1"/>
        <xdr:cNvSpPr txBox="1">
          <a:spLocks noChangeArrowheads="1"/>
        </xdr:cNvSpPr>
      </xdr:nvSpPr>
      <xdr:spPr>
        <a:xfrm>
          <a:off x="300037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85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85725" cy="409575"/>
    <xdr:sp fLocksText="0">
      <xdr:nvSpPr>
        <xdr:cNvPr id="186" name="Text Box 3155"/>
        <xdr:cNvSpPr txBox="1">
          <a:spLocks noChangeArrowheads="1"/>
        </xdr:cNvSpPr>
      </xdr:nvSpPr>
      <xdr:spPr>
        <a:xfrm>
          <a:off x="300037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85725" cy="409575"/>
    <xdr:sp fLocksText="0">
      <xdr:nvSpPr>
        <xdr:cNvPr id="187" name="Text Box 3156"/>
        <xdr:cNvSpPr txBox="1">
          <a:spLocks noChangeArrowheads="1"/>
        </xdr:cNvSpPr>
      </xdr:nvSpPr>
      <xdr:spPr>
        <a:xfrm>
          <a:off x="300037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188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189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190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91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192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193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94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195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96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197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198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199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00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201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202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03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204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205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06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207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08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209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10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211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12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213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214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15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216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217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18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219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20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221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22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223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24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381000</xdr:colOff>
      <xdr:row>17</xdr:row>
      <xdr:rowOff>0</xdr:rowOff>
    </xdr:from>
    <xdr:ext cx="85725" cy="409575"/>
    <xdr:sp fLocksText="0">
      <xdr:nvSpPr>
        <xdr:cNvPr id="225" name="Text Box 2"/>
        <xdr:cNvSpPr txBox="1">
          <a:spLocks noChangeArrowheads="1"/>
        </xdr:cNvSpPr>
      </xdr:nvSpPr>
      <xdr:spPr>
        <a:xfrm>
          <a:off x="16954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85725" cy="409575"/>
    <xdr:sp fLocksText="0">
      <xdr:nvSpPr>
        <xdr:cNvPr id="226" name="Text Box 1"/>
        <xdr:cNvSpPr txBox="1">
          <a:spLocks noChangeArrowheads="1"/>
        </xdr:cNvSpPr>
      </xdr:nvSpPr>
      <xdr:spPr>
        <a:xfrm>
          <a:off x="300037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27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85725" cy="409575"/>
    <xdr:sp fLocksText="0">
      <xdr:nvSpPr>
        <xdr:cNvPr id="228" name="Text Box 3155"/>
        <xdr:cNvSpPr txBox="1">
          <a:spLocks noChangeArrowheads="1"/>
        </xdr:cNvSpPr>
      </xdr:nvSpPr>
      <xdr:spPr>
        <a:xfrm>
          <a:off x="300037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85725" cy="409575"/>
    <xdr:sp fLocksText="0">
      <xdr:nvSpPr>
        <xdr:cNvPr id="229" name="Text Box 3156"/>
        <xdr:cNvSpPr txBox="1">
          <a:spLocks noChangeArrowheads="1"/>
        </xdr:cNvSpPr>
      </xdr:nvSpPr>
      <xdr:spPr>
        <a:xfrm>
          <a:off x="300037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230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231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232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233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234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35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236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237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38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239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40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241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42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243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44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245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246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47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248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249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50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251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52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253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54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255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56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257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258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59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260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261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62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263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64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265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66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267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68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381000</xdr:colOff>
      <xdr:row>17</xdr:row>
      <xdr:rowOff>0</xdr:rowOff>
    </xdr:from>
    <xdr:ext cx="85725" cy="409575"/>
    <xdr:sp fLocksText="0">
      <xdr:nvSpPr>
        <xdr:cNvPr id="269" name="Text Box 2"/>
        <xdr:cNvSpPr txBox="1">
          <a:spLocks noChangeArrowheads="1"/>
        </xdr:cNvSpPr>
      </xdr:nvSpPr>
      <xdr:spPr>
        <a:xfrm>
          <a:off x="16954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85725" cy="409575"/>
    <xdr:sp fLocksText="0">
      <xdr:nvSpPr>
        <xdr:cNvPr id="270" name="Text Box 1"/>
        <xdr:cNvSpPr txBox="1">
          <a:spLocks noChangeArrowheads="1"/>
        </xdr:cNvSpPr>
      </xdr:nvSpPr>
      <xdr:spPr>
        <a:xfrm>
          <a:off x="300037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71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85725" cy="409575"/>
    <xdr:sp fLocksText="0">
      <xdr:nvSpPr>
        <xdr:cNvPr id="272" name="Text Box 3155"/>
        <xdr:cNvSpPr txBox="1">
          <a:spLocks noChangeArrowheads="1"/>
        </xdr:cNvSpPr>
      </xdr:nvSpPr>
      <xdr:spPr>
        <a:xfrm>
          <a:off x="300037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85725" cy="409575"/>
    <xdr:sp fLocksText="0">
      <xdr:nvSpPr>
        <xdr:cNvPr id="273" name="Text Box 3156"/>
        <xdr:cNvSpPr txBox="1">
          <a:spLocks noChangeArrowheads="1"/>
        </xdr:cNvSpPr>
      </xdr:nvSpPr>
      <xdr:spPr>
        <a:xfrm>
          <a:off x="300037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274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275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276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277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278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79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280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281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82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283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84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285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86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287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88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289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290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91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292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293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94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295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96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297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298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299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300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301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302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303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304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305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306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307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308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309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310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95250" cy="409575"/>
    <xdr:sp fLocksText="0">
      <xdr:nvSpPr>
        <xdr:cNvPr id="311" name="Text Box 1"/>
        <xdr:cNvSpPr txBox="1">
          <a:spLocks noChangeArrowheads="1"/>
        </xdr:cNvSpPr>
      </xdr:nvSpPr>
      <xdr:spPr>
        <a:xfrm>
          <a:off x="3000375" y="68770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312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381000</xdr:colOff>
      <xdr:row>17</xdr:row>
      <xdr:rowOff>0</xdr:rowOff>
    </xdr:from>
    <xdr:ext cx="85725" cy="409575"/>
    <xdr:sp fLocksText="0">
      <xdr:nvSpPr>
        <xdr:cNvPr id="313" name="Text Box 2"/>
        <xdr:cNvSpPr txBox="1">
          <a:spLocks noChangeArrowheads="1"/>
        </xdr:cNvSpPr>
      </xdr:nvSpPr>
      <xdr:spPr>
        <a:xfrm>
          <a:off x="16954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85725" cy="409575"/>
    <xdr:sp fLocksText="0">
      <xdr:nvSpPr>
        <xdr:cNvPr id="314" name="Text Box 1"/>
        <xdr:cNvSpPr txBox="1">
          <a:spLocks noChangeArrowheads="1"/>
        </xdr:cNvSpPr>
      </xdr:nvSpPr>
      <xdr:spPr>
        <a:xfrm>
          <a:off x="300037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2390775</xdr:colOff>
      <xdr:row>17</xdr:row>
      <xdr:rowOff>0</xdr:rowOff>
    </xdr:from>
    <xdr:ext cx="85725" cy="409575"/>
    <xdr:sp fLocksText="0">
      <xdr:nvSpPr>
        <xdr:cNvPr id="315" name="Text Box 2"/>
        <xdr:cNvSpPr txBox="1">
          <a:spLocks noChangeArrowheads="1"/>
        </xdr:cNvSpPr>
      </xdr:nvSpPr>
      <xdr:spPr>
        <a:xfrm>
          <a:off x="370522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85725" cy="409575"/>
    <xdr:sp fLocksText="0">
      <xdr:nvSpPr>
        <xdr:cNvPr id="316" name="Text Box 3155"/>
        <xdr:cNvSpPr txBox="1">
          <a:spLocks noChangeArrowheads="1"/>
        </xdr:cNvSpPr>
      </xdr:nvSpPr>
      <xdr:spPr>
        <a:xfrm>
          <a:off x="300037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1685925</xdr:colOff>
      <xdr:row>17</xdr:row>
      <xdr:rowOff>0</xdr:rowOff>
    </xdr:from>
    <xdr:ext cx="85725" cy="409575"/>
    <xdr:sp fLocksText="0">
      <xdr:nvSpPr>
        <xdr:cNvPr id="317" name="Text Box 3156"/>
        <xdr:cNvSpPr txBox="1">
          <a:spLocks noChangeArrowheads="1"/>
        </xdr:cNvSpPr>
      </xdr:nvSpPr>
      <xdr:spPr>
        <a:xfrm>
          <a:off x="3000375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318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190500</xdr:colOff>
      <xdr:row>17</xdr:row>
      <xdr:rowOff>0</xdr:rowOff>
    </xdr:from>
    <xdr:ext cx="85725" cy="409575"/>
    <xdr:sp fLocksText="0">
      <xdr:nvSpPr>
        <xdr:cNvPr id="319" name="Text Box 2"/>
        <xdr:cNvSpPr txBox="1">
          <a:spLocks noChangeArrowheads="1"/>
        </xdr:cNvSpPr>
      </xdr:nvSpPr>
      <xdr:spPr>
        <a:xfrm>
          <a:off x="1504950" y="68770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1\IV%20t\GABIONI%20IV\MAXALAKIZEEBI%202011\MAXALAKIZEEBI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a\Downloads\TUNAZEEBI-AXALI%20UBANI-xidi\OQRUASVILEBI-TAVARTQILAZEEB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.28.09\STIQIA3\XULO\XIDEBI\stefanasvilebi-MERCHXETI-xidi\OQRUASVILEBI-TAVARTQILAZEEB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3\05.12.13\CHAQVI%20#2%20FABRIKA\As.BETONI%20KAPANDI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E"/>
      <sheetName val="baRleTi (2)"/>
      <sheetName val="Лист1 (2)"/>
      <sheetName val="krepsiTi (3)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3)"/>
      <sheetName val="krepsiTi (3)"/>
      <sheetName val="KALAPOTI"/>
      <sheetName val="XIDI "/>
      <sheetName val="YRILI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zoomScale="75" zoomScaleNormal="75" zoomScalePageLayoutView="0" workbookViewId="0" topLeftCell="A34">
      <selection activeCell="A79" sqref="A79:H79"/>
    </sheetView>
  </sheetViews>
  <sheetFormatPr defaultColWidth="9.125" defaultRowHeight="12.75"/>
  <cols>
    <col min="1" max="1" width="3.875" style="20" customWidth="1"/>
    <col min="2" max="2" width="19.625" style="20" customWidth="1"/>
    <col min="3" max="3" width="50.375" style="20" customWidth="1"/>
    <col min="4" max="4" width="13.125" style="20" customWidth="1"/>
    <col min="5" max="5" width="12.625" style="20" customWidth="1"/>
    <col min="6" max="6" width="14.375" style="20" customWidth="1"/>
    <col min="7" max="7" width="12.625" style="20" customWidth="1"/>
    <col min="8" max="8" width="13.375" style="20" customWidth="1"/>
    <col min="9" max="16384" width="9.125" style="20" customWidth="1"/>
  </cols>
  <sheetData>
    <row r="1" spans="1:9" s="17" customFormat="1" ht="19.5" customHeight="1">
      <c r="A1" s="167" t="s">
        <v>15</v>
      </c>
      <c r="B1" s="167"/>
      <c r="C1" s="167"/>
      <c r="D1" s="167"/>
      <c r="E1" s="167"/>
      <c r="F1" s="167"/>
      <c r="G1" s="167"/>
      <c r="H1" s="167"/>
      <c r="I1" s="16"/>
    </row>
    <row r="2" spans="1:9" s="17" customFormat="1" ht="17.25">
      <c r="A2" s="16"/>
      <c r="B2" s="16"/>
      <c r="C2" s="16"/>
      <c r="D2" s="16"/>
      <c r="E2" s="16"/>
      <c r="F2" s="16"/>
      <c r="G2" s="16"/>
      <c r="H2" s="16"/>
      <c r="I2" s="16"/>
    </row>
    <row r="3" spans="1:9" s="17" customFormat="1" ht="17.25">
      <c r="A3" s="168" t="s">
        <v>120</v>
      </c>
      <c r="B3" s="168"/>
      <c r="C3" s="168"/>
      <c r="D3" s="168"/>
      <c r="E3" s="168"/>
      <c r="F3" s="155">
        <f>H74</f>
        <v>0</v>
      </c>
      <c r="G3" s="163" t="s">
        <v>121</v>
      </c>
      <c r="H3" s="163"/>
      <c r="I3" s="19"/>
    </row>
    <row r="4" spans="1:9" s="17" customFormat="1" ht="5.25" customHeight="1">
      <c r="A4" s="16"/>
      <c r="B4" s="16"/>
      <c r="C4" s="16"/>
      <c r="D4" s="16"/>
      <c r="E4" s="16"/>
      <c r="F4" s="16"/>
      <c r="G4" s="16"/>
      <c r="H4" s="16"/>
      <c r="I4" s="16"/>
    </row>
    <row r="5" spans="1:9" s="17" customFormat="1" ht="17.25">
      <c r="A5" s="163" t="s">
        <v>16</v>
      </c>
      <c r="B5" s="163"/>
      <c r="C5" s="163"/>
      <c r="D5" s="163"/>
      <c r="E5" s="163"/>
      <c r="F5" s="163"/>
      <c r="G5" s="163"/>
      <c r="H5" s="163"/>
      <c r="I5" s="16"/>
    </row>
    <row r="6" spans="1:9" s="17" customFormat="1" ht="5.25" customHeight="1">
      <c r="A6" s="16"/>
      <c r="B6" s="16"/>
      <c r="C6" s="18"/>
      <c r="D6" s="18"/>
      <c r="E6" s="18"/>
      <c r="F6" s="18"/>
      <c r="G6" s="16"/>
      <c r="H6" s="16"/>
      <c r="I6" s="16"/>
    </row>
    <row r="7" spans="1:9" s="17" customFormat="1" ht="19.5" customHeight="1">
      <c r="A7" s="166" t="s">
        <v>80</v>
      </c>
      <c r="B7" s="166"/>
      <c r="C7" s="166"/>
      <c r="D7" s="166"/>
      <c r="E7" s="166"/>
      <c r="F7" s="166"/>
      <c r="G7" s="166"/>
      <c r="H7" s="166"/>
      <c r="I7" s="16"/>
    </row>
    <row r="8" spans="1:9" s="17" customFormat="1" ht="9.75" customHeight="1">
      <c r="A8" s="16"/>
      <c r="B8" s="16"/>
      <c r="C8" s="16"/>
      <c r="D8" s="16"/>
      <c r="E8" s="16"/>
      <c r="F8" s="16"/>
      <c r="G8" s="16"/>
      <c r="H8" s="16"/>
      <c r="I8" s="16"/>
    </row>
    <row r="9" spans="1:9" s="17" customFormat="1" ht="17.25">
      <c r="A9" s="163" t="s">
        <v>130</v>
      </c>
      <c r="B9" s="163"/>
      <c r="C9" s="163"/>
      <c r="D9" s="163"/>
      <c r="E9" s="163"/>
      <c r="F9" s="163"/>
      <c r="G9" s="163"/>
      <c r="H9" s="163"/>
      <c r="I9" s="16"/>
    </row>
    <row r="10" spans="1:9" s="17" customFormat="1" ht="6.7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9" s="17" customFormat="1" ht="17.25">
      <c r="A11" s="163" t="s">
        <v>103</v>
      </c>
      <c r="B11" s="163"/>
      <c r="C11" s="163"/>
      <c r="D11" s="163"/>
      <c r="E11" s="163"/>
      <c r="F11" s="163"/>
      <c r="G11" s="163"/>
      <c r="H11" s="163"/>
      <c r="I11" s="19"/>
    </row>
    <row r="12" spans="1:9" s="17" customFormat="1" ht="4.5" customHeight="1">
      <c r="A12" s="18"/>
      <c r="B12" s="18"/>
      <c r="C12" s="18"/>
      <c r="D12" s="18"/>
      <c r="E12" s="18"/>
      <c r="F12" s="18"/>
      <c r="G12" s="18"/>
      <c r="H12" s="18"/>
      <c r="I12" s="18"/>
    </row>
    <row r="13" spans="1:8" ht="17.25">
      <c r="A13" s="163" t="s">
        <v>128</v>
      </c>
      <c r="B13" s="163"/>
      <c r="C13" s="163"/>
      <c r="D13" s="163"/>
      <c r="E13" s="163"/>
      <c r="F13" s="163"/>
      <c r="G13" s="163"/>
      <c r="H13" s="163"/>
    </row>
    <row r="14" spans="1:8" ht="4.5" customHeight="1">
      <c r="A14" s="18"/>
      <c r="B14" s="18"/>
      <c r="C14" s="18"/>
      <c r="D14" s="18"/>
      <c r="E14" s="18"/>
      <c r="F14" s="18"/>
      <c r="G14" s="18"/>
      <c r="H14" s="18"/>
    </row>
    <row r="15" spans="1:8" ht="17.25">
      <c r="A15" s="163" t="s">
        <v>100</v>
      </c>
      <c r="B15" s="163"/>
      <c r="C15" s="163"/>
      <c r="D15" s="163"/>
      <c r="E15" s="163"/>
      <c r="F15" s="163"/>
      <c r="G15" s="163"/>
      <c r="H15" s="163"/>
    </row>
    <row r="16" spans="1:10" ht="3.75" customHeight="1">
      <c r="A16" s="163"/>
      <c r="B16" s="163"/>
      <c r="C16" s="163"/>
      <c r="D16" s="163"/>
      <c r="E16" s="163"/>
      <c r="F16" s="163"/>
      <c r="G16" s="163"/>
      <c r="H16" s="163"/>
      <c r="J16" s="21"/>
    </row>
    <row r="17" spans="1:9" s="17" customFormat="1" ht="15.75" customHeight="1">
      <c r="A17" s="18"/>
      <c r="B17" s="18"/>
      <c r="C17" s="18"/>
      <c r="D17" s="163" t="s">
        <v>129</v>
      </c>
      <c r="E17" s="163"/>
      <c r="F17" s="163"/>
      <c r="G17" s="163"/>
      <c r="H17" s="163"/>
      <c r="I17" s="18"/>
    </row>
    <row r="18" spans="1:9" s="17" customFormat="1" ht="6" customHeight="1">
      <c r="A18" s="18"/>
      <c r="B18" s="18"/>
      <c r="C18" s="18"/>
      <c r="D18" s="18"/>
      <c r="E18" s="18"/>
      <c r="F18" s="18"/>
      <c r="G18" s="18"/>
      <c r="H18" s="18"/>
      <c r="I18" s="18"/>
    </row>
    <row r="19" spans="1:9" s="17" customFormat="1" ht="18.75" customHeight="1">
      <c r="A19" s="22"/>
      <c r="B19" s="22"/>
      <c r="C19" s="22"/>
      <c r="D19" s="164" t="s">
        <v>105</v>
      </c>
      <c r="E19" s="164"/>
      <c r="F19" s="164"/>
      <c r="G19" s="164"/>
      <c r="H19" s="22" t="s">
        <v>17</v>
      </c>
      <c r="I19" s="23"/>
    </row>
    <row r="20" spans="1:9" s="17" customFormat="1" ht="18.75" customHeight="1">
      <c r="A20" s="24"/>
      <c r="B20" s="24"/>
      <c r="C20" s="24" t="s">
        <v>18</v>
      </c>
      <c r="D20" s="22" t="s">
        <v>19</v>
      </c>
      <c r="E20" s="22"/>
      <c r="F20" s="22" t="s">
        <v>20</v>
      </c>
      <c r="G20" s="22"/>
      <c r="H20" s="24" t="s">
        <v>104</v>
      </c>
      <c r="I20" s="23"/>
    </row>
    <row r="21" spans="1:9" s="17" customFormat="1" ht="18.75" customHeight="1">
      <c r="A21" s="24" t="s">
        <v>21</v>
      </c>
      <c r="B21" s="24" t="s">
        <v>7</v>
      </c>
      <c r="C21" s="24" t="s">
        <v>22</v>
      </c>
      <c r="D21" s="24" t="s">
        <v>23</v>
      </c>
      <c r="E21" s="24" t="s">
        <v>24</v>
      </c>
      <c r="F21" s="24" t="s">
        <v>25</v>
      </c>
      <c r="G21" s="24" t="s">
        <v>26</v>
      </c>
      <c r="H21" s="24" t="s">
        <v>27</v>
      </c>
      <c r="I21" s="23"/>
    </row>
    <row r="22" spans="1:9" s="17" customFormat="1" ht="18.75" customHeight="1">
      <c r="A22" s="24"/>
      <c r="B22" s="24"/>
      <c r="C22" s="24"/>
      <c r="D22" s="56" t="s">
        <v>28</v>
      </c>
      <c r="E22" s="56" t="s">
        <v>29</v>
      </c>
      <c r="F22" s="56" t="s">
        <v>30</v>
      </c>
      <c r="G22" s="56" t="s">
        <v>29</v>
      </c>
      <c r="H22" s="24"/>
      <c r="I22" s="23"/>
    </row>
    <row r="23" spans="1:9" s="17" customFormat="1" ht="20.25" customHeight="1">
      <c r="A23" s="57">
        <v>1</v>
      </c>
      <c r="B23" s="57">
        <v>2</v>
      </c>
      <c r="C23" s="57">
        <v>3</v>
      </c>
      <c r="D23" s="57">
        <v>4</v>
      </c>
      <c r="E23" s="57">
        <v>5</v>
      </c>
      <c r="F23" s="57">
        <v>6</v>
      </c>
      <c r="G23" s="57">
        <v>7</v>
      </c>
      <c r="H23" s="57">
        <v>8</v>
      </c>
      <c r="I23" s="23"/>
    </row>
    <row r="24" spans="1:9" s="17" customFormat="1" ht="17.25">
      <c r="A24" s="22"/>
      <c r="B24" s="22"/>
      <c r="C24" s="25" t="s">
        <v>31</v>
      </c>
      <c r="D24" s="22"/>
      <c r="E24" s="22"/>
      <c r="F24" s="22"/>
      <c r="G24" s="22"/>
      <c r="H24" s="22"/>
      <c r="I24" s="23"/>
    </row>
    <row r="25" spans="1:9" s="17" customFormat="1" ht="19.5" customHeight="1">
      <c r="A25" s="26"/>
      <c r="B25" s="26"/>
      <c r="C25" s="89" t="s">
        <v>32</v>
      </c>
      <c r="D25" s="26"/>
      <c r="E25" s="26"/>
      <c r="F25" s="26"/>
      <c r="G25" s="26"/>
      <c r="H25" s="26"/>
      <c r="I25" s="16"/>
    </row>
    <row r="26" spans="1:9" s="17" customFormat="1" ht="17.25">
      <c r="A26" s="26"/>
      <c r="B26" s="26"/>
      <c r="C26" s="27" t="s">
        <v>33</v>
      </c>
      <c r="D26" s="26"/>
      <c r="E26" s="26"/>
      <c r="F26" s="26"/>
      <c r="G26" s="26"/>
      <c r="H26" s="29"/>
      <c r="I26" s="16"/>
    </row>
    <row r="27" spans="1:9" s="17" customFormat="1" ht="7.5" customHeight="1">
      <c r="A27" s="26"/>
      <c r="B27" s="26"/>
      <c r="C27" s="27"/>
      <c r="D27" s="26"/>
      <c r="E27" s="26"/>
      <c r="F27" s="26"/>
      <c r="G27" s="26"/>
      <c r="H27" s="29"/>
      <c r="I27" s="16"/>
    </row>
    <row r="28" spans="1:9" s="17" customFormat="1" ht="17.25">
      <c r="A28" s="26"/>
      <c r="B28" s="26"/>
      <c r="C28" s="27" t="s">
        <v>34</v>
      </c>
      <c r="D28" s="26"/>
      <c r="E28" s="26"/>
      <c r="F28" s="26"/>
      <c r="G28" s="26"/>
      <c r="H28" s="28"/>
      <c r="I28" s="16"/>
    </row>
    <row r="29" spans="1:9" s="17" customFormat="1" ht="6.75" customHeight="1">
      <c r="A29" s="26"/>
      <c r="B29" s="26"/>
      <c r="C29" s="27"/>
      <c r="D29" s="26"/>
      <c r="E29" s="26"/>
      <c r="F29" s="26"/>
      <c r="G29" s="26"/>
      <c r="H29" s="28"/>
      <c r="I29" s="16"/>
    </row>
    <row r="30" spans="1:9" s="17" customFormat="1" ht="17.25">
      <c r="A30" s="26"/>
      <c r="B30" s="26"/>
      <c r="C30" s="27" t="s">
        <v>35</v>
      </c>
      <c r="D30" s="26"/>
      <c r="E30" s="26"/>
      <c r="F30" s="26"/>
      <c r="G30" s="26"/>
      <c r="H30" s="29"/>
      <c r="I30" s="16"/>
    </row>
    <row r="31" spans="1:9" s="17" customFormat="1" ht="6.75" customHeight="1">
      <c r="A31" s="26"/>
      <c r="B31" s="26"/>
      <c r="C31" s="27"/>
      <c r="D31" s="26"/>
      <c r="E31" s="26"/>
      <c r="F31" s="28"/>
      <c r="G31" s="26"/>
      <c r="H31" s="29"/>
      <c r="I31" s="16"/>
    </row>
    <row r="32" spans="1:9" s="17" customFormat="1" ht="22.5" customHeight="1">
      <c r="A32" s="32"/>
      <c r="B32" s="32"/>
      <c r="C32" s="158" t="s">
        <v>36</v>
      </c>
      <c r="D32" s="31"/>
      <c r="E32" s="30"/>
      <c r="F32" s="30"/>
      <c r="G32" s="30"/>
      <c r="H32" s="31"/>
      <c r="I32" s="16"/>
    </row>
    <row r="33" spans="1:9" s="17" customFormat="1" ht="4.5" customHeight="1">
      <c r="A33" s="147"/>
      <c r="B33" s="32"/>
      <c r="C33" s="143"/>
      <c r="D33" s="32"/>
      <c r="E33" s="32"/>
      <c r="F33" s="33"/>
      <c r="G33" s="32"/>
      <c r="H33" s="34"/>
      <c r="I33" s="16"/>
    </row>
    <row r="34" spans="1:9" s="17" customFormat="1" ht="17.25">
      <c r="A34" s="148"/>
      <c r="B34" s="26"/>
      <c r="C34" s="144" t="s">
        <v>37</v>
      </c>
      <c r="D34" s="26"/>
      <c r="E34" s="26"/>
      <c r="F34" s="26"/>
      <c r="G34" s="26"/>
      <c r="H34" s="28"/>
      <c r="I34" s="16"/>
    </row>
    <row r="35" spans="1:9" s="17" customFormat="1" ht="6" customHeight="1">
      <c r="A35" s="148"/>
      <c r="B35" s="26"/>
      <c r="C35" s="144"/>
      <c r="D35" s="26"/>
      <c r="E35" s="26"/>
      <c r="F35" s="28"/>
      <c r="G35" s="26"/>
      <c r="H35" s="29"/>
      <c r="I35" s="16"/>
    </row>
    <row r="36" spans="1:9" s="17" customFormat="1" ht="17.25">
      <c r="A36" s="148"/>
      <c r="B36" s="26"/>
      <c r="C36" s="144" t="s">
        <v>38</v>
      </c>
      <c r="D36" s="26"/>
      <c r="E36" s="26"/>
      <c r="F36" s="26"/>
      <c r="G36" s="26"/>
      <c r="H36" s="28"/>
      <c r="I36" s="16"/>
    </row>
    <row r="37" spans="1:9" s="17" customFormat="1" ht="6" customHeight="1">
      <c r="A37" s="148"/>
      <c r="B37" s="26"/>
      <c r="C37" s="144"/>
      <c r="D37" s="26"/>
      <c r="E37" s="26"/>
      <c r="F37" s="26"/>
      <c r="G37" s="26"/>
      <c r="H37" s="28"/>
      <c r="I37" s="16"/>
    </row>
    <row r="38" spans="1:9" s="17" customFormat="1" ht="18.75" customHeight="1">
      <c r="A38" s="148">
        <v>1</v>
      </c>
      <c r="B38" s="26" t="s">
        <v>102</v>
      </c>
      <c r="C38" s="144" t="s">
        <v>100</v>
      </c>
      <c r="D38" s="28">
        <f>2!E4</f>
        <v>0</v>
      </c>
      <c r="E38" s="26"/>
      <c r="F38" s="28"/>
      <c r="G38" s="26"/>
      <c r="H38" s="28">
        <f>D38</f>
        <v>0</v>
      </c>
      <c r="I38" s="16"/>
    </row>
    <row r="39" spans="1:9" s="17" customFormat="1" ht="8.25" customHeight="1">
      <c r="A39" s="148"/>
      <c r="B39" s="26"/>
      <c r="C39" s="145"/>
      <c r="D39" s="38"/>
      <c r="E39" s="39"/>
      <c r="F39" s="38"/>
      <c r="G39" s="39"/>
      <c r="H39" s="38"/>
      <c r="I39" s="16"/>
    </row>
    <row r="40" spans="1:9" s="17" customFormat="1" ht="21.75" customHeight="1">
      <c r="A40" s="149"/>
      <c r="B40" s="39"/>
      <c r="C40" s="146" t="s">
        <v>39</v>
      </c>
      <c r="D40" s="106">
        <f>D38</f>
        <v>0</v>
      </c>
      <c r="E40" s="107"/>
      <c r="F40" s="107"/>
      <c r="G40" s="106"/>
      <c r="H40" s="106">
        <f>D40</f>
        <v>0</v>
      </c>
      <c r="I40" s="16"/>
    </row>
    <row r="41" spans="1:9" s="17" customFormat="1" ht="8.25" customHeight="1">
      <c r="A41" s="32"/>
      <c r="B41" s="32"/>
      <c r="C41" s="25"/>
      <c r="D41" s="32"/>
      <c r="E41" s="32"/>
      <c r="F41" s="32"/>
      <c r="G41" s="32"/>
      <c r="H41" s="33"/>
      <c r="I41" s="16"/>
    </row>
    <row r="42" spans="1:9" s="17" customFormat="1" ht="17.25">
      <c r="A42" s="26"/>
      <c r="B42" s="26"/>
      <c r="C42" s="27" t="s">
        <v>40</v>
      </c>
      <c r="D42" s="26"/>
      <c r="E42" s="26"/>
      <c r="F42" s="26"/>
      <c r="G42" s="26"/>
      <c r="H42" s="28"/>
      <c r="I42" s="16"/>
    </row>
    <row r="43" spans="1:9" s="36" customFormat="1" ht="17.25">
      <c r="A43" s="26"/>
      <c r="B43" s="26"/>
      <c r="C43" s="35" t="s">
        <v>41</v>
      </c>
      <c r="D43" s="26"/>
      <c r="E43" s="26"/>
      <c r="F43" s="26"/>
      <c r="G43" s="26"/>
      <c r="H43" s="28"/>
      <c r="I43" s="16"/>
    </row>
    <row r="44" spans="1:9" s="36" customFormat="1" ht="7.5" customHeight="1">
      <c r="A44" s="26"/>
      <c r="B44" s="26"/>
      <c r="C44" s="37"/>
      <c r="D44" s="38"/>
      <c r="E44" s="38"/>
      <c r="F44" s="38"/>
      <c r="G44" s="38"/>
      <c r="H44" s="38"/>
      <c r="I44" s="16"/>
    </row>
    <row r="45" spans="1:9" s="36" customFormat="1" ht="17.25">
      <c r="A45" s="26"/>
      <c r="B45" s="26"/>
      <c r="C45" s="27" t="s">
        <v>42</v>
      </c>
      <c r="D45" s="28">
        <f>D40</f>
        <v>0</v>
      </c>
      <c r="E45" s="26"/>
      <c r="F45" s="26"/>
      <c r="G45" s="26"/>
      <c r="H45" s="28">
        <f>D45</f>
        <v>0</v>
      </c>
      <c r="I45" s="16"/>
    </row>
    <row r="46" spans="1:9" s="36" customFormat="1" ht="8.25" customHeight="1">
      <c r="A46" s="26"/>
      <c r="B46" s="26"/>
      <c r="C46" s="27"/>
      <c r="D46" s="26"/>
      <c r="E46" s="26"/>
      <c r="F46" s="26"/>
      <c r="G46" s="26"/>
      <c r="H46" s="26"/>
      <c r="I46" s="16"/>
    </row>
    <row r="47" spans="1:9" s="36" customFormat="1" ht="17.25">
      <c r="A47" s="26"/>
      <c r="B47" s="26"/>
      <c r="C47" s="27" t="s">
        <v>43</v>
      </c>
      <c r="D47" s="26"/>
      <c r="E47" s="26"/>
      <c r="F47" s="26"/>
      <c r="G47" s="26"/>
      <c r="H47" s="26"/>
      <c r="I47" s="16"/>
    </row>
    <row r="48" spans="1:9" s="36" customFormat="1" ht="7.5" customHeight="1">
      <c r="A48" s="26"/>
      <c r="B48" s="26"/>
      <c r="C48" s="27"/>
      <c r="D48" s="26"/>
      <c r="E48" s="26"/>
      <c r="F48" s="26"/>
      <c r="G48" s="26"/>
      <c r="H48" s="26"/>
      <c r="I48" s="16"/>
    </row>
    <row r="49" spans="1:9" s="36" customFormat="1" ht="17.25">
      <c r="A49" s="26">
        <v>2</v>
      </c>
      <c r="B49" s="26"/>
      <c r="C49" s="35" t="s">
        <v>44</v>
      </c>
      <c r="D49" s="26"/>
      <c r="E49" s="26"/>
      <c r="F49" s="26"/>
      <c r="G49" s="26"/>
      <c r="H49" s="28"/>
      <c r="I49" s="16"/>
    </row>
    <row r="50" spans="1:9" s="36" customFormat="1" ht="17.25">
      <c r="A50" s="26"/>
      <c r="B50" s="26"/>
      <c r="C50" s="35" t="s">
        <v>45</v>
      </c>
      <c r="D50" s="26"/>
      <c r="E50" s="26"/>
      <c r="F50" s="26"/>
      <c r="G50" s="26"/>
      <c r="H50" s="28"/>
      <c r="I50" s="16"/>
    </row>
    <row r="51" spans="1:9" s="36" customFormat="1" ht="8.25" customHeight="1">
      <c r="A51" s="26"/>
      <c r="B51" s="26"/>
      <c r="C51" s="37"/>
      <c r="D51" s="39"/>
      <c r="E51" s="39"/>
      <c r="F51" s="39"/>
      <c r="G51" s="38"/>
      <c r="H51" s="38"/>
      <c r="I51" s="16"/>
    </row>
    <row r="52" spans="1:9" s="17" customFormat="1" ht="17.25">
      <c r="A52" s="26"/>
      <c r="B52" s="26"/>
      <c r="C52" s="27" t="s">
        <v>46</v>
      </c>
      <c r="D52" s="28"/>
      <c r="E52" s="26"/>
      <c r="F52" s="26"/>
      <c r="G52" s="28"/>
      <c r="H52" s="28"/>
      <c r="I52" s="16"/>
    </row>
    <row r="53" spans="1:9" s="17" customFormat="1" ht="7.5" customHeight="1">
      <c r="A53" s="26"/>
      <c r="B53" s="26"/>
      <c r="C53" s="27"/>
      <c r="D53" s="28"/>
      <c r="E53" s="26"/>
      <c r="F53" s="26"/>
      <c r="G53" s="28"/>
      <c r="H53" s="28"/>
      <c r="I53" s="16"/>
    </row>
    <row r="54" spans="1:9" s="17" customFormat="1" ht="17.25">
      <c r="A54" s="26"/>
      <c r="B54" s="26"/>
      <c r="C54" s="27" t="s">
        <v>47</v>
      </c>
      <c r="D54" s="26"/>
      <c r="E54" s="26"/>
      <c r="F54" s="26"/>
      <c r="G54" s="26"/>
      <c r="H54" s="28"/>
      <c r="I54" s="16"/>
    </row>
    <row r="55" spans="1:9" s="36" customFormat="1" ht="4.5" customHeight="1">
      <c r="A55" s="26"/>
      <c r="B55" s="26"/>
      <c r="C55" s="27"/>
      <c r="D55" s="26"/>
      <c r="E55" s="26"/>
      <c r="F55" s="26"/>
      <c r="G55" s="26"/>
      <c r="H55" s="26"/>
      <c r="I55" s="16"/>
    </row>
    <row r="56" spans="1:9" s="36" customFormat="1" ht="17.25">
      <c r="A56" s="26">
        <v>3</v>
      </c>
      <c r="B56" s="26"/>
      <c r="C56" s="27" t="s">
        <v>48</v>
      </c>
      <c r="D56" s="26"/>
      <c r="E56" s="26"/>
      <c r="F56" s="26"/>
      <c r="G56" s="26"/>
      <c r="H56" s="26"/>
      <c r="I56" s="16"/>
    </row>
    <row r="57" spans="1:9" s="36" customFormat="1" ht="17.25">
      <c r="A57" s="26"/>
      <c r="B57" s="26"/>
      <c r="C57" s="40">
        <v>-0.02</v>
      </c>
      <c r="D57" s="26"/>
      <c r="E57" s="26"/>
      <c r="F57" s="26"/>
      <c r="G57" s="28">
        <f>D45*0.02</f>
        <v>0</v>
      </c>
      <c r="H57" s="28">
        <f>G57</f>
        <v>0</v>
      </c>
      <c r="I57" s="16"/>
    </row>
    <row r="58" spans="1:9" s="36" customFormat="1" ht="7.5" customHeight="1">
      <c r="A58" s="26"/>
      <c r="B58" s="26"/>
      <c r="C58" s="39"/>
      <c r="D58" s="39"/>
      <c r="E58" s="39"/>
      <c r="F58" s="39"/>
      <c r="G58" s="39"/>
      <c r="H58" s="39"/>
      <c r="I58" s="16"/>
    </row>
    <row r="59" spans="1:9" s="36" customFormat="1" ht="17.25">
      <c r="A59" s="26"/>
      <c r="B59" s="26"/>
      <c r="C59" s="35" t="s">
        <v>49</v>
      </c>
      <c r="D59" s="26"/>
      <c r="E59" s="26"/>
      <c r="F59" s="26"/>
      <c r="G59" s="28">
        <f>SUM(G57:G58)</f>
        <v>0</v>
      </c>
      <c r="H59" s="28">
        <f>G59</f>
        <v>0</v>
      </c>
      <c r="I59" s="16"/>
    </row>
    <row r="60" spans="1:9" s="36" customFormat="1" ht="8.25" customHeight="1">
      <c r="A60" s="26"/>
      <c r="B60" s="26"/>
      <c r="C60" s="41"/>
      <c r="D60" s="39"/>
      <c r="E60" s="39"/>
      <c r="F60" s="39"/>
      <c r="G60" s="38"/>
      <c r="H60" s="38"/>
      <c r="I60" s="16"/>
    </row>
    <row r="61" spans="1:9" s="36" customFormat="1" ht="17.25">
      <c r="A61" s="26"/>
      <c r="B61" s="26"/>
      <c r="C61" s="27" t="s">
        <v>50</v>
      </c>
      <c r="D61" s="28">
        <f>D45</f>
        <v>0</v>
      </c>
      <c r="E61" s="26"/>
      <c r="F61" s="26"/>
      <c r="G61" s="28">
        <f>G52+G59</f>
        <v>0</v>
      </c>
      <c r="H61" s="28">
        <f>G61+D61</f>
        <v>0</v>
      </c>
      <c r="I61" s="16"/>
    </row>
    <row r="62" spans="1:9" s="36" customFormat="1" ht="7.5" customHeight="1">
      <c r="A62" s="26"/>
      <c r="B62" s="26"/>
      <c r="C62" s="27"/>
      <c r="D62" s="26"/>
      <c r="E62" s="26"/>
      <c r="F62" s="26"/>
      <c r="G62" s="28"/>
      <c r="H62" s="28"/>
      <c r="I62" s="16"/>
    </row>
    <row r="63" spans="1:9" s="42" customFormat="1" ht="17.25">
      <c r="A63" s="26">
        <v>4</v>
      </c>
      <c r="B63" s="26"/>
      <c r="C63" s="40" t="s">
        <v>51</v>
      </c>
      <c r="D63" s="28"/>
      <c r="E63" s="26"/>
      <c r="F63" s="26"/>
      <c r="G63" s="28"/>
      <c r="H63" s="28"/>
      <c r="I63" s="16"/>
    </row>
    <row r="64" spans="1:9" s="42" customFormat="1" ht="7.5" customHeight="1">
      <c r="A64" s="26"/>
      <c r="B64" s="26"/>
      <c r="C64" s="43"/>
      <c r="D64" s="38"/>
      <c r="E64" s="39"/>
      <c r="F64" s="39"/>
      <c r="G64" s="38"/>
      <c r="H64" s="38"/>
      <c r="I64" s="16"/>
    </row>
    <row r="65" spans="1:9" s="42" customFormat="1" ht="17.25">
      <c r="A65" s="26"/>
      <c r="B65" s="26"/>
      <c r="C65" s="40" t="s">
        <v>12</v>
      </c>
      <c r="D65" s="28">
        <f>D61</f>
        <v>0</v>
      </c>
      <c r="E65" s="26"/>
      <c r="F65" s="26"/>
      <c r="G65" s="28">
        <f>SUM(G61:G64)</f>
        <v>0</v>
      </c>
      <c r="H65" s="28">
        <f>G65+D65</f>
        <v>0</v>
      </c>
      <c r="I65" s="16"/>
    </row>
    <row r="66" spans="1:9" s="42" customFormat="1" ht="7.5" customHeight="1">
      <c r="A66" s="26"/>
      <c r="B66" s="26"/>
      <c r="C66" s="40"/>
      <c r="D66" s="28"/>
      <c r="E66" s="26"/>
      <c r="F66" s="26"/>
      <c r="G66" s="28"/>
      <c r="H66" s="28"/>
      <c r="I66" s="16"/>
    </row>
    <row r="67" spans="1:9" s="42" customFormat="1" ht="17.25">
      <c r="A67" s="26">
        <v>5</v>
      </c>
      <c r="B67" s="26"/>
      <c r="C67" s="119" t="s">
        <v>109</v>
      </c>
      <c r="D67" s="120">
        <f>D65*0.03</f>
        <v>0</v>
      </c>
      <c r="E67" s="121"/>
      <c r="F67" s="121"/>
      <c r="G67" s="120"/>
      <c r="H67" s="120">
        <f>D65*0.03</f>
        <v>0</v>
      </c>
      <c r="I67" s="16"/>
    </row>
    <row r="68" spans="1:9" s="42" customFormat="1" ht="6.75" customHeight="1">
      <c r="A68" s="26"/>
      <c r="B68" s="26"/>
      <c r="C68" s="122"/>
      <c r="D68" s="123"/>
      <c r="E68" s="121"/>
      <c r="F68" s="121"/>
      <c r="G68" s="123"/>
      <c r="H68" s="123"/>
      <c r="I68" s="16"/>
    </row>
    <row r="69" spans="1:9" s="42" customFormat="1" ht="17.25">
      <c r="A69" s="26"/>
      <c r="B69" s="26"/>
      <c r="C69" s="122" t="s">
        <v>12</v>
      </c>
      <c r="D69" s="123">
        <f>D67+D65</f>
        <v>0</v>
      </c>
      <c r="E69" s="121"/>
      <c r="F69" s="121"/>
      <c r="G69" s="123"/>
      <c r="H69" s="123">
        <f>H67+H65</f>
        <v>0</v>
      </c>
      <c r="I69" s="16"/>
    </row>
    <row r="70" spans="1:9" s="42" customFormat="1" ht="7.5" customHeight="1">
      <c r="A70" s="26"/>
      <c r="B70" s="26"/>
      <c r="C70" s="122"/>
      <c r="D70" s="123"/>
      <c r="E70" s="121"/>
      <c r="F70" s="121"/>
      <c r="G70" s="123"/>
      <c r="H70" s="123"/>
      <c r="I70" s="16"/>
    </row>
    <row r="71" spans="1:9" s="42" customFormat="1" ht="18" customHeight="1">
      <c r="A71" s="26"/>
      <c r="B71" s="26"/>
      <c r="C71" s="122" t="s">
        <v>52</v>
      </c>
      <c r="D71" s="123"/>
      <c r="E71" s="121"/>
      <c r="F71" s="121"/>
      <c r="G71" s="121"/>
      <c r="H71" s="123"/>
      <c r="I71" s="16"/>
    </row>
    <row r="72" spans="1:9" s="42" customFormat="1" ht="17.25">
      <c r="A72" s="26">
        <v>6</v>
      </c>
      <c r="B72" s="26"/>
      <c r="C72" s="124" t="s">
        <v>53</v>
      </c>
      <c r="D72" s="123">
        <f>D69*0.18</f>
        <v>0</v>
      </c>
      <c r="E72" s="121"/>
      <c r="F72" s="121"/>
      <c r="G72" s="123">
        <f>G65*0.18</f>
        <v>0</v>
      </c>
      <c r="H72" s="123">
        <f>H69*0.18</f>
        <v>0</v>
      </c>
      <c r="I72" s="16"/>
    </row>
    <row r="73" spans="1:9" s="42" customFormat="1" ht="6.75" customHeight="1">
      <c r="A73" s="26"/>
      <c r="B73" s="26"/>
      <c r="C73" s="37"/>
      <c r="D73" s="38"/>
      <c r="E73" s="39"/>
      <c r="F73" s="39"/>
      <c r="G73" s="38"/>
      <c r="H73" s="38"/>
      <c r="I73" s="23"/>
    </row>
    <row r="74" spans="1:10" s="42" customFormat="1" ht="17.25">
      <c r="A74" s="26"/>
      <c r="B74" s="26"/>
      <c r="C74" s="26" t="s">
        <v>54</v>
      </c>
      <c r="D74" s="28">
        <f>SUM(D69:D73)</f>
        <v>0</v>
      </c>
      <c r="E74" s="26"/>
      <c r="F74" s="26"/>
      <c r="G74" s="28">
        <f>G65+G72</f>
        <v>0</v>
      </c>
      <c r="H74" s="28">
        <f>SUM(H69:H73)</f>
        <v>0</v>
      </c>
      <c r="I74" s="23"/>
      <c r="J74" s="87"/>
    </row>
    <row r="75" spans="1:9" s="42" customFormat="1" ht="6.75" customHeight="1">
      <c r="A75" s="26"/>
      <c r="B75" s="26"/>
      <c r="C75" s="26"/>
      <c r="D75" s="28"/>
      <c r="E75" s="26"/>
      <c r="F75" s="26"/>
      <c r="G75" s="28"/>
      <c r="H75" s="28"/>
      <c r="I75" s="23"/>
    </row>
    <row r="76" spans="1:9" s="42" customFormat="1" ht="17.25">
      <c r="A76" s="26"/>
      <c r="B76" s="26"/>
      <c r="C76" s="35" t="s">
        <v>55</v>
      </c>
      <c r="D76" s="28"/>
      <c r="E76" s="35"/>
      <c r="F76" s="35"/>
      <c r="G76" s="28"/>
      <c r="H76" s="28"/>
      <c r="I76" s="23"/>
    </row>
    <row r="77" spans="1:9" s="42" customFormat="1" ht="7.5" customHeight="1">
      <c r="A77" s="39"/>
      <c r="B77" s="39"/>
      <c r="C77" s="41"/>
      <c r="D77" s="38"/>
      <c r="E77" s="41"/>
      <c r="F77" s="41"/>
      <c r="G77" s="38"/>
      <c r="H77" s="38"/>
      <c r="I77" s="23"/>
    </row>
    <row r="78" spans="1:9" s="42" customFormat="1" ht="17.25">
      <c r="A78" s="44"/>
      <c r="B78" s="44"/>
      <c r="C78" s="44"/>
      <c r="D78" s="44"/>
      <c r="E78" s="44"/>
      <c r="F78" s="44"/>
      <c r="G78" s="44"/>
      <c r="H78" s="44"/>
      <c r="I78" s="23"/>
    </row>
    <row r="79" spans="1:9" s="42" customFormat="1" ht="17.25">
      <c r="A79" s="165" t="s">
        <v>131</v>
      </c>
      <c r="B79" s="165"/>
      <c r="C79" s="165"/>
      <c r="D79" s="165"/>
      <c r="E79" s="165"/>
      <c r="F79" s="165"/>
      <c r="G79" s="165"/>
      <c r="H79" s="165"/>
      <c r="I79" s="23"/>
    </row>
    <row r="80" spans="9:10" s="42" customFormat="1" ht="17.25">
      <c r="I80" s="45"/>
      <c r="J80" s="45"/>
    </row>
    <row r="81" spans="1:9" s="42" customFormat="1" ht="17.25">
      <c r="A81" s="44"/>
      <c r="B81" s="44"/>
      <c r="C81" s="44"/>
      <c r="D81" s="44"/>
      <c r="E81" s="44"/>
      <c r="F81" s="45"/>
      <c r="G81" s="45"/>
      <c r="H81" s="44"/>
      <c r="I81" s="23"/>
    </row>
    <row r="82" spans="1:9" s="42" customFormat="1" ht="17.25">
      <c r="A82" s="44"/>
      <c r="B82" s="44"/>
      <c r="C82" s="44"/>
      <c r="D82" s="44"/>
      <c r="E82" s="44"/>
      <c r="F82" s="44"/>
      <c r="G82" s="44"/>
      <c r="H82" s="44"/>
      <c r="I82" s="23"/>
    </row>
    <row r="83" spans="1:9" s="36" customFormat="1" ht="17.25">
      <c r="A83" s="44"/>
      <c r="B83" s="44"/>
      <c r="C83" s="44"/>
      <c r="D83" s="44"/>
      <c r="E83" s="44"/>
      <c r="F83" s="44"/>
      <c r="G83" s="44"/>
      <c r="H83" s="44"/>
      <c r="I83" s="23"/>
    </row>
    <row r="84" spans="1:8" s="23" customFormat="1" ht="17.25">
      <c r="A84" s="44"/>
      <c r="B84" s="44"/>
      <c r="C84" s="44"/>
      <c r="D84" s="44"/>
      <c r="E84" s="44"/>
      <c r="F84" s="45"/>
      <c r="G84" s="45"/>
      <c r="H84" s="44"/>
    </row>
    <row r="85" spans="1:9" s="36" customFormat="1" ht="17.25">
      <c r="A85" s="44"/>
      <c r="B85" s="44"/>
      <c r="C85" s="44"/>
      <c r="D85" s="44"/>
      <c r="E85" s="44"/>
      <c r="F85" s="44"/>
      <c r="G85" s="44"/>
      <c r="H85" s="44"/>
      <c r="I85" s="23"/>
    </row>
    <row r="86" spans="1:9" s="42" customFormat="1" ht="17.25">
      <c r="A86" s="44"/>
      <c r="B86" s="44"/>
      <c r="C86" s="44"/>
      <c r="D86" s="44"/>
      <c r="E86" s="44"/>
      <c r="F86" s="45"/>
      <c r="G86" s="45"/>
      <c r="H86" s="44"/>
      <c r="I86" s="23"/>
    </row>
    <row r="87" spans="1:9" s="42" customFormat="1" ht="17.25">
      <c r="A87" s="44"/>
      <c r="B87" s="44"/>
      <c r="C87" s="44"/>
      <c r="D87" s="44"/>
      <c r="E87" s="44"/>
      <c r="F87" s="44"/>
      <c r="G87" s="44"/>
      <c r="H87" s="44"/>
      <c r="I87" s="23"/>
    </row>
    <row r="88" spans="1:9" s="42" customFormat="1" ht="17.25">
      <c r="A88" s="44"/>
      <c r="B88" s="44"/>
      <c r="C88" s="44"/>
      <c r="D88" s="44"/>
      <c r="E88" s="45"/>
      <c r="F88" s="45"/>
      <c r="G88" s="45"/>
      <c r="H88" s="44"/>
      <c r="I88" s="23"/>
    </row>
  </sheetData>
  <sheetProtection/>
  <mergeCells count="13">
    <mergeCell ref="A7:H7"/>
    <mergeCell ref="A15:H15"/>
    <mergeCell ref="A1:H1"/>
    <mergeCell ref="A9:H9"/>
    <mergeCell ref="A3:E3"/>
    <mergeCell ref="G3:H3"/>
    <mergeCell ref="A5:H5"/>
    <mergeCell ref="A16:H16"/>
    <mergeCell ref="D17:H17"/>
    <mergeCell ref="D19:G19"/>
    <mergeCell ref="A79:H79"/>
    <mergeCell ref="A11:H11"/>
    <mergeCell ref="A13:H13"/>
  </mergeCells>
  <printOptions/>
  <pageMargins left="0.31" right="0.21" top="0.42" bottom="0.51" header="0.29" footer="0.4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SheetLayoutView="75" zoomScalePageLayoutView="0" workbookViewId="0" topLeftCell="A1">
      <selection activeCell="K11" sqref="K11"/>
    </sheetView>
  </sheetViews>
  <sheetFormatPr defaultColWidth="9.125" defaultRowHeight="12.75"/>
  <cols>
    <col min="1" max="1" width="4.625" style="2" customWidth="1"/>
    <col min="2" max="2" width="12.625" style="4" customWidth="1"/>
    <col min="3" max="3" width="53.50390625" style="2" customWidth="1"/>
    <col min="4" max="4" width="10.50390625" style="2" customWidth="1"/>
    <col min="5" max="5" width="15.125" style="2" customWidth="1"/>
    <col min="6" max="6" width="16.50390625" style="2" customWidth="1"/>
    <col min="7" max="7" width="14.625" style="2" customWidth="1"/>
    <col min="8" max="8" width="17.00390625" style="2" customWidth="1"/>
    <col min="9" max="9" width="15.875" style="2" customWidth="1"/>
    <col min="10" max="10" width="13.625" style="1" customWidth="1"/>
    <col min="11" max="11" width="13.375" style="2" bestFit="1" customWidth="1"/>
    <col min="12" max="12" width="10.125" style="2" bestFit="1" customWidth="1"/>
    <col min="13" max="16384" width="9.125" style="2" customWidth="1"/>
  </cols>
  <sheetData>
    <row r="1" spans="1:8" ht="32.25" customHeight="1">
      <c r="A1" s="196" t="s">
        <v>127</v>
      </c>
      <c r="B1" s="196"/>
      <c r="C1" s="196"/>
      <c r="D1" s="196"/>
      <c r="E1" s="196"/>
      <c r="F1" s="196"/>
      <c r="G1" s="196"/>
      <c r="H1" s="196"/>
    </row>
    <row r="2" spans="1:8" ht="27" customHeight="1">
      <c r="A2" s="196" t="s">
        <v>101</v>
      </c>
      <c r="B2" s="196"/>
      <c r="C2" s="196"/>
      <c r="D2" s="196"/>
      <c r="E2" s="196"/>
      <c r="F2" s="196"/>
      <c r="G2" s="196"/>
      <c r="H2" s="196"/>
    </row>
    <row r="3" spans="1:8" ht="26.25" customHeight="1">
      <c r="A3" s="196" t="s">
        <v>126</v>
      </c>
      <c r="B3" s="196"/>
      <c r="C3" s="196"/>
      <c r="D3" s="196"/>
      <c r="E3" s="196"/>
      <c r="F3" s="196"/>
      <c r="G3" s="196"/>
      <c r="H3" s="196"/>
    </row>
    <row r="4" spans="2:8" ht="28.5" customHeight="1">
      <c r="B4" s="178" t="s">
        <v>14</v>
      </c>
      <c r="C4" s="178"/>
      <c r="D4" s="178"/>
      <c r="E4" s="85">
        <f>H61/1000</f>
        <v>0</v>
      </c>
      <c r="F4" s="85"/>
      <c r="G4" s="199" t="s">
        <v>58</v>
      </c>
      <c r="H4" s="199"/>
    </row>
    <row r="5" spans="1:8" ht="25.5" customHeight="1">
      <c r="A5" s="181" t="s">
        <v>1</v>
      </c>
      <c r="B5" s="181" t="s">
        <v>7</v>
      </c>
      <c r="C5" s="181" t="s">
        <v>2</v>
      </c>
      <c r="D5" s="181" t="s">
        <v>122</v>
      </c>
      <c r="E5" s="181" t="s">
        <v>3</v>
      </c>
      <c r="F5" s="181"/>
      <c r="G5" s="181" t="s">
        <v>8</v>
      </c>
      <c r="H5" s="181"/>
    </row>
    <row r="6" spans="1:8" ht="47.25" customHeight="1">
      <c r="A6" s="181"/>
      <c r="B6" s="181"/>
      <c r="C6" s="181"/>
      <c r="D6" s="181"/>
      <c r="E6" s="5" t="s">
        <v>9</v>
      </c>
      <c r="F6" s="5" t="s">
        <v>10</v>
      </c>
      <c r="G6" s="5" t="s">
        <v>11</v>
      </c>
      <c r="H6" s="5" t="s">
        <v>12</v>
      </c>
    </row>
    <row r="7" spans="1:8" ht="18.7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68.25" customHeight="1">
      <c r="A8" s="191">
        <v>1</v>
      </c>
      <c r="B8" s="188" t="s">
        <v>124</v>
      </c>
      <c r="C8" s="59" t="s">
        <v>123</v>
      </c>
      <c r="D8" s="60" t="s">
        <v>4</v>
      </c>
      <c r="E8" s="9"/>
      <c r="F8" s="159">
        <v>0.00033</v>
      </c>
      <c r="G8" s="9"/>
      <c r="H8" s="47"/>
    </row>
    <row r="9" spans="1:11" ht="24" customHeight="1">
      <c r="A9" s="192"/>
      <c r="B9" s="192"/>
      <c r="C9" s="61" t="s">
        <v>5</v>
      </c>
      <c r="D9" s="62" t="s">
        <v>6</v>
      </c>
      <c r="E9" s="14">
        <v>34</v>
      </c>
      <c r="F9" s="11">
        <f>E9*F8</f>
        <v>0.01122</v>
      </c>
      <c r="G9" s="7"/>
      <c r="H9" s="49"/>
      <c r="I9" s="3"/>
      <c r="J9" s="6"/>
      <c r="K9" s="3"/>
    </row>
    <row r="10" spans="1:11" ht="24" customHeight="1">
      <c r="A10" s="192"/>
      <c r="B10" s="192"/>
      <c r="C10" s="15" t="s">
        <v>96</v>
      </c>
      <c r="D10" s="62" t="s">
        <v>63</v>
      </c>
      <c r="E10" s="14">
        <v>80.3</v>
      </c>
      <c r="F10" s="11">
        <f>E10*F8</f>
        <v>0.026498999999999998</v>
      </c>
      <c r="G10" s="7"/>
      <c r="H10" s="49"/>
      <c r="I10" s="3"/>
      <c r="J10" s="6"/>
      <c r="K10" s="3"/>
    </row>
    <row r="11" spans="1:11" ht="24" customHeight="1">
      <c r="A11" s="192"/>
      <c r="B11" s="192"/>
      <c r="C11" s="61" t="s">
        <v>60</v>
      </c>
      <c r="D11" s="99" t="s">
        <v>59</v>
      </c>
      <c r="E11" s="14">
        <v>5.6</v>
      </c>
      <c r="F11" s="11">
        <f>E11*F8</f>
        <v>0.0018479999999999998</v>
      </c>
      <c r="G11" s="7"/>
      <c r="H11" s="49"/>
      <c r="I11" s="3"/>
      <c r="J11" s="6"/>
      <c r="K11" s="3"/>
    </row>
    <row r="12" spans="1:8" ht="45" customHeight="1">
      <c r="A12" s="191">
        <v>2</v>
      </c>
      <c r="B12" s="179" t="s">
        <v>81</v>
      </c>
      <c r="C12" s="59" t="s">
        <v>97</v>
      </c>
      <c r="D12" s="60" t="s">
        <v>13</v>
      </c>
      <c r="E12" s="12"/>
      <c r="F12" s="10">
        <v>0.01</v>
      </c>
      <c r="G12" s="12"/>
      <c r="H12" s="10"/>
    </row>
    <row r="13" spans="1:8" ht="25.5" customHeight="1">
      <c r="A13" s="180"/>
      <c r="B13" s="180"/>
      <c r="C13" s="61" t="s">
        <v>5</v>
      </c>
      <c r="D13" s="62" t="s">
        <v>6</v>
      </c>
      <c r="E13" s="53">
        <v>2.06</v>
      </c>
      <c r="F13" s="7">
        <f>E13*F12</f>
        <v>0.0206</v>
      </c>
      <c r="G13" s="53"/>
      <c r="H13" s="7"/>
    </row>
    <row r="14" spans="1:8" ht="47.25" customHeight="1">
      <c r="A14" s="91">
        <v>3</v>
      </c>
      <c r="B14" s="100" t="s">
        <v>116</v>
      </c>
      <c r="C14" s="102" t="s">
        <v>119</v>
      </c>
      <c r="D14" s="60" t="s">
        <v>56</v>
      </c>
      <c r="E14" s="60"/>
      <c r="F14" s="160">
        <v>0.0022</v>
      </c>
      <c r="G14" s="60"/>
      <c r="H14" s="67"/>
    </row>
    <row r="15" spans="1:8" ht="22.5" customHeight="1">
      <c r="A15" s="92"/>
      <c r="B15" s="101"/>
      <c r="C15" s="68" t="s">
        <v>72</v>
      </c>
      <c r="D15" s="69" t="s">
        <v>79</v>
      </c>
      <c r="E15" s="69">
        <v>592</v>
      </c>
      <c r="F15" s="70">
        <f>E15*F14</f>
        <v>1.3024</v>
      </c>
      <c r="G15" s="69"/>
      <c r="H15" s="70"/>
    </row>
    <row r="16" spans="1:8" ht="22.5" customHeight="1">
      <c r="A16" s="93"/>
      <c r="B16" s="93"/>
      <c r="C16" s="71" t="s">
        <v>117</v>
      </c>
      <c r="D16" s="72" t="s">
        <v>59</v>
      </c>
      <c r="E16" s="72">
        <v>410</v>
      </c>
      <c r="F16" s="73">
        <f>E16*F14</f>
        <v>0.902</v>
      </c>
      <c r="G16" s="72"/>
      <c r="H16" s="70"/>
    </row>
    <row r="17" spans="1:8" ht="33" customHeight="1">
      <c r="A17" s="86">
        <v>4</v>
      </c>
      <c r="B17" s="63" t="s">
        <v>71</v>
      </c>
      <c r="C17" s="64" t="s">
        <v>118</v>
      </c>
      <c r="D17" s="65" t="s">
        <v>67</v>
      </c>
      <c r="E17" s="66" t="s">
        <v>125</v>
      </c>
      <c r="F17" s="46">
        <v>5.12</v>
      </c>
      <c r="G17" s="66"/>
      <c r="H17" s="46"/>
    </row>
    <row r="18" spans="1:8" ht="39" customHeight="1">
      <c r="A18" s="191">
        <v>5</v>
      </c>
      <c r="B18" s="175" t="s">
        <v>89</v>
      </c>
      <c r="C18" s="94" t="s">
        <v>95</v>
      </c>
      <c r="D18" s="88" t="s">
        <v>85</v>
      </c>
      <c r="E18" s="9"/>
      <c r="F18" s="10">
        <v>0.1</v>
      </c>
      <c r="G18" s="95"/>
      <c r="H18" s="10"/>
    </row>
    <row r="19" spans="1:8" ht="25.5" customHeight="1">
      <c r="A19" s="197"/>
      <c r="B19" s="176"/>
      <c r="C19" s="13" t="s">
        <v>5</v>
      </c>
      <c r="D19" s="90" t="s">
        <v>6</v>
      </c>
      <c r="E19" s="14">
        <v>80</v>
      </c>
      <c r="F19" s="7">
        <f>E19*F18</f>
        <v>8</v>
      </c>
      <c r="G19" s="96"/>
      <c r="H19" s="7"/>
    </row>
    <row r="20" spans="1:8" ht="21" customHeight="1">
      <c r="A20" s="197"/>
      <c r="B20" s="176"/>
      <c r="C20" s="15" t="s">
        <v>86</v>
      </c>
      <c r="D20" s="90" t="s">
        <v>87</v>
      </c>
      <c r="E20" s="14">
        <v>2.78</v>
      </c>
      <c r="F20" s="7">
        <f>E20*F18</f>
        <v>0.27799999999999997</v>
      </c>
      <c r="G20" s="97"/>
      <c r="H20" s="7"/>
    </row>
    <row r="21" spans="1:8" ht="21" customHeight="1">
      <c r="A21" s="197"/>
      <c r="B21" s="176"/>
      <c r="C21" s="15" t="s">
        <v>88</v>
      </c>
      <c r="D21" s="90" t="s">
        <v>87</v>
      </c>
      <c r="E21" s="14">
        <v>4.91</v>
      </c>
      <c r="F21" s="7">
        <f>E21*F18</f>
        <v>0.49100000000000005</v>
      </c>
      <c r="G21" s="11"/>
      <c r="H21" s="7"/>
    </row>
    <row r="22" spans="1:8" ht="21" customHeight="1">
      <c r="A22" s="197"/>
      <c r="B22" s="176"/>
      <c r="C22" s="61" t="s">
        <v>60</v>
      </c>
      <c r="D22" s="99" t="s">
        <v>59</v>
      </c>
      <c r="E22" s="14">
        <v>0.66</v>
      </c>
      <c r="F22" s="7">
        <f>E22*F18</f>
        <v>0.066</v>
      </c>
      <c r="G22" s="96"/>
      <c r="H22" s="7"/>
    </row>
    <row r="23" spans="1:8" ht="30.75" customHeight="1">
      <c r="A23" s="197"/>
      <c r="B23" s="176"/>
      <c r="C23" s="61" t="s">
        <v>90</v>
      </c>
      <c r="D23" s="99" t="s">
        <v>67</v>
      </c>
      <c r="E23" s="14"/>
      <c r="F23" s="156">
        <v>0.368</v>
      </c>
      <c r="G23" s="96"/>
      <c r="H23" s="7"/>
    </row>
    <row r="24" spans="1:8" ht="21" customHeight="1">
      <c r="A24" s="197"/>
      <c r="B24" s="176"/>
      <c r="C24" s="15" t="s">
        <v>91</v>
      </c>
      <c r="D24" s="90" t="s">
        <v>92</v>
      </c>
      <c r="E24" s="14">
        <v>214</v>
      </c>
      <c r="F24" s="7">
        <f>E24*F18</f>
        <v>21.400000000000002</v>
      </c>
      <c r="G24" s="96"/>
      <c r="H24" s="7"/>
    </row>
    <row r="25" spans="1:8" ht="48" customHeight="1">
      <c r="A25" s="197"/>
      <c r="B25" s="176"/>
      <c r="C25" s="15" t="s">
        <v>93</v>
      </c>
      <c r="D25" s="90" t="s">
        <v>67</v>
      </c>
      <c r="E25" s="14"/>
      <c r="F25" s="7">
        <v>0.45</v>
      </c>
      <c r="G25" s="96"/>
      <c r="H25" s="7"/>
    </row>
    <row r="26" spans="1:8" ht="20.25" customHeight="1">
      <c r="A26" s="197"/>
      <c r="B26" s="176"/>
      <c r="C26" s="15" t="s">
        <v>98</v>
      </c>
      <c r="D26" s="90" t="s">
        <v>99</v>
      </c>
      <c r="E26" s="14">
        <v>100</v>
      </c>
      <c r="F26" s="7">
        <f>F18*E26</f>
        <v>10</v>
      </c>
      <c r="G26" s="96"/>
      <c r="H26" s="7"/>
    </row>
    <row r="27" spans="1:8" ht="21" customHeight="1">
      <c r="A27" s="198"/>
      <c r="B27" s="177"/>
      <c r="C27" s="80" t="s">
        <v>75</v>
      </c>
      <c r="D27" s="50" t="s">
        <v>59</v>
      </c>
      <c r="E27" s="58">
        <v>3.67</v>
      </c>
      <c r="F27" s="51">
        <f>E27*F18</f>
        <v>0.367</v>
      </c>
      <c r="G27" s="98"/>
      <c r="H27" s="51"/>
    </row>
    <row r="28" spans="1:8" ht="35.25" customHeight="1">
      <c r="A28" s="191">
        <v>6</v>
      </c>
      <c r="B28" s="172" t="s">
        <v>73</v>
      </c>
      <c r="C28" s="74" t="s">
        <v>82</v>
      </c>
      <c r="D28" s="60" t="s">
        <v>56</v>
      </c>
      <c r="E28" s="12"/>
      <c r="F28" s="134">
        <v>0.0031</v>
      </c>
      <c r="G28" s="12"/>
      <c r="H28" s="10"/>
    </row>
    <row r="29" spans="1:8" ht="21" customHeight="1">
      <c r="A29" s="197"/>
      <c r="B29" s="173"/>
      <c r="C29" s="61" t="s">
        <v>5</v>
      </c>
      <c r="D29" s="62" t="s">
        <v>6</v>
      </c>
      <c r="E29" s="53">
        <v>319</v>
      </c>
      <c r="F29" s="7">
        <f>E29*F28</f>
        <v>0.9889</v>
      </c>
      <c r="G29" s="11"/>
      <c r="H29" s="7"/>
    </row>
    <row r="30" spans="1:8" ht="21" customHeight="1">
      <c r="A30" s="197"/>
      <c r="B30" s="173"/>
      <c r="C30" s="15" t="s">
        <v>62</v>
      </c>
      <c r="D30" s="62" t="s">
        <v>63</v>
      </c>
      <c r="E30" s="53">
        <v>42.8</v>
      </c>
      <c r="F30" s="7">
        <f>E30*F28</f>
        <v>0.13268</v>
      </c>
      <c r="G30" s="11"/>
      <c r="H30" s="7"/>
    </row>
    <row r="31" spans="1:8" ht="21" customHeight="1">
      <c r="A31" s="197"/>
      <c r="B31" s="173"/>
      <c r="C31" s="61" t="s">
        <v>60</v>
      </c>
      <c r="D31" s="75" t="s">
        <v>59</v>
      </c>
      <c r="E31" s="53">
        <v>83.8</v>
      </c>
      <c r="F31" s="7">
        <f>E31*F28</f>
        <v>0.25977999999999996</v>
      </c>
      <c r="G31" s="11"/>
      <c r="H31" s="7"/>
    </row>
    <row r="32" spans="1:8" ht="21" customHeight="1">
      <c r="A32" s="197"/>
      <c r="B32" s="173"/>
      <c r="C32" s="76" t="s">
        <v>78</v>
      </c>
      <c r="D32" s="14" t="s">
        <v>61</v>
      </c>
      <c r="E32" s="53">
        <v>102</v>
      </c>
      <c r="F32" s="7">
        <f>E32*F28</f>
        <v>0.3162</v>
      </c>
      <c r="G32" s="11"/>
      <c r="H32" s="7"/>
    </row>
    <row r="33" spans="1:8" ht="21" customHeight="1">
      <c r="A33" s="197"/>
      <c r="B33" s="173"/>
      <c r="C33" s="15" t="s">
        <v>74</v>
      </c>
      <c r="D33" s="14" t="s">
        <v>61</v>
      </c>
      <c r="E33" s="53">
        <v>3.7</v>
      </c>
      <c r="F33" s="7">
        <f>E33*F28</f>
        <v>0.01147</v>
      </c>
      <c r="G33" s="11"/>
      <c r="H33" s="7"/>
    </row>
    <row r="34" spans="1:8" ht="21" customHeight="1">
      <c r="A34" s="197"/>
      <c r="B34" s="173"/>
      <c r="C34" s="15" t="s">
        <v>64</v>
      </c>
      <c r="D34" s="14" t="s">
        <v>65</v>
      </c>
      <c r="E34" s="53">
        <v>51.5</v>
      </c>
      <c r="F34" s="7">
        <f>E34*F28</f>
        <v>0.15965</v>
      </c>
      <c r="G34" s="11"/>
      <c r="H34" s="7"/>
    </row>
    <row r="35" spans="1:8" ht="21" customHeight="1">
      <c r="A35" s="198"/>
      <c r="B35" s="174"/>
      <c r="C35" s="80" t="s">
        <v>75</v>
      </c>
      <c r="D35" s="103" t="s">
        <v>59</v>
      </c>
      <c r="E35" s="50">
        <v>43.9</v>
      </c>
      <c r="F35" s="51">
        <f>E35*F28</f>
        <v>0.13609</v>
      </c>
      <c r="G35" s="104"/>
      <c r="H35" s="51"/>
    </row>
    <row r="36" spans="1:8" ht="35.25" customHeight="1">
      <c r="A36" s="185">
        <v>7</v>
      </c>
      <c r="B36" s="172" t="s">
        <v>83</v>
      </c>
      <c r="C36" s="74" t="s">
        <v>84</v>
      </c>
      <c r="D36" s="78" t="s">
        <v>13</v>
      </c>
      <c r="E36" s="9"/>
      <c r="F36" s="81">
        <v>0.13</v>
      </c>
      <c r="G36" s="9"/>
      <c r="H36" s="47"/>
    </row>
    <row r="37" spans="1:8" ht="21" customHeight="1">
      <c r="A37" s="186"/>
      <c r="B37" s="173"/>
      <c r="C37" s="61" t="s">
        <v>5</v>
      </c>
      <c r="D37" s="62" t="s">
        <v>6</v>
      </c>
      <c r="E37" s="14">
        <v>5.1</v>
      </c>
      <c r="F37" s="11">
        <f>E37*F36</f>
        <v>0.6629999999999999</v>
      </c>
      <c r="G37" s="7"/>
      <c r="H37" s="49"/>
    </row>
    <row r="38" spans="1:8" ht="21" customHeight="1">
      <c r="A38" s="186"/>
      <c r="B38" s="173"/>
      <c r="C38" s="15" t="s">
        <v>62</v>
      </c>
      <c r="D38" s="162">
        <f>2!H57</f>
        <v>0</v>
      </c>
      <c r="E38" s="14">
        <v>1.84</v>
      </c>
      <c r="F38" s="11">
        <f>E38*F36</f>
        <v>0.23920000000000002</v>
      </c>
      <c r="G38" s="7"/>
      <c r="H38" s="49"/>
    </row>
    <row r="39" spans="1:8" ht="21" customHeight="1">
      <c r="A39" s="186"/>
      <c r="B39" s="173"/>
      <c r="C39" s="61" t="s">
        <v>60</v>
      </c>
      <c r="D39" s="75" t="s">
        <v>59</v>
      </c>
      <c r="E39" s="14">
        <v>0.23</v>
      </c>
      <c r="F39" s="11">
        <f>E39*F36</f>
        <v>0.029900000000000003</v>
      </c>
      <c r="G39" s="7"/>
      <c r="H39" s="49"/>
    </row>
    <row r="40" spans="1:8" ht="21" customHeight="1">
      <c r="A40" s="186"/>
      <c r="B40" s="173"/>
      <c r="C40" s="79" t="s">
        <v>78</v>
      </c>
      <c r="D40" s="48" t="s">
        <v>61</v>
      </c>
      <c r="E40" s="14">
        <v>1.02</v>
      </c>
      <c r="F40" s="11">
        <f>E40*F36</f>
        <v>0.1326</v>
      </c>
      <c r="G40" s="7"/>
      <c r="H40" s="49"/>
    </row>
    <row r="41" spans="1:8" ht="21" customHeight="1">
      <c r="A41" s="187"/>
      <c r="B41" s="174"/>
      <c r="C41" s="80" t="s">
        <v>75</v>
      </c>
      <c r="D41" s="103" t="s">
        <v>59</v>
      </c>
      <c r="E41" s="58">
        <v>9</v>
      </c>
      <c r="F41" s="104">
        <f>E41*F36</f>
        <v>1.17</v>
      </c>
      <c r="G41" s="51"/>
      <c r="H41" s="105"/>
    </row>
    <row r="42" spans="1:8" ht="40.5" customHeight="1">
      <c r="A42" s="185">
        <v>8</v>
      </c>
      <c r="B42" s="200" t="s">
        <v>0</v>
      </c>
      <c r="C42" s="52" t="s">
        <v>94</v>
      </c>
      <c r="D42" s="60" t="s">
        <v>57</v>
      </c>
      <c r="E42" s="12"/>
      <c r="F42" s="161">
        <v>0.002</v>
      </c>
      <c r="G42" s="81"/>
      <c r="H42" s="10"/>
    </row>
    <row r="43" spans="1:8" ht="21" customHeight="1">
      <c r="A43" s="186"/>
      <c r="B43" s="201"/>
      <c r="C43" s="82" t="s">
        <v>5</v>
      </c>
      <c r="D43" s="77" t="s">
        <v>6</v>
      </c>
      <c r="E43" s="53">
        <v>56.4</v>
      </c>
      <c r="F43" s="7">
        <f>E43*F42</f>
        <v>0.1128</v>
      </c>
      <c r="G43" s="11"/>
      <c r="H43" s="7"/>
    </row>
    <row r="44" spans="1:8" ht="21" customHeight="1">
      <c r="A44" s="186"/>
      <c r="B44" s="201"/>
      <c r="C44" s="82" t="s">
        <v>60</v>
      </c>
      <c r="D44" s="83" t="s">
        <v>59</v>
      </c>
      <c r="E44" s="53">
        <v>4.09</v>
      </c>
      <c r="F44" s="7">
        <f>E44*F42</f>
        <v>0.00818</v>
      </c>
      <c r="G44" s="11"/>
      <c r="H44" s="7"/>
    </row>
    <row r="45" spans="1:8" ht="21" customHeight="1">
      <c r="A45" s="186"/>
      <c r="B45" s="201"/>
      <c r="C45" s="54" t="s">
        <v>66</v>
      </c>
      <c r="D45" s="14" t="s">
        <v>67</v>
      </c>
      <c r="E45" s="53">
        <v>0.45</v>
      </c>
      <c r="F45" s="7">
        <f>E45*F42</f>
        <v>0.0009000000000000001</v>
      </c>
      <c r="G45" s="11"/>
      <c r="H45" s="7"/>
    </row>
    <row r="46" spans="1:8" ht="21" customHeight="1">
      <c r="A46" s="186"/>
      <c r="B46" s="201"/>
      <c r="C46" s="54" t="s">
        <v>75</v>
      </c>
      <c r="D46" s="83" t="s">
        <v>59</v>
      </c>
      <c r="E46" s="53">
        <v>26.5</v>
      </c>
      <c r="F46" s="7">
        <f>E46*F42</f>
        <v>0.053</v>
      </c>
      <c r="G46" s="11"/>
      <c r="H46" s="7"/>
    </row>
    <row r="47" spans="1:10" s="112" customFormat="1" ht="24.75" customHeight="1">
      <c r="A47" s="169">
        <v>9</v>
      </c>
      <c r="B47" s="169" t="s">
        <v>106</v>
      </c>
      <c r="C47" s="74" t="s">
        <v>110</v>
      </c>
      <c r="D47" s="108" t="s">
        <v>67</v>
      </c>
      <c r="E47" s="109"/>
      <c r="F47" s="157">
        <v>0.002</v>
      </c>
      <c r="G47" s="110"/>
      <c r="H47" s="111"/>
      <c r="J47" s="113"/>
    </row>
    <row r="48" spans="1:10" s="112" customFormat="1" ht="21" customHeight="1">
      <c r="A48" s="170"/>
      <c r="B48" s="170"/>
      <c r="C48" s="135" t="s">
        <v>5</v>
      </c>
      <c r="D48" s="114" t="s">
        <v>6</v>
      </c>
      <c r="E48" s="115">
        <v>8.2</v>
      </c>
      <c r="F48" s="116">
        <f>E48*F47</f>
        <v>0.016399999999999998</v>
      </c>
      <c r="G48" s="117"/>
      <c r="H48" s="118"/>
      <c r="J48" s="113"/>
    </row>
    <row r="49" spans="1:10" s="112" customFormat="1" ht="21" customHeight="1">
      <c r="A49" s="170"/>
      <c r="B49" s="170"/>
      <c r="C49" s="135" t="s">
        <v>60</v>
      </c>
      <c r="D49" s="114" t="s">
        <v>59</v>
      </c>
      <c r="E49" s="115">
        <v>1.04</v>
      </c>
      <c r="F49" s="116">
        <f>E49*F47</f>
        <v>0.0020800000000000003</v>
      </c>
      <c r="G49" s="117"/>
      <c r="H49" s="118"/>
      <c r="J49" s="113"/>
    </row>
    <row r="50" spans="1:10" s="112" customFormat="1" ht="21" customHeight="1">
      <c r="A50" s="170"/>
      <c r="B50" s="170"/>
      <c r="C50" s="137" t="s">
        <v>113</v>
      </c>
      <c r="D50" s="138" t="s">
        <v>65</v>
      </c>
      <c r="E50" s="139" t="s">
        <v>107</v>
      </c>
      <c r="F50" s="140">
        <f>6*2*F47*1.2</f>
        <v>0.0288</v>
      </c>
      <c r="G50" s="141"/>
      <c r="H50" s="142"/>
      <c r="J50" s="113"/>
    </row>
    <row r="51" spans="1:10" s="112" customFormat="1" ht="21" customHeight="1">
      <c r="A51" s="170"/>
      <c r="B51" s="170"/>
      <c r="C51" s="137" t="s">
        <v>114</v>
      </c>
      <c r="D51" s="138" t="s">
        <v>65</v>
      </c>
      <c r="E51" s="139" t="s">
        <v>107</v>
      </c>
      <c r="F51" s="140">
        <f>6*2*F47/2</f>
        <v>0.012</v>
      </c>
      <c r="G51" s="141"/>
      <c r="H51" s="142"/>
      <c r="J51" s="113"/>
    </row>
    <row r="52" spans="1:10" s="112" customFormat="1" ht="21" customHeight="1">
      <c r="A52" s="171"/>
      <c r="B52" s="171"/>
      <c r="C52" s="136" t="s">
        <v>108</v>
      </c>
      <c r="D52" s="150" t="s">
        <v>59</v>
      </c>
      <c r="E52" s="151">
        <v>0.43</v>
      </c>
      <c r="F52" s="152">
        <f>E52*F47</f>
        <v>0.00086</v>
      </c>
      <c r="G52" s="153"/>
      <c r="H52" s="154"/>
      <c r="J52" s="113"/>
    </row>
    <row r="53" spans="1:8" ht="55.5" customHeight="1">
      <c r="A53" s="185">
        <v>10</v>
      </c>
      <c r="B53" s="188" t="s">
        <v>111</v>
      </c>
      <c r="C53" s="125" t="s">
        <v>115</v>
      </c>
      <c r="D53" s="127" t="s">
        <v>4</v>
      </c>
      <c r="E53" s="95"/>
      <c r="F53" s="161">
        <v>0.0015</v>
      </c>
      <c r="G53" s="12"/>
      <c r="H53" s="10"/>
    </row>
    <row r="54" spans="1:8" ht="21" customHeight="1">
      <c r="A54" s="186"/>
      <c r="B54" s="189"/>
      <c r="C54" s="82" t="s">
        <v>5</v>
      </c>
      <c r="D54" s="128" t="s">
        <v>6</v>
      </c>
      <c r="E54" s="132">
        <v>15.4</v>
      </c>
      <c r="F54" s="7">
        <f>E54*F53</f>
        <v>0.023100000000000002</v>
      </c>
      <c r="G54" s="11"/>
      <c r="H54" s="7"/>
    </row>
    <row r="55" spans="1:8" ht="21" customHeight="1">
      <c r="A55" s="186"/>
      <c r="B55" s="189"/>
      <c r="C55" s="54" t="s">
        <v>96</v>
      </c>
      <c r="D55" s="128" t="s">
        <v>63</v>
      </c>
      <c r="E55" s="132">
        <v>72.6</v>
      </c>
      <c r="F55" s="7">
        <f>E55*F53</f>
        <v>0.1089</v>
      </c>
      <c r="G55" s="11"/>
      <c r="H55" s="7"/>
    </row>
    <row r="56" spans="1:8" ht="21" customHeight="1">
      <c r="A56" s="187"/>
      <c r="B56" s="190"/>
      <c r="C56" s="126" t="s">
        <v>112</v>
      </c>
      <c r="D56" s="129" t="s">
        <v>13</v>
      </c>
      <c r="E56" s="133">
        <v>1000</v>
      </c>
      <c r="F56" s="51">
        <f>E56*F53</f>
        <v>1.5</v>
      </c>
      <c r="G56" s="104"/>
      <c r="H56" s="51"/>
    </row>
    <row r="57" spans="1:8" ht="21" customHeight="1">
      <c r="A57" s="182" t="s">
        <v>68</v>
      </c>
      <c r="B57" s="183"/>
      <c r="C57" s="194"/>
      <c r="D57" s="194"/>
      <c r="E57" s="194"/>
      <c r="F57" s="195"/>
      <c r="G57" s="130"/>
      <c r="H57" s="131">
        <f>H53+H47+H42+H36+H28+H18+H17+H12+H8</f>
        <v>0</v>
      </c>
    </row>
    <row r="58" spans="1:8" ht="21" customHeight="1">
      <c r="A58" s="182" t="s">
        <v>76</v>
      </c>
      <c r="B58" s="183"/>
      <c r="C58" s="183"/>
      <c r="D58" s="183"/>
      <c r="E58" s="183"/>
      <c r="F58" s="184"/>
      <c r="G58" s="55"/>
      <c r="H58" s="84">
        <f>H57*0.08</f>
        <v>0</v>
      </c>
    </row>
    <row r="59" spans="1:8" ht="21" customHeight="1">
      <c r="A59" s="182" t="s">
        <v>69</v>
      </c>
      <c r="B59" s="183"/>
      <c r="C59" s="183"/>
      <c r="D59" s="183"/>
      <c r="E59" s="183"/>
      <c r="F59" s="184"/>
      <c r="G59" s="55"/>
      <c r="H59" s="84">
        <f>H58+H57</f>
        <v>0</v>
      </c>
    </row>
    <row r="60" spans="1:8" ht="21" customHeight="1">
      <c r="A60" s="182" t="s">
        <v>77</v>
      </c>
      <c r="B60" s="183"/>
      <c r="C60" s="183"/>
      <c r="D60" s="183"/>
      <c r="E60" s="183"/>
      <c r="F60" s="184"/>
      <c r="G60" s="55"/>
      <c r="H60" s="84">
        <f>H59*0.06</f>
        <v>0</v>
      </c>
    </row>
    <row r="61" spans="1:8" ht="21" customHeight="1">
      <c r="A61" s="182" t="s">
        <v>70</v>
      </c>
      <c r="B61" s="183"/>
      <c r="C61" s="183"/>
      <c r="D61" s="183"/>
      <c r="E61" s="183"/>
      <c r="F61" s="184"/>
      <c r="G61" s="55"/>
      <c r="H61" s="84">
        <f>H60+H59</f>
        <v>0</v>
      </c>
    </row>
    <row r="62" spans="1:8" ht="65.25" customHeight="1">
      <c r="A62" s="193" t="s">
        <v>132</v>
      </c>
      <c r="B62" s="193"/>
      <c r="C62" s="193"/>
      <c r="D62" s="193"/>
      <c r="E62" s="193"/>
      <c r="F62" s="193"/>
      <c r="G62" s="193"/>
      <c r="H62" s="193"/>
    </row>
  </sheetData>
  <sheetProtection/>
  <mergeCells count="33">
    <mergeCell ref="G5:H5"/>
    <mergeCell ref="D5:D6"/>
    <mergeCell ref="A42:A46"/>
    <mergeCell ref="B42:B46"/>
    <mergeCell ref="A18:A27"/>
    <mergeCell ref="B8:B11"/>
    <mergeCell ref="A12:A13"/>
    <mergeCell ref="A62:H62"/>
    <mergeCell ref="B47:B52"/>
    <mergeCell ref="A36:A41"/>
    <mergeCell ref="B36:B41"/>
    <mergeCell ref="A57:F57"/>
    <mergeCell ref="A1:H1"/>
    <mergeCell ref="A2:H2"/>
    <mergeCell ref="A3:H3"/>
    <mergeCell ref="A28:A35"/>
    <mergeCell ref="G4:H4"/>
    <mergeCell ref="A61:F61"/>
    <mergeCell ref="A58:F58"/>
    <mergeCell ref="A59:F59"/>
    <mergeCell ref="A60:F60"/>
    <mergeCell ref="C5:C6"/>
    <mergeCell ref="A53:A56"/>
    <mergeCell ref="B53:B56"/>
    <mergeCell ref="E5:F5"/>
    <mergeCell ref="A5:A6"/>
    <mergeCell ref="A8:A11"/>
    <mergeCell ref="A47:A52"/>
    <mergeCell ref="B28:B35"/>
    <mergeCell ref="B18:B27"/>
    <mergeCell ref="B4:D4"/>
    <mergeCell ref="B12:B13"/>
    <mergeCell ref="B5:B6"/>
  </mergeCells>
  <printOptions/>
  <pageMargins left="0.32" right="0.25" top="0.2" bottom="0.27" header="0.18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maia</cp:lastModifiedBy>
  <cp:lastPrinted>2019-03-19T07:02:52Z</cp:lastPrinted>
  <dcterms:created xsi:type="dcterms:W3CDTF">2008-10-11T15:37:04Z</dcterms:created>
  <dcterms:modified xsi:type="dcterms:W3CDTF">2021-08-01T17:11:53Z</dcterms:modified>
  <cp:category/>
  <cp:version/>
  <cp:contentType/>
  <cp:contentStatus/>
</cp:coreProperties>
</file>