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activeTab="0"/>
  </bookViews>
  <sheets>
    <sheet name="danarti N4" sheetId="1" r:id="rId1"/>
  </sheets>
  <definedNames>
    <definedName name="_xlnm.Print_Area" localSheetId="0">'danarti N4'!$A$1:$H$249</definedName>
    <definedName name="_xlnm.Print_Titles" localSheetId="0">'danarti N4'!$6:$6</definedName>
  </definedNames>
  <calcPr fullCalcOnLoad="1"/>
</workbook>
</file>

<file path=xl/sharedStrings.xml><?xml version="1.0" encoding="utf-8"?>
<sst xmlns="http://schemas.openxmlformats.org/spreadsheetml/2006/main" count="546" uniqueCount="345">
  <si>
    <t>c</t>
  </si>
  <si>
    <t>#</t>
  </si>
  <si>
    <t>km</t>
  </si>
  <si>
    <t>t</t>
  </si>
  <si>
    <t xml:space="preserve"> </t>
  </si>
  <si>
    <t>wasacxebi hidroizolacia (2 jerad)</t>
  </si>
  <si>
    <t xml:space="preserve">  Tavi I. mosamzadebeli samuSaoebi</t>
  </si>
  <si>
    <t xml:space="preserve">  Tavi II. miwis vakisi</t>
  </si>
  <si>
    <t xml:space="preserve">  Tavi III. xelovnuri nagebobebi</t>
  </si>
  <si>
    <t>grZ.m</t>
  </si>
  <si>
    <t>samuSaos dasaxeleba</t>
  </si>
  <si>
    <t>ganz.</t>
  </si>
  <si>
    <t xml:space="preserve">gruntis damuSaveba xeliT, datvirTva da gatana nayarSi                      </t>
  </si>
  <si>
    <t xml:space="preserve">  Tavi IV. sagzao samosi</t>
  </si>
  <si>
    <t>gverdulebis mowyoba qviSa-xreSovani narevisagan</t>
  </si>
  <si>
    <t>trasis aRdgena da damagreba koordinatTa sistemaSi</t>
  </si>
  <si>
    <t>5.1</t>
  </si>
  <si>
    <t>5.2</t>
  </si>
  <si>
    <t>5.3</t>
  </si>
  <si>
    <t>misayreli gverdulebis mowyoba qviSa-xreSovani nareviT</t>
  </si>
  <si>
    <t>mierTebebis mowyoba</t>
  </si>
  <si>
    <t>ezoSi Sesasvlelebis mowyoba</t>
  </si>
  <si>
    <t>sagzao niSnebi, moniSvna da Semofargvla</t>
  </si>
  <si>
    <t>mSeneblobis periodSi gzis inventaruli niSnebiT aRWurva:</t>
  </si>
  <si>
    <t>samSeneblo moednis mowyoba:</t>
  </si>
  <si>
    <t>4.1</t>
  </si>
  <si>
    <t>4.2</t>
  </si>
  <si>
    <t>4.3</t>
  </si>
  <si>
    <t>4.4</t>
  </si>
  <si>
    <t>4.5</t>
  </si>
  <si>
    <t>4.6</t>
  </si>
  <si>
    <t>4.7</t>
  </si>
  <si>
    <t xml:space="preserve">      Tavi V. gzis kuTvnileba da mowyobiloba</t>
  </si>
  <si>
    <t xml:space="preserve">ukuCayra karieridan moziduli xreSovani  gruntiT da datkepna fenebad  </t>
  </si>
  <si>
    <t>sagzao samosi:</t>
  </si>
  <si>
    <t>liTonis milebis mowyoba:</t>
  </si>
  <si>
    <t xml:space="preserve">wasacxebi hidroizolacia (2 jerad)           </t>
  </si>
  <si>
    <t>3.1</t>
  </si>
  <si>
    <t>gruntis damuSaveba xeliT, datvirTva da gatana nayarSi</t>
  </si>
  <si>
    <t>gruntis damuSaveba eqskavatoriT, datvirTva da gatana nayarSi</t>
  </si>
  <si>
    <t>3.2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</si>
  <si>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</si>
  <si>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</si>
  <si>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</si>
  <si>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</si>
  <si>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</si>
  <si>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</si>
  <si>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</si>
  <si>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</si>
  <si>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5.3.1</t>
  </si>
  <si>
    <t>5.3.2</t>
  </si>
  <si>
    <t>5.3.4</t>
  </si>
  <si>
    <t>5.3.5</t>
  </si>
  <si>
    <t>5.3.6</t>
  </si>
  <si>
    <t>5.3.7</t>
  </si>
  <si>
    <t>raod.</t>
  </si>
  <si>
    <t>savali nawilis horizontaluri moniSvna erTkomponentiani (TeTri) sagzao niSansadebi saRebaviT damzadebuli akrilatis safuZvelze, gaumjobesebuli Ramis xilvadobis Suqdamabrunebeli minis burTulakebiT, zomiT 100-850 mkm</t>
  </si>
  <si>
    <t>gverdulze  dasayenebli plastmasis drekadi mimmarTveli boZkintebi</t>
  </si>
  <si>
    <t>Wrilis ferdos droebiTi gamagreba xis masaliT</t>
  </si>
  <si>
    <t>monoliTuri rkinabetonis kedlis saZirkvlis mowyoba:</t>
  </si>
  <si>
    <t>monoliTuri rkinabetonis kedlis tanis mowyoba:</t>
  </si>
  <si>
    <t>kedlis ukan hidroizolaciis da drenaJis mowyoba:</t>
  </si>
  <si>
    <t>msuye Tixis ekrani</t>
  </si>
  <si>
    <t xml:space="preserve">kedlis ukan Sevseba karieridan moziduli xreSovani gruntiT da datkepna fenebad  </t>
  </si>
  <si>
    <t>rkinabetonis qveda sayrdeni kedlebis mowyoba</t>
  </si>
  <si>
    <t xml:space="preserve">gruntis damuSaveba xeliT, datvirTva da gatana nayarSi                </t>
  </si>
  <si>
    <t>safexmavlo bilikis mowyoba: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</si>
  <si>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</si>
  <si>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</si>
  <si>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</si>
  <si>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</si>
  <si>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</si>
  <si>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</si>
  <si>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</si>
  <si>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</si>
  <si>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5.4.9</t>
  </si>
  <si>
    <t>arsebuli dazianebuli sagzao niSnebis demontaJi</t>
  </si>
  <si>
    <t>2.1</t>
  </si>
  <si>
    <t xml:space="preserve">gruntis damuSaveba buldozeriT mogrovebiT 
saS. 20 m-ze, datvirTva eqskavatoriT da gatana nayarSi          </t>
  </si>
  <si>
    <t xml:space="preserve">grunti 6-b          </t>
  </si>
  <si>
    <t>2.2</t>
  </si>
  <si>
    <t xml:space="preserve">gruntis damuSaveba eqskavatoriT, datvirTva da gatana nayarSi          </t>
  </si>
  <si>
    <t xml:space="preserve">grunti 33-g        </t>
  </si>
  <si>
    <t>anakrebi rkinabetonis Raris mowyoba</t>
  </si>
  <si>
    <t>3.2.1</t>
  </si>
  <si>
    <t xml:space="preserve">gruntis damuSaveba eqskavatoriT, dasawyobebiT Semdgeomi gamoyenebisaTvis           </t>
  </si>
  <si>
    <t>3.2.2</t>
  </si>
  <si>
    <t>3.2.3</t>
  </si>
  <si>
    <t>3.2.4</t>
  </si>
  <si>
    <t>anakrebi rkinabetonis Raris mowyoba tipi I</t>
  </si>
  <si>
    <t>3.2.5</t>
  </si>
  <si>
    <t>anakrebi rkinabetonis Raris mowyoba tipi II</t>
  </si>
  <si>
    <t>3.2.6</t>
  </si>
  <si>
    <t>3.2.7</t>
  </si>
  <si>
    <t>ukuSevseba karieridan xreSovani gruntiT da datkepna</t>
  </si>
  <si>
    <t>512</t>
  </si>
  <si>
    <t>52</t>
  </si>
  <si>
    <t>143.29</t>
  </si>
  <si>
    <t>1679</t>
  </si>
  <si>
    <t>368</t>
  </si>
  <si>
    <t>2408</t>
  </si>
  <si>
    <t>215</t>
  </si>
  <si>
    <t>gruntis damuSaveba eqskavatoriT, datvirTva da gatana nayarSi:</t>
  </si>
  <si>
    <t>grunti 33g</t>
  </si>
  <si>
    <t>gruntis damuSaveba xeliT, datvirTva da gatana nayarSi 33g</t>
  </si>
  <si>
    <t>milis mowyoba:</t>
  </si>
  <si>
    <t>milis tanis mowyoba:</t>
  </si>
  <si>
    <t xml:space="preserve">Wrilis ferdos droebiTi gamagreba xis masaliT </t>
  </si>
  <si>
    <t>milis tanze hidroizolaciis mowyoba:</t>
  </si>
  <si>
    <t>asakravi</t>
  </si>
  <si>
    <t>kg</t>
  </si>
  <si>
    <t>milis Sesasvleli saTavisis mowyoba:</t>
  </si>
  <si>
    <t>kuTxovana 60X60X5mm</t>
  </si>
  <si>
    <t>wasacxebi hidroizolacia orjeradi</t>
  </si>
  <si>
    <t>frTiani saTavisis mowyoba:</t>
  </si>
  <si>
    <t>qvis risbermis mowyoba</t>
  </si>
  <si>
    <t>milis gasasvleli saTavisis mowyoba:</t>
  </si>
  <si>
    <t>ukuSevseba karieridan moziduli xreSovani gruntiT da datkepna fenebad</t>
  </si>
  <si>
    <t>milis Sesasvlelsa da gasasvlelSi gruntis kalapotis formireba eqskavatoriT, gverdze dayriT</t>
  </si>
  <si>
    <t>milis Sesasvlelsa da gasasvlelSi gruntis kalapotis formireba xeliT, gverdze dayriT</t>
  </si>
  <si>
    <t xml:space="preserve">gruntis damuSaveba buldozeriT adgilze mosworebiT          </t>
  </si>
  <si>
    <t>arsebuli mil-xidis demontaJi:</t>
  </si>
  <si>
    <t>monoliTuri rk.betonis gadaxurvis filis daSla eqskavatoris bazaze damontaJebuli sangrevi CaquCebiT (kodala), datvirTva da gatana nagavsayrelze</t>
  </si>
  <si>
    <t>qviswyobis ganapira kedlebis daSla eqskavatoris bazaze damontaJebuli sangrevi CaquCebiT (kodala), datvirTva da gatana nagavsayrelze</t>
  </si>
  <si>
    <t>monoliTuri rkinabetonis milis tanisa da kordonis qvis mowyoba:</t>
  </si>
  <si>
    <t>penoplasti</t>
  </si>
  <si>
    <t>milis Sesasvleli da gasasvleli saTavisebis mowyoba:</t>
  </si>
  <si>
    <t>ukuSevseba karieridan moziduli xreSovani gruntiT</t>
  </si>
  <si>
    <t>milis Sesasvlelsa da gasasvlelSi kalapotis formireba eqskavatoriT gverZe dayriT</t>
  </si>
  <si>
    <r>
      <t xml:space="preserve">rkinabetonis sworkuTxa milebis </t>
    </r>
    <r>
      <rPr>
        <b/>
        <sz val="10"/>
        <rFont val="Times New Roman"/>
        <family val="1"/>
      </rPr>
      <t>6.0X3.0</t>
    </r>
    <r>
      <rPr>
        <b/>
        <sz val="10"/>
        <rFont val="AcadMtavr"/>
        <family val="0"/>
      </rPr>
      <t xml:space="preserve"> m mowyoba</t>
    </r>
  </si>
  <si>
    <t>Sidasaxelmwifoebrivi mniSvnelobis (S-169) imera-bareTi-Tejisi-CivTqlisa-xaCkoi-gumbaTi-avranlos saavtomobilo gzis km1 - km7.3 monakveTis sareabilitacio samuSaoebi</t>
  </si>
  <si>
    <t>1.4</t>
  </si>
  <si>
    <t>1.4.1</t>
  </si>
  <si>
    <t>1.5</t>
  </si>
  <si>
    <t>1.5.4</t>
  </si>
  <si>
    <t>2.3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</si>
  <si>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</si>
  <si>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</si>
  <si>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</si>
  <si>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</si>
  <si>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</si>
  <si>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</si>
  <si>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</si>
  <si>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</si>
  <si>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</si>
  <si>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</si>
  <si>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</si>
  <si>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</si>
  <si>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</si>
  <si>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</si>
  <si>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</si>
  <si>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</si>
  <si>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</si>
  <si>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</si>
  <si>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</si>
  <si>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</si>
  <si>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</si>
  <si>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</si>
  <si>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</si>
  <si>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</si>
  <si>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</si>
  <si>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</si>
  <si>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</si>
  <si>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</si>
  <si>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</si>
  <si>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</si>
  <si>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</si>
  <si>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</si>
  <si>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</si>
  <si>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</si>
  <si>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</si>
  <si>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</si>
  <si>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</si>
  <si>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</t>
  </si>
  <si>
    <t>3.4.1</t>
  </si>
  <si>
    <t>3.4.2</t>
  </si>
  <si>
    <t>3.4.3</t>
  </si>
  <si>
    <t>3.4.5</t>
  </si>
  <si>
    <t>3.4.6</t>
  </si>
  <si>
    <t>3.4.7</t>
  </si>
  <si>
    <t>5.3.3</t>
  </si>
  <si>
    <t>xelovnuri sagzao uswormasworobis (mwoliare policieli) mowyoba:</t>
  </si>
  <si>
    <t>gruntis damuSaveba xeliT, datvirTva a/TviTmclelebze da gatana nayarSi</t>
  </si>
  <si>
    <t>5.4.8</t>
  </si>
  <si>
    <t>5.4.10</t>
  </si>
  <si>
    <r>
      <t xml:space="preserve">rkinabetonis mrgvali milebis </t>
    </r>
    <r>
      <rPr>
        <b/>
        <sz val="10"/>
        <rFont val="Times New Roman"/>
        <family val="1"/>
      </rPr>
      <t>d</t>
    </r>
    <r>
      <rPr>
        <b/>
        <sz val="10"/>
        <rFont val="AcadMtavr"/>
        <family val="0"/>
      </rPr>
      <t>=1.0 m mowyoba</t>
    </r>
  </si>
  <si>
    <t xml:space="preserve">grunti 6-b (datvirTva da gatana nayarSi)         </t>
  </si>
  <si>
    <t>grunti 6-b (datvrirTva, gadaadgileba yrilSi da datkepna)</t>
  </si>
  <si>
    <t>arsebuli dazianebuli betonis saTavisebis demontaJi eqskavatoris bazaze damontaJebuli sangrevi CaquCebiT ("kodala") datvirTva da gatana nayarSi</t>
  </si>
  <si>
    <t>avtopavilionebis mowyoba</t>
  </si>
  <si>
    <t>gasaCerebeli moedani</t>
  </si>
  <si>
    <t>avtopavilionis mowyoba</t>
  </si>
  <si>
    <t>aguris kedlis mowyoba sisqiT 25 sm nakerebis ganawiburebiT</t>
  </si>
  <si>
    <t>iatakis mowyoba:</t>
  </si>
  <si>
    <t>qviSa-RorRovani momzadeba fuZeze</t>
  </si>
  <si>
    <t>saxuravis mowyoba:</t>
  </si>
  <si>
    <t>burulis kramitiT mowyoba xis molartyvaze</t>
  </si>
  <si>
    <t>Weris Seficvra, SeRebviT xis laqiT 2-jer</t>
  </si>
  <si>
    <t>skamis mowyoba:</t>
  </si>
  <si>
    <t>sayrdeni liTonis kuTxovanisagan</t>
  </si>
  <si>
    <t>xis skami</t>
  </si>
  <si>
    <t>liTonis konstruqciis SeRebva zeTovani saRebaviT 2-jer</t>
  </si>
  <si>
    <t>xis laqiT SeRebva 2-jer</t>
  </si>
  <si>
    <t>5.4.11</t>
  </si>
  <si>
    <t>5.4.12</t>
  </si>
  <si>
    <t>5.4.13</t>
  </si>
  <si>
    <t>5.4.14</t>
  </si>
  <si>
    <t>5.4.15</t>
  </si>
  <si>
    <t>5.4.16</t>
  </si>
  <si>
    <t>5.5</t>
  </si>
  <si>
    <t>5.5.7</t>
  </si>
  <si>
    <t>xarjTaRricxva</t>
  </si>
  <si>
    <t>jami Tavi I</t>
  </si>
  <si>
    <t xml:space="preserve">buCqnarisa da wvrili xeebis gaCexva da amoZirkva, datvirTva da gatana </t>
  </si>
  <si>
    <t>arsebuli individualuri (4c) sagzao niSnebis (4c) da dgarebis demontaJi da transportireba bazaze jarTis saxiT:</t>
  </si>
  <si>
    <t>inventaruli sagzao niSnebis dayeneba liTonis dgarebze da betonis qvesadgamze, gamafrTxilebeli, prioritetis, amkrZalavi, mimTiTebeli, sainformacio erT sayrdenze zomis ГОСТ Р 52289-2004 mixedviT</t>
  </si>
  <si>
    <t>inventaruli SesaRobi mowyobiloba</t>
  </si>
  <si>
    <t>samSeneblo moednis Semoragva mavTulbadiT, xis boZebze (moSandakeba buldozeriT gadaadgilebiT 20 m-de 400m2)</t>
  </si>
  <si>
    <t>1.5.1 (1.5.2)</t>
  </si>
  <si>
    <t xml:space="preserve">1.5.3 </t>
  </si>
  <si>
    <t>moWrili gruntis zedapiris moSandakeba buldozeriT da datkepna vibrosatkepniT (49900 m2)</t>
  </si>
  <si>
    <t>11</t>
  </si>
  <si>
    <t>arsebuli dazianebuli foladis mrgvali milis demontaJi amwiT, datvirTva da gatana bazaze jarTad (32 grZ/m)</t>
  </si>
  <si>
    <t>2.08</t>
  </si>
  <si>
    <t>69.3</t>
  </si>
  <si>
    <t>RreCoebis dagmanva ZenZiT - 97 kg</t>
  </si>
  <si>
    <t>cementis xsnariT - 0.36 m3</t>
  </si>
  <si>
    <t>monoliTuri rkinabetonis wyalmimRebi Wis mowyoba, xreSovan sagebze:</t>
  </si>
  <si>
    <t>liTonis cxauris damzadeba, transportireba da montaJi amwiT ( Sedurebsi nakeriT)</t>
  </si>
  <si>
    <t>0.46</t>
  </si>
  <si>
    <t>jami Tavi II</t>
  </si>
  <si>
    <t>jami 3.1</t>
  </si>
  <si>
    <t>4.8</t>
  </si>
  <si>
    <t>inventaruli liTonis milebis (24 grZ/m) d-1.0m montaJi amwiT arsebuli arxis kalapotSi, Semdgomi domontaJiT da transportirebiT bazaze</t>
  </si>
  <si>
    <t>nakadmimmarTveli frTebis mowyoba qviSis gruntis tomrebiT  (12 c)</t>
  </si>
  <si>
    <t>3</t>
  </si>
  <si>
    <t>jami 3.2</t>
  </si>
  <si>
    <t>jami 3.3</t>
  </si>
  <si>
    <t>jami Tavi IV</t>
  </si>
  <si>
    <t>jami 3.4</t>
  </si>
  <si>
    <t>53</t>
  </si>
  <si>
    <t>jami 5.1</t>
  </si>
  <si>
    <t>jami 5.2</t>
  </si>
  <si>
    <t>17</t>
  </si>
  <si>
    <t>jami 5.3</t>
  </si>
  <si>
    <t>jami 5.4</t>
  </si>
  <si>
    <t xml:space="preserve">xis rigelebis montaJi, xis nivnivebis montaJi, xis koWebis montaJi </t>
  </si>
  <si>
    <t>zRudarebis mowyoba liTonis ZelebiT (cinol-alpoliT dafaruli) f-3 yvela damxmare samuSaos gaTvaliswinebiT</t>
  </si>
  <si>
    <t>milkvadrati (SeduRebis nakeriT, SeRebviT)</t>
  </si>
  <si>
    <t>5.5.1</t>
  </si>
  <si>
    <t>5.5.2</t>
  </si>
  <si>
    <t>5.5.3</t>
  </si>
  <si>
    <t>5.5.4</t>
  </si>
  <si>
    <t>5.5.5</t>
  </si>
  <si>
    <t>5.5.6</t>
  </si>
  <si>
    <t>jami Tavi III</t>
  </si>
  <si>
    <t>jami Tavi V</t>
  </si>
  <si>
    <t>jami 5.5</t>
  </si>
  <si>
    <r>
      <t xml:space="preserve">sul jami Tavi I-V </t>
    </r>
    <r>
      <rPr>
        <i/>
        <sz val="9"/>
        <rFont val="AcadMtavr"/>
        <family val="0"/>
      </rPr>
      <t>(garda 1.1  punqtisa)</t>
    </r>
  </si>
  <si>
    <t>jami zednadeni xarjebis gaTvaliswinebiT</t>
  </si>
  <si>
    <t xml:space="preserve">saxarjTaRricxvo mogeba - 8% </t>
  </si>
  <si>
    <t>jami saxarjTaRricxvo mogebis gaTvaliswinebiT</t>
  </si>
  <si>
    <r>
      <t xml:space="preserve">sul jami </t>
    </r>
    <r>
      <rPr>
        <i/>
        <sz val="9"/>
        <rFont val="AcadMtavr"/>
        <family val="0"/>
      </rPr>
      <t>(1.1 punqtiT)</t>
    </r>
  </si>
  <si>
    <t>d.R.g. _ 18%</t>
  </si>
  <si>
    <t>jami d.R.g.-s gaTvaliswinebiT</t>
  </si>
  <si>
    <t>*</t>
  </si>
  <si>
    <t>gauTvaliswinebeli samuSaoebi 5%</t>
  </si>
  <si>
    <t>**</t>
  </si>
  <si>
    <t>mTlianad Rirebuleba danaricxebiT</t>
  </si>
  <si>
    <r>
      <t xml:space="preserve">zednadebi xarjebi - 10% </t>
    </r>
    <r>
      <rPr>
        <i/>
        <sz val="9"/>
        <rFont val="AcadMtavr"/>
        <family val="0"/>
      </rPr>
      <t>(garda 5.5.3 punqtisa)</t>
    </r>
  </si>
  <si>
    <t>liTonis moajiris mowyoba  - 38 grZ/m</t>
  </si>
  <si>
    <t>axali rkbetonis milis 6X3 m. mowyoba:</t>
  </si>
  <si>
    <t>yrilis mowyoba karieridan moziduli xreSovani gruntiT da datkepna fenebad, Semdgomi daSliT datvirTva da gataniT  ukuSesavsebad</t>
  </si>
  <si>
    <t xml:space="preserve">                  danarTi #4</t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</si>
  <si>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</si>
  <si>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arsebuli a/b safaris Caxerxva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 xml:space="preserve">-10 sm siRrmeze motoxerxiT axal safarTan mierTebis adgilebSi 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</si>
  <si>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</si>
  <si>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 xml:space="preserve">arsebuli dazianebuli rkinabetonis mrgvali milis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=1.0 m tanis seqciebis demontaJi amwiT, datvirTva da gatana nagavsayrelze (26 grZ/m)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</si>
  <si>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</si>
  <si>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xreSovani sagebi </t>
    </r>
    <r>
      <rPr>
        <b/>
        <sz val="10"/>
        <rFont val="Times New Roman"/>
        <family val="1"/>
      </rPr>
      <t>h</t>
    </r>
    <r>
      <rPr>
        <b/>
        <vertAlign val="subscript"/>
        <sz val="10"/>
        <rFont val="AcadNusx"/>
        <family val="0"/>
      </rPr>
      <t>saS</t>
    </r>
    <r>
      <rPr>
        <b/>
        <sz val="10"/>
        <rFont val="AcadNusx"/>
        <family val="0"/>
      </rPr>
      <t>-20sm</t>
    </r>
  </si>
  <si>
    <r>
      <t xml:space="preserve">monoliTuri betonis sagebi </t>
    </r>
    <r>
      <rPr>
        <b/>
        <sz val="10"/>
        <rFont val="Times New Roman"/>
        <family val="1"/>
      </rPr>
      <t>h</t>
    </r>
    <r>
      <rPr>
        <b/>
        <vertAlign val="subscript"/>
        <sz val="10"/>
        <rFont val="AcadNusx"/>
        <family val="0"/>
      </rPr>
      <t>saS</t>
    </r>
    <r>
      <rPr>
        <b/>
        <sz val="10"/>
        <rFont val="Times New Roman"/>
        <family val="1"/>
      </rPr>
      <t xml:space="preserve"> - 42</t>
    </r>
    <r>
      <rPr>
        <b/>
        <sz val="10"/>
        <rFont val="AcadNusx"/>
        <family val="0"/>
      </rPr>
      <t xml:space="preserve">sm, </t>
    </r>
    <r>
      <rPr>
        <b/>
        <sz val="10"/>
        <rFont val="Times New Roman"/>
        <family val="1"/>
      </rPr>
      <t>B20</t>
    </r>
  </si>
  <si>
    <r>
      <t xml:space="preserve">rkinabetonis anakrebi rgolebis </t>
    </r>
    <r>
      <rPr>
        <b/>
        <sz val="10"/>
        <rFont val="Times New Roman"/>
        <family val="1"/>
      </rPr>
      <t>(L</t>
    </r>
    <r>
      <rPr>
        <b/>
        <sz val="10"/>
        <rFont val="AcadNusx"/>
        <family val="0"/>
      </rPr>
      <t xml:space="preserve">-2.0 m)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-1.0m, montaJi amwiT (155 grZ/m)</t>
    </r>
  </si>
  <si>
    <r>
      <t xml:space="preserve">betoni </t>
    </r>
    <r>
      <rPr>
        <b/>
        <sz val="10"/>
        <rFont val="Times New Roman"/>
        <family val="1"/>
      </rPr>
      <t>B30 F200 W6</t>
    </r>
  </si>
  <si>
    <r>
      <t xml:space="preserve">armatura </t>
    </r>
    <r>
      <rPr>
        <b/>
        <sz val="10"/>
        <rFont val="Times New Roman"/>
        <family val="1"/>
      </rPr>
      <t>Ø 8</t>
    </r>
    <r>
      <rPr>
        <b/>
        <sz val="10"/>
        <rFont val="AcadNusx"/>
        <family val="0"/>
      </rPr>
      <t xml:space="preserve"> mm</t>
    </r>
  </si>
  <si>
    <r>
      <t>milkvadrati 30</t>
    </r>
    <r>
      <rPr>
        <b/>
        <sz val="10"/>
        <rFont val="ტიმეს"/>
        <family val="0"/>
      </rPr>
      <t>x</t>
    </r>
    <r>
      <rPr>
        <b/>
        <sz val="10"/>
        <rFont val="AcadNusx"/>
        <family val="0"/>
      </rPr>
      <t>60</t>
    </r>
    <r>
      <rPr>
        <b/>
        <sz val="10"/>
        <rFont val="Times New Roman"/>
        <family val="1"/>
      </rPr>
      <t>x3</t>
    </r>
    <r>
      <rPr>
        <b/>
        <sz val="10"/>
        <rFont val="AcadNusx"/>
        <family val="0"/>
      </rPr>
      <t xml:space="preserve"> mm (102 grZ/m)</t>
    </r>
  </si>
  <si>
    <r>
      <t xml:space="preserve">xreSovani sagebi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-20sm</t>
    </r>
  </si>
  <si>
    <r>
      <t xml:space="preserve">betoni </t>
    </r>
    <r>
      <rPr>
        <b/>
        <sz val="10"/>
        <rFont val="Times New Roman"/>
        <family val="1"/>
      </rPr>
      <t>B30 F200 W6</t>
    </r>
  </si>
  <si>
    <r>
      <t xml:space="preserve">armatura </t>
    </r>
    <r>
      <rPr>
        <b/>
        <sz val="10"/>
        <rFont val="Times New Roman"/>
        <family val="1"/>
      </rPr>
      <t>Ø 10</t>
    </r>
    <r>
      <rPr>
        <b/>
        <sz val="10"/>
        <rFont val="AcadNusx"/>
        <family val="0"/>
      </rPr>
      <t xml:space="preserve"> mm</t>
    </r>
  </si>
  <si>
    <r>
      <t>betonis droebiTi saTavisebis mowyoba Semdgomi daSliT, samSeneblo nagvis datvirTva xeliT da transportireba nagavsayrelze (</t>
    </r>
    <r>
      <rPr>
        <b/>
        <sz val="10"/>
        <rFont val="Times New Roman"/>
        <family val="1"/>
      </rPr>
      <t>B30 F200 W6)</t>
    </r>
  </si>
  <si>
    <r>
      <t xml:space="preserve">polieTilinis gofrirebuli milis </t>
    </r>
    <r>
      <rPr>
        <b/>
        <sz val="10"/>
        <rFont val="Times New Roman"/>
        <family val="1"/>
      </rPr>
      <t xml:space="preserve">Ø1.0 </t>
    </r>
    <r>
      <rPr>
        <b/>
        <sz val="10"/>
        <rFont val="AcadNusx"/>
        <family val="0"/>
      </rPr>
      <t>m montaJi amwiT SemfgomSi demontaJi da gataniT bazaze</t>
    </r>
  </si>
  <si>
    <r>
      <t xml:space="preserve">betonis sagebi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-40sm (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10)</t>
    </r>
  </si>
  <si>
    <r>
      <t xml:space="preserve">betoni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 xml:space="preserve">30 </t>
    </r>
    <r>
      <rPr>
        <b/>
        <sz val="10"/>
        <rFont val="Times New Roman"/>
        <family val="1"/>
      </rPr>
      <t>F</t>
    </r>
    <r>
      <rPr>
        <b/>
        <sz val="10"/>
        <rFont val="AcadNusx"/>
        <family val="0"/>
      </rPr>
      <t xml:space="preserve">200 </t>
    </r>
    <r>
      <rPr>
        <b/>
        <sz val="10"/>
        <rFont val="Times New Roman"/>
        <family val="1"/>
      </rPr>
      <t>W</t>
    </r>
    <r>
      <rPr>
        <b/>
        <sz val="10"/>
        <rFont val="AcadNusx"/>
        <family val="0"/>
      </rPr>
      <t>6</t>
    </r>
  </si>
  <si>
    <r>
      <t xml:space="preserve">armatura, </t>
    </r>
    <r>
      <rPr>
        <b/>
        <sz val="10"/>
        <rFont val="Times New Roman"/>
        <family val="1"/>
      </rPr>
      <t>d</t>
    </r>
    <r>
      <rPr>
        <b/>
        <sz val="10"/>
        <rFont val="Calibri"/>
        <family val="2"/>
      </rPr>
      <t>≥</t>
    </r>
    <r>
      <rPr>
        <b/>
        <sz val="10"/>
        <rFont val="AcadNusx"/>
        <family val="0"/>
      </rPr>
      <t>12 mm</t>
    </r>
  </si>
  <si>
    <r>
      <t xml:space="preserve">monoliTuri betoniT </t>
    </r>
    <r>
      <rPr>
        <b/>
        <sz val="10"/>
        <rFont val="Times New Roman"/>
        <family val="1"/>
      </rPr>
      <t>B30 F200 W6</t>
    </r>
    <r>
      <rPr>
        <b/>
        <sz val="9"/>
        <rFont val="Times New Roman"/>
        <family val="1"/>
      </rPr>
      <t xml:space="preserve">  </t>
    </r>
    <r>
      <rPr>
        <b/>
        <sz val="9"/>
        <rFont val="AcadNusx"/>
        <family val="0"/>
      </rPr>
      <t>(frTebi, Rari, kbili)</t>
    </r>
  </si>
  <si>
    <r>
      <t xml:space="preserve">armatura, </t>
    </r>
    <r>
      <rPr>
        <b/>
        <sz val="10"/>
        <rFont val="Times New Roman"/>
        <family val="1"/>
      </rPr>
      <t>d</t>
    </r>
    <r>
      <rPr>
        <b/>
        <sz val="10"/>
        <rFont val="Calibri"/>
        <family val="2"/>
      </rPr>
      <t>≤</t>
    </r>
    <r>
      <rPr>
        <b/>
        <sz val="10"/>
        <rFont val="AcadNusx"/>
        <family val="0"/>
      </rPr>
      <t>10 mm</t>
    </r>
  </si>
  <si>
    <r>
      <t xml:space="preserve">xreSovani sagebi, </t>
    </r>
    <r>
      <rPr>
        <b/>
        <sz val="10"/>
        <rFont val="Times New Roman"/>
        <family val="1"/>
      </rPr>
      <t xml:space="preserve">h-10 </t>
    </r>
    <r>
      <rPr>
        <b/>
        <sz val="10"/>
        <rFont val="AcadNusx"/>
        <family val="0"/>
      </rPr>
      <t xml:space="preserve">sm </t>
    </r>
  </si>
  <si>
    <r>
      <t xml:space="preserve">betonis mosamzadebeli fena </t>
    </r>
    <r>
      <rPr>
        <b/>
        <sz val="10"/>
        <rFont val="Times New Roman"/>
        <family val="1"/>
      </rPr>
      <t xml:space="preserve">B20  h-15 </t>
    </r>
    <r>
      <rPr>
        <b/>
        <sz val="10"/>
        <rFont val="AcadNusx"/>
        <family val="0"/>
      </rPr>
      <t xml:space="preserve">sm </t>
    </r>
  </si>
  <si>
    <r>
      <t xml:space="preserve">betoni </t>
    </r>
    <r>
      <rPr>
        <b/>
        <sz val="10"/>
        <rFont val="Times New Roman"/>
        <family val="1"/>
      </rPr>
      <t>B30 F200 W6</t>
    </r>
    <r>
      <rPr>
        <b/>
        <sz val="10"/>
        <rFont val="AcadNusx"/>
        <family val="0"/>
      </rPr>
      <t>, miwodeba badiebiT</t>
    </r>
  </si>
  <si>
    <r>
      <t xml:space="preserve">armatura </t>
    </r>
    <r>
      <rPr>
        <b/>
        <sz val="10"/>
        <rFont val="Times New Roman"/>
        <family val="1"/>
      </rPr>
      <t xml:space="preserve">Ø </t>
    </r>
    <r>
      <rPr>
        <b/>
        <sz val="10"/>
        <rFont val="Calibri"/>
        <family val="2"/>
      </rPr>
      <t>≤10</t>
    </r>
    <r>
      <rPr>
        <b/>
        <sz val="10"/>
        <rFont val="AcadNusx"/>
        <family val="0"/>
      </rPr>
      <t xml:space="preserve"> mm</t>
    </r>
  </si>
  <si>
    <r>
      <t xml:space="preserve">armatura </t>
    </r>
    <r>
      <rPr>
        <b/>
        <sz val="10"/>
        <rFont val="Times New Roman"/>
        <family val="1"/>
      </rPr>
      <t xml:space="preserve">Ø </t>
    </r>
    <r>
      <rPr>
        <b/>
        <sz val="10"/>
        <rFont val="Calibri"/>
        <family val="2"/>
      </rPr>
      <t>≥12</t>
    </r>
    <r>
      <rPr>
        <b/>
        <sz val="10"/>
        <rFont val="AcadNusx"/>
        <family val="0"/>
      </rPr>
      <t xml:space="preserve"> mm</t>
    </r>
  </si>
  <si>
    <r>
      <t xml:space="preserve">riyis qva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=20-30sm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=300 mm</t>
    </r>
  </si>
  <si>
    <r>
      <t xml:space="preserve">sadrenaJe perforirebuli plastmasis mili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-150mm</t>
    </r>
  </si>
  <si>
    <r>
      <t xml:space="preserve">betonis mosamzadebeli fena,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 xml:space="preserve">-10sm, </t>
    </r>
    <r>
      <rPr>
        <b/>
        <sz val="10"/>
        <rFont val="Times New Roman"/>
        <family val="1"/>
      </rPr>
      <t>B20</t>
    </r>
  </si>
  <si>
    <r>
      <t xml:space="preserve">betoni </t>
    </r>
    <r>
      <rPr>
        <b/>
        <sz val="10"/>
        <rFont val="Times New Roman"/>
        <family val="1"/>
      </rPr>
      <t xml:space="preserve"> B30 F200 W6 - 268.64 </t>
    </r>
    <r>
      <rPr>
        <b/>
        <sz val="10"/>
        <rFont val="AcadNusx"/>
        <family val="0"/>
      </rPr>
      <t>m3</t>
    </r>
  </si>
  <si>
    <r>
      <t xml:space="preserve">armatura, </t>
    </r>
    <r>
      <rPr>
        <b/>
        <sz val="10"/>
        <rFont val="Times New Roman"/>
        <family val="1"/>
      </rPr>
      <t>d-8</t>
    </r>
    <r>
      <rPr>
        <b/>
        <sz val="10"/>
        <rFont val="AcadNusx"/>
        <family val="0"/>
      </rPr>
      <t xml:space="preserve"> mm - 17.294 t</t>
    </r>
  </si>
  <si>
    <r>
      <t xml:space="preserve">betoni </t>
    </r>
    <r>
      <rPr>
        <b/>
        <sz val="10"/>
        <rFont val="Times New Roman"/>
        <family val="1"/>
      </rPr>
      <t xml:space="preserve"> B30 F200 W6 - 44.16 </t>
    </r>
    <r>
      <rPr>
        <b/>
        <sz val="10"/>
        <rFont val="AcadNusx"/>
        <family val="0"/>
      </rPr>
      <t>m3</t>
    </r>
  </si>
  <si>
    <r>
      <t xml:space="preserve">armatura, </t>
    </r>
    <r>
      <rPr>
        <b/>
        <sz val="10"/>
        <rFont val="Times New Roman"/>
        <family val="1"/>
      </rPr>
      <t xml:space="preserve">d-8 </t>
    </r>
    <r>
      <rPr>
        <b/>
        <sz val="10"/>
        <rFont val="AcadNusx"/>
        <family val="0"/>
      </rPr>
      <t>mm - 3.312 t</t>
    </r>
  </si>
  <si>
    <r>
      <t xml:space="preserve">qvesagebi fena - qviSa-xreSovani narevi, 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-22 sm</t>
    </r>
  </si>
  <si>
    <r>
      <t xml:space="preserve">safuZvelis mowyoba RorRi fraqciiT 0-40 mm, sisqiT 
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-18sm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</si>
  <si>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</si>
  <si>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Txevadi bitumis mosxma 0.6 kg/m</t>
    </r>
    <r>
      <rPr>
        <b/>
        <vertAlign val="superscript"/>
        <sz val="10"/>
        <rFont val="AcadNusx"/>
        <family val="0"/>
      </rPr>
      <t>2</t>
    </r>
  </si>
  <si>
    <r>
      <t xml:space="preserve">safaris qveda fena - msxvilmarcvlovani forovani RorRovani asfaltbetonis cxeli nareviT marka II,   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-6 sm.</t>
    </r>
  </si>
  <si>
    <r>
      <t>Txevadi bitumis mosxma 0.3 kg/m</t>
    </r>
    <r>
      <rPr>
        <b/>
        <vertAlign val="superscript"/>
        <sz val="10"/>
        <rFont val="AcadNusx"/>
        <family val="0"/>
      </rPr>
      <t>2</t>
    </r>
  </si>
  <si>
    <r>
      <t xml:space="preserve">safari - wvrilmarcvlovani mkvrivi RorRovani asfaltbetonis cxeli nareviT tipi Б, marka II,   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-4 sm.</t>
    </r>
  </si>
  <si>
    <r>
      <t xml:space="preserve">liTonis milis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=530 mm, </t>
    </r>
    <r>
      <rPr>
        <b/>
        <sz val="10"/>
        <rFont val="Times New Roman"/>
        <family val="1"/>
      </rPr>
      <t>δ</t>
    </r>
    <r>
      <rPr>
        <b/>
        <sz val="10"/>
        <rFont val="AcadNusx"/>
        <family val="0"/>
      </rPr>
      <t xml:space="preserve">=6 mm montaJi amwiT </t>
    </r>
  </si>
  <si>
    <r>
      <t xml:space="preserve">xreSovani sagebi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-10sm</t>
    </r>
  </si>
  <si>
    <r>
      <t xml:space="preserve">monoliTuri betonis portaluri kedlebis mowyoba  </t>
    </r>
    <r>
      <rPr>
        <b/>
        <sz val="10"/>
        <rFont val="Times New Roman"/>
        <family val="1"/>
      </rPr>
      <t>B30 F200 W6</t>
    </r>
  </si>
  <si>
    <r>
      <t xml:space="preserve">safuZvlis mowyoba fraqciuli RorRiT (0-40 mm)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-18sm</t>
    </r>
  </si>
  <si>
    <r>
      <t>safaris zeda fena - msxvilmarcvlovani forovani RorRovani asfalt-betonis cxeli narevi marka</t>
    </r>
    <r>
      <rPr>
        <b/>
        <sz val="10"/>
        <rFont val="Times New Roman"/>
        <family val="1"/>
      </rPr>
      <t xml:space="preserve"> II, h</t>
    </r>
    <r>
      <rPr>
        <b/>
        <sz val="10"/>
        <rFont val="AcadNusx"/>
        <family val="0"/>
      </rPr>
      <t>-6sm.</t>
    </r>
  </si>
  <si>
    <r>
      <t xml:space="preserve">safari - wvrilmarcvlovani mkvrivi RorRovani asfaltbetonis cxeli narevi tipi Б, marka II,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-4 sm</t>
    </r>
  </si>
  <si>
    <r>
      <t xml:space="preserve">safuZvlis mowyoba fraqciuli RorRiT (0-40 mm)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-12sm</t>
    </r>
  </si>
  <si>
    <r>
      <t xml:space="preserve">safari - wvrilmarcvlovani mkvrivi RorRovani asfaltbetonis cxeli narevi tipi Б, marka II 
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-5 sm</t>
    </r>
  </si>
  <si>
    <r>
      <t>betonis axali Camketi bordiurebis</t>
    </r>
    <r>
      <rPr>
        <b/>
        <sz val="10"/>
        <rFont val="Times New Roman"/>
        <family val="1"/>
      </rPr>
      <t xml:space="preserve"> B 22.5</t>
    </r>
    <r>
      <rPr>
        <b/>
        <sz val="10"/>
        <rFont val="AcadNusx"/>
        <family val="0"/>
      </rPr>
      <t xml:space="preserve">, zomiT 10X20 sm mowyoba betonis sagebze </t>
    </r>
    <r>
      <rPr>
        <b/>
        <sz val="10"/>
        <rFont val="Times New Roman"/>
        <family val="1"/>
      </rPr>
      <t>(B20)</t>
    </r>
  </si>
  <si>
    <r>
      <t xml:space="preserve">qvesagebi fenis mowyoba qviSa-xreSovani nareviT,
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-15 sm.</t>
    </r>
  </si>
  <si>
    <r>
      <t xml:space="preserve">safuZvlis mowyoba fraqciuli RorRiT (0-40mm),
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-12 sm.</t>
    </r>
  </si>
  <si>
    <r>
      <t>Txevadi bitumis mosxma 0,6kg/m</t>
    </r>
    <r>
      <rPr>
        <b/>
        <vertAlign val="superscript"/>
        <sz val="10"/>
        <rFont val="AcadNusx"/>
        <family val="0"/>
      </rPr>
      <t>2</t>
    </r>
  </si>
  <si>
    <r>
      <t xml:space="preserve">safaris mowyoba wvrilmarcvlovani mkvrivi qviSovani asfaltbetonis cxeli nareviT, 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-3 sm.</t>
    </r>
  </si>
  <si>
    <r>
      <t xml:space="preserve">qvesagebi fena - qviSa-xreSovani narevi </t>
    </r>
    <r>
      <rPr>
        <b/>
        <sz val="10"/>
        <rFont val="Times\"/>
        <family val="0"/>
      </rPr>
      <t>h</t>
    </r>
    <r>
      <rPr>
        <b/>
        <sz val="10"/>
        <rFont val="AcadNusx"/>
        <family val="0"/>
      </rPr>
      <t>-22sm</t>
    </r>
  </si>
  <si>
    <r>
      <t xml:space="preserve">safuZvlis mowyoba fraqciuli RorRiT (0-40mm),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-18sm.</t>
    </r>
  </si>
  <si>
    <r>
      <t xml:space="preserve">safaris qveda fenis mowyoba msxvilmarcvlovani forovani RorRovani asfalt-betonis cxeli nareviT marka II,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-6sm.</t>
    </r>
  </si>
  <si>
    <r>
      <t>Txevadi bitumis mosxma 0,3kg/m</t>
    </r>
    <r>
      <rPr>
        <b/>
        <vertAlign val="superscript"/>
        <sz val="10"/>
        <rFont val="AcadNusx"/>
        <family val="0"/>
      </rPr>
      <t>2</t>
    </r>
  </si>
  <si>
    <r>
      <t xml:space="preserve">safaris mowyoba wvrilmarcvlovani mkvrivi RorRovani asfalt-betonis cxeli nareviT tipi </t>
    </r>
    <r>
      <rPr>
        <b/>
        <sz val="10"/>
        <rFont val="Times New Roman"/>
        <family val="1"/>
      </rPr>
      <t>Б</t>
    </r>
    <r>
      <rPr>
        <b/>
        <sz val="10"/>
        <rFont val="AcadNusx"/>
        <family val="0"/>
      </rPr>
      <t xml:space="preserve">, marka II,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-4sm.</t>
    </r>
  </si>
  <si>
    <r>
      <t xml:space="preserve">qviSa-RorRovani sagebi lenturi saZirkvlisTvis </t>
    </r>
    <r>
      <rPr>
        <b/>
        <sz val="14"/>
        <rFont val="Times New Roman"/>
        <family val="1"/>
      </rPr>
      <t>σ</t>
    </r>
    <r>
      <rPr>
        <b/>
        <sz val="10"/>
        <rFont val="Times New Roman"/>
        <family val="1"/>
      </rPr>
      <t>=5</t>
    </r>
    <r>
      <rPr>
        <b/>
        <sz val="10"/>
        <rFont val="AcadNusx"/>
        <family val="0"/>
      </rPr>
      <t>sm</t>
    </r>
  </si>
  <si>
    <r>
      <t xml:space="preserve">monoliTuri betonis lenturi saZirkvlis mowyoba </t>
    </r>
    <r>
      <rPr>
        <b/>
        <sz val="10"/>
        <rFont val="Times New Roman"/>
        <family val="1"/>
      </rPr>
      <t>B22,5F200W6</t>
    </r>
  </si>
  <si>
    <r>
      <t xml:space="preserve">betonis iataki </t>
    </r>
    <r>
      <rPr>
        <b/>
        <sz val="10"/>
        <rFont val="Times New Roman"/>
        <family val="1"/>
      </rPr>
      <t>B22,5 F200 W6 - 8</t>
    </r>
    <r>
      <rPr>
        <b/>
        <sz val="10"/>
        <rFont val="AcadNusx"/>
        <family val="0"/>
      </rPr>
      <t>sm</t>
    </r>
  </si>
  <si>
    <r>
      <t xml:space="preserve">sagzao niSnebis dayeneba liTonis galvanizirebul dgarebze 56-60 mm, sisqiT 2mm milebisagan, plastmasis TavsaxuriTa da betonSi dasamagrebeli jvarediniT, betonis saZirkvliT </t>
    </r>
    <r>
      <rPr>
        <b/>
        <sz val="10"/>
        <rFont val="Times New Roman"/>
        <family val="1"/>
      </rPr>
      <t>B25  F200  W6</t>
    </r>
    <r>
      <rPr>
        <b/>
        <sz val="10"/>
        <rFont val="AcadNusx"/>
        <family val="0"/>
      </rPr>
      <t xml:space="preserve"> standartuli Suqamrekli sagzao niSnebi, I da  II tipiuri zomis, dafaruli maRali intensivobis prizmuli </t>
    </r>
    <r>
      <rPr>
        <b/>
        <sz val="10"/>
        <rFont val="Times New Roman"/>
        <family val="1"/>
      </rPr>
      <t>RA1</t>
    </r>
    <r>
      <rPr>
        <b/>
        <sz val="10"/>
        <rFont val="AcadNusx"/>
        <family val="0"/>
      </rPr>
      <t xml:space="preserve"> klasis webovani firiT (</t>
    </r>
    <r>
      <rPr>
        <b/>
        <sz val="10"/>
        <rFont val="Times New Roman"/>
        <family val="1"/>
      </rPr>
      <t xml:space="preserve">ASTM D4956-13, </t>
    </r>
    <r>
      <rPr>
        <b/>
        <sz val="10"/>
        <rFont val="AcadNusx"/>
        <family val="0"/>
      </rPr>
      <t xml:space="preserve">tipi </t>
    </r>
    <r>
      <rPr>
        <b/>
        <sz val="10"/>
        <rFont val="Times New Roman"/>
        <family val="1"/>
      </rPr>
      <t xml:space="preserve"> III-IV ,  EN12899-1:2007</t>
    </r>
    <r>
      <rPr>
        <b/>
        <sz val="10"/>
        <rFont val="AcadNusx"/>
        <family val="0"/>
      </rPr>
      <t xml:space="preserve"> (sst en 12899-1:2010) :</t>
    </r>
  </si>
  <si>
    <r>
      <t>individualuri sagzao niSnis dayeneba liTonis galvanizirebul dgarebze 89 mm, milebisagan, plastmasis TavsaxuriTa da betonSi dasamagrebeli jvarediniT, betonis saZirkvliT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 xml:space="preserve">saproeqto individualuri proeqtirebis sagzao niSnebi or enaze, dafaruli  dafaruli maRali intensivobis prizmuli </t>
    </r>
    <r>
      <rPr>
        <b/>
        <sz val="10"/>
        <rFont val="Times New Roman"/>
        <family val="1"/>
      </rPr>
      <t>RA1</t>
    </r>
    <r>
      <rPr>
        <b/>
        <sz val="10"/>
        <rFont val="AcadNusx"/>
        <family val="0"/>
      </rPr>
      <t xml:space="preserve"> klasis webovani firiT (A</t>
    </r>
    <r>
      <rPr>
        <b/>
        <sz val="10"/>
        <rFont val="Times New Roman"/>
        <family val="1"/>
      </rPr>
      <t>STM D4956-13,</t>
    </r>
    <r>
      <rPr>
        <b/>
        <sz val="10"/>
        <rFont val="AcadNusx"/>
        <family val="0"/>
      </rPr>
      <t xml:space="preserve"> tipi  III-IV ,</t>
    </r>
    <r>
      <rPr>
        <b/>
        <sz val="10"/>
        <rFont val="Times New Roman"/>
        <family val="1"/>
      </rPr>
      <t xml:space="preserve"> EN12899-1:2007</t>
    </r>
    <r>
      <rPr>
        <b/>
        <sz val="10"/>
        <rFont val="AcadNusx"/>
        <family val="0"/>
      </rPr>
      <t xml:space="preserve"> (sst en 12899-1:2010) :</t>
    </r>
  </si>
  <si>
    <r>
      <t xml:space="preserve">RorRis sagebi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-10sm</t>
    </r>
  </si>
  <si>
    <r>
      <t xml:space="preserve">monoliTuri betonis saZirkveli, </t>
    </r>
    <r>
      <rPr>
        <b/>
        <sz val="10"/>
        <rFont val="Times New Roman"/>
        <family val="1"/>
      </rPr>
      <t>B22.5 F200 W6</t>
    </r>
  </si>
  <si>
    <t>*) pretendentis mier warmodgenil xarjTaRricxvaSi miTiTebuli erTeulis fasi ar unda aRematebodes Semsyidvelis mier, xarjTaRricxvis Sesabamis grafaSi dafiqsirebul samuSaos erTeulis zRvrul fass;</t>
  </si>
  <si>
    <r>
      <t xml:space="preserve">**) </t>
    </r>
    <r>
      <rPr>
        <b/>
        <sz val="10"/>
        <rFont val="AcadNusx"/>
        <family val="0"/>
      </rPr>
      <t>aRniSnuli Tanxis gamoyeneba moxdeba mxolod damkveTis (Semsyidvelis) nebarTviT, misive iniciativiT an mimwodeblis mier dasabuTebuli da argumentirebuli winadadebis ganxilvisa da SeTanxmebis safuZvelze damkveTis (Semsyidvelis) saTanado gadawyvetilebis miRebis Semdeg;</t>
    </r>
  </si>
  <si>
    <t>***) fasebi iangariSeba saqarTvelos kanonmdeblobiT dadgenili yvela gadasaxadis gaTvaliswinebiT.</t>
  </si>
  <si>
    <t>erTeulis zRvruli fasi (lari)*</t>
  </si>
  <si>
    <t>saerTo Rirebuleba (lari)</t>
  </si>
  <si>
    <t>erTeulis saboloo fasi
 (lari)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</si>
</sst>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\ _₾_-;\-* #,##0\ _₾_-;_-* &quot;-&quot;\ _₾_-;_-@_-"/>
    <numFmt numFmtId="191" formatCode="_-* #,##0.00\ _₾_-;\-* #,##0.00\ _₾_-;_-* &quot;-&quot;??\ _₾_-;_-@_-"/>
    <numFmt numFmtId="192" formatCode="#,##0\ &quot;Lari&quot;;\-#,##0\ &quot;Lari&quot;"/>
    <numFmt numFmtId="193" formatCode="#,##0\ &quot;Lari&quot;;[Red]\-#,##0\ &quot;Lari&quot;"/>
    <numFmt numFmtId="194" formatCode="#,##0.00\ &quot;Lari&quot;;\-#,##0.00\ &quot;Lari&quot;"/>
    <numFmt numFmtId="195" formatCode="#,##0.00\ &quot;Lari&quot;;[Red]\-#,##0.00\ &quot;Lari&quot;"/>
    <numFmt numFmtId="196" formatCode="_-* #,##0\ &quot;Lari&quot;_-;\-* #,##0\ &quot;Lari&quot;_-;_-* &quot;-&quot;\ &quot;Lari&quot;_-;_-@_-"/>
    <numFmt numFmtId="197" formatCode="_-* #,##0\ _L_a_r_i_-;\-* #,##0\ _L_a_r_i_-;_-* &quot;-&quot;\ _L_a_r_i_-;_-@_-"/>
    <numFmt numFmtId="198" formatCode="_-* #,##0.00\ &quot;Lari&quot;_-;\-* #,##0.00\ &quot;Lari&quot;_-;_-* &quot;-&quot;??\ &quot;Lari&quot;_-;_-@_-"/>
    <numFmt numFmtId="199" formatCode="_-* #,##0.00\ _L_a_r_i_-;\-* #,##0.00\ _L_a_r_i_-;_-* &quot;-&quot;??\ _L_a_r_i_-;_-@_-"/>
    <numFmt numFmtId="200" formatCode="#,##0\ &quot;ლ.&quot;;\-#,##0\ &quot;ლ.&quot;"/>
    <numFmt numFmtId="201" formatCode="#,##0\ &quot;ლ.&quot;;[Red]\-#,##0\ &quot;ლ.&quot;"/>
    <numFmt numFmtId="202" formatCode="#,##0.00\ &quot;ლ.&quot;;\-#,##0.00\ &quot;ლ.&quot;"/>
    <numFmt numFmtId="203" formatCode="#,##0.00\ &quot;ლ.&quot;;[Red]\-#,##0.00\ &quot;ლ.&quot;"/>
    <numFmt numFmtId="204" formatCode="_-* #,##0\ &quot;ლ.&quot;_-;\-* #,##0\ &quot;ლ.&quot;_-;_-* &quot;-&quot;\ &quot;ლ.&quot;_-;_-@_-"/>
    <numFmt numFmtId="205" formatCode="_-* #,##0\ _ლ_._-;\-* #,##0\ _ლ_._-;_-* &quot;-&quot;\ _ლ_._-;_-@_-"/>
    <numFmt numFmtId="206" formatCode="_-* #,##0.00\ &quot;ლ.&quot;_-;\-* #,##0.00\ &quot;ლ.&quot;_-;_-* &quot;-&quot;??\ &quot;ლ.&quot;_-;_-@_-"/>
    <numFmt numFmtId="207" formatCode="_-* #,##0.00\ _ლ_._-;\-* #,##0.00\ _ლ_._-;_-* &quot;-&quot;??\ _ლ_._-;_-@_-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"/>
    <numFmt numFmtId="214" formatCode="0.0000"/>
    <numFmt numFmtId="215" formatCode="[$-FC19]d\ mmmm\ yyyy\ &quot;г.&quot;"/>
    <numFmt numFmtId="216" formatCode="[$-409]dddd\,\ mmmm\ dd\,\ yyyy"/>
    <numFmt numFmtId="217" formatCode="[$-409]h:mm:ss\ AM/PM"/>
    <numFmt numFmtId="218" formatCode="\L\=0"/>
    <numFmt numFmtId="219" formatCode="0.000000"/>
    <numFmt numFmtId="220" formatCode="0.00000"/>
    <numFmt numFmtId="221" formatCode="#,##0.00;[Red]#,##0.00"/>
  </numFmts>
  <fonts count="64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9"/>
      <name val="AcadNusx"/>
      <family val="0"/>
    </font>
    <font>
      <sz val="10"/>
      <name val="Times New Roman"/>
      <family val="1"/>
    </font>
    <font>
      <b/>
      <sz val="10"/>
      <name val="AcadMtavr"/>
      <family val="0"/>
    </font>
    <font>
      <b/>
      <sz val="10"/>
      <name val="Times New Roman"/>
      <family val="1"/>
    </font>
    <font>
      <sz val="10"/>
      <name val="AcadMtavr"/>
      <family val="0"/>
    </font>
    <font>
      <sz val="10"/>
      <color indexed="30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b/>
      <sz val="11"/>
      <name val="AcadMtavr"/>
      <family val="0"/>
    </font>
    <font>
      <i/>
      <sz val="9"/>
      <name val="AcadMtavr"/>
      <family val="0"/>
    </font>
    <font>
      <b/>
      <sz val="11"/>
      <name val="AcadNusx"/>
      <family val="0"/>
    </font>
    <font>
      <b/>
      <i/>
      <sz val="11"/>
      <name val="AcadMtavr"/>
      <family val="0"/>
    </font>
    <font>
      <b/>
      <sz val="9"/>
      <name val="AcadNusx"/>
      <family val="0"/>
    </font>
    <font>
      <b/>
      <sz val="12"/>
      <name val="AcadMtavr"/>
      <family val="0"/>
    </font>
    <font>
      <b/>
      <vertAlign val="superscript"/>
      <sz val="10"/>
      <name val="AcadNusx"/>
      <family val="0"/>
    </font>
    <font>
      <b/>
      <vertAlign val="subscript"/>
      <sz val="10"/>
      <name val="AcadNusx"/>
      <family val="0"/>
    </font>
    <font>
      <b/>
      <sz val="10"/>
      <name val="ტიმეს"/>
      <family val="0"/>
    </font>
    <font>
      <b/>
      <sz val="10"/>
      <name val="Calibri"/>
      <family val="2"/>
    </font>
    <font>
      <b/>
      <sz val="9"/>
      <name val="Times New Roman"/>
      <family val="1"/>
    </font>
    <font>
      <b/>
      <sz val="10"/>
      <name val="Times\"/>
      <family val="0"/>
    </font>
    <font>
      <b/>
      <sz val="14"/>
      <name val="Times New Roman"/>
      <family val="1"/>
    </font>
    <font>
      <b/>
      <sz val="8"/>
      <name val="AcadNusx"/>
      <family val="0"/>
    </font>
    <font>
      <b/>
      <sz val="12"/>
      <name val="GeoDumba_EN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cadNusx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cadNusx"/>
      <family val="0"/>
    </font>
    <font>
      <b/>
      <sz val="10"/>
      <color rgb="FFFF0000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21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top" wrapText="1" shrinkToFi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9" fillId="0" borderId="13" xfId="56" applyFont="1" applyFill="1" applyBorder="1" applyAlignment="1">
      <alignment horizontal="center" vertical="center" wrapText="1"/>
      <protection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9" fillId="0" borderId="10" xfId="56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9" fillId="0" borderId="10" xfId="56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vertical="center" wrapText="1" shrinkToFi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15" fillId="0" borderId="10" xfId="56" applyFont="1" applyFill="1" applyBorder="1" applyAlignment="1">
      <alignment vertical="center" wrapText="1"/>
      <protection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2" fontId="15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 shrinkToFi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22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14" xfId="56" applyFont="1" applyFill="1" applyBorder="1" applyAlignment="1">
      <alignment horizontal="left" vertical="center" wrapText="1"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0" fontId="9" fillId="0" borderId="23" xfId="56" applyFont="1" applyFill="1" applyBorder="1" applyAlignment="1">
      <alignment horizontal="left" vertical="center" wrapText="1"/>
      <protection/>
    </xf>
    <xf numFmtId="0" fontId="9" fillId="0" borderId="16" xfId="56" applyFont="1" applyFill="1" applyBorder="1" applyAlignment="1">
      <alignment horizontal="left" vertical="center" wrapText="1"/>
      <protection/>
    </xf>
    <xf numFmtId="0" fontId="9" fillId="0" borderId="12" xfId="5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2" xfId="56" applyFont="1" applyFill="1" applyBorder="1" applyAlignment="1">
      <alignment horizontal="left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 shrinkToFit="1"/>
    </xf>
    <xf numFmtId="0" fontId="9" fillId="0" borderId="25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21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7" xfId="56" applyFont="1" applyFill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horizontal="left" vertical="center" wrapText="1"/>
      <protection/>
    </xf>
    <xf numFmtId="0" fontId="9" fillId="0" borderId="24" xfId="56" applyFont="1" applyFill="1" applyBorder="1" applyAlignment="1">
      <alignment horizontal="left" vertical="center" wrapText="1"/>
      <protection/>
    </xf>
    <xf numFmtId="0" fontId="9" fillId="0" borderId="25" xfId="56" applyFont="1" applyFill="1" applyBorder="1" applyAlignment="1">
      <alignment horizontal="left" vertical="center" wrapText="1"/>
      <protection/>
    </xf>
    <xf numFmtId="0" fontId="9" fillId="0" borderId="21" xfId="56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left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63" fillId="32" borderId="18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2"/>
  <sheetViews>
    <sheetView tabSelected="1" view="pageBreakPreview" zoomScaleSheetLayoutView="100" workbookViewId="0" topLeftCell="A1">
      <selection activeCell="A247" sqref="A247:H247"/>
    </sheetView>
  </sheetViews>
  <sheetFormatPr defaultColWidth="9.140625" defaultRowHeight="19.5" customHeight="1"/>
  <cols>
    <col min="1" max="1" width="6.7109375" style="15" customWidth="1"/>
    <col min="2" max="2" width="33.7109375" style="7" customWidth="1"/>
    <col min="3" max="3" width="20.7109375" style="7" customWidth="1"/>
    <col min="4" max="4" width="8.7109375" style="6" customWidth="1"/>
    <col min="5" max="5" width="10.7109375" style="6" customWidth="1"/>
    <col min="6" max="7" width="14.28125" style="6" customWidth="1"/>
    <col min="8" max="8" width="14.28125" style="8" customWidth="1"/>
    <col min="9" max="16384" width="9.140625" style="3" customWidth="1"/>
  </cols>
  <sheetData>
    <row r="1" spans="1:8" s="26" customFormat="1" ht="19.5" customHeight="1">
      <c r="A1" s="24"/>
      <c r="B1" s="25"/>
      <c r="C1" s="25"/>
      <c r="D1" s="107" t="s">
        <v>273</v>
      </c>
      <c r="E1" s="107"/>
      <c r="F1" s="107"/>
      <c r="G1" s="107"/>
      <c r="H1" s="107"/>
    </row>
    <row r="2" spans="1:8" s="27" customFormat="1" ht="24.75" customHeight="1">
      <c r="A2" s="108" t="s">
        <v>211</v>
      </c>
      <c r="B2" s="108"/>
      <c r="C2" s="108"/>
      <c r="D2" s="108"/>
      <c r="E2" s="108"/>
      <c r="F2" s="108"/>
      <c r="G2" s="108"/>
      <c r="H2" s="108"/>
    </row>
    <row r="3" spans="1:8" s="5" customFormat="1" ht="39.75" customHeight="1">
      <c r="A3" s="147" t="s">
        <v>130</v>
      </c>
      <c r="B3" s="148"/>
      <c r="C3" s="148"/>
      <c r="D3" s="148"/>
      <c r="E3" s="148"/>
      <c r="F3" s="148"/>
      <c r="G3" s="148"/>
      <c r="H3" s="148"/>
    </row>
    <row r="4" spans="1:8" s="4" customFormat="1" ht="14.25" customHeight="1">
      <c r="A4" s="149" t="s">
        <v>1</v>
      </c>
      <c r="B4" s="150" t="s">
        <v>10</v>
      </c>
      <c r="C4" s="150"/>
      <c r="D4" s="150" t="s">
        <v>11</v>
      </c>
      <c r="E4" s="151" t="s">
        <v>55</v>
      </c>
      <c r="F4" s="105" t="s">
        <v>342</v>
      </c>
      <c r="G4" s="102" t="s">
        <v>344</v>
      </c>
      <c r="H4" s="102" t="s">
        <v>343</v>
      </c>
    </row>
    <row r="5" spans="1:8" s="4" customFormat="1" ht="45" customHeight="1" thickBot="1">
      <c r="A5" s="149"/>
      <c r="B5" s="150"/>
      <c r="C5" s="150"/>
      <c r="D5" s="150"/>
      <c r="E5" s="152"/>
      <c r="F5" s="106"/>
      <c r="G5" s="104"/>
      <c r="H5" s="103"/>
    </row>
    <row r="6" spans="1:8" s="1" customFormat="1" ht="15" customHeight="1" thickTop="1">
      <c r="A6" s="16">
        <v>1</v>
      </c>
      <c r="B6" s="146">
        <v>2</v>
      </c>
      <c r="C6" s="146"/>
      <c r="D6" s="21">
        <v>3</v>
      </c>
      <c r="E6" s="21">
        <v>4</v>
      </c>
      <c r="F6" s="23">
        <v>4</v>
      </c>
      <c r="G6" s="97"/>
      <c r="H6" s="21">
        <v>5</v>
      </c>
    </row>
    <row r="7" spans="1:8" ht="21" customHeight="1">
      <c r="A7" s="124" t="s">
        <v>6</v>
      </c>
      <c r="B7" s="124"/>
      <c r="C7" s="124"/>
      <c r="D7" s="124"/>
      <c r="E7" s="124"/>
      <c r="F7" s="124"/>
      <c r="G7" s="124"/>
      <c r="H7" s="124"/>
    </row>
    <row r="8" spans="1:8" s="2" customFormat="1" ht="24.75" customHeight="1">
      <c r="A8" s="36">
        <v>1.1</v>
      </c>
      <c r="B8" s="111" t="s">
        <v>15</v>
      </c>
      <c r="C8" s="111"/>
      <c r="D8" s="37" t="s">
        <v>2</v>
      </c>
      <c r="E8" s="95">
        <v>7.3</v>
      </c>
      <c r="F8" s="38">
        <v>536</v>
      </c>
      <c r="G8" s="38"/>
      <c r="H8" s="39"/>
    </row>
    <row r="9" spans="1:8" s="2" customFormat="1" ht="33" customHeight="1">
      <c r="A9" s="12">
        <v>1.2</v>
      </c>
      <c r="B9" s="111" t="s">
        <v>213</v>
      </c>
      <c r="C9" s="111"/>
      <c r="D9" s="37" t="s">
        <v>274</v>
      </c>
      <c r="E9" s="40">
        <v>450</v>
      </c>
      <c r="F9" s="39">
        <v>0.14</v>
      </c>
      <c r="G9" s="39"/>
      <c r="H9" s="39"/>
    </row>
    <row r="10" spans="1:8" s="2" customFormat="1" ht="45" customHeight="1">
      <c r="A10" s="12">
        <v>1.3</v>
      </c>
      <c r="B10" s="130" t="s">
        <v>275</v>
      </c>
      <c r="C10" s="110"/>
      <c r="D10" s="37" t="s">
        <v>9</v>
      </c>
      <c r="E10" s="40">
        <v>27</v>
      </c>
      <c r="F10" s="39">
        <v>3.43</v>
      </c>
      <c r="G10" s="39"/>
      <c r="H10" s="39"/>
    </row>
    <row r="11" spans="1:8" s="1" customFormat="1" ht="23.25" customHeight="1">
      <c r="A11" s="10" t="s">
        <v>131</v>
      </c>
      <c r="B11" s="130" t="s">
        <v>76</v>
      </c>
      <c r="C11" s="112"/>
      <c r="D11" s="112"/>
      <c r="E11" s="112"/>
      <c r="F11" s="112"/>
      <c r="G11" s="112"/>
      <c r="H11" s="110"/>
    </row>
    <row r="12" spans="1:8" s="1" customFormat="1" ht="44.25" customHeight="1">
      <c r="A12" s="12" t="s">
        <v>132</v>
      </c>
      <c r="B12" s="111" t="s">
        <v>214</v>
      </c>
      <c r="C12" s="111"/>
      <c r="D12" s="37" t="s">
        <v>110</v>
      </c>
      <c r="E12" s="40">
        <v>148.7</v>
      </c>
      <c r="F12" s="39">
        <v>0.82</v>
      </c>
      <c r="G12" s="39"/>
      <c r="H12" s="39"/>
    </row>
    <row r="13" spans="1:8" s="13" customFormat="1" ht="24.75" customHeight="1">
      <c r="A13" s="12" t="s">
        <v>133</v>
      </c>
      <c r="B13" s="113" t="s">
        <v>23</v>
      </c>
      <c r="C13" s="113"/>
      <c r="D13" s="113"/>
      <c r="E13" s="113"/>
      <c r="F13" s="113"/>
      <c r="G13" s="113"/>
      <c r="H13" s="113"/>
    </row>
    <row r="14" spans="1:8" s="2" customFormat="1" ht="54" customHeight="1">
      <c r="A14" s="12" t="s">
        <v>218</v>
      </c>
      <c r="B14" s="110" t="s">
        <v>215</v>
      </c>
      <c r="C14" s="114"/>
      <c r="D14" s="37" t="s">
        <v>0</v>
      </c>
      <c r="E14" s="41">
        <v>20</v>
      </c>
      <c r="F14" s="39">
        <v>15.74</v>
      </c>
      <c r="G14" s="39"/>
      <c r="H14" s="39"/>
    </row>
    <row r="15" spans="1:8" s="1" customFormat="1" ht="30" customHeight="1">
      <c r="A15" s="12" t="s">
        <v>219</v>
      </c>
      <c r="B15" s="110" t="s">
        <v>216</v>
      </c>
      <c r="C15" s="111"/>
      <c r="D15" s="37" t="s">
        <v>110</v>
      </c>
      <c r="E15" s="42">
        <v>680.8</v>
      </c>
      <c r="F15" s="39">
        <v>0.05</v>
      </c>
      <c r="G15" s="39"/>
      <c r="H15" s="39"/>
    </row>
    <row r="16" spans="1:8" s="1" customFormat="1" ht="27.75" customHeight="1">
      <c r="A16" s="12" t="s">
        <v>134</v>
      </c>
      <c r="B16" s="112" t="s">
        <v>24</v>
      </c>
      <c r="C16" s="110"/>
      <c r="D16" s="37"/>
      <c r="E16" s="43"/>
      <c r="F16" s="43"/>
      <c r="G16" s="43"/>
      <c r="H16" s="43"/>
    </row>
    <row r="17" spans="1:8" s="1" customFormat="1" ht="42.75" customHeight="1">
      <c r="A17" s="44"/>
      <c r="B17" s="112" t="s">
        <v>217</v>
      </c>
      <c r="C17" s="110"/>
      <c r="D17" s="37" t="s">
        <v>9</v>
      </c>
      <c r="E17" s="40">
        <v>80</v>
      </c>
      <c r="F17" s="39">
        <v>30.84</v>
      </c>
      <c r="G17" s="39"/>
      <c r="H17" s="39"/>
    </row>
    <row r="18" spans="1:8" s="2" customFormat="1" ht="34.5" customHeight="1">
      <c r="A18" s="28"/>
      <c r="B18" s="109" t="s">
        <v>212</v>
      </c>
      <c r="C18" s="109"/>
      <c r="D18" s="109"/>
      <c r="E18" s="109"/>
      <c r="F18" s="109"/>
      <c r="G18" s="96"/>
      <c r="H18" s="29">
        <f>SUM(H8:H17)</f>
        <v>0</v>
      </c>
    </row>
    <row r="19" spans="1:8" s="2" customFormat="1" ht="30" customHeight="1">
      <c r="A19" s="128" t="s">
        <v>7</v>
      </c>
      <c r="B19" s="129"/>
      <c r="C19" s="129"/>
      <c r="D19" s="129"/>
      <c r="E19" s="129"/>
      <c r="F19" s="129"/>
      <c r="G19" s="129"/>
      <c r="H19" s="123"/>
    </row>
    <row r="20" spans="1:8" s="1" customFormat="1" ht="34.5" customHeight="1">
      <c r="A20" s="12" t="s">
        <v>77</v>
      </c>
      <c r="B20" s="130" t="s">
        <v>78</v>
      </c>
      <c r="C20" s="110"/>
      <c r="D20" s="37"/>
      <c r="E20" s="45"/>
      <c r="F20" s="45"/>
      <c r="G20" s="45"/>
      <c r="H20" s="45"/>
    </row>
    <row r="21" spans="1:8" s="1" customFormat="1" ht="24.75" customHeight="1">
      <c r="A21" s="43"/>
      <c r="B21" s="130" t="s">
        <v>79</v>
      </c>
      <c r="C21" s="110"/>
      <c r="D21" s="37" t="s">
        <v>276</v>
      </c>
      <c r="E21" s="45">
        <v>6574</v>
      </c>
      <c r="F21" s="39">
        <v>4.52</v>
      </c>
      <c r="G21" s="39"/>
      <c r="H21" s="39"/>
    </row>
    <row r="22" spans="1:8" s="1" customFormat="1" ht="24.75" customHeight="1">
      <c r="A22" s="43"/>
      <c r="B22" s="130" t="s">
        <v>82</v>
      </c>
      <c r="C22" s="110"/>
      <c r="D22" s="37" t="s">
        <v>276</v>
      </c>
      <c r="E22" s="45">
        <v>1644</v>
      </c>
      <c r="F22" s="39">
        <v>4.66</v>
      </c>
      <c r="G22" s="39"/>
      <c r="H22" s="39"/>
    </row>
    <row r="23" spans="1:8" s="1" customFormat="1" ht="34.5" customHeight="1">
      <c r="A23" s="12" t="s">
        <v>80</v>
      </c>
      <c r="B23" s="130" t="s">
        <v>81</v>
      </c>
      <c r="C23" s="110"/>
      <c r="D23" s="37"/>
      <c r="E23" s="45"/>
      <c r="F23" s="45"/>
      <c r="G23" s="45"/>
      <c r="H23" s="45"/>
    </row>
    <row r="24" spans="1:8" s="1" customFormat="1" ht="34.5" customHeight="1">
      <c r="A24" s="43"/>
      <c r="B24" s="130" t="s">
        <v>187</v>
      </c>
      <c r="C24" s="110"/>
      <c r="D24" s="37" t="s">
        <v>276</v>
      </c>
      <c r="E24" s="45">
        <v>1810</v>
      </c>
      <c r="F24" s="39">
        <v>3.49</v>
      </c>
      <c r="G24" s="39"/>
      <c r="H24" s="39"/>
    </row>
    <row r="25" spans="1:8" s="1" customFormat="1" ht="24.75" customHeight="1">
      <c r="A25" s="43"/>
      <c r="B25" s="130" t="s">
        <v>186</v>
      </c>
      <c r="C25" s="110"/>
      <c r="D25" s="37" t="s">
        <v>276</v>
      </c>
      <c r="E25" s="45">
        <v>3121</v>
      </c>
      <c r="F25" s="39">
        <v>3.99</v>
      </c>
      <c r="G25" s="39"/>
      <c r="H25" s="39"/>
    </row>
    <row r="26" spans="1:8" s="1" customFormat="1" ht="24.75" customHeight="1">
      <c r="A26" s="43"/>
      <c r="B26" s="130" t="s">
        <v>82</v>
      </c>
      <c r="C26" s="110"/>
      <c r="D26" s="37" t="s">
        <v>276</v>
      </c>
      <c r="E26" s="45">
        <v>3287</v>
      </c>
      <c r="F26" s="39">
        <v>4.3</v>
      </c>
      <c r="G26" s="39"/>
      <c r="H26" s="39"/>
    </row>
    <row r="27" spans="1:8" s="1" customFormat="1" ht="34.5" customHeight="1">
      <c r="A27" s="36" t="s">
        <v>135</v>
      </c>
      <c r="B27" s="119" t="s">
        <v>220</v>
      </c>
      <c r="C27" s="117"/>
      <c r="D27" s="37" t="s">
        <v>276</v>
      </c>
      <c r="E27" s="41">
        <v>750</v>
      </c>
      <c r="F27" s="39">
        <v>0.99</v>
      </c>
      <c r="G27" s="39"/>
      <c r="H27" s="39"/>
    </row>
    <row r="28" spans="1:8" s="2" customFormat="1" ht="34.5" customHeight="1">
      <c r="A28" s="28"/>
      <c r="B28" s="109" t="s">
        <v>230</v>
      </c>
      <c r="C28" s="109"/>
      <c r="D28" s="109"/>
      <c r="E28" s="109"/>
      <c r="F28" s="109"/>
      <c r="G28" s="96"/>
      <c r="H28" s="29">
        <f>SUM(H20:H27)</f>
        <v>0</v>
      </c>
    </row>
    <row r="29" spans="1:8" ht="30" customHeight="1">
      <c r="A29" s="128" t="s">
        <v>8</v>
      </c>
      <c r="B29" s="129"/>
      <c r="C29" s="129"/>
      <c r="D29" s="129"/>
      <c r="E29" s="129"/>
      <c r="F29" s="129"/>
      <c r="G29" s="129"/>
      <c r="H29" s="123"/>
    </row>
    <row r="30" spans="1:8" s="5" customFormat="1" ht="24.75" customHeight="1">
      <c r="A30" s="20" t="s">
        <v>37</v>
      </c>
      <c r="B30" s="122" t="s">
        <v>185</v>
      </c>
      <c r="C30" s="122"/>
      <c r="D30" s="122"/>
      <c r="E30" s="122"/>
      <c r="F30" s="122"/>
      <c r="G30" s="122"/>
      <c r="H30" s="122"/>
    </row>
    <row r="31" spans="1:8" s="1" customFormat="1" ht="34.5" customHeight="1">
      <c r="A31" s="12" t="s">
        <v>136</v>
      </c>
      <c r="B31" s="112" t="s">
        <v>102</v>
      </c>
      <c r="C31" s="110"/>
      <c r="D31" s="37"/>
      <c r="E31" s="45"/>
      <c r="F31" s="45"/>
      <c r="G31" s="45"/>
      <c r="H31" s="46"/>
    </row>
    <row r="32" spans="1:8" s="1" customFormat="1" ht="24.75" customHeight="1">
      <c r="A32" s="19"/>
      <c r="B32" s="127" t="s">
        <v>103</v>
      </c>
      <c r="C32" s="117"/>
      <c r="D32" s="37" t="s">
        <v>276</v>
      </c>
      <c r="E32" s="45">
        <v>1187</v>
      </c>
      <c r="F32" s="39">
        <v>4.3</v>
      </c>
      <c r="G32" s="39"/>
      <c r="H32" s="39"/>
    </row>
    <row r="33" spans="1:8" s="1" customFormat="1" ht="34.5" customHeight="1">
      <c r="A33" s="47" t="s">
        <v>137</v>
      </c>
      <c r="B33" s="130" t="s">
        <v>104</v>
      </c>
      <c r="C33" s="110"/>
      <c r="D33" s="37" t="s">
        <v>276</v>
      </c>
      <c r="E33" s="48">
        <v>20.4</v>
      </c>
      <c r="F33" s="39">
        <v>22.56</v>
      </c>
      <c r="G33" s="39"/>
      <c r="H33" s="39"/>
    </row>
    <row r="34" spans="1:8" s="1" customFormat="1" ht="49.5" customHeight="1">
      <c r="A34" s="47" t="s">
        <v>138</v>
      </c>
      <c r="B34" s="138" t="s">
        <v>188</v>
      </c>
      <c r="C34" s="126"/>
      <c r="D34" s="37" t="s">
        <v>276</v>
      </c>
      <c r="E34" s="45">
        <v>18</v>
      </c>
      <c r="F34" s="39">
        <v>18.01</v>
      </c>
      <c r="G34" s="39"/>
      <c r="H34" s="39"/>
    </row>
    <row r="35" spans="1:8" s="1" customFormat="1" ht="49.5" customHeight="1">
      <c r="A35" s="47" t="s">
        <v>139</v>
      </c>
      <c r="B35" s="113" t="s">
        <v>277</v>
      </c>
      <c r="C35" s="113"/>
      <c r="D35" s="49" t="s">
        <v>276</v>
      </c>
      <c r="E35" s="36" t="s">
        <v>221</v>
      </c>
      <c r="F35" s="39">
        <v>70.82</v>
      </c>
      <c r="G35" s="39"/>
      <c r="H35" s="39"/>
    </row>
    <row r="36" spans="1:8" s="1" customFormat="1" ht="46.5" customHeight="1">
      <c r="A36" s="47" t="s">
        <v>140</v>
      </c>
      <c r="B36" s="113" t="s">
        <v>222</v>
      </c>
      <c r="C36" s="113"/>
      <c r="D36" s="49" t="s">
        <v>3</v>
      </c>
      <c r="E36" s="36" t="s">
        <v>223</v>
      </c>
      <c r="F36" s="39">
        <v>76.21</v>
      </c>
      <c r="G36" s="39"/>
      <c r="H36" s="39"/>
    </row>
    <row r="37" spans="1:8" ht="24.75" customHeight="1">
      <c r="A37" s="12"/>
      <c r="B37" s="130" t="s">
        <v>105</v>
      </c>
      <c r="C37" s="112"/>
      <c r="D37" s="112"/>
      <c r="E37" s="112"/>
      <c r="F37" s="112"/>
      <c r="G37" s="112"/>
      <c r="H37" s="110"/>
    </row>
    <row r="38" spans="1:8" s="1" customFormat="1" ht="24.75" customHeight="1">
      <c r="A38" s="12" t="s">
        <v>141</v>
      </c>
      <c r="B38" s="125" t="s">
        <v>106</v>
      </c>
      <c r="C38" s="126"/>
      <c r="D38" s="17"/>
      <c r="E38" s="50"/>
      <c r="F38" s="50"/>
      <c r="G38" s="50"/>
      <c r="H38" s="51"/>
    </row>
    <row r="39" spans="1:8" s="1" customFormat="1" ht="24.75" customHeight="1">
      <c r="A39" s="43"/>
      <c r="B39" s="127" t="s">
        <v>107</v>
      </c>
      <c r="C39" s="117"/>
      <c r="D39" s="37" t="s">
        <v>278</v>
      </c>
      <c r="E39" s="45">
        <v>239</v>
      </c>
      <c r="F39" s="39">
        <v>7.51</v>
      </c>
      <c r="G39" s="39"/>
      <c r="H39" s="39"/>
    </row>
    <row r="40" spans="1:8" s="1" customFormat="1" ht="24.75" customHeight="1">
      <c r="A40" s="43"/>
      <c r="B40" s="127" t="s">
        <v>279</v>
      </c>
      <c r="C40" s="117"/>
      <c r="D40" s="37" t="s">
        <v>276</v>
      </c>
      <c r="E40" s="45">
        <v>51</v>
      </c>
      <c r="F40" s="39">
        <v>27.92</v>
      </c>
      <c r="G40" s="39"/>
      <c r="H40" s="39"/>
    </row>
    <row r="41" spans="1:8" s="1" customFormat="1" ht="29.25" customHeight="1">
      <c r="A41" s="18"/>
      <c r="B41" s="117" t="s">
        <v>280</v>
      </c>
      <c r="C41" s="118"/>
      <c r="D41" s="37" t="s">
        <v>276</v>
      </c>
      <c r="E41" s="52">
        <v>90.09</v>
      </c>
      <c r="F41" s="39">
        <v>130.58</v>
      </c>
      <c r="G41" s="39"/>
      <c r="H41" s="39"/>
    </row>
    <row r="42" spans="1:8" s="1" customFormat="1" ht="27.75" customHeight="1">
      <c r="A42" s="19"/>
      <c r="B42" s="125" t="s">
        <v>281</v>
      </c>
      <c r="C42" s="126"/>
      <c r="D42" s="37" t="s">
        <v>276</v>
      </c>
      <c r="E42" s="36" t="s">
        <v>224</v>
      </c>
      <c r="F42" s="39">
        <v>472.3</v>
      </c>
      <c r="G42" s="39"/>
      <c r="H42" s="39"/>
    </row>
    <row r="43" spans="1:8" s="1" customFormat="1" ht="24.75" customHeight="1">
      <c r="A43" s="12" t="s">
        <v>142</v>
      </c>
      <c r="B43" s="138" t="s">
        <v>108</v>
      </c>
      <c r="C43" s="126"/>
      <c r="D43" s="17"/>
      <c r="E43" s="41"/>
      <c r="F43" s="41"/>
      <c r="G43" s="41"/>
      <c r="H43" s="51"/>
    </row>
    <row r="44" spans="1:8" s="1" customFormat="1" ht="24.75" customHeight="1">
      <c r="A44" s="18"/>
      <c r="B44" s="140" t="s">
        <v>5</v>
      </c>
      <c r="C44" s="141"/>
      <c r="D44" s="49" t="s">
        <v>278</v>
      </c>
      <c r="E44" s="53">
        <v>281</v>
      </c>
      <c r="F44" s="54">
        <v>11.24</v>
      </c>
      <c r="G44" s="54"/>
      <c r="H44" s="54"/>
    </row>
    <row r="45" spans="1:8" s="1" customFormat="1" ht="24.75" customHeight="1">
      <c r="A45" s="18"/>
      <c r="B45" s="140" t="s">
        <v>109</v>
      </c>
      <c r="C45" s="141"/>
      <c r="D45" s="49" t="s">
        <v>278</v>
      </c>
      <c r="E45" s="53">
        <v>61</v>
      </c>
      <c r="F45" s="54">
        <v>25.07</v>
      </c>
      <c r="G45" s="54"/>
      <c r="H45" s="54"/>
    </row>
    <row r="46" spans="1:8" s="1" customFormat="1" ht="24.75" customHeight="1">
      <c r="A46" s="18"/>
      <c r="B46" s="142" t="s">
        <v>225</v>
      </c>
      <c r="C46" s="143"/>
      <c r="D46" s="55"/>
      <c r="E46" s="56"/>
      <c r="F46" s="57"/>
      <c r="G46" s="57"/>
      <c r="H46" s="57"/>
    </row>
    <row r="47" spans="1:8" s="1" customFormat="1" ht="24.75" customHeight="1">
      <c r="A47" s="19"/>
      <c r="B47" s="144" t="s">
        <v>226</v>
      </c>
      <c r="C47" s="120"/>
      <c r="D47" s="58"/>
      <c r="E47" s="59"/>
      <c r="F47" s="60"/>
      <c r="G47" s="60"/>
      <c r="H47" s="60"/>
    </row>
    <row r="48" spans="1:8" ht="24.75" customHeight="1">
      <c r="A48" s="36"/>
      <c r="B48" s="136" t="s">
        <v>111</v>
      </c>
      <c r="C48" s="145"/>
      <c r="D48" s="145"/>
      <c r="E48" s="145"/>
      <c r="F48" s="145"/>
      <c r="G48" s="145"/>
      <c r="H48" s="137"/>
    </row>
    <row r="49" spans="1:8" ht="27.75" customHeight="1">
      <c r="A49" s="61" t="s">
        <v>143</v>
      </c>
      <c r="B49" s="138" t="s">
        <v>227</v>
      </c>
      <c r="C49" s="126"/>
      <c r="D49" s="11"/>
      <c r="E49" s="11"/>
      <c r="F49" s="11"/>
      <c r="G49" s="11"/>
      <c r="H49" s="11"/>
    </row>
    <row r="50" spans="1:8" s="1" customFormat="1" ht="24.75" customHeight="1">
      <c r="A50" s="43"/>
      <c r="B50" s="119" t="s">
        <v>282</v>
      </c>
      <c r="C50" s="117"/>
      <c r="D50" s="37" t="s">
        <v>276</v>
      </c>
      <c r="E50" s="52">
        <v>16.8</v>
      </c>
      <c r="F50" s="39">
        <v>355.87</v>
      </c>
      <c r="G50" s="39"/>
      <c r="H50" s="39"/>
    </row>
    <row r="51" spans="1:8" s="1" customFormat="1" ht="24.75" customHeight="1">
      <c r="A51" s="43"/>
      <c r="B51" s="119" t="s">
        <v>283</v>
      </c>
      <c r="C51" s="117"/>
      <c r="D51" s="37" t="s">
        <v>3</v>
      </c>
      <c r="E51" s="52">
        <v>0.82</v>
      </c>
      <c r="F51" s="39">
        <v>2357.25</v>
      </c>
      <c r="G51" s="39"/>
      <c r="H51" s="39"/>
    </row>
    <row r="52" spans="1:8" s="1" customFormat="1" ht="24.75" customHeight="1">
      <c r="A52" s="43"/>
      <c r="B52" s="119" t="s">
        <v>112</v>
      </c>
      <c r="C52" s="117"/>
      <c r="D52" s="37" t="s">
        <v>3</v>
      </c>
      <c r="E52" s="52">
        <v>0.07</v>
      </c>
      <c r="F52" s="39">
        <v>2989.24</v>
      </c>
      <c r="G52" s="39"/>
      <c r="H52" s="39"/>
    </row>
    <row r="53" spans="1:8" s="1" customFormat="1" ht="34.5" customHeight="1">
      <c r="A53" s="12" t="s">
        <v>144</v>
      </c>
      <c r="B53" s="127" t="s">
        <v>228</v>
      </c>
      <c r="C53" s="117"/>
      <c r="D53" s="62"/>
      <c r="E53" s="41"/>
      <c r="F53" s="41"/>
      <c r="G53" s="41"/>
      <c r="H53" s="63"/>
    </row>
    <row r="54" spans="1:8" s="1" customFormat="1" ht="24.75" customHeight="1">
      <c r="A54" s="64"/>
      <c r="B54" s="127" t="s">
        <v>284</v>
      </c>
      <c r="C54" s="117"/>
      <c r="D54" s="37" t="s">
        <v>3</v>
      </c>
      <c r="E54" s="36" t="s">
        <v>229</v>
      </c>
      <c r="F54" s="39">
        <v>3252.63</v>
      </c>
      <c r="G54" s="39"/>
      <c r="H54" s="39"/>
    </row>
    <row r="55" spans="1:8" ht="26.25" customHeight="1">
      <c r="A55" s="47"/>
      <c r="B55" s="127" t="s">
        <v>113</v>
      </c>
      <c r="C55" s="117"/>
      <c r="D55" s="65" t="s">
        <v>278</v>
      </c>
      <c r="E55" s="45">
        <v>66</v>
      </c>
      <c r="F55" s="39">
        <v>11.24</v>
      </c>
      <c r="G55" s="39"/>
      <c r="H55" s="39"/>
    </row>
    <row r="56" spans="1:8" s="1" customFormat="1" ht="24.75" customHeight="1">
      <c r="A56" s="61" t="s">
        <v>145</v>
      </c>
      <c r="B56" s="119" t="s">
        <v>114</v>
      </c>
      <c r="C56" s="117"/>
      <c r="D56" s="37"/>
      <c r="E56" s="41"/>
      <c r="F56" s="41"/>
      <c r="G56" s="41"/>
      <c r="H56" s="41"/>
    </row>
    <row r="57" spans="1:8" s="1" customFormat="1" ht="24.75" customHeight="1">
      <c r="A57" s="66"/>
      <c r="B57" s="119" t="s">
        <v>285</v>
      </c>
      <c r="C57" s="117"/>
      <c r="D57" s="37" t="s">
        <v>276</v>
      </c>
      <c r="E57" s="52">
        <v>11.43</v>
      </c>
      <c r="F57" s="39">
        <v>27.97</v>
      </c>
      <c r="G57" s="39"/>
      <c r="H57" s="39"/>
    </row>
    <row r="58" spans="1:8" s="1" customFormat="1" ht="24.75" customHeight="1">
      <c r="A58" s="67"/>
      <c r="B58" s="119" t="s">
        <v>286</v>
      </c>
      <c r="C58" s="117"/>
      <c r="D58" s="37" t="s">
        <v>276</v>
      </c>
      <c r="E58" s="48">
        <v>60.3</v>
      </c>
      <c r="F58" s="39">
        <v>256.33</v>
      </c>
      <c r="G58" s="39"/>
      <c r="H58" s="39"/>
    </row>
    <row r="59" spans="1:8" s="1" customFormat="1" ht="24.75" customHeight="1">
      <c r="A59" s="67"/>
      <c r="B59" s="119" t="s">
        <v>283</v>
      </c>
      <c r="C59" s="117"/>
      <c r="D59" s="37" t="s">
        <v>3</v>
      </c>
      <c r="E59" s="52">
        <v>0.32</v>
      </c>
      <c r="F59" s="39">
        <v>2761.65</v>
      </c>
      <c r="G59" s="39"/>
      <c r="H59" s="39"/>
    </row>
    <row r="60" spans="1:8" s="1" customFormat="1" ht="24.75" customHeight="1">
      <c r="A60" s="67"/>
      <c r="B60" s="119" t="s">
        <v>287</v>
      </c>
      <c r="C60" s="117"/>
      <c r="D60" s="37" t="s">
        <v>3</v>
      </c>
      <c r="E60" s="52">
        <v>2.28</v>
      </c>
      <c r="F60" s="39">
        <v>2774.64</v>
      </c>
      <c r="G60" s="39"/>
      <c r="H60" s="39"/>
    </row>
    <row r="61" spans="1:8" s="1" customFormat="1" ht="24.75" customHeight="1">
      <c r="A61" s="68"/>
      <c r="B61" s="119" t="s">
        <v>5</v>
      </c>
      <c r="C61" s="117"/>
      <c r="D61" s="37" t="s">
        <v>278</v>
      </c>
      <c r="E61" s="45">
        <v>99</v>
      </c>
      <c r="F61" s="39">
        <v>11.24</v>
      </c>
      <c r="G61" s="39"/>
      <c r="H61" s="39"/>
    </row>
    <row r="62" spans="1:17" s="1" customFormat="1" ht="24.75" customHeight="1">
      <c r="A62" s="12" t="s">
        <v>146</v>
      </c>
      <c r="B62" s="119" t="s">
        <v>115</v>
      </c>
      <c r="C62" s="117"/>
      <c r="D62" s="69" t="s">
        <v>276</v>
      </c>
      <c r="E62" s="48">
        <v>50.4</v>
      </c>
      <c r="F62" s="39">
        <v>32.85</v>
      </c>
      <c r="G62" s="39"/>
      <c r="H62" s="39"/>
      <c r="I62" s="9"/>
      <c r="J62" s="9"/>
      <c r="K62" s="9"/>
      <c r="L62" s="9"/>
      <c r="M62" s="9"/>
      <c r="N62" s="9"/>
      <c r="O62" s="9"/>
      <c r="P62" s="9"/>
      <c r="Q62" s="9"/>
    </row>
    <row r="63" spans="1:8" ht="24.75" customHeight="1">
      <c r="A63" s="47"/>
      <c r="B63" s="130" t="s">
        <v>116</v>
      </c>
      <c r="C63" s="112"/>
      <c r="D63" s="112"/>
      <c r="E63" s="112"/>
      <c r="F63" s="112"/>
      <c r="G63" s="112"/>
      <c r="H63" s="110"/>
    </row>
    <row r="64" spans="1:8" s="1" customFormat="1" ht="24.75" customHeight="1">
      <c r="A64" s="61" t="s">
        <v>147</v>
      </c>
      <c r="B64" s="119" t="s">
        <v>114</v>
      </c>
      <c r="C64" s="117"/>
      <c r="D64" s="37"/>
      <c r="E64" s="41"/>
      <c r="F64" s="41"/>
      <c r="G64" s="41"/>
      <c r="H64" s="41"/>
    </row>
    <row r="65" spans="1:8" s="1" customFormat="1" ht="24.75" customHeight="1">
      <c r="A65" s="66"/>
      <c r="B65" s="119" t="s">
        <v>285</v>
      </c>
      <c r="C65" s="117"/>
      <c r="D65" s="37" t="s">
        <v>276</v>
      </c>
      <c r="E65" s="52">
        <v>19.05</v>
      </c>
      <c r="F65" s="39">
        <v>27.97</v>
      </c>
      <c r="G65" s="39"/>
      <c r="H65" s="39"/>
    </row>
    <row r="66" spans="1:8" s="1" customFormat="1" ht="24.75" customHeight="1">
      <c r="A66" s="67"/>
      <c r="B66" s="119" t="s">
        <v>286</v>
      </c>
      <c r="C66" s="117"/>
      <c r="D66" s="37" t="s">
        <v>276</v>
      </c>
      <c r="E66" s="48">
        <v>100.5</v>
      </c>
      <c r="F66" s="39">
        <v>256.33</v>
      </c>
      <c r="G66" s="39"/>
      <c r="H66" s="39"/>
    </row>
    <row r="67" spans="1:8" s="1" customFormat="1" ht="24.75" customHeight="1">
      <c r="A67" s="67"/>
      <c r="B67" s="119" t="s">
        <v>283</v>
      </c>
      <c r="C67" s="117"/>
      <c r="D67" s="37" t="s">
        <v>3</v>
      </c>
      <c r="E67" s="52">
        <v>0.53</v>
      </c>
      <c r="F67" s="39">
        <v>2761.64</v>
      </c>
      <c r="G67" s="39"/>
      <c r="H67" s="39"/>
    </row>
    <row r="68" spans="1:8" s="1" customFormat="1" ht="24.75" customHeight="1">
      <c r="A68" s="67"/>
      <c r="B68" s="119" t="s">
        <v>287</v>
      </c>
      <c r="C68" s="117"/>
      <c r="D68" s="37" t="s">
        <v>3</v>
      </c>
      <c r="E68" s="52">
        <v>3.79</v>
      </c>
      <c r="F68" s="39">
        <v>2774.64</v>
      </c>
      <c r="G68" s="39"/>
      <c r="H68" s="39"/>
    </row>
    <row r="69" spans="1:8" s="1" customFormat="1" ht="24.75" customHeight="1">
      <c r="A69" s="68"/>
      <c r="B69" s="119" t="s">
        <v>5</v>
      </c>
      <c r="C69" s="117"/>
      <c r="D69" s="37" t="s">
        <v>278</v>
      </c>
      <c r="E69" s="45">
        <v>165</v>
      </c>
      <c r="F69" s="39">
        <v>11.24</v>
      </c>
      <c r="G69" s="39"/>
      <c r="H69" s="39"/>
    </row>
    <row r="70" spans="1:17" s="1" customFormat="1" ht="24.75" customHeight="1">
      <c r="A70" s="12" t="s">
        <v>148</v>
      </c>
      <c r="B70" s="119" t="s">
        <v>115</v>
      </c>
      <c r="C70" s="117"/>
      <c r="D70" s="69" t="s">
        <v>276</v>
      </c>
      <c r="E70" s="48">
        <v>84</v>
      </c>
      <c r="F70" s="39">
        <v>32.85</v>
      </c>
      <c r="G70" s="39"/>
      <c r="H70" s="39"/>
      <c r="I70" s="9"/>
      <c r="J70" s="9"/>
      <c r="K70" s="9"/>
      <c r="L70" s="9"/>
      <c r="M70" s="9"/>
      <c r="N70" s="9"/>
      <c r="O70" s="9"/>
      <c r="P70" s="9"/>
      <c r="Q70" s="9"/>
    </row>
    <row r="71" spans="1:8" s="1" customFormat="1" ht="34.5" customHeight="1">
      <c r="A71" s="36" t="s">
        <v>149</v>
      </c>
      <c r="B71" s="118" t="s">
        <v>117</v>
      </c>
      <c r="C71" s="118"/>
      <c r="D71" s="37" t="s">
        <v>276</v>
      </c>
      <c r="E71" s="45">
        <v>678</v>
      </c>
      <c r="F71" s="39">
        <v>6.33</v>
      </c>
      <c r="G71" s="39"/>
      <c r="H71" s="39"/>
    </row>
    <row r="72" spans="1:8" s="1" customFormat="1" ht="42.75" customHeight="1">
      <c r="A72" s="36" t="s">
        <v>150</v>
      </c>
      <c r="B72" s="119" t="s">
        <v>118</v>
      </c>
      <c r="C72" s="117"/>
      <c r="D72" s="37" t="s">
        <v>276</v>
      </c>
      <c r="E72" s="48">
        <v>120</v>
      </c>
      <c r="F72" s="39">
        <v>1.17</v>
      </c>
      <c r="G72" s="39"/>
      <c r="H72" s="39"/>
    </row>
    <row r="73" spans="1:8" s="1" customFormat="1" ht="34.5" customHeight="1">
      <c r="A73" s="36" t="s">
        <v>151</v>
      </c>
      <c r="B73" s="119" t="s">
        <v>119</v>
      </c>
      <c r="C73" s="117"/>
      <c r="D73" s="37" t="s">
        <v>276</v>
      </c>
      <c r="E73" s="48">
        <v>7.5</v>
      </c>
      <c r="F73" s="39">
        <v>20.22</v>
      </c>
      <c r="G73" s="39"/>
      <c r="H73" s="39"/>
    </row>
    <row r="74" spans="1:8" s="2" customFormat="1" ht="24" customHeight="1">
      <c r="A74" s="28"/>
      <c r="B74" s="109" t="s">
        <v>231</v>
      </c>
      <c r="C74" s="109"/>
      <c r="D74" s="109"/>
      <c r="E74" s="109"/>
      <c r="F74" s="109"/>
      <c r="G74" s="96"/>
      <c r="H74" s="29">
        <f>SUM(H31:H73)</f>
        <v>0</v>
      </c>
    </row>
    <row r="75" spans="1:8" s="5" customFormat="1" ht="24.75" customHeight="1">
      <c r="A75" s="10" t="s">
        <v>40</v>
      </c>
      <c r="B75" s="122" t="s">
        <v>129</v>
      </c>
      <c r="C75" s="122"/>
      <c r="D75" s="122"/>
      <c r="E75" s="122"/>
      <c r="F75" s="122"/>
      <c r="G75" s="122"/>
      <c r="H75" s="122"/>
    </row>
    <row r="76" spans="1:8" s="1" customFormat="1" ht="24.75" customHeight="1">
      <c r="A76" s="12" t="s">
        <v>84</v>
      </c>
      <c r="B76" s="139" t="s">
        <v>120</v>
      </c>
      <c r="C76" s="139"/>
      <c r="D76" s="37" t="s">
        <v>276</v>
      </c>
      <c r="E76" s="45">
        <v>86</v>
      </c>
      <c r="F76" s="39">
        <v>0.67</v>
      </c>
      <c r="G76" s="39"/>
      <c r="H76" s="39"/>
    </row>
    <row r="77" spans="1:8" s="1" customFormat="1" ht="56.25" customHeight="1">
      <c r="A77" s="12" t="s">
        <v>86</v>
      </c>
      <c r="B77" s="139" t="s">
        <v>233</v>
      </c>
      <c r="C77" s="139"/>
      <c r="D77" s="70" t="s">
        <v>3</v>
      </c>
      <c r="E77" s="36" t="s">
        <v>232</v>
      </c>
      <c r="F77" s="39">
        <v>174.96</v>
      </c>
      <c r="G77" s="39"/>
      <c r="H77" s="39"/>
    </row>
    <row r="78" spans="1:8" s="1" customFormat="1" ht="46.5" customHeight="1">
      <c r="A78" s="12" t="s">
        <v>87</v>
      </c>
      <c r="B78" s="139" t="s">
        <v>288</v>
      </c>
      <c r="C78" s="139"/>
      <c r="D78" s="70" t="s">
        <v>276</v>
      </c>
      <c r="E78" s="41">
        <v>36</v>
      </c>
      <c r="F78" s="39">
        <v>256.33</v>
      </c>
      <c r="G78" s="39"/>
      <c r="H78" s="39"/>
    </row>
    <row r="79" spans="1:8" s="1" customFormat="1" ht="58.5" customHeight="1">
      <c r="A79" s="12" t="s">
        <v>88</v>
      </c>
      <c r="B79" s="139" t="s">
        <v>272</v>
      </c>
      <c r="C79" s="139"/>
      <c r="D79" s="70" t="s">
        <v>276</v>
      </c>
      <c r="E79" s="41">
        <v>156</v>
      </c>
      <c r="F79" s="39">
        <v>10.33</v>
      </c>
      <c r="G79" s="39"/>
      <c r="H79" s="39"/>
    </row>
    <row r="80" spans="1:8" ht="24.75" customHeight="1">
      <c r="A80" s="36"/>
      <c r="B80" s="111" t="s">
        <v>271</v>
      </c>
      <c r="C80" s="111"/>
      <c r="D80" s="111"/>
      <c r="E80" s="111"/>
      <c r="F80" s="39"/>
      <c r="G80" s="39"/>
      <c r="H80" s="39"/>
    </row>
    <row r="81" spans="1:8" s="1" customFormat="1" ht="34.5" customHeight="1">
      <c r="A81" s="12" t="s">
        <v>90</v>
      </c>
      <c r="B81" s="130" t="s">
        <v>39</v>
      </c>
      <c r="C81" s="110"/>
      <c r="D81" s="37" t="s">
        <v>276</v>
      </c>
      <c r="E81" s="45">
        <v>420</v>
      </c>
      <c r="F81" s="39">
        <v>4.3</v>
      </c>
      <c r="G81" s="39"/>
      <c r="H81" s="39"/>
    </row>
    <row r="82" spans="1:8" s="1" customFormat="1" ht="34.5" customHeight="1">
      <c r="A82" s="12" t="s">
        <v>92</v>
      </c>
      <c r="B82" s="112" t="s">
        <v>289</v>
      </c>
      <c r="C82" s="110"/>
      <c r="D82" s="37" t="s">
        <v>9</v>
      </c>
      <c r="E82" s="71">
        <v>24</v>
      </c>
      <c r="F82" s="39">
        <v>274.06</v>
      </c>
      <c r="G82" s="39"/>
      <c r="H82" s="39"/>
    </row>
    <row r="83" spans="1:8" s="1" customFormat="1" ht="34.5" customHeight="1">
      <c r="A83" s="36" t="s">
        <v>93</v>
      </c>
      <c r="B83" s="130" t="s">
        <v>234</v>
      </c>
      <c r="C83" s="110"/>
      <c r="D83" s="37" t="s">
        <v>276</v>
      </c>
      <c r="E83" s="36" t="s">
        <v>235</v>
      </c>
      <c r="F83" s="39">
        <v>43.56</v>
      </c>
      <c r="G83" s="39"/>
      <c r="H83" s="39"/>
    </row>
    <row r="84" spans="1:8" ht="24.75" customHeight="1">
      <c r="A84" s="36"/>
      <c r="B84" s="111" t="s">
        <v>121</v>
      </c>
      <c r="C84" s="111"/>
      <c r="D84" s="111"/>
      <c r="E84" s="111"/>
      <c r="F84" s="22"/>
      <c r="G84" s="22"/>
      <c r="H84" s="72"/>
    </row>
    <row r="85" spans="1:8" s="1" customFormat="1" ht="62.25" customHeight="1">
      <c r="A85" s="73" t="s">
        <v>152</v>
      </c>
      <c r="B85" s="138" t="s">
        <v>122</v>
      </c>
      <c r="C85" s="126"/>
      <c r="D85" s="37" t="s">
        <v>276</v>
      </c>
      <c r="E85" s="71">
        <v>17.5</v>
      </c>
      <c r="F85" s="39">
        <v>18.31</v>
      </c>
      <c r="G85" s="39"/>
      <c r="H85" s="39"/>
    </row>
    <row r="86" spans="1:8" s="1" customFormat="1" ht="60" customHeight="1">
      <c r="A86" s="73" t="s">
        <v>153</v>
      </c>
      <c r="B86" s="138" t="s">
        <v>123</v>
      </c>
      <c r="C86" s="126"/>
      <c r="D86" s="37" t="s">
        <v>276</v>
      </c>
      <c r="E86" s="71">
        <v>187</v>
      </c>
      <c r="F86" s="39">
        <v>16.21</v>
      </c>
      <c r="G86" s="39"/>
      <c r="H86" s="39"/>
    </row>
    <row r="87" spans="1:8" ht="24.75" customHeight="1">
      <c r="A87" s="36"/>
      <c r="B87" s="111" t="s">
        <v>106</v>
      </c>
      <c r="C87" s="111"/>
      <c r="D87" s="111"/>
      <c r="E87" s="111"/>
      <c r="F87" s="111"/>
      <c r="G87" s="111"/>
      <c r="H87" s="111"/>
    </row>
    <row r="88" spans="1:8" s="1" customFormat="1" ht="24.75" customHeight="1">
      <c r="A88" s="47" t="s">
        <v>154</v>
      </c>
      <c r="B88" s="110" t="s">
        <v>58</v>
      </c>
      <c r="C88" s="111"/>
      <c r="D88" s="37" t="s">
        <v>278</v>
      </c>
      <c r="E88" s="40">
        <v>192</v>
      </c>
      <c r="F88" s="39">
        <v>7.51</v>
      </c>
      <c r="G88" s="39"/>
      <c r="H88" s="39"/>
    </row>
    <row r="89" spans="1:8" s="1" customFormat="1" ht="24.75" customHeight="1">
      <c r="A89" s="36" t="s">
        <v>155</v>
      </c>
      <c r="B89" s="119" t="s">
        <v>285</v>
      </c>
      <c r="C89" s="117"/>
      <c r="D89" s="37" t="s">
        <v>276</v>
      </c>
      <c r="E89" s="41">
        <v>20</v>
      </c>
      <c r="F89" s="39">
        <v>27.97</v>
      </c>
      <c r="G89" s="39"/>
      <c r="H89" s="39"/>
    </row>
    <row r="90" spans="1:8" s="1" customFormat="1" ht="24.75" customHeight="1">
      <c r="A90" s="12" t="s">
        <v>156</v>
      </c>
      <c r="B90" s="117" t="s">
        <v>290</v>
      </c>
      <c r="C90" s="118"/>
      <c r="D90" s="37" t="s">
        <v>276</v>
      </c>
      <c r="E90" s="41">
        <v>33.4</v>
      </c>
      <c r="F90" s="39">
        <v>131.58</v>
      </c>
      <c r="G90" s="39"/>
      <c r="H90" s="39"/>
    </row>
    <row r="91" spans="1:8" s="1" customFormat="1" ht="34.5" customHeight="1">
      <c r="A91" s="12" t="s">
        <v>157</v>
      </c>
      <c r="B91" s="117" t="s">
        <v>124</v>
      </c>
      <c r="C91" s="118"/>
      <c r="D91" s="37"/>
      <c r="E91" s="63"/>
      <c r="F91" s="63"/>
      <c r="G91" s="63"/>
      <c r="H91" s="74"/>
    </row>
    <row r="92" spans="1:8" s="1" customFormat="1" ht="24.75" customHeight="1">
      <c r="A92" s="43"/>
      <c r="B92" s="117" t="s">
        <v>291</v>
      </c>
      <c r="C92" s="118"/>
      <c r="D92" s="37" t="s">
        <v>276</v>
      </c>
      <c r="E92" s="52">
        <v>153.62</v>
      </c>
      <c r="F92" s="39">
        <v>296.93</v>
      </c>
      <c r="G92" s="39"/>
      <c r="H92" s="39"/>
    </row>
    <row r="93" spans="1:8" s="1" customFormat="1" ht="24.75" customHeight="1">
      <c r="A93" s="19"/>
      <c r="B93" s="125" t="s">
        <v>292</v>
      </c>
      <c r="C93" s="126"/>
      <c r="D93" s="49" t="s">
        <v>3</v>
      </c>
      <c r="E93" s="48">
        <v>28.5</v>
      </c>
      <c r="F93" s="39">
        <v>2737.64</v>
      </c>
      <c r="G93" s="39"/>
      <c r="H93" s="39"/>
    </row>
    <row r="94" spans="1:8" s="1" customFormat="1" ht="24.75" customHeight="1">
      <c r="A94" s="12" t="s">
        <v>158</v>
      </c>
      <c r="B94" s="138" t="s">
        <v>108</v>
      </c>
      <c r="C94" s="126"/>
      <c r="D94" s="17"/>
      <c r="E94" s="41"/>
      <c r="F94" s="39"/>
      <c r="G94" s="39"/>
      <c r="H94" s="39"/>
    </row>
    <row r="95" spans="1:8" s="1" customFormat="1" ht="24.75" customHeight="1">
      <c r="A95" s="18"/>
      <c r="B95" s="118" t="s">
        <v>5</v>
      </c>
      <c r="C95" s="118"/>
      <c r="D95" s="37" t="s">
        <v>278</v>
      </c>
      <c r="E95" s="41">
        <v>187</v>
      </c>
      <c r="F95" s="39">
        <v>11.24</v>
      </c>
      <c r="G95" s="39"/>
      <c r="H95" s="39"/>
    </row>
    <row r="96" spans="1:8" s="1" customFormat="1" ht="24.75" customHeight="1">
      <c r="A96" s="18"/>
      <c r="B96" s="118" t="s">
        <v>109</v>
      </c>
      <c r="C96" s="118"/>
      <c r="D96" s="37" t="s">
        <v>278</v>
      </c>
      <c r="E96" s="41">
        <v>8</v>
      </c>
      <c r="F96" s="39">
        <v>25.07</v>
      </c>
      <c r="G96" s="39"/>
      <c r="H96" s="39"/>
    </row>
    <row r="97" spans="1:8" s="1" customFormat="1" ht="24.75" customHeight="1">
      <c r="A97" s="18"/>
      <c r="B97" s="118" t="s">
        <v>125</v>
      </c>
      <c r="C97" s="118"/>
      <c r="D97" s="37" t="s">
        <v>278</v>
      </c>
      <c r="E97" s="41">
        <v>15</v>
      </c>
      <c r="F97" s="39">
        <v>2.5</v>
      </c>
      <c r="G97" s="39"/>
      <c r="H97" s="39"/>
    </row>
    <row r="98" spans="1:8" ht="24.75" customHeight="1">
      <c r="A98" s="12"/>
      <c r="B98" s="111" t="s">
        <v>126</v>
      </c>
      <c r="C98" s="111"/>
      <c r="D98" s="111"/>
      <c r="E98" s="111"/>
      <c r="F98" s="111"/>
      <c r="G98" s="111"/>
      <c r="H98" s="111"/>
    </row>
    <row r="99" spans="1:8" s="1" customFormat="1" ht="24.75" customHeight="1">
      <c r="A99" s="61" t="s">
        <v>159</v>
      </c>
      <c r="B99" s="127" t="s">
        <v>114</v>
      </c>
      <c r="C99" s="117"/>
      <c r="D99" s="37"/>
      <c r="E99" s="41"/>
      <c r="F99" s="41"/>
      <c r="G99" s="41"/>
      <c r="H99" s="41"/>
    </row>
    <row r="100" spans="1:8" s="1" customFormat="1" ht="24.75" customHeight="1">
      <c r="A100" s="66"/>
      <c r="B100" s="117" t="s">
        <v>285</v>
      </c>
      <c r="C100" s="118"/>
      <c r="D100" s="37" t="s">
        <v>276</v>
      </c>
      <c r="E100" s="41">
        <v>17.6</v>
      </c>
      <c r="F100" s="39">
        <v>27.97</v>
      </c>
      <c r="G100" s="39"/>
      <c r="H100" s="39"/>
    </row>
    <row r="101" spans="1:8" s="1" customFormat="1" ht="24.75" customHeight="1">
      <c r="A101" s="66"/>
      <c r="B101" s="117" t="s">
        <v>290</v>
      </c>
      <c r="C101" s="118"/>
      <c r="D101" s="37" t="s">
        <v>276</v>
      </c>
      <c r="E101" s="41">
        <v>35.2</v>
      </c>
      <c r="F101" s="39">
        <v>130.58</v>
      </c>
      <c r="G101" s="39"/>
      <c r="H101" s="39"/>
    </row>
    <row r="102" spans="1:8" s="1" customFormat="1" ht="24.75" customHeight="1">
      <c r="A102" s="67"/>
      <c r="B102" s="119" t="s">
        <v>293</v>
      </c>
      <c r="C102" s="117"/>
      <c r="D102" s="37" t="s">
        <v>276</v>
      </c>
      <c r="E102" s="48">
        <v>167</v>
      </c>
      <c r="F102" s="39">
        <v>256.33</v>
      </c>
      <c r="G102" s="39"/>
      <c r="H102" s="39"/>
    </row>
    <row r="103" spans="1:8" s="1" customFormat="1" ht="24.75" customHeight="1">
      <c r="A103" s="18"/>
      <c r="B103" s="125" t="s">
        <v>294</v>
      </c>
      <c r="C103" s="126"/>
      <c r="D103" s="49" t="s">
        <v>3</v>
      </c>
      <c r="E103" s="75">
        <v>1.61</v>
      </c>
      <c r="F103" s="39">
        <v>2774.63</v>
      </c>
      <c r="G103" s="39"/>
      <c r="H103" s="39"/>
    </row>
    <row r="104" spans="1:8" s="1" customFormat="1" ht="24.75" customHeight="1">
      <c r="A104" s="19"/>
      <c r="B104" s="125" t="s">
        <v>292</v>
      </c>
      <c r="C104" s="126"/>
      <c r="D104" s="49" t="s">
        <v>3</v>
      </c>
      <c r="E104" s="75">
        <v>10.73</v>
      </c>
      <c r="F104" s="39">
        <v>2737.64</v>
      </c>
      <c r="G104" s="39"/>
      <c r="H104" s="39"/>
    </row>
    <row r="105" spans="1:8" s="1" customFormat="1" ht="24.75" customHeight="1">
      <c r="A105" s="43" t="s">
        <v>160</v>
      </c>
      <c r="B105" s="119" t="s">
        <v>5</v>
      </c>
      <c r="C105" s="117"/>
      <c r="D105" s="37" t="s">
        <v>278</v>
      </c>
      <c r="E105" s="41">
        <v>84</v>
      </c>
      <c r="F105" s="39">
        <v>11.24</v>
      </c>
      <c r="G105" s="39"/>
      <c r="H105" s="39"/>
    </row>
    <row r="106" spans="1:8" s="1" customFormat="1" ht="30.75" customHeight="1">
      <c r="A106" s="36" t="s">
        <v>161</v>
      </c>
      <c r="B106" s="118" t="s">
        <v>127</v>
      </c>
      <c r="C106" s="118"/>
      <c r="D106" s="69" t="s">
        <v>276</v>
      </c>
      <c r="E106" s="41">
        <v>108</v>
      </c>
      <c r="F106" s="39">
        <v>6.33</v>
      </c>
      <c r="G106" s="39"/>
      <c r="H106" s="39"/>
    </row>
    <row r="107" spans="1:8" s="1" customFormat="1" ht="48" customHeight="1">
      <c r="A107" s="36" t="s">
        <v>162</v>
      </c>
      <c r="B107" s="119" t="s">
        <v>128</v>
      </c>
      <c r="C107" s="117"/>
      <c r="D107" s="37" t="s">
        <v>276</v>
      </c>
      <c r="E107" s="45">
        <v>88</v>
      </c>
      <c r="F107" s="39">
        <v>1.17</v>
      </c>
      <c r="G107" s="39"/>
      <c r="H107" s="39"/>
    </row>
    <row r="108" spans="1:8" s="2" customFormat="1" ht="24" customHeight="1">
      <c r="A108" s="28"/>
      <c r="B108" s="109" t="s">
        <v>236</v>
      </c>
      <c r="C108" s="109"/>
      <c r="D108" s="109"/>
      <c r="E108" s="109"/>
      <c r="F108" s="109"/>
      <c r="G108" s="96"/>
      <c r="H108" s="29">
        <f>SUM(H76:H107)</f>
        <v>0</v>
      </c>
    </row>
    <row r="109" spans="1:8" s="5" customFormat="1" ht="27.75" customHeight="1">
      <c r="A109" s="10" t="s">
        <v>163</v>
      </c>
      <c r="B109" s="122" t="s">
        <v>64</v>
      </c>
      <c r="C109" s="122"/>
      <c r="D109" s="122"/>
      <c r="E109" s="122"/>
      <c r="F109" s="122"/>
      <c r="G109" s="122"/>
      <c r="H109" s="122"/>
    </row>
    <row r="110" spans="1:8" s="1" customFormat="1" ht="34.5" customHeight="1">
      <c r="A110" s="12" t="s">
        <v>164</v>
      </c>
      <c r="B110" s="112" t="s">
        <v>39</v>
      </c>
      <c r="C110" s="112"/>
      <c r="D110" s="49" t="s">
        <v>276</v>
      </c>
      <c r="E110" s="76">
        <v>270</v>
      </c>
      <c r="F110" s="39">
        <v>4.3</v>
      </c>
      <c r="G110" s="39"/>
      <c r="H110" s="39"/>
    </row>
    <row r="111" spans="1:8" s="1" customFormat="1" ht="34.5" customHeight="1">
      <c r="A111" s="12" t="s">
        <v>165</v>
      </c>
      <c r="B111" s="112" t="s">
        <v>65</v>
      </c>
      <c r="C111" s="112"/>
      <c r="D111" s="49" t="s">
        <v>276</v>
      </c>
      <c r="E111" s="76">
        <v>5.4</v>
      </c>
      <c r="F111" s="39">
        <v>22.56</v>
      </c>
      <c r="G111" s="39"/>
      <c r="H111" s="39"/>
    </row>
    <row r="112" spans="1:8" s="1" customFormat="1" ht="24.75" customHeight="1">
      <c r="A112" s="12" t="s">
        <v>166</v>
      </c>
      <c r="B112" s="117" t="s">
        <v>58</v>
      </c>
      <c r="C112" s="118"/>
      <c r="D112" s="37" t="s">
        <v>278</v>
      </c>
      <c r="E112" s="40">
        <v>86.4</v>
      </c>
      <c r="F112" s="39">
        <v>7.51</v>
      </c>
      <c r="G112" s="39"/>
      <c r="H112" s="39"/>
    </row>
    <row r="113" spans="1:8" s="1" customFormat="1" ht="24.75" customHeight="1">
      <c r="A113" s="12" t="s">
        <v>167</v>
      </c>
      <c r="B113" s="117" t="s">
        <v>295</v>
      </c>
      <c r="C113" s="118"/>
      <c r="D113" s="37" t="s">
        <v>276</v>
      </c>
      <c r="E113" s="40">
        <v>11.2</v>
      </c>
      <c r="F113" s="39">
        <v>27.97</v>
      </c>
      <c r="G113" s="39"/>
      <c r="H113" s="39"/>
    </row>
    <row r="114" spans="1:8" s="1" customFormat="1" ht="24.75" customHeight="1">
      <c r="A114" s="12" t="s">
        <v>168</v>
      </c>
      <c r="B114" s="117" t="s">
        <v>296</v>
      </c>
      <c r="C114" s="118"/>
      <c r="D114" s="37" t="s">
        <v>276</v>
      </c>
      <c r="E114" s="40">
        <v>8.28</v>
      </c>
      <c r="F114" s="39">
        <v>130.58</v>
      </c>
      <c r="G114" s="39"/>
      <c r="H114" s="39"/>
    </row>
    <row r="115" spans="1:8" s="1" customFormat="1" ht="24.75" customHeight="1">
      <c r="A115" s="12" t="s">
        <v>169</v>
      </c>
      <c r="B115" s="117" t="s">
        <v>59</v>
      </c>
      <c r="C115" s="118"/>
      <c r="D115" s="62"/>
      <c r="E115" s="40"/>
      <c r="F115" s="40"/>
      <c r="G115" s="40"/>
      <c r="H115" s="77"/>
    </row>
    <row r="116" spans="1:8" s="1" customFormat="1" ht="24.75" customHeight="1">
      <c r="A116" s="43"/>
      <c r="B116" s="117" t="s">
        <v>297</v>
      </c>
      <c r="C116" s="118"/>
      <c r="D116" s="37" t="s">
        <v>276</v>
      </c>
      <c r="E116" s="40">
        <v>52.92</v>
      </c>
      <c r="F116" s="39">
        <v>198.8</v>
      </c>
      <c r="G116" s="39"/>
      <c r="H116" s="39"/>
    </row>
    <row r="117" spans="1:8" s="1" customFormat="1" ht="27" customHeight="1">
      <c r="A117" s="43"/>
      <c r="B117" s="119" t="s">
        <v>298</v>
      </c>
      <c r="C117" s="117"/>
      <c r="D117" s="49" t="s">
        <v>3</v>
      </c>
      <c r="E117" s="95">
        <v>0.4</v>
      </c>
      <c r="F117" s="39">
        <v>2522.4</v>
      </c>
      <c r="G117" s="39"/>
      <c r="H117" s="39"/>
    </row>
    <row r="118" spans="1:8" s="1" customFormat="1" ht="27" customHeight="1">
      <c r="A118" s="47"/>
      <c r="B118" s="119" t="s">
        <v>299</v>
      </c>
      <c r="C118" s="117"/>
      <c r="D118" s="49" t="s">
        <v>3</v>
      </c>
      <c r="E118" s="95">
        <v>1.9</v>
      </c>
      <c r="F118" s="39">
        <v>2485.4</v>
      </c>
      <c r="G118" s="39"/>
      <c r="H118" s="39"/>
    </row>
    <row r="119" spans="1:8" s="1" customFormat="1" ht="27.75" customHeight="1">
      <c r="A119" s="12" t="s">
        <v>170</v>
      </c>
      <c r="B119" s="117" t="s">
        <v>60</v>
      </c>
      <c r="C119" s="118"/>
      <c r="D119" s="62"/>
      <c r="E119" s="40"/>
      <c r="F119" s="40"/>
      <c r="G119" s="40"/>
      <c r="H119" s="77"/>
    </row>
    <row r="120" spans="1:8" s="1" customFormat="1" ht="24.75" customHeight="1">
      <c r="A120" s="43"/>
      <c r="B120" s="117" t="s">
        <v>297</v>
      </c>
      <c r="C120" s="118"/>
      <c r="D120" s="37" t="s">
        <v>276</v>
      </c>
      <c r="E120" s="40">
        <v>47.52</v>
      </c>
      <c r="F120" s="39">
        <v>242.8</v>
      </c>
      <c r="G120" s="39"/>
      <c r="H120" s="39"/>
    </row>
    <row r="121" spans="1:8" s="1" customFormat="1" ht="27" customHeight="1">
      <c r="A121" s="43"/>
      <c r="B121" s="119" t="s">
        <v>298</v>
      </c>
      <c r="C121" s="117"/>
      <c r="D121" s="49" t="s">
        <v>3</v>
      </c>
      <c r="E121" s="75">
        <v>0.75</v>
      </c>
      <c r="F121" s="39">
        <v>2774.63</v>
      </c>
      <c r="G121" s="39"/>
      <c r="H121" s="39"/>
    </row>
    <row r="122" spans="1:8" s="1" customFormat="1" ht="27" customHeight="1">
      <c r="A122" s="47"/>
      <c r="B122" s="119" t="s">
        <v>299</v>
      </c>
      <c r="C122" s="117"/>
      <c r="D122" s="49" t="s">
        <v>3</v>
      </c>
      <c r="E122" s="75">
        <v>1.06</v>
      </c>
      <c r="F122" s="39">
        <v>2737.64</v>
      </c>
      <c r="G122" s="39"/>
      <c r="H122" s="39"/>
    </row>
    <row r="123" spans="1:8" s="1" customFormat="1" ht="24.75" customHeight="1">
      <c r="A123" s="12" t="s">
        <v>171</v>
      </c>
      <c r="B123" s="118" t="s">
        <v>61</v>
      </c>
      <c r="C123" s="118"/>
      <c r="D123" s="62"/>
      <c r="E123" s="40"/>
      <c r="F123" s="40"/>
      <c r="G123" s="40"/>
      <c r="H123" s="62"/>
    </row>
    <row r="124" spans="1:8" s="1" customFormat="1" ht="24.75" customHeight="1">
      <c r="A124" s="43"/>
      <c r="B124" s="117" t="s">
        <v>5</v>
      </c>
      <c r="C124" s="118"/>
      <c r="D124" s="37" t="s">
        <v>278</v>
      </c>
      <c r="E124" s="40">
        <v>173</v>
      </c>
      <c r="F124" s="39">
        <v>11.24</v>
      </c>
      <c r="G124" s="39"/>
      <c r="H124" s="39"/>
    </row>
    <row r="125" spans="1:8" s="1" customFormat="1" ht="24.75" customHeight="1">
      <c r="A125" s="43"/>
      <c r="B125" s="117" t="s">
        <v>62</v>
      </c>
      <c r="C125" s="118"/>
      <c r="D125" s="37" t="s">
        <v>276</v>
      </c>
      <c r="E125" s="40">
        <v>16</v>
      </c>
      <c r="F125" s="39">
        <v>38.8</v>
      </c>
      <c r="G125" s="39"/>
      <c r="H125" s="39"/>
    </row>
    <row r="126" spans="1:8" s="1" customFormat="1" ht="24.75" customHeight="1">
      <c r="A126" s="43"/>
      <c r="B126" s="117" t="s">
        <v>300</v>
      </c>
      <c r="C126" s="118"/>
      <c r="D126" s="37" t="s">
        <v>276</v>
      </c>
      <c r="E126" s="40">
        <v>26</v>
      </c>
      <c r="F126" s="39">
        <v>32.85</v>
      </c>
      <c r="G126" s="39"/>
      <c r="H126" s="39"/>
    </row>
    <row r="127" spans="1:8" s="1" customFormat="1" ht="24.75" customHeight="1">
      <c r="A127" s="47"/>
      <c r="B127" s="117" t="s">
        <v>301</v>
      </c>
      <c r="C127" s="118"/>
      <c r="D127" s="37" t="s">
        <v>9</v>
      </c>
      <c r="E127" s="40">
        <v>11.7</v>
      </c>
      <c r="F127" s="39">
        <v>23.04</v>
      </c>
      <c r="G127" s="39"/>
      <c r="H127" s="39"/>
    </row>
    <row r="128" spans="1:8" s="1" customFormat="1" ht="34.5" customHeight="1">
      <c r="A128" s="36" t="s">
        <v>172</v>
      </c>
      <c r="B128" s="118" t="s">
        <v>63</v>
      </c>
      <c r="C128" s="118"/>
      <c r="D128" s="37" t="s">
        <v>276</v>
      </c>
      <c r="E128" s="40">
        <v>213</v>
      </c>
      <c r="F128" s="39">
        <v>6.33</v>
      </c>
      <c r="G128" s="39"/>
      <c r="H128" s="39"/>
    </row>
    <row r="129" spans="1:8" s="2" customFormat="1" ht="24" customHeight="1">
      <c r="A129" s="28"/>
      <c r="B129" s="109" t="s">
        <v>237</v>
      </c>
      <c r="C129" s="109"/>
      <c r="D129" s="109"/>
      <c r="E129" s="109"/>
      <c r="F129" s="109"/>
      <c r="G129" s="96"/>
      <c r="H129" s="29">
        <f>SUM(H110:H128)</f>
        <v>0</v>
      </c>
    </row>
    <row r="130" spans="1:8" s="5" customFormat="1" ht="30" customHeight="1">
      <c r="A130" s="10" t="s">
        <v>173</v>
      </c>
      <c r="B130" s="122" t="s">
        <v>83</v>
      </c>
      <c r="C130" s="122"/>
      <c r="D130" s="122"/>
      <c r="E130" s="122"/>
      <c r="F130" s="122"/>
      <c r="G130" s="122"/>
      <c r="H130" s="122"/>
    </row>
    <row r="131" spans="1:8" s="1" customFormat="1" ht="34.5" customHeight="1">
      <c r="A131" s="36" t="s">
        <v>174</v>
      </c>
      <c r="B131" s="130" t="s">
        <v>85</v>
      </c>
      <c r="C131" s="110"/>
      <c r="D131" s="78" t="s">
        <v>276</v>
      </c>
      <c r="E131" s="36" t="s">
        <v>95</v>
      </c>
      <c r="F131" s="39">
        <v>4.3</v>
      </c>
      <c r="G131" s="39"/>
      <c r="H131" s="39"/>
    </row>
    <row r="132" spans="1:8" s="1" customFormat="1" ht="34.5" customHeight="1">
      <c r="A132" s="36" t="s">
        <v>175</v>
      </c>
      <c r="B132" s="130" t="s">
        <v>12</v>
      </c>
      <c r="C132" s="110"/>
      <c r="D132" s="78" t="s">
        <v>276</v>
      </c>
      <c r="E132" s="36" t="s">
        <v>96</v>
      </c>
      <c r="F132" s="39">
        <v>22.56</v>
      </c>
      <c r="G132" s="39"/>
      <c r="H132" s="39"/>
    </row>
    <row r="133" spans="1:8" s="1" customFormat="1" ht="27" customHeight="1">
      <c r="A133" s="12" t="s">
        <v>176</v>
      </c>
      <c r="B133" s="134" t="s">
        <v>302</v>
      </c>
      <c r="C133" s="135"/>
      <c r="D133" s="79" t="s">
        <v>276</v>
      </c>
      <c r="E133" s="12" t="s">
        <v>97</v>
      </c>
      <c r="F133" s="54">
        <v>130.58</v>
      </c>
      <c r="G133" s="54"/>
      <c r="H133" s="54"/>
    </row>
    <row r="134" spans="1:8" s="1" customFormat="1" ht="24.75" customHeight="1">
      <c r="A134" s="12" t="s">
        <v>176</v>
      </c>
      <c r="B134" s="134" t="s">
        <v>89</v>
      </c>
      <c r="C134" s="135"/>
      <c r="D134" s="49" t="s">
        <v>9</v>
      </c>
      <c r="E134" s="12" t="s">
        <v>98</v>
      </c>
      <c r="F134" s="54">
        <v>66.55</v>
      </c>
      <c r="G134" s="54"/>
      <c r="H134" s="54"/>
    </row>
    <row r="135" spans="1:8" s="1" customFormat="1" ht="24.75" customHeight="1">
      <c r="A135" s="80"/>
      <c r="B135" s="132" t="s">
        <v>303</v>
      </c>
      <c r="C135" s="133"/>
      <c r="D135" s="81"/>
      <c r="E135" s="82"/>
      <c r="F135" s="57"/>
      <c r="G135" s="57"/>
      <c r="H135" s="57"/>
    </row>
    <row r="136" spans="1:8" s="1" customFormat="1" ht="24.75" customHeight="1">
      <c r="A136" s="80"/>
      <c r="B136" s="132" t="s">
        <v>304</v>
      </c>
      <c r="C136" s="133"/>
      <c r="D136" s="81"/>
      <c r="E136" s="82"/>
      <c r="F136" s="57"/>
      <c r="G136" s="57"/>
      <c r="H136" s="57"/>
    </row>
    <row r="137" spans="1:8" s="1" customFormat="1" ht="24.75" customHeight="1">
      <c r="A137" s="12" t="s">
        <v>177</v>
      </c>
      <c r="B137" s="134" t="s">
        <v>91</v>
      </c>
      <c r="C137" s="135"/>
      <c r="D137" s="49" t="s">
        <v>9</v>
      </c>
      <c r="E137" s="12" t="s">
        <v>99</v>
      </c>
      <c r="F137" s="54">
        <v>49.91</v>
      </c>
      <c r="G137" s="54"/>
      <c r="H137" s="54"/>
    </row>
    <row r="138" spans="1:8" s="1" customFormat="1" ht="24.75" customHeight="1">
      <c r="A138" s="80"/>
      <c r="B138" s="132" t="s">
        <v>305</v>
      </c>
      <c r="C138" s="133"/>
      <c r="D138" s="81"/>
      <c r="E138" s="82"/>
      <c r="F138" s="57"/>
      <c r="G138" s="57"/>
      <c r="H138" s="57"/>
    </row>
    <row r="139" spans="1:8" s="1" customFormat="1" ht="24.75" customHeight="1">
      <c r="A139" s="83"/>
      <c r="B139" s="136" t="s">
        <v>306</v>
      </c>
      <c r="C139" s="137"/>
      <c r="D139" s="84"/>
      <c r="E139" s="14"/>
      <c r="F139" s="60"/>
      <c r="G139" s="60"/>
      <c r="H139" s="60"/>
    </row>
    <row r="140" spans="1:8" s="1" customFormat="1" ht="24.75" customHeight="1">
      <c r="A140" s="47" t="s">
        <v>178</v>
      </c>
      <c r="B140" s="136" t="s">
        <v>36</v>
      </c>
      <c r="C140" s="137"/>
      <c r="D140" s="85" t="s">
        <v>278</v>
      </c>
      <c r="E140" s="47" t="s">
        <v>100</v>
      </c>
      <c r="F140" s="60">
        <v>11.24</v>
      </c>
      <c r="G140" s="60"/>
      <c r="H140" s="60"/>
    </row>
    <row r="141" spans="1:8" s="1" customFormat="1" ht="35.25" customHeight="1">
      <c r="A141" s="36" t="s">
        <v>179</v>
      </c>
      <c r="B141" s="130" t="s">
        <v>94</v>
      </c>
      <c r="C141" s="110"/>
      <c r="D141" s="78" t="s">
        <v>276</v>
      </c>
      <c r="E141" s="36" t="s">
        <v>101</v>
      </c>
      <c r="F141" s="39">
        <v>6.33</v>
      </c>
      <c r="G141" s="39"/>
      <c r="H141" s="39"/>
    </row>
    <row r="142" spans="1:8" s="2" customFormat="1" ht="24" customHeight="1">
      <c r="A142" s="28"/>
      <c r="B142" s="109" t="s">
        <v>239</v>
      </c>
      <c r="C142" s="109"/>
      <c r="D142" s="109"/>
      <c r="E142" s="109"/>
      <c r="F142" s="109"/>
      <c r="G142" s="96"/>
      <c r="H142" s="29">
        <f>SUM(H131:H141)</f>
        <v>0</v>
      </c>
    </row>
    <row r="143" spans="1:8" s="2" customFormat="1" ht="34.5" customHeight="1">
      <c r="A143" s="28"/>
      <c r="B143" s="109" t="s">
        <v>255</v>
      </c>
      <c r="C143" s="109"/>
      <c r="D143" s="109"/>
      <c r="E143" s="109"/>
      <c r="F143" s="109"/>
      <c r="G143" s="96"/>
      <c r="H143" s="29">
        <f>H142+H129+H108+H74</f>
        <v>0</v>
      </c>
    </row>
    <row r="144" spans="1:8" s="2" customFormat="1" ht="30" customHeight="1">
      <c r="A144" s="131" t="s">
        <v>13</v>
      </c>
      <c r="B144" s="124"/>
      <c r="C144" s="124"/>
      <c r="D144" s="124"/>
      <c r="E144" s="124"/>
      <c r="F144" s="124"/>
      <c r="G144" s="124"/>
      <c r="H144" s="124"/>
    </row>
    <row r="145" spans="1:8" ht="52.5" customHeight="1">
      <c r="A145" s="36" t="s">
        <v>25</v>
      </c>
      <c r="B145" s="118" t="s">
        <v>307</v>
      </c>
      <c r="C145" s="118"/>
      <c r="D145" s="86" t="s">
        <v>276</v>
      </c>
      <c r="E145" s="41">
        <v>18263</v>
      </c>
      <c r="F145" s="39">
        <v>17.34</v>
      </c>
      <c r="G145" s="39"/>
      <c r="H145" s="39"/>
    </row>
    <row r="146" spans="1:8" ht="39.75" customHeight="1">
      <c r="A146" s="36" t="s">
        <v>26</v>
      </c>
      <c r="B146" s="118" t="s">
        <v>308</v>
      </c>
      <c r="C146" s="118"/>
      <c r="D146" s="86" t="s">
        <v>309</v>
      </c>
      <c r="E146" s="41">
        <v>49983</v>
      </c>
      <c r="F146" s="39">
        <v>6.91</v>
      </c>
      <c r="G146" s="39"/>
      <c r="H146" s="39"/>
    </row>
    <row r="147" spans="1:8" ht="26.25" customHeight="1">
      <c r="A147" s="36" t="s">
        <v>27</v>
      </c>
      <c r="B147" s="119" t="s">
        <v>310</v>
      </c>
      <c r="C147" s="117"/>
      <c r="D147" s="86" t="s">
        <v>3</v>
      </c>
      <c r="E147" s="71">
        <v>26.72</v>
      </c>
      <c r="F147" s="39">
        <v>1377.31</v>
      </c>
      <c r="G147" s="39"/>
      <c r="H147" s="39"/>
    </row>
    <row r="148" spans="1:8" ht="48.75" customHeight="1">
      <c r="A148" s="36" t="s">
        <v>28</v>
      </c>
      <c r="B148" s="119" t="s">
        <v>311</v>
      </c>
      <c r="C148" s="117"/>
      <c r="D148" s="86" t="s">
        <v>278</v>
      </c>
      <c r="E148" s="41">
        <v>44526</v>
      </c>
      <c r="F148" s="39">
        <v>18.88</v>
      </c>
      <c r="G148" s="39"/>
      <c r="H148" s="39"/>
    </row>
    <row r="149" spans="1:8" ht="26.25" customHeight="1">
      <c r="A149" s="36" t="s">
        <v>29</v>
      </c>
      <c r="B149" s="119" t="s">
        <v>312</v>
      </c>
      <c r="C149" s="117"/>
      <c r="D149" s="86" t="s">
        <v>3</v>
      </c>
      <c r="E149" s="71">
        <v>13.36</v>
      </c>
      <c r="F149" s="39">
        <v>1377.31</v>
      </c>
      <c r="G149" s="39"/>
      <c r="H149" s="39"/>
    </row>
    <row r="150" spans="1:8" ht="44.25" customHeight="1">
      <c r="A150" s="36" t="s">
        <v>30</v>
      </c>
      <c r="B150" s="119" t="s">
        <v>313</v>
      </c>
      <c r="C150" s="117"/>
      <c r="D150" s="86" t="s">
        <v>278</v>
      </c>
      <c r="E150" s="41">
        <v>44526</v>
      </c>
      <c r="F150" s="39">
        <v>13.92</v>
      </c>
      <c r="G150" s="39"/>
      <c r="H150" s="39"/>
    </row>
    <row r="151" spans="1:8" ht="39" customHeight="1">
      <c r="A151" s="36" t="s">
        <v>31</v>
      </c>
      <c r="B151" s="119" t="s">
        <v>14</v>
      </c>
      <c r="C151" s="117"/>
      <c r="D151" s="86" t="s">
        <v>276</v>
      </c>
      <c r="E151" s="41">
        <v>4809</v>
      </c>
      <c r="F151" s="39">
        <v>17.34</v>
      </c>
      <c r="G151" s="39"/>
      <c r="H151" s="39"/>
    </row>
    <row r="152" spans="1:8" s="2" customFormat="1" ht="34.5" customHeight="1">
      <c r="A152" s="28"/>
      <c r="B152" s="109" t="s">
        <v>238</v>
      </c>
      <c r="C152" s="109"/>
      <c r="D152" s="109"/>
      <c r="E152" s="109"/>
      <c r="F152" s="109"/>
      <c r="G152" s="96"/>
      <c r="H152" s="29">
        <f>SUM(H145:H151)</f>
        <v>0</v>
      </c>
    </row>
    <row r="153" spans="1:8" s="1" customFormat="1" ht="24.75" customHeight="1">
      <c r="A153" s="128" t="s">
        <v>32</v>
      </c>
      <c r="B153" s="129"/>
      <c r="C153" s="129"/>
      <c r="D153" s="129"/>
      <c r="E153" s="129"/>
      <c r="F153" s="129"/>
      <c r="G153" s="129"/>
      <c r="H153" s="123"/>
    </row>
    <row r="154" spans="1:8" ht="24.75" customHeight="1">
      <c r="A154" s="14" t="s">
        <v>16</v>
      </c>
      <c r="B154" s="122" t="s">
        <v>20</v>
      </c>
      <c r="C154" s="122"/>
      <c r="D154" s="122"/>
      <c r="E154" s="122"/>
      <c r="F154" s="122"/>
      <c r="G154" s="122"/>
      <c r="H154" s="122"/>
    </row>
    <row r="155" spans="1:8" s="1" customFormat="1" ht="34.5" customHeight="1">
      <c r="A155" s="12" t="s">
        <v>41</v>
      </c>
      <c r="B155" s="117" t="s">
        <v>39</v>
      </c>
      <c r="C155" s="118"/>
      <c r="D155" s="49" t="s">
        <v>276</v>
      </c>
      <c r="E155" s="41">
        <v>676</v>
      </c>
      <c r="F155" s="39">
        <v>4.3</v>
      </c>
      <c r="G155" s="39"/>
      <c r="H155" s="39"/>
    </row>
    <row r="156" spans="1:8" s="1" customFormat="1" ht="34.5" customHeight="1">
      <c r="A156" s="12" t="s">
        <v>42</v>
      </c>
      <c r="B156" s="117" t="s">
        <v>38</v>
      </c>
      <c r="C156" s="118"/>
      <c r="D156" s="37" t="s">
        <v>276</v>
      </c>
      <c r="E156" s="41">
        <v>37</v>
      </c>
      <c r="F156" s="39">
        <v>22.56</v>
      </c>
      <c r="G156" s="39"/>
      <c r="H156" s="39"/>
    </row>
    <row r="157" spans="1:8" ht="24.75" customHeight="1">
      <c r="A157" s="12" t="s">
        <v>43</v>
      </c>
      <c r="B157" s="110" t="s">
        <v>35</v>
      </c>
      <c r="C157" s="111"/>
      <c r="D157" s="111"/>
      <c r="E157" s="111"/>
      <c r="F157" s="111"/>
      <c r="G157" s="111"/>
      <c r="H157" s="111"/>
    </row>
    <row r="158" spans="1:8" s="1" customFormat="1" ht="24.75" customHeight="1">
      <c r="A158" s="43"/>
      <c r="B158" s="117" t="s">
        <v>285</v>
      </c>
      <c r="C158" s="118"/>
      <c r="D158" s="37" t="s">
        <v>276</v>
      </c>
      <c r="E158" s="41">
        <v>4.8</v>
      </c>
      <c r="F158" s="39">
        <v>25.53</v>
      </c>
      <c r="G158" s="39"/>
      <c r="H158" s="39"/>
    </row>
    <row r="159" spans="1:8" s="1" customFormat="1" ht="24.75" customHeight="1">
      <c r="A159" s="43"/>
      <c r="B159" s="117" t="s">
        <v>314</v>
      </c>
      <c r="C159" s="118"/>
      <c r="D159" s="37" t="s">
        <v>9</v>
      </c>
      <c r="E159" s="36" t="s">
        <v>240</v>
      </c>
      <c r="F159" s="39">
        <v>283.9</v>
      </c>
      <c r="G159" s="39"/>
      <c r="H159" s="39"/>
    </row>
    <row r="160" spans="1:8" s="1" customFormat="1" ht="24.75" customHeight="1">
      <c r="A160" s="43"/>
      <c r="B160" s="117" t="s">
        <v>315</v>
      </c>
      <c r="C160" s="118"/>
      <c r="D160" s="37" t="s">
        <v>276</v>
      </c>
      <c r="E160" s="41">
        <v>0.4</v>
      </c>
      <c r="F160" s="39">
        <v>27.98</v>
      </c>
      <c r="G160" s="39"/>
      <c r="H160" s="39"/>
    </row>
    <row r="161" spans="1:8" s="1" customFormat="1" ht="34.5" customHeight="1">
      <c r="A161" s="43"/>
      <c r="B161" s="125" t="s">
        <v>316</v>
      </c>
      <c r="C161" s="126"/>
      <c r="D161" s="37" t="s">
        <v>276</v>
      </c>
      <c r="E161" s="41">
        <v>4.8</v>
      </c>
      <c r="F161" s="39">
        <v>256.33</v>
      </c>
      <c r="G161" s="39"/>
      <c r="H161" s="39"/>
    </row>
    <row r="162" spans="1:8" s="1" customFormat="1" ht="24.75" customHeight="1">
      <c r="A162" s="43"/>
      <c r="B162" s="125" t="s">
        <v>5</v>
      </c>
      <c r="C162" s="126"/>
      <c r="D162" s="37" t="s">
        <v>278</v>
      </c>
      <c r="E162" s="41">
        <v>98</v>
      </c>
      <c r="F162" s="39">
        <v>11.24</v>
      </c>
      <c r="G162" s="39"/>
      <c r="H162" s="39"/>
    </row>
    <row r="163" spans="1:8" s="1" customFormat="1" ht="34.5" customHeight="1">
      <c r="A163" s="43"/>
      <c r="B163" s="125" t="s">
        <v>33</v>
      </c>
      <c r="C163" s="126"/>
      <c r="D163" s="37" t="s">
        <v>276</v>
      </c>
      <c r="E163" s="45">
        <v>21</v>
      </c>
      <c r="F163" s="39">
        <v>6.33</v>
      </c>
      <c r="G163" s="39"/>
      <c r="H163" s="39"/>
    </row>
    <row r="164" spans="1:8" ht="24.75" customHeight="1">
      <c r="A164" s="12" t="s">
        <v>44</v>
      </c>
      <c r="B164" s="112" t="s">
        <v>34</v>
      </c>
      <c r="C164" s="112"/>
      <c r="D164" s="112"/>
      <c r="E164" s="112"/>
      <c r="F164" s="112"/>
      <c r="G164" s="112"/>
      <c r="H164" s="110"/>
    </row>
    <row r="165" spans="1:8" s="1" customFormat="1" ht="29.25" customHeight="1">
      <c r="A165" s="43"/>
      <c r="B165" s="127" t="s">
        <v>317</v>
      </c>
      <c r="C165" s="117"/>
      <c r="D165" s="49" t="s">
        <v>278</v>
      </c>
      <c r="E165" s="41">
        <v>2304</v>
      </c>
      <c r="F165" s="39">
        <v>6.91</v>
      </c>
      <c r="G165" s="39"/>
      <c r="H165" s="39"/>
    </row>
    <row r="166" spans="1:8" s="1" customFormat="1" ht="24.75" customHeight="1">
      <c r="A166" s="87"/>
      <c r="B166" s="117" t="s">
        <v>310</v>
      </c>
      <c r="C166" s="118"/>
      <c r="D166" s="37" t="s">
        <v>3</v>
      </c>
      <c r="E166" s="41">
        <v>1.32</v>
      </c>
      <c r="F166" s="39">
        <v>1377.3</v>
      </c>
      <c r="G166" s="39"/>
      <c r="H166" s="39"/>
    </row>
    <row r="167" spans="1:8" s="1" customFormat="1" ht="43.5" customHeight="1">
      <c r="A167" s="43"/>
      <c r="B167" s="117" t="s">
        <v>318</v>
      </c>
      <c r="C167" s="118"/>
      <c r="D167" s="37" t="s">
        <v>278</v>
      </c>
      <c r="E167" s="41">
        <v>2194</v>
      </c>
      <c r="F167" s="39">
        <v>18.88</v>
      </c>
      <c r="G167" s="39"/>
      <c r="H167" s="39"/>
    </row>
    <row r="168" spans="1:8" s="1" customFormat="1" ht="24.75" customHeight="1">
      <c r="A168" s="87"/>
      <c r="B168" s="117" t="s">
        <v>312</v>
      </c>
      <c r="C168" s="118"/>
      <c r="D168" s="37" t="s">
        <v>3</v>
      </c>
      <c r="E168" s="41">
        <v>0.66</v>
      </c>
      <c r="F168" s="39">
        <v>1377.31</v>
      </c>
      <c r="G168" s="39"/>
      <c r="H168" s="39"/>
    </row>
    <row r="169" spans="1:8" s="1" customFormat="1" ht="42" customHeight="1">
      <c r="A169" s="43"/>
      <c r="B169" s="117" t="s">
        <v>319</v>
      </c>
      <c r="C169" s="118"/>
      <c r="D169" s="37" t="s">
        <v>278</v>
      </c>
      <c r="E169" s="41">
        <v>2194</v>
      </c>
      <c r="F169" s="39">
        <v>13.92</v>
      </c>
      <c r="G169" s="39"/>
      <c r="H169" s="39"/>
    </row>
    <row r="170" spans="1:8" s="1" customFormat="1" ht="38.25" customHeight="1">
      <c r="A170" s="47"/>
      <c r="B170" s="117" t="s">
        <v>19</v>
      </c>
      <c r="C170" s="118"/>
      <c r="D170" s="37" t="s">
        <v>276</v>
      </c>
      <c r="E170" s="41">
        <v>117</v>
      </c>
      <c r="F170" s="39">
        <v>17.34</v>
      </c>
      <c r="G170" s="39"/>
      <c r="H170" s="39"/>
    </row>
    <row r="171" spans="1:8" s="2" customFormat="1" ht="24" customHeight="1">
      <c r="A171" s="28"/>
      <c r="B171" s="109" t="s">
        <v>241</v>
      </c>
      <c r="C171" s="109"/>
      <c r="D171" s="109"/>
      <c r="E171" s="109"/>
      <c r="F171" s="109"/>
      <c r="G171" s="96"/>
      <c r="H171" s="29">
        <f>SUM(H155:H170)</f>
        <v>0</v>
      </c>
    </row>
    <row r="172" spans="1:8" ht="24.75" customHeight="1">
      <c r="A172" s="14" t="s">
        <v>17</v>
      </c>
      <c r="B172" s="122" t="s">
        <v>21</v>
      </c>
      <c r="C172" s="122"/>
      <c r="D172" s="122"/>
      <c r="E172" s="122"/>
      <c r="F172" s="122"/>
      <c r="G172" s="122"/>
      <c r="H172" s="122"/>
    </row>
    <row r="173" spans="1:8" s="1" customFormat="1" ht="34.5" customHeight="1">
      <c r="A173" s="12" t="s">
        <v>45</v>
      </c>
      <c r="B173" s="117" t="s">
        <v>39</v>
      </c>
      <c r="C173" s="118"/>
      <c r="D173" s="49" t="s">
        <v>276</v>
      </c>
      <c r="E173" s="41">
        <v>140</v>
      </c>
      <c r="F173" s="39">
        <v>4.3</v>
      </c>
      <c r="G173" s="39"/>
      <c r="H173" s="39"/>
    </row>
    <row r="174" spans="1:8" s="1" customFormat="1" ht="34.5" customHeight="1">
      <c r="A174" s="12" t="s">
        <v>46</v>
      </c>
      <c r="B174" s="117" t="s">
        <v>38</v>
      </c>
      <c r="C174" s="118"/>
      <c r="D174" s="37" t="s">
        <v>276</v>
      </c>
      <c r="E174" s="41">
        <v>12</v>
      </c>
      <c r="F174" s="39">
        <v>22.56</v>
      </c>
      <c r="G174" s="39"/>
      <c r="H174" s="39"/>
    </row>
    <row r="175" spans="1:8" ht="24.75" customHeight="1">
      <c r="A175" s="12" t="s">
        <v>47</v>
      </c>
      <c r="B175" s="110" t="s">
        <v>35</v>
      </c>
      <c r="C175" s="111"/>
      <c r="D175" s="111"/>
      <c r="E175" s="111"/>
      <c r="F175" s="111"/>
      <c r="G175" s="111"/>
      <c r="H175" s="111"/>
    </row>
    <row r="176" spans="1:8" s="1" customFormat="1" ht="24.75" customHeight="1">
      <c r="A176" s="43"/>
      <c r="B176" s="117" t="s">
        <v>285</v>
      </c>
      <c r="C176" s="118"/>
      <c r="D176" s="37" t="s">
        <v>276</v>
      </c>
      <c r="E176" s="41">
        <v>2</v>
      </c>
      <c r="F176" s="39">
        <v>25.53</v>
      </c>
      <c r="G176" s="39"/>
      <c r="H176" s="39"/>
    </row>
    <row r="177" spans="1:8" s="1" customFormat="1" ht="24.75" customHeight="1">
      <c r="A177" s="43"/>
      <c r="B177" s="117" t="s">
        <v>314</v>
      </c>
      <c r="C177" s="118"/>
      <c r="D177" s="37" t="s">
        <v>9</v>
      </c>
      <c r="E177" s="36" t="s">
        <v>243</v>
      </c>
      <c r="F177" s="39">
        <v>283.9</v>
      </c>
      <c r="G177" s="39"/>
      <c r="H177" s="39"/>
    </row>
    <row r="178" spans="1:8" s="1" customFormat="1" ht="24.75" customHeight="1">
      <c r="A178" s="43"/>
      <c r="B178" s="117" t="s">
        <v>315</v>
      </c>
      <c r="C178" s="118"/>
      <c r="D178" s="37" t="s">
        <v>276</v>
      </c>
      <c r="E178" s="41">
        <v>0.24</v>
      </c>
      <c r="F178" s="39">
        <v>27.96</v>
      </c>
      <c r="G178" s="39"/>
      <c r="H178" s="39"/>
    </row>
    <row r="179" spans="1:8" s="1" customFormat="1" ht="34.5" customHeight="1">
      <c r="A179" s="43"/>
      <c r="B179" s="125" t="s">
        <v>316</v>
      </c>
      <c r="C179" s="126"/>
      <c r="D179" s="37" t="s">
        <v>276</v>
      </c>
      <c r="E179" s="41">
        <v>2.88</v>
      </c>
      <c r="F179" s="39">
        <v>256.33</v>
      </c>
      <c r="G179" s="39"/>
      <c r="H179" s="39"/>
    </row>
    <row r="180" spans="1:8" s="1" customFormat="1" ht="24.75" customHeight="1">
      <c r="A180" s="43"/>
      <c r="B180" s="125" t="s">
        <v>5</v>
      </c>
      <c r="C180" s="126"/>
      <c r="D180" s="37" t="s">
        <v>278</v>
      </c>
      <c r="E180" s="41">
        <v>36</v>
      </c>
      <c r="F180" s="39">
        <v>11.24</v>
      </c>
      <c r="G180" s="39"/>
      <c r="H180" s="39"/>
    </row>
    <row r="181" spans="1:8" s="1" customFormat="1" ht="34.5" customHeight="1">
      <c r="A181" s="43"/>
      <c r="B181" s="125" t="s">
        <v>33</v>
      </c>
      <c r="C181" s="126"/>
      <c r="D181" s="37" t="s">
        <v>276</v>
      </c>
      <c r="E181" s="45">
        <v>7</v>
      </c>
      <c r="F181" s="39">
        <v>6.52</v>
      </c>
      <c r="G181" s="39"/>
      <c r="H181" s="39"/>
    </row>
    <row r="182" spans="1:8" ht="24.75" customHeight="1">
      <c r="A182" s="12" t="s">
        <v>48</v>
      </c>
      <c r="B182" s="112" t="s">
        <v>34</v>
      </c>
      <c r="C182" s="112"/>
      <c r="D182" s="112"/>
      <c r="E182" s="112"/>
      <c r="F182" s="112"/>
      <c r="G182" s="112"/>
      <c r="H182" s="110"/>
    </row>
    <row r="183" spans="1:8" s="1" customFormat="1" ht="24.75" customHeight="1">
      <c r="A183" s="43"/>
      <c r="B183" s="127" t="s">
        <v>320</v>
      </c>
      <c r="C183" s="117"/>
      <c r="D183" s="49" t="s">
        <v>278</v>
      </c>
      <c r="E183" s="41">
        <v>695</v>
      </c>
      <c r="F183" s="39">
        <v>5.16</v>
      </c>
      <c r="G183" s="39"/>
      <c r="H183" s="39"/>
    </row>
    <row r="184" spans="1:8" s="1" customFormat="1" ht="24.75" customHeight="1">
      <c r="A184" s="87"/>
      <c r="B184" s="117" t="s">
        <v>310</v>
      </c>
      <c r="C184" s="118"/>
      <c r="D184" s="37" t="s">
        <v>3</v>
      </c>
      <c r="E184" s="41">
        <v>0.42</v>
      </c>
      <c r="F184" s="39">
        <v>1377.31</v>
      </c>
      <c r="G184" s="39"/>
      <c r="H184" s="39"/>
    </row>
    <row r="185" spans="1:8" s="1" customFormat="1" ht="49.5" customHeight="1">
      <c r="A185" s="47"/>
      <c r="B185" s="117" t="s">
        <v>321</v>
      </c>
      <c r="C185" s="118"/>
      <c r="D185" s="37" t="s">
        <v>278</v>
      </c>
      <c r="E185" s="41">
        <v>695</v>
      </c>
      <c r="F185" s="39">
        <v>17.19</v>
      </c>
      <c r="G185" s="39"/>
      <c r="H185" s="39"/>
    </row>
    <row r="186" spans="1:8" s="2" customFormat="1" ht="24" customHeight="1">
      <c r="A186" s="28"/>
      <c r="B186" s="109" t="s">
        <v>242</v>
      </c>
      <c r="C186" s="109"/>
      <c r="D186" s="109"/>
      <c r="E186" s="109"/>
      <c r="F186" s="109"/>
      <c r="G186" s="96"/>
      <c r="H186" s="29">
        <f>SUM(H173:H185)</f>
        <v>0</v>
      </c>
    </row>
    <row r="187" spans="1:8" ht="24.75" customHeight="1">
      <c r="A187" s="10" t="s">
        <v>18</v>
      </c>
      <c r="B187" s="123" t="s">
        <v>66</v>
      </c>
      <c r="C187" s="124"/>
      <c r="D187" s="11"/>
      <c r="E187" s="40"/>
      <c r="F187" s="40"/>
      <c r="G187" s="40"/>
      <c r="H187" s="88"/>
    </row>
    <row r="188" spans="1:8" s="1" customFormat="1" ht="34.5" customHeight="1">
      <c r="A188" s="36" t="s">
        <v>49</v>
      </c>
      <c r="B188" s="118" t="s">
        <v>39</v>
      </c>
      <c r="C188" s="118"/>
      <c r="D188" s="37" t="s">
        <v>276</v>
      </c>
      <c r="E188" s="40">
        <v>104</v>
      </c>
      <c r="F188" s="39">
        <v>4.3</v>
      </c>
      <c r="G188" s="39"/>
      <c r="H188" s="39"/>
    </row>
    <row r="189" spans="1:8" s="1" customFormat="1" ht="34.5" customHeight="1">
      <c r="A189" s="36" t="s">
        <v>50</v>
      </c>
      <c r="B189" s="118" t="s">
        <v>38</v>
      </c>
      <c r="C189" s="118"/>
      <c r="D189" s="37" t="s">
        <v>276</v>
      </c>
      <c r="E189" s="40">
        <v>5.5</v>
      </c>
      <c r="F189" s="39">
        <v>22.56</v>
      </c>
      <c r="G189" s="39"/>
      <c r="H189" s="39"/>
    </row>
    <row r="190" spans="1:8" s="1" customFormat="1" ht="34.5" customHeight="1">
      <c r="A190" s="36" t="s">
        <v>180</v>
      </c>
      <c r="B190" s="120" t="s">
        <v>322</v>
      </c>
      <c r="C190" s="121"/>
      <c r="D190" s="65" t="s">
        <v>9</v>
      </c>
      <c r="E190" s="40">
        <v>1098</v>
      </c>
      <c r="F190" s="39">
        <v>21.13</v>
      </c>
      <c r="G190" s="39"/>
      <c r="H190" s="39"/>
    </row>
    <row r="191" spans="1:8" s="1" customFormat="1" ht="42" customHeight="1">
      <c r="A191" s="36" t="s">
        <v>51</v>
      </c>
      <c r="B191" s="118" t="s">
        <v>323</v>
      </c>
      <c r="C191" s="118"/>
      <c r="D191" s="37" t="s">
        <v>276</v>
      </c>
      <c r="E191" s="40">
        <v>166</v>
      </c>
      <c r="F191" s="39">
        <v>17.34</v>
      </c>
      <c r="G191" s="39"/>
      <c r="H191" s="39"/>
    </row>
    <row r="192" spans="1:8" s="1" customFormat="1" ht="34.5" customHeight="1">
      <c r="A192" s="36" t="s">
        <v>52</v>
      </c>
      <c r="B192" s="118" t="s">
        <v>324</v>
      </c>
      <c r="C192" s="118"/>
      <c r="D192" s="65" t="s">
        <v>278</v>
      </c>
      <c r="E192" s="40">
        <v>907</v>
      </c>
      <c r="F192" s="39">
        <v>6.33</v>
      </c>
      <c r="G192" s="39"/>
      <c r="H192" s="39"/>
    </row>
    <row r="193" spans="1:8" s="1" customFormat="1" ht="24.75" customHeight="1">
      <c r="A193" s="36" t="s">
        <v>53</v>
      </c>
      <c r="B193" s="120" t="s">
        <v>325</v>
      </c>
      <c r="C193" s="121"/>
      <c r="D193" s="65" t="s">
        <v>3</v>
      </c>
      <c r="E193" s="40">
        <v>0.54</v>
      </c>
      <c r="F193" s="39">
        <v>1377.3</v>
      </c>
      <c r="G193" s="39"/>
      <c r="H193" s="39"/>
    </row>
    <row r="194" spans="1:8" s="1" customFormat="1" ht="40.5" customHeight="1">
      <c r="A194" s="36" t="s">
        <v>54</v>
      </c>
      <c r="B194" s="119" t="s">
        <v>326</v>
      </c>
      <c r="C194" s="117"/>
      <c r="D194" s="65" t="s">
        <v>278</v>
      </c>
      <c r="E194" s="40">
        <v>907</v>
      </c>
      <c r="F194" s="39">
        <v>12.66</v>
      </c>
      <c r="G194" s="39"/>
      <c r="H194" s="39"/>
    </row>
    <row r="195" spans="1:8" s="2" customFormat="1" ht="24" customHeight="1">
      <c r="A195" s="28"/>
      <c r="B195" s="109" t="s">
        <v>244</v>
      </c>
      <c r="C195" s="109"/>
      <c r="D195" s="109"/>
      <c r="E195" s="109"/>
      <c r="F195" s="109"/>
      <c r="G195" s="96"/>
      <c r="H195" s="29">
        <f>SUM(H187:H194)</f>
        <v>0</v>
      </c>
    </row>
    <row r="196" spans="1:8" ht="24.75" customHeight="1">
      <c r="A196" s="10" t="s">
        <v>67</v>
      </c>
      <c r="B196" s="123" t="s">
        <v>189</v>
      </c>
      <c r="C196" s="124"/>
      <c r="D196" s="11"/>
      <c r="E196" s="40"/>
      <c r="F196" s="40"/>
      <c r="G196" s="40"/>
      <c r="H196" s="88"/>
    </row>
    <row r="197" spans="1:8" s="1" customFormat="1" ht="24.75" customHeight="1">
      <c r="A197" s="73"/>
      <c r="B197" s="113" t="s">
        <v>190</v>
      </c>
      <c r="C197" s="113"/>
      <c r="D197" s="113"/>
      <c r="E197" s="113"/>
      <c r="F197" s="113"/>
      <c r="G197" s="113"/>
      <c r="H197" s="113"/>
    </row>
    <row r="198" spans="1:8" s="1" customFormat="1" ht="34.5" customHeight="1">
      <c r="A198" s="73" t="s">
        <v>68</v>
      </c>
      <c r="B198" s="118" t="s">
        <v>39</v>
      </c>
      <c r="C198" s="118"/>
      <c r="D198" s="37" t="s">
        <v>276</v>
      </c>
      <c r="E198" s="45">
        <v>28</v>
      </c>
      <c r="F198" s="39">
        <v>4.31</v>
      </c>
      <c r="G198" s="39"/>
      <c r="H198" s="39"/>
    </row>
    <row r="199" spans="1:8" s="1" customFormat="1" ht="24.75" customHeight="1">
      <c r="A199" s="73" t="s">
        <v>69</v>
      </c>
      <c r="B199" s="118" t="s">
        <v>38</v>
      </c>
      <c r="C199" s="118"/>
      <c r="D199" s="37" t="s">
        <v>276</v>
      </c>
      <c r="E199" s="45">
        <v>3</v>
      </c>
      <c r="F199" s="39">
        <v>24.18</v>
      </c>
      <c r="G199" s="39"/>
      <c r="H199" s="39"/>
    </row>
    <row r="200" spans="1:8" s="1" customFormat="1" ht="24.75" customHeight="1">
      <c r="A200" s="73" t="s">
        <v>70</v>
      </c>
      <c r="B200" s="113" t="s">
        <v>327</v>
      </c>
      <c r="C200" s="113"/>
      <c r="D200" s="89" t="s">
        <v>276</v>
      </c>
      <c r="E200" s="45">
        <v>21</v>
      </c>
      <c r="F200" s="39">
        <v>17.06</v>
      </c>
      <c r="G200" s="39"/>
      <c r="H200" s="39"/>
    </row>
    <row r="201" spans="1:8" s="1" customFormat="1" ht="24.75" customHeight="1">
      <c r="A201" s="73" t="s">
        <v>71</v>
      </c>
      <c r="B201" s="118" t="s">
        <v>328</v>
      </c>
      <c r="C201" s="118"/>
      <c r="D201" s="89" t="s">
        <v>278</v>
      </c>
      <c r="E201" s="45">
        <v>70</v>
      </c>
      <c r="F201" s="39">
        <v>6.91</v>
      </c>
      <c r="G201" s="39"/>
      <c r="H201" s="39"/>
    </row>
    <row r="202" spans="1:8" s="1" customFormat="1" ht="24.75" customHeight="1">
      <c r="A202" s="73" t="s">
        <v>72</v>
      </c>
      <c r="B202" s="118" t="s">
        <v>325</v>
      </c>
      <c r="C202" s="118"/>
      <c r="D202" s="89" t="s">
        <v>3</v>
      </c>
      <c r="E202" s="52">
        <v>0.04</v>
      </c>
      <c r="F202" s="39">
        <v>1311.67</v>
      </c>
      <c r="G202" s="39"/>
      <c r="H202" s="39"/>
    </row>
    <row r="203" spans="1:8" s="1" customFormat="1" ht="49.5" customHeight="1">
      <c r="A203" s="73" t="s">
        <v>73</v>
      </c>
      <c r="B203" s="118" t="s">
        <v>329</v>
      </c>
      <c r="C203" s="118"/>
      <c r="D203" s="89" t="s">
        <v>278</v>
      </c>
      <c r="E203" s="45">
        <v>70</v>
      </c>
      <c r="F203" s="39">
        <v>18.88</v>
      </c>
      <c r="G203" s="39"/>
      <c r="H203" s="39"/>
    </row>
    <row r="204" spans="1:8" s="1" customFormat="1" ht="24.75" customHeight="1">
      <c r="A204" s="73" t="s">
        <v>74</v>
      </c>
      <c r="B204" s="118" t="s">
        <v>330</v>
      </c>
      <c r="C204" s="118"/>
      <c r="D204" s="89" t="s">
        <v>3</v>
      </c>
      <c r="E204" s="52">
        <v>0.02</v>
      </c>
      <c r="F204" s="39">
        <v>1311.9</v>
      </c>
      <c r="G204" s="39"/>
      <c r="H204" s="39"/>
    </row>
    <row r="205" spans="1:8" s="1" customFormat="1" ht="38.25" customHeight="1">
      <c r="A205" s="73" t="s">
        <v>183</v>
      </c>
      <c r="B205" s="118" t="s">
        <v>331</v>
      </c>
      <c r="C205" s="118"/>
      <c r="D205" s="89" t="s">
        <v>278</v>
      </c>
      <c r="E205" s="45">
        <v>70</v>
      </c>
      <c r="F205" s="39">
        <v>13.92</v>
      </c>
      <c r="G205" s="39"/>
      <c r="H205" s="39"/>
    </row>
    <row r="206" spans="1:8" s="1" customFormat="1" ht="24.75" customHeight="1">
      <c r="A206" s="73"/>
      <c r="B206" s="138" t="s">
        <v>191</v>
      </c>
      <c r="C206" s="125"/>
      <c r="D206" s="125"/>
      <c r="E206" s="125"/>
      <c r="F206" s="125"/>
      <c r="G206" s="125"/>
      <c r="H206" s="126"/>
    </row>
    <row r="207" spans="1:8" s="1" customFormat="1" ht="31.5" customHeight="1">
      <c r="A207" s="36" t="s">
        <v>75</v>
      </c>
      <c r="B207" s="153" t="s">
        <v>332</v>
      </c>
      <c r="C207" s="153"/>
      <c r="D207" s="89" t="s">
        <v>274</v>
      </c>
      <c r="E207" s="45">
        <v>12</v>
      </c>
      <c r="F207" s="39">
        <v>34.26</v>
      </c>
      <c r="G207" s="39"/>
      <c r="H207" s="39"/>
    </row>
    <row r="208" spans="1:8" s="1" customFormat="1" ht="34.5" customHeight="1">
      <c r="A208" s="36" t="s">
        <v>184</v>
      </c>
      <c r="B208" s="113" t="s">
        <v>333</v>
      </c>
      <c r="C208" s="113"/>
      <c r="D208" s="89" t="s">
        <v>276</v>
      </c>
      <c r="E208" s="48">
        <v>9.2</v>
      </c>
      <c r="F208" s="39">
        <v>158.55</v>
      </c>
      <c r="G208" s="39"/>
      <c r="H208" s="39"/>
    </row>
    <row r="209" spans="1:8" s="1" customFormat="1" ht="39.75" customHeight="1">
      <c r="A209" s="36" t="s">
        <v>203</v>
      </c>
      <c r="B209" s="113" t="s">
        <v>192</v>
      </c>
      <c r="C209" s="113"/>
      <c r="D209" s="89" t="s">
        <v>278</v>
      </c>
      <c r="E209" s="45">
        <v>67</v>
      </c>
      <c r="F209" s="39">
        <v>252.11</v>
      </c>
      <c r="G209" s="39"/>
      <c r="H209" s="39"/>
    </row>
    <row r="210" spans="1:8" s="1" customFormat="1" ht="24.75" customHeight="1">
      <c r="A210" s="61" t="s">
        <v>204</v>
      </c>
      <c r="B210" s="113" t="s">
        <v>193</v>
      </c>
      <c r="C210" s="113"/>
      <c r="D210" s="89"/>
      <c r="E210" s="45"/>
      <c r="F210" s="39"/>
      <c r="G210" s="39"/>
      <c r="H210" s="39"/>
    </row>
    <row r="211" spans="1:8" s="1" customFormat="1" ht="24.75" customHeight="1">
      <c r="A211" s="87"/>
      <c r="B211" s="113" t="s">
        <v>194</v>
      </c>
      <c r="C211" s="113"/>
      <c r="D211" s="89" t="s">
        <v>276</v>
      </c>
      <c r="E211" s="52">
        <v>1.24</v>
      </c>
      <c r="F211" s="39">
        <v>34.26</v>
      </c>
      <c r="G211" s="39"/>
      <c r="H211" s="39"/>
    </row>
    <row r="212" spans="1:8" s="1" customFormat="1" ht="24.75" customHeight="1">
      <c r="A212" s="90"/>
      <c r="B212" s="113" t="s">
        <v>334</v>
      </c>
      <c r="C212" s="113"/>
      <c r="D212" s="89" t="s">
        <v>278</v>
      </c>
      <c r="E212" s="45">
        <v>31</v>
      </c>
      <c r="F212" s="39">
        <v>13.43</v>
      </c>
      <c r="G212" s="39"/>
      <c r="H212" s="39"/>
    </row>
    <row r="213" spans="1:8" s="1" customFormat="1" ht="24.75" customHeight="1">
      <c r="A213" s="61" t="s">
        <v>205</v>
      </c>
      <c r="B213" s="113" t="s">
        <v>195</v>
      </c>
      <c r="C213" s="113"/>
      <c r="D213" s="89"/>
      <c r="E213" s="45"/>
      <c r="F213" s="45"/>
      <c r="G213" s="45"/>
      <c r="H213" s="74"/>
    </row>
    <row r="214" spans="1:8" s="1" customFormat="1" ht="29.25" customHeight="1">
      <c r="A214" s="87"/>
      <c r="B214" s="113" t="s">
        <v>246</v>
      </c>
      <c r="C214" s="113"/>
      <c r="D214" s="89" t="s">
        <v>276</v>
      </c>
      <c r="E214" s="52">
        <v>0.98</v>
      </c>
      <c r="F214" s="39">
        <v>1545.99</v>
      </c>
      <c r="G214" s="39"/>
      <c r="H214" s="39"/>
    </row>
    <row r="215" spans="1:8" s="1" customFormat="1" ht="24.75" customHeight="1">
      <c r="A215" s="87"/>
      <c r="B215" s="113" t="s">
        <v>196</v>
      </c>
      <c r="C215" s="113"/>
      <c r="D215" s="89" t="s">
        <v>278</v>
      </c>
      <c r="E215" s="45">
        <v>50</v>
      </c>
      <c r="F215" s="39">
        <v>25.32</v>
      </c>
      <c r="G215" s="39"/>
      <c r="H215" s="39"/>
    </row>
    <row r="216" spans="1:8" s="1" customFormat="1" ht="24.75" customHeight="1">
      <c r="A216" s="90"/>
      <c r="B216" s="113" t="s">
        <v>197</v>
      </c>
      <c r="C216" s="113"/>
      <c r="D216" s="89" t="s">
        <v>278</v>
      </c>
      <c r="E216" s="45">
        <v>48</v>
      </c>
      <c r="F216" s="39">
        <v>14.37</v>
      </c>
      <c r="G216" s="39"/>
      <c r="H216" s="39"/>
    </row>
    <row r="217" spans="1:8" s="1" customFormat="1" ht="24.75" customHeight="1">
      <c r="A217" s="61" t="s">
        <v>206</v>
      </c>
      <c r="B217" s="113" t="s">
        <v>198</v>
      </c>
      <c r="C217" s="113"/>
      <c r="D217" s="89"/>
      <c r="E217" s="45"/>
      <c r="F217" s="45"/>
      <c r="G217" s="45"/>
      <c r="H217" s="91"/>
    </row>
    <row r="218" spans="1:8" s="1" customFormat="1" ht="24.75" customHeight="1">
      <c r="A218" s="66"/>
      <c r="B218" s="113" t="s">
        <v>199</v>
      </c>
      <c r="C218" s="113"/>
      <c r="D218" s="89" t="s">
        <v>3</v>
      </c>
      <c r="E218" s="52">
        <v>0.11</v>
      </c>
      <c r="F218" s="39">
        <v>3187.96</v>
      </c>
      <c r="G218" s="39"/>
      <c r="H218" s="39"/>
    </row>
    <row r="219" spans="1:8" s="1" customFormat="1" ht="24.75" customHeight="1">
      <c r="A219" s="92"/>
      <c r="B219" s="113" t="s">
        <v>200</v>
      </c>
      <c r="C219" s="113"/>
      <c r="D219" s="89" t="s">
        <v>276</v>
      </c>
      <c r="E219" s="52">
        <v>0.24</v>
      </c>
      <c r="F219" s="39">
        <v>728.33</v>
      </c>
      <c r="G219" s="39"/>
      <c r="H219" s="39"/>
    </row>
    <row r="220" spans="1:8" s="1" customFormat="1" ht="29.25" customHeight="1">
      <c r="A220" s="73" t="s">
        <v>207</v>
      </c>
      <c r="B220" s="113" t="s">
        <v>201</v>
      </c>
      <c r="C220" s="113"/>
      <c r="D220" s="89" t="s">
        <v>278</v>
      </c>
      <c r="E220" s="45">
        <v>7</v>
      </c>
      <c r="F220" s="39">
        <v>6.63</v>
      </c>
      <c r="G220" s="39"/>
      <c r="H220" s="39"/>
    </row>
    <row r="221" spans="1:8" s="1" customFormat="1" ht="24.75" customHeight="1">
      <c r="A221" s="73" t="s">
        <v>208</v>
      </c>
      <c r="B221" s="113" t="s">
        <v>202</v>
      </c>
      <c r="C221" s="113"/>
      <c r="D221" s="89" t="s">
        <v>278</v>
      </c>
      <c r="E221" s="45">
        <v>6</v>
      </c>
      <c r="F221" s="39">
        <v>2.69</v>
      </c>
      <c r="G221" s="39"/>
      <c r="H221" s="39"/>
    </row>
    <row r="222" spans="1:8" s="2" customFormat="1" ht="24" customHeight="1">
      <c r="A222" s="28"/>
      <c r="B222" s="109" t="s">
        <v>245</v>
      </c>
      <c r="C222" s="109"/>
      <c r="D222" s="109"/>
      <c r="E222" s="109"/>
      <c r="F222" s="109"/>
      <c r="G222" s="96"/>
      <c r="H222" s="29">
        <f>SUM(H198:H221)</f>
        <v>0</v>
      </c>
    </row>
    <row r="223" spans="1:8" ht="27" customHeight="1">
      <c r="A223" s="14" t="s">
        <v>209</v>
      </c>
      <c r="B223" s="122" t="s">
        <v>22</v>
      </c>
      <c r="C223" s="122"/>
      <c r="D223" s="122"/>
      <c r="E223" s="122"/>
      <c r="F223" s="122"/>
      <c r="G223" s="122"/>
      <c r="H223" s="122"/>
    </row>
    <row r="224" spans="1:8" s="1" customFormat="1" ht="147" customHeight="1">
      <c r="A224" s="12" t="s">
        <v>249</v>
      </c>
      <c r="B224" s="110" t="s">
        <v>335</v>
      </c>
      <c r="C224" s="111"/>
      <c r="D224" s="37" t="s">
        <v>0</v>
      </c>
      <c r="E224" s="40">
        <v>223</v>
      </c>
      <c r="F224" s="39">
        <v>245.61</v>
      </c>
      <c r="G224" s="39"/>
      <c r="H224" s="39"/>
    </row>
    <row r="225" spans="1:8" s="1" customFormat="1" ht="132.75" customHeight="1">
      <c r="A225" s="12" t="s">
        <v>250</v>
      </c>
      <c r="B225" s="110" t="s">
        <v>336</v>
      </c>
      <c r="C225" s="111"/>
      <c r="D225" s="37" t="s">
        <v>0</v>
      </c>
      <c r="E225" s="40">
        <v>9</v>
      </c>
      <c r="F225" s="39">
        <v>840.79</v>
      </c>
      <c r="G225" s="39"/>
      <c r="H225" s="39"/>
    </row>
    <row r="226" spans="1:8" s="1" customFormat="1" ht="90" customHeight="1">
      <c r="A226" s="61" t="s">
        <v>251</v>
      </c>
      <c r="B226" s="111" t="s">
        <v>56</v>
      </c>
      <c r="C226" s="111"/>
      <c r="D226" s="65" t="s">
        <v>278</v>
      </c>
      <c r="E226" s="41">
        <v>1944.73</v>
      </c>
      <c r="F226" s="39">
        <v>8.89</v>
      </c>
      <c r="G226" s="39"/>
      <c r="H226" s="39"/>
    </row>
    <row r="227" spans="1:8" s="1" customFormat="1" ht="48" customHeight="1">
      <c r="A227" s="61" t="s">
        <v>252</v>
      </c>
      <c r="B227" s="113" t="s">
        <v>247</v>
      </c>
      <c r="C227" s="113"/>
      <c r="D227" s="37" t="s">
        <v>9</v>
      </c>
      <c r="E227" s="40">
        <v>1278</v>
      </c>
      <c r="F227" s="39">
        <v>91.46</v>
      </c>
      <c r="G227" s="39"/>
      <c r="H227" s="39"/>
    </row>
    <row r="228" spans="1:8" ht="34.5" customHeight="1">
      <c r="A228" s="93" t="s">
        <v>253</v>
      </c>
      <c r="B228" s="119" t="s">
        <v>57</v>
      </c>
      <c r="C228" s="117"/>
      <c r="D228" s="37" t="s">
        <v>0</v>
      </c>
      <c r="E228" s="40">
        <v>235</v>
      </c>
      <c r="F228" s="39">
        <v>57.6</v>
      </c>
      <c r="G228" s="39"/>
      <c r="H228" s="39"/>
    </row>
    <row r="229" spans="1:8" s="9" customFormat="1" ht="34.5" customHeight="1">
      <c r="A229" s="12" t="s">
        <v>254</v>
      </c>
      <c r="B229" s="111" t="s">
        <v>181</v>
      </c>
      <c r="C229" s="111"/>
      <c r="D229" s="37" t="s">
        <v>9</v>
      </c>
      <c r="E229" s="10" t="s">
        <v>221</v>
      </c>
      <c r="F229" s="39">
        <v>113.76</v>
      </c>
      <c r="G229" s="39"/>
      <c r="H229" s="39"/>
    </row>
    <row r="230" spans="1:8" s="1" customFormat="1" ht="24.75" customHeight="1">
      <c r="A230" s="61" t="s">
        <v>210</v>
      </c>
      <c r="B230" s="117" t="s">
        <v>270</v>
      </c>
      <c r="C230" s="118"/>
      <c r="D230" s="65"/>
      <c r="E230" s="94"/>
      <c r="F230" s="39"/>
      <c r="G230" s="39"/>
      <c r="H230" s="39"/>
    </row>
    <row r="231" spans="1:8" s="1" customFormat="1" ht="34.5" customHeight="1">
      <c r="A231" s="66"/>
      <c r="B231" s="118" t="s">
        <v>182</v>
      </c>
      <c r="C231" s="118"/>
      <c r="D231" s="58" t="s">
        <v>276</v>
      </c>
      <c r="E231" s="95">
        <v>0.9</v>
      </c>
      <c r="F231" s="39">
        <v>19.55</v>
      </c>
      <c r="G231" s="39"/>
      <c r="H231" s="39"/>
    </row>
    <row r="232" spans="1:8" s="1" customFormat="1" ht="24.75" customHeight="1">
      <c r="A232" s="67"/>
      <c r="B232" s="117" t="s">
        <v>337</v>
      </c>
      <c r="C232" s="118"/>
      <c r="D232" s="37" t="s">
        <v>276</v>
      </c>
      <c r="E232" s="95">
        <v>0.1</v>
      </c>
      <c r="F232" s="39">
        <v>24.56</v>
      </c>
      <c r="G232" s="39"/>
      <c r="H232" s="39"/>
    </row>
    <row r="233" spans="1:8" s="1" customFormat="1" ht="24.75" customHeight="1">
      <c r="A233" s="67"/>
      <c r="B233" s="117" t="s">
        <v>338</v>
      </c>
      <c r="C233" s="118"/>
      <c r="D233" s="37" t="s">
        <v>276</v>
      </c>
      <c r="E233" s="95">
        <v>0.8</v>
      </c>
      <c r="F233" s="39">
        <v>156.74</v>
      </c>
      <c r="G233" s="39"/>
      <c r="H233" s="39"/>
    </row>
    <row r="234" spans="1:8" s="1" customFormat="1" ht="24.75" customHeight="1">
      <c r="A234" s="81"/>
      <c r="B234" s="115" t="s">
        <v>248</v>
      </c>
      <c r="C234" s="116"/>
      <c r="D234" s="37" t="s">
        <v>3</v>
      </c>
      <c r="E234" s="52">
        <v>0.68</v>
      </c>
      <c r="F234" s="39">
        <v>3478.19</v>
      </c>
      <c r="G234" s="39"/>
      <c r="H234" s="39"/>
    </row>
    <row r="235" spans="1:8" s="2" customFormat="1" ht="24" customHeight="1">
      <c r="A235" s="28"/>
      <c r="B235" s="109" t="s">
        <v>257</v>
      </c>
      <c r="C235" s="109"/>
      <c r="D235" s="109"/>
      <c r="E235" s="109"/>
      <c r="F235" s="109"/>
      <c r="G235" s="96"/>
      <c r="H235" s="29">
        <f>SUM(H224:H234)</f>
        <v>0</v>
      </c>
    </row>
    <row r="236" spans="1:8" s="2" customFormat="1" ht="34.5" customHeight="1">
      <c r="A236" s="28"/>
      <c r="B236" s="109" t="s">
        <v>256</v>
      </c>
      <c r="C236" s="109"/>
      <c r="D236" s="109"/>
      <c r="E236" s="109"/>
      <c r="F236" s="109"/>
      <c r="G236" s="96"/>
      <c r="H236" s="29">
        <f>SUM(H235+H222+H195+H186+H171)</f>
        <v>0</v>
      </c>
    </row>
    <row r="237" spans="1:8" s="2" customFormat="1" ht="30" customHeight="1">
      <c r="A237" s="31"/>
      <c r="B237" s="154" t="s">
        <v>258</v>
      </c>
      <c r="C237" s="154"/>
      <c r="D237" s="154"/>
      <c r="E237" s="154"/>
      <c r="F237" s="154"/>
      <c r="G237" s="98"/>
      <c r="H237" s="32">
        <f>(H236+H152+H143+H18+H28)-H8</f>
        <v>0</v>
      </c>
    </row>
    <row r="238" spans="1:8" s="34" customFormat="1" ht="24.75" customHeight="1">
      <c r="A238" s="33"/>
      <c r="B238" s="155" t="s">
        <v>269</v>
      </c>
      <c r="C238" s="155"/>
      <c r="D238" s="155"/>
      <c r="E238" s="155"/>
      <c r="F238" s="155"/>
      <c r="G238" s="99"/>
      <c r="H238" s="32">
        <f>(H237-H226)*10%</f>
        <v>0</v>
      </c>
    </row>
    <row r="239" spans="1:8" s="34" customFormat="1" ht="24.75" customHeight="1">
      <c r="A239" s="33"/>
      <c r="B239" s="155" t="s">
        <v>259</v>
      </c>
      <c r="C239" s="155"/>
      <c r="D239" s="155"/>
      <c r="E239" s="155"/>
      <c r="F239" s="155"/>
      <c r="G239" s="99"/>
      <c r="H239" s="32">
        <f>H237+H238</f>
        <v>0</v>
      </c>
    </row>
    <row r="240" spans="1:8" s="34" customFormat="1" ht="24.75" customHeight="1">
      <c r="A240" s="33"/>
      <c r="B240" s="155" t="s">
        <v>260</v>
      </c>
      <c r="C240" s="155"/>
      <c r="D240" s="155"/>
      <c r="E240" s="155"/>
      <c r="F240" s="155"/>
      <c r="G240" s="99"/>
      <c r="H240" s="32">
        <f>(H239)*8%</f>
        <v>0</v>
      </c>
    </row>
    <row r="241" spans="1:8" s="34" customFormat="1" ht="24.75" customHeight="1">
      <c r="A241" s="33"/>
      <c r="B241" s="155" t="s">
        <v>261</v>
      </c>
      <c r="C241" s="155"/>
      <c r="D241" s="155"/>
      <c r="E241" s="155"/>
      <c r="F241" s="155"/>
      <c r="G241" s="99"/>
      <c r="H241" s="32">
        <f>H240+H239</f>
        <v>0</v>
      </c>
    </row>
    <row r="242" spans="1:8" s="34" customFormat="1" ht="24.75" customHeight="1">
      <c r="A242" s="33"/>
      <c r="B242" s="155" t="s">
        <v>262</v>
      </c>
      <c r="C242" s="155"/>
      <c r="D242" s="155"/>
      <c r="E242" s="155"/>
      <c r="F242" s="155"/>
      <c r="G242" s="99"/>
      <c r="H242" s="32">
        <f>H241+H8</f>
        <v>0</v>
      </c>
    </row>
    <row r="243" spans="1:8" s="34" customFormat="1" ht="24.75" customHeight="1">
      <c r="A243" s="33"/>
      <c r="B243" s="155" t="s">
        <v>263</v>
      </c>
      <c r="C243" s="155"/>
      <c r="D243" s="155"/>
      <c r="E243" s="155"/>
      <c r="F243" s="155"/>
      <c r="G243" s="99"/>
      <c r="H243" s="32">
        <f>H242*0.18</f>
        <v>0</v>
      </c>
    </row>
    <row r="244" spans="1:8" s="34" customFormat="1" ht="24.75" customHeight="1">
      <c r="A244" s="33"/>
      <c r="B244" s="155" t="s">
        <v>264</v>
      </c>
      <c r="C244" s="155"/>
      <c r="D244" s="155"/>
      <c r="E244" s="155"/>
      <c r="F244" s="155"/>
      <c r="G244" s="99"/>
      <c r="H244" s="32">
        <f>H243+H242</f>
        <v>0</v>
      </c>
    </row>
    <row r="245" spans="1:8" s="34" customFormat="1" ht="24.75" customHeight="1">
      <c r="A245" s="35" t="s">
        <v>265</v>
      </c>
      <c r="B245" s="155" t="s">
        <v>266</v>
      </c>
      <c r="C245" s="155"/>
      <c r="D245" s="155"/>
      <c r="E245" s="155"/>
      <c r="F245" s="155"/>
      <c r="G245" s="99"/>
      <c r="H245" s="32">
        <f>(H244*0.05)</f>
        <v>0</v>
      </c>
    </row>
    <row r="246" spans="1:8" s="34" customFormat="1" ht="24.75" customHeight="1">
      <c r="A246" s="35" t="s">
        <v>267</v>
      </c>
      <c r="B246" s="155" t="s">
        <v>268</v>
      </c>
      <c r="C246" s="155"/>
      <c r="D246" s="155"/>
      <c r="E246" s="155"/>
      <c r="F246" s="155"/>
      <c r="G246" s="99"/>
      <c r="H246" s="32">
        <f>H244+H245</f>
        <v>0</v>
      </c>
    </row>
    <row r="247" spans="1:12" s="100" customFormat="1" ht="51.75" customHeight="1">
      <c r="A247" s="157" t="s">
        <v>339</v>
      </c>
      <c r="B247" s="157"/>
      <c r="C247" s="157"/>
      <c r="D247" s="157"/>
      <c r="E247" s="157"/>
      <c r="F247" s="157"/>
      <c r="G247" s="157"/>
      <c r="H247" s="157"/>
      <c r="I247"/>
      <c r="J247"/>
      <c r="K247"/>
      <c r="L247"/>
    </row>
    <row r="248" spans="1:12" s="100" customFormat="1" ht="51.75" customHeight="1">
      <c r="A248" s="156" t="s">
        <v>340</v>
      </c>
      <c r="B248" s="156"/>
      <c r="C248" s="156"/>
      <c r="D248" s="156"/>
      <c r="E248" s="156"/>
      <c r="F248" s="156"/>
      <c r="G248" s="156"/>
      <c r="H248" s="156"/>
      <c r="I248"/>
      <c r="J248"/>
      <c r="K248"/>
      <c r="L248"/>
    </row>
    <row r="249" spans="1:12" s="100" customFormat="1" ht="31.5" customHeight="1">
      <c r="A249" s="101" t="s">
        <v>341</v>
      </c>
      <c r="B249" s="101"/>
      <c r="C249" s="101"/>
      <c r="D249" s="101"/>
      <c r="E249" s="101"/>
      <c r="F249" s="101"/>
      <c r="G249" s="101"/>
      <c r="H249" s="101"/>
      <c r="I249"/>
      <c r="J249"/>
      <c r="K249"/>
      <c r="L249"/>
    </row>
    <row r="250" ht="19.5" customHeight="1">
      <c r="C250" s="7" t="s">
        <v>4</v>
      </c>
    </row>
    <row r="251" spans="1:8" s="6" customFormat="1" ht="19.5" customHeight="1">
      <c r="A251" s="15"/>
      <c r="B251" s="7"/>
      <c r="C251" s="7"/>
      <c r="H251" s="8"/>
    </row>
    <row r="252" spans="6:7" ht="19.5" customHeight="1">
      <c r="F252" s="30"/>
      <c r="G252" s="30"/>
    </row>
  </sheetData>
  <sheetProtection/>
  <mergeCells count="254">
    <mergeCell ref="A247:H247"/>
    <mergeCell ref="A248:H248"/>
    <mergeCell ref="A249:H249"/>
    <mergeCell ref="B242:F242"/>
    <mergeCell ref="B243:F243"/>
    <mergeCell ref="B244:F244"/>
    <mergeCell ref="B245:F245"/>
    <mergeCell ref="B246:F246"/>
    <mergeCell ref="B237:F237"/>
    <mergeCell ref="B238:F238"/>
    <mergeCell ref="B239:F239"/>
    <mergeCell ref="B240:F240"/>
    <mergeCell ref="B241:F241"/>
    <mergeCell ref="B215:C215"/>
    <mergeCell ref="B226:C226"/>
    <mergeCell ref="B227:C227"/>
    <mergeCell ref="B225:C225"/>
    <mergeCell ref="B229:C229"/>
    <mergeCell ref="B218:C218"/>
    <mergeCell ref="B74:F74"/>
    <mergeCell ref="B197:H197"/>
    <mergeCell ref="B198:C198"/>
    <mergeCell ref="B199:C199"/>
    <mergeCell ref="B200:C200"/>
    <mergeCell ref="B201:C201"/>
    <mergeCell ref="B80:E80"/>
    <mergeCell ref="B202:C202"/>
    <mergeCell ref="B203:C203"/>
    <mergeCell ref="B204:C204"/>
    <mergeCell ref="B205:C205"/>
    <mergeCell ref="B214:C214"/>
    <mergeCell ref="B217:C217"/>
    <mergeCell ref="B210:C210"/>
    <mergeCell ref="B211:C211"/>
    <mergeCell ref="B206:H206"/>
    <mergeCell ref="B207:C207"/>
    <mergeCell ref="B11:H11"/>
    <mergeCell ref="B216:C216"/>
    <mergeCell ref="B208:C208"/>
    <mergeCell ref="B209:C209"/>
    <mergeCell ref="B212:C212"/>
    <mergeCell ref="B213:C213"/>
    <mergeCell ref="B12:C12"/>
    <mergeCell ref="B21:C21"/>
    <mergeCell ref="B23:C23"/>
    <mergeCell ref="B24:C24"/>
    <mergeCell ref="A3:H3"/>
    <mergeCell ref="A4:A5"/>
    <mergeCell ref="B4:C5"/>
    <mergeCell ref="D4:D5"/>
    <mergeCell ref="E4:E5"/>
    <mergeCell ref="B9:C9"/>
    <mergeCell ref="B10:C10"/>
    <mergeCell ref="B6:C6"/>
    <mergeCell ref="A7:H7"/>
    <mergeCell ref="B28:F28"/>
    <mergeCell ref="B26:C26"/>
    <mergeCell ref="B27:C27"/>
    <mergeCell ref="A19:H19"/>
    <mergeCell ref="B20:C20"/>
    <mergeCell ref="B22:C22"/>
    <mergeCell ref="B25:C25"/>
    <mergeCell ref="B34:C34"/>
    <mergeCell ref="B35:C35"/>
    <mergeCell ref="B36:C36"/>
    <mergeCell ref="B37:H37"/>
    <mergeCell ref="B38:C38"/>
    <mergeCell ref="A29:H29"/>
    <mergeCell ref="B30:H30"/>
    <mergeCell ref="B31:C31"/>
    <mergeCell ref="B32:C32"/>
    <mergeCell ref="B33:C33"/>
    <mergeCell ref="B39:C39"/>
    <mergeCell ref="B40:C40"/>
    <mergeCell ref="B41:C41"/>
    <mergeCell ref="B42:C42"/>
    <mergeCell ref="B43:C43"/>
    <mergeCell ref="B44:C44"/>
    <mergeCell ref="B45:C45"/>
    <mergeCell ref="B51:C51"/>
    <mergeCell ref="B52:C52"/>
    <mergeCell ref="B53:C53"/>
    <mergeCell ref="B54:C54"/>
    <mergeCell ref="B55:C55"/>
    <mergeCell ref="B46:C46"/>
    <mergeCell ref="B47:C47"/>
    <mergeCell ref="B48:H48"/>
    <mergeCell ref="B49:C49"/>
    <mergeCell ref="B50:C50"/>
    <mergeCell ref="B56:C56"/>
    <mergeCell ref="B57:C57"/>
    <mergeCell ref="B58:C58"/>
    <mergeCell ref="B59:C59"/>
    <mergeCell ref="B60:C60"/>
    <mergeCell ref="B61:C61"/>
    <mergeCell ref="B62:C62"/>
    <mergeCell ref="B63:H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H75"/>
    <mergeCell ref="B76:C76"/>
    <mergeCell ref="B77:C77"/>
    <mergeCell ref="B78:C78"/>
    <mergeCell ref="B79:C79"/>
    <mergeCell ref="B81:C81"/>
    <mergeCell ref="B82:C82"/>
    <mergeCell ref="B83:C83"/>
    <mergeCell ref="B84:E84"/>
    <mergeCell ref="B85:C85"/>
    <mergeCell ref="B97:C97"/>
    <mergeCell ref="B86:C86"/>
    <mergeCell ref="B87:H87"/>
    <mergeCell ref="B88:C88"/>
    <mergeCell ref="B89:C89"/>
    <mergeCell ref="B90:C90"/>
    <mergeCell ref="B91:C91"/>
    <mergeCell ref="B98:H98"/>
    <mergeCell ref="B99:C99"/>
    <mergeCell ref="B100:C100"/>
    <mergeCell ref="B101:C101"/>
    <mergeCell ref="B102:C102"/>
    <mergeCell ref="B92:C92"/>
    <mergeCell ref="B93:C93"/>
    <mergeCell ref="B94:C94"/>
    <mergeCell ref="B95:C95"/>
    <mergeCell ref="B96:C96"/>
    <mergeCell ref="B103:C103"/>
    <mergeCell ref="B105:C105"/>
    <mergeCell ref="B106:C106"/>
    <mergeCell ref="B107:C107"/>
    <mergeCell ref="B109:H109"/>
    <mergeCell ref="B186:F186"/>
    <mergeCell ref="B143:F143"/>
    <mergeCell ref="B110:C110"/>
    <mergeCell ref="B104:C104"/>
    <mergeCell ref="B111:C111"/>
    <mergeCell ref="B112:C112"/>
    <mergeCell ref="B113:C113"/>
    <mergeCell ref="B114:C114"/>
    <mergeCell ref="B108:F108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0:H130"/>
    <mergeCell ref="B131:C131"/>
    <mergeCell ref="B132:C132"/>
    <mergeCell ref="B133:C133"/>
    <mergeCell ref="B129:F129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A144:H144"/>
    <mergeCell ref="B145:C145"/>
    <mergeCell ref="B146:C146"/>
    <mergeCell ref="B147:C147"/>
    <mergeCell ref="B142:F142"/>
    <mergeCell ref="B148:C148"/>
    <mergeCell ref="B149:C149"/>
    <mergeCell ref="B150:C150"/>
    <mergeCell ref="B151:C151"/>
    <mergeCell ref="A153:H153"/>
    <mergeCell ref="B154:H154"/>
    <mergeCell ref="B152:F152"/>
    <mergeCell ref="B155:C155"/>
    <mergeCell ref="B156:C156"/>
    <mergeCell ref="B157:H157"/>
    <mergeCell ref="B158:C158"/>
    <mergeCell ref="B159:C159"/>
    <mergeCell ref="B160:C160"/>
    <mergeCell ref="B161:C161"/>
    <mergeCell ref="B162:C162"/>
    <mergeCell ref="B163:C163"/>
    <mergeCell ref="B164:H164"/>
    <mergeCell ref="B165:C165"/>
    <mergeCell ref="B166:C166"/>
    <mergeCell ref="B167:C167"/>
    <mergeCell ref="B168:C168"/>
    <mergeCell ref="B169:C169"/>
    <mergeCell ref="B170:C170"/>
    <mergeCell ref="B172:H172"/>
    <mergeCell ref="B173:C173"/>
    <mergeCell ref="B171:F171"/>
    <mergeCell ref="B174:C174"/>
    <mergeCell ref="B175:H175"/>
    <mergeCell ref="B176:C176"/>
    <mergeCell ref="B177:C177"/>
    <mergeCell ref="B178:C178"/>
    <mergeCell ref="B179:C179"/>
    <mergeCell ref="B180:C180"/>
    <mergeCell ref="B181:C181"/>
    <mergeCell ref="B182:H182"/>
    <mergeCell ref="B183:C183"/>
    <mergeCell ref="B184:C184"/>
    <mergeCell ref="B185:C185"/>
    <mergeCell ref="B196:C196"/>
    <mergeCell ref="B187:C187"/>
    <mergeCell ref="B188:C188"/>
    <mergeCell ref="B189:C189"/>
    <mergeCell ref="B190:C190"/>
    <mergeCell ref="B191:C191"/>
    <mergeCell ref="B192:C192"/>
    <mergeCell ref="B236:F236"/>
    <mergeCell ref="B235:F235"/>
    <mergeCell ref="B232:C232"/>
    <mergeCell ref="B233:C233"/>
    <mergeCell ref="B193:C193"/>
    <mergeCell ref="B194:C194"/>
    <mergeCell ref="B223:H223"/>
    <mergeCell ref="B195:F195"/>
    <mergeCell ref="B222:F222"/>
    <mergeCell ref="B224:C224"/>
    <mergeCell ref="B8:C8"/>
    <mergeCell ref="B14:C14"/>
    <mergeCell ref="B17:C17"/>
    <mergeCell ref="B234:C234"/>
    <mergeCell ref="B230:C230"/>
    <mergeCell ref="B231:C231"/>
    <mergeCell ref="B228:C228"/>
    <mergeCell ref="B220:C220"/>
    <mergeCell ref="B221:C221"/>
    <mergeCell ref="B219:C219"/>
    <mergeCell ref="H4:H5"/>
    <mergeCell ref="G4:G5"/>
    <mergeCell ref="F4:F5"/>
    <mergeCell ref="D1:H1"/>
    <mergeCell ref="A2:H2"/>
    <mergeCell ref="B18:F18"/>
    <mergeCell ref="B15:C15"/>
    <mergeCell ref="B16:C16"/>
    <mergeCell ref="B13:H13"/>
  </mergeCells>
  <printOptions horizontalCentered="1"/>
  <pageMargins left="0.5905511811023623" right="0.1968503937007874" top="0.7086614173228347" bottom="0.5905511811023623" header="0.1968503937007874" footer="0.1968503937007874"/>
  <pageSetup horizontalDpi="600" verticalDpi="600" orientation="portrait" paperSize="9" scale="69" r:id="rId1"/>
  <rowBreaks count="4" manualBreakCount="4">
    <brk id="34" max="7" man="1"/>
    <brk id="74" max="7" man="1"/>
    <brk id="108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Sopio Ghvinjilia</cp:lastModifiedBy>
  <cp:lastPrinted>2021-07-26T11:44:49Z</cp:lastPrinted>
  <dcterms:created xsi:type="dcterms:W3CDTF">2011-02-09T10:48:42Z</dcterms:created>
  <dcterms:modified xsi:type="dcterms:W3CDTF">2021-07-30T07:29:39Z</dcterms:modified>
  <cp:category/>
  <cp:version/>
  <cp:contentType/>
  <cp:contentStatus/>
</cp:coreProperties>
</file>