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სახელმწიფო\სახელმწიფო_14547_კვმ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უწყისი'!$A$26:$ES$78</definedName>
    <definedName name="piradoba">პასპორი!$AV$4:$AV$26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უწყისი'!#REF!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1" i="1" l="1"/>
  <c r="A28" i="2" l="1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G68" i="2" l="1"/>
  <c r="I37" i="1" s="1"/>
  <c r="H68" i="2"/>
  <c r="J37" i="1" s="1"/>
  <c r="G67" i="2"/>
  <c r="I39" i="1" s="1"/>
  <c r="H67" i="2"/>
  <c r="J39" i="1" s="1"/>
  <c r="H78" i="2"/>
  <c r="G78" i="2"/>
  <c r="H64" i="2"/>
  <c r="J38" i="1" s="1"/>
  <c r="G64" i="2"/>
  <c r="I38" i="1" s="1"/>
  <c r="G63" i="2"/>
  <c r="I40" i="1" s="1"/>
  <c r="H63" i="2"/>
  <c r="J40" i="1" s="1"/>
  <c r="G70" i="2"/>
  <c r="I36" i="1" s="1"/>
  <c r="H70" i="2"/>
  <c r="J36" i="1" s="1"/>
  <c r="J12" i="2"/>
  <c r="C9" i="3" l="1"/>
  <c r="E7" i="2" l="1"/>
  <c r="I16" i="2" l="1"/>
  <c r="D84" i="1"/>
  <c r="E84" i="1"/>
  <c r="F84" i="1"/>
  <c r="H84" i="1"/>
  <c r="D78" i="1"/>
  <c r="E78" i="1"/>
  <c r="F78" i="1"/>
  <c r="H78" i="1"/>
  <c r="D71" i="1"/>
  <c r="E71" i="1"/>
  <c r="F71" i="1"/>
  <c r="H71" i="1"/>
  <c r="D68" i="1"/>
  <c r="E68" i="1"/>
  <c r="F68" i="1"/>
  <c r="H68" i="1"/>
  <c r="D61" i="1"/>
  <c r="E61" i="1"/>
  <c r="F61" i="1"/>
  <c r="H61" i="1"/>
  <c r="D52" i="1"/>
  <c r="E52" i="1"/>
  <c r="F52" i="1"/>
  <c r="H52" i="1"/>
  <c r="D48" i="1"/>
  <c r="E48" i="1"/>
  <c r="F48" i="1"/>
  <c r="H48" i="1"/>
  <c r="D44" i="1"/>
  <c r="E44" i="1"/>
  <c r="F44" i="1"/>
  <c r="H44" i="1"/>
  <c r="D41" i="1"/>
  <c r="E41" i="1"/>
  <c r="F41" i="1"/>
  <c r="D34" i="1"/>
  <c r="E34" i="1"/>
  <c r="F34" i="1"/>
  <c r="H41" i="1"/>
  <c r="I41" i="1"/>
  <c r="J41" i="1"/>
  <c r="H34" i="1"/>
  <c r="G33" i="1"/>
  <c r="G36" i="1"/>
  <c r="K36" i="1"/>
  <c r="G37" i="1"/>
  <c r="K37" i="1"/>
  <c r="G38" i="1"/>
  <c r="K38" i="1"/>
  <c r="G39" i="1"/>
  <c r="K39" i="1"/>
  <c r="G40" i="1"/>
  <c r="K40" i="1"/>
  <c r="G43" i="1"/>
  <c r="G44" i="1" s="1"/>
  <c r="G46" i="1"/>
  <c r="G47" i="1"/>
  <c r="G50" i="1"/>
  <c r="G51" i="1"/>
  <c r="G54" i="1"/>
  <c r="G55" i="1"/>
  <c r="G56" i="1"/>
  <c r="G57" i="1"/>
  <c r="G58" i="1"/>
  <c r="G59" i="1"/>
  <c r="G60" i="1"/>
  <c r="G63" i="1"/>
  <c r="G64" i="1"/>
  <c r="G65" i="1"/>
  <c r="G66" i="1"/>
  <c r="G67" i="1"/>
  <c r="G70" i="1"/>
  <c r="G73" i="1"/>
  <c r="G74" i="1"/>
  <c r="G75" i="1"/>
  <c r="G76" i="1"/>
  <c r="G77" i="1"/>
  <c r="G80" i="1"/>
  <c r="G81" i="1"/>
  <c r="G82" i="1"/>
  <c r="G83" i="1"/>
  <c r="G32" i="1"/>
  <c r="J19" i="2"/>
  <c r="H86" i="1" l="1"/>
  <c r="D11" i="1" s="1"/>
  <c r="G48" i="1"/>
  <c r="G41" i="1"/>
  <c r="G68" i="1"/>
  <c r="G52" i="1"/>
  <c r="G78" i="1"/>
  <c r="G61" i="1"/>
  <c r="G34" i="1"/>
  <c r="L38" i="1"/>
  <c r="L39" i="1"/>
  <c r="G84" i="1"/>
  <c r="G71" i="1"/>
  <c r="K41" i="1"/>
  <c r="L37" i="1"/>
  <c r="L36" i="1"/>
  <c r="L40" i="1"/>
  <c r="F83" i="2"/>
  <c r="C32" i="3" s="1"/>
  <c r="E14" i="3"/>
  <c r="E8" i="3"/>
  <c r="E7" i="3"/>
  <c r="B8" i="3"/>
  <c r="B7" i="3"/>
  <c r="B5" i="3"/>
  <c r="D5" i="3"/>
  <c r="F4" i="3"/>
  <c r="C4" i="3"/>
  <c r="C3" i="3"/>
  <c r="C8" i="1"/>
  <c r="K10" i="1"/>
  <c r="L41" i="1" l="1"/>
  <c r="G12" i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G28" i="2"/>
  <c r="I81" i="1" s="1"/>
  <c r="H28" i="2"/>
  <c r="J81" i="1" s="1"/>
  <c r="G29" i="2"/>
  <c r="I83" i="1" s="1"/>
  <c r="H29" i="2"/>
  <c r="J83" i="1" s="1"/>
  <c r="G30" i="2"/>
  <c r="I56" i="1" s="1"/>
  <c r="H30" i="2"/>
  <c r="J56" i="1" s="1"/>
  <c r="G31" i="2"/>
  <c r="H31" i="2"/>
  <c r="G32" i="2"/>
  <c r="I76" i="1" s="1"/>
  <c r="H32" i="2"/>
  <c r="J76" i="1" s="1"/>
  <c r="G33" i="2"/>
  <c r="I77" i="1" s="1"/>
  <c r="H33" i="2"/>
  <c r="J77" i="1" s="1"/>
  <c r="G34" i="2"/>
  <c r="H34" i="2"/>
  <c r="G35" i="2"/>
  <c r="H35" i="2"/>
  <c r="G36" i="2"/>
  <c r="I54" i="1" s="1"/>
  <c r="H36" i="2"/>
  <c r="J54" i="1" s="1"/>
  <c r="G37" i="2"/>
  <c r="I74" i="1" s="1"/>
  <c r="H37" i="2"/>
  <c r="J74" i="1" s="1"/>
  <c r="G38" i="2"/>
  <c r="H38" i="2"/>
  <c r="G39" i="2"/>
  <c r="I82" i="1" s="1"/>
  <c r="H39" i="2"/>
  <c r="J82" i="1" s="1"/>
  <c r="G40" i="2"/>
  <c r="H40" i="2"/>
  <c r="G41" i="2"/>
  <c r="H41" i="2"/>
  <c r="G42" i="2"/>
  <c r="I51" i="1" s="1"/>
  <c r="H42" i="2"/>
  <c r="J51" i="1" s="1"/>
  <c r="G43" i="2"/>
  <c r="I57" i="1" s="1"/>
  <c r="H43" i="2"/>
  <c r="J57" i="1" s="1"/>
  <c r="G44" i="2"/>
  <c r="I70" i="1" s="1"/>
  <c r="H44" i="2"/>
  <c r="J70" i="1" s="1"/>
  <c r="J71" i="1" s="1"/>
  <c r="G45" i="2"/>
  <c r="I60" i="1" s="1"/>
  <c r="H45" i="2"/>
  <c r="J60" i="1" s="1"/>
  <c r="G46" i="2"/>
  <c r="H46" i="2"/>
  <c r="G47" i="2"/>
  <c r="I73" i="1" s="1"/>
  <c r="H47" i="2"/>
  <c r="J73" i="1" s="1"/>
  <c r="G48" i="2"/>
  <c r="H48" i="2"/>
  <c r="G49" i="2"/>
  <c r="I80" i="1" s="1"/>
  <c r="H49" i="2"/>
  <c r="J80" i="1" s="1"/>
  <c r="G50" i="2"/>
  <c r="H50" i="2"/>
  <c r="G51" i="2"/>
  <c r="H51" i="2"/>
  <c r="G52" i="2"/>
  <c r="H52" i="2"/>
  <c r="G53" i="2"/>
  <c r="I58" i="1" s="1"/>
  <c r="H53" i="2"/>
  <c r="J58" i="1" s="1"/>
  <c r="G54" i="2"/>
  <c r="I33" i="1" s="1"/>
  <c r="H54" i="2"/>
  <c r="J33" i="1" s="1"/>
  <c r="G55" i="2"/>
  <c r="H55" i="2"/>
  <c r="G56" i="2"/>
  <c r="H56" i="2"/>
  <c r="G57" i="2"/>
  <c r="I43" i="1" s="1"/>
  <c r="H57" i="2"/>
  <c r="J43" i="1" s="1"/>
  <c r="J44" i="1" s="1"/>
  <c r="G58" i="2"/>
  <c r="I63" i="1" s="1"/>
  <c r="H58" i="2"/>
  <c r="J63" i="1" s="1"/>
  <c r="G59" i="2"/>
  <c r="I47" i="1" s="1"/>
  <c r="H59" i="2"/>
  <c r="J47" i="1" s="1"/>
  <c r="G60" i="2"/>
  <c r="I66" i="1" s="1"/>
  <c r="H60" i="2"/>
  <c r="J66" i="1" s="1"/>
  <c r="G61" i="2"/>
  <c r="I65" i="1" s="1"/>
  <c r="H61" i="2"/>
  <c r="J65" i="1" s="1"/>
  <c r="G62" i="2"/>
  <c r="I64" i="1" s="1"/>
  <c r="H62" i="2"/>
  <c r="J64" i="1" s="1"/>
  <c r="G65" i="2"/>
  <c r="I67" i="1" s="1"/>
  <c r="H65" i="2"/>
  <c r="J67" i="1" s="1"/>
  <c r="G66" i="2"/>
  <c r="I59" i="1" s="1"/>
  <c r="H66" i="2"/>
  <c r="J59" i="1" s="1"/>
  <c r="J68" i="2"/>
  <c r="G69" i="2"/>
  <c r="I50" i="1" s="1"/>
  <c r="H69" i="2"/>
  <c r="J50" i="1" s="1"/>
  <c r="G71" i="2"/>
  <c r="I32" i="1" s="1"/>
  <c r="H71" i="2"/>
  <c r="J32" i="1" s="1"/>
  <c r="G72" i="2"/>
  <c r="I46" i="1" s="1"/>
  <c r="H72" i="2"/>
  <c r="J46" i="1" s="1"/>
  <c r="G73" i="2"/>
  <c r="H73" i="2"/>
  <c r="G74" i="2"/>
  <c r="I55" i="1" s="1"/>
  <c r="H74" i="2"/>
  <c r="J55" i="1" s="1"/>
  <c r="G75" i="2"/>
  <c r="H75" i="2"/>
  <c r="G76" i="2"/>
  <c r="H76" i="2"/>
  <c r="G77" i="2"/>
  <c r="H77" i="2"/>
  <c r="J84" i="1" l="1"/>
  <c r="J52" i="1"/>
  <c r="K83" i="1"/>
  <c r="L83" i="1" s="1"/>
  <c r="K76" i="1"/>
  <c r="L76" i="1" s="1"/>
  <c r="K81" i="1"/>
  <c r="L81" i="1" s="1"/>
  <c r="K82" i="1"/>
  <c r="L82" i="1" s="1"/>
  <c r="I84" i="1"/>
  <c r="K80" i="1"/>
  <c r="K77" i="1"/>
  <c r="L77" i="1" s="1"/>
  <c r="K74" i="1"/>
  <c r="L74" i="1" s="1"/>
  <c r="K73" i="1"/>
  <c r="I71" i="1"/>
  <c r="K70" i="1"/>
  <c r="K67" i="1"/>
  <c r="L67" i="1" s="1"/>
  <c r="K66" i="1"/>
  <c r="L66" i="1" s="1"/>
  <c r="K65" i="1"/>
  <c r="L65" i="1" s="1"/>
  <c r="J68" i="1"/>
  <c r="K64" i="1"/>
  <c r="L64" i="1" s="1"/>
  <c r="K63" i="1"/>
  <c r="I68" i="1"/>
  <c r="K59" i="1"/>
  <c r="L59" i="1" s="1"/>
  <c r="K47" i="1"/>
  <c r="L47" i="1" s="1"/>
  <c r="K58" i="1"/>
  <c r="L58" i="1" s="1"/>
  <c r="K60" i="1"/>
  <c r="L60" i="1" s="1"/>
  <c r="K57" i="1"/>
  <c r="L57" i="1" s="1"/>
  <c r="K56" i="1"/>
  <c r="L56" i="1" s="1"/>
  <c r="J61" i="1"/>
  <c r="K55" i="1"/>
  <c r="L55" i="1" s="1"/>
  <c r="I61" i="1"/>
  <c r="K54" i="1"/>
  <c r="K51" i="1"/>
  <c r="L51" i="1" s="1"/>
  <c r="K50" i="1"/>
  <c r="I52" i="1"/>
  <c r="J48" i="1"/>
  <c r="K46" i="1"/>
  <c r="I48" i="1"/>
  <c r="J34" i="1"/>
  <c r="K43" i="1"/>
  <c r="I44" i="1"/>
  <c r="J50" i="2"/>
  <c r="K50" i="2" s="1"/>
  <c r="J44" i="2"/>
  <c r="K44" i="2" s="1"/>
  <c r="J38" i="2"/>
  <c r="K38" i="2" s="1"/>
  <c r="J32" i="2"/>
  <c r="K32" i="2" s="1"/>
  <c r="J62" i="2"/>
  <c r="K62" i="2" s="1"/>
  <c r="J56" i="2"/>
  <c r="K56" i="2" s="1"/>
  <c r="J74" i="2"/>
  <c r="K74" i="2" s="1"/>
  <c r="K33" i="1"/>
  <c r="L33" i="1" s="1"/>
  <c r="J36" i="2"/>
  <c r="K36" i="2" s="1"/>
  <c r="I34" i="1"/>
  <c r="K32" i="1"/>
  <c r="J39" i="2"/>
  <c r="K39" i="2" s="1"/>
  <c r="J33" i="2"/>
  <c r="K33" i="2" s="1"/>
  <c r="J77" i="2"/>
  <c r="K77" i="2" s="1"/>
  <c r="J71" i="2"/>
  <c r="K71" i="2" s="1"/>
  <c r="J65" i="2"/>
  <c r="K65" i="2" s="1"/>
  <c r="J59" i="2"/>
  <c r="K59" i="2" s="1"/>
  <c r="J53" i="2"/>
  <c r="K53" i="2" s="1"/>
  <c r="J47" i="2"/>
  <c r="K47" i="2" s="1"/>
  <c r="J41" i="2"/>
  <c r="K41" i="2" s="1"/>
  <c r="J35" i="2"/>
  <c r="K35" i="2" s="1"/>
  <c r="J29" i="2"/>
  <c r="K29" i="2" s="1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34" i="2"/>
  <c r="K34" i="2" s="1"/>
  <c r="J28" i="2"/>
  <c r="K28" i="2" s="1"/>
  <c r="J75" i="2"/>
  <c r="K75" i="2" s="1"/>
  <c r="J69" i="2"/>
  <c r="K69" i="2" s="1"/>
  <c r="J63" i="2"/>
  <c r="K63" i="2" s="1"/>
  <c r="J57" i="2"/>
  <c r="K57" i="2" s="1"/>
  <c r="J51" i="2"/>
  <c r="K51" i="2" s="1"/>
  <c r="J45" i="2"/>
  <c r="K45" i="2" s="1"/>
  <c r="J73" i="2"/>
  <c r="K73" i="2" s="1"/>
  <c r="J67" i="2"/>
  <c r="K67" i="2" s="1"/>
  <c r="J61" i="2"/>
  <c r="K61" i="2" s="1"/>
  <c r="J55" i="2"/>
  <c r="K55" i="2" s="1"/>
  <c r="J49" i="2"/>
  <c r="K49" i="2" s="1"/>
  <c r="J43" i="2"/>
  <c r="K43" i="2" s="1"/>
  <c r="J37" i="2"/>
  <c r="K37" i="2" s="1"/>
  <c r="J31" i="2"/>
  <c r="K31" i="2" s="1"/>
  <c r="J78" i="2"/>
  <c r="K78" i="2" s="1"/>
  <c r="J72" i="2"/>
  <c r="K72" i="2" s="1"/>
  <c r="J66" i="2"/>
  <c r="K66" i="2" s="1"/>
  <c r="J60" i="2"/>
  <c r="K60" i="2" s="1"/>
  <c r="J54" i="2"/>
  <c r="K54" i="2" s="1"/>
  <c r="J48" i="2"/>
  <c r="K48" i="2" s="1"/>
  <c r="J42" i="2"/>
  <c r="K42" i="2" s="1"/>
  <c r="J30" i="2"/>
  <c r="K30" i="2" s="1"/>
  <c r="K68" i="2"/>
  <c r="A27" i="2"/>
  <c r="J86" i="1" l="1"/>
  <c r="K84" i="1"/>
  <c r="L80" i="1"/>
  <c r="L84" i="1" s="1"/>
  <c r="L73" i="1"/>
  <c r="K71" i="1"/>
  <c r="L70" i="1"/>
  <c r="L71" i="1" s="1"/>
  <c r="L63" i="1"/>
  <c r="L68" i="1" s="1"/>
  <c r="K68" i="1"/>
  <c r="L54" i="1"/>
  <c r="L61" i="1" s="1"/>
  <c r="K61" i="1"/>
  <c r="K52" i="1"/>
  <c r="L50" i="1"/>
  <c r="L52" i="1" s="1"/>
  <c r="K48" i="1"/>
  <c r="L46" i="1"/>
  <c r="L48" i="1" s="1"/>
  <c r="K44" i="1"/>
  <c r="L43" i="1"/>
  <c r="L44" i="1" s="1"/>
  <c r="L32" i="1"/>
  <c r="L34" i="1" s="1"/>
  <c r="K34" i="1"/>
  <c r="H27" i="2"/>
  <c r="J75" i="1" s="1"/>
  <c r="J78" i="1" s="1"/>
  <c r="G27" i="2"/>
  <c r="I75" i="1" s="1"/>
  <c r="I27" i="2"/>
  <c r="I80" i="2" s="1"/>
  <c r="K75" i="1" l="1"/>
  <c r="I78" i="1"/>
  <c r="I86" i="1" s="1"/>
  <c r="J27" i="2"/>
  <c r="J80" i="2" s="1"/>
  <c r="L75" i="1" l="1"/>
  <c r="L78" i="1" s="1"/>
  <c r="L86" i="1" s="1"/>
  <c r="K78" i="1"/>
  <c r="K86" i="1" s="1"/>
  <c r="K27" i="2"/>
  <c r="K80" i="2" s="1"/>
</calcChain>
</file>

<file path=xl/sharedStrings.xml><?xml version="1.0" encoding="utf-8"?>
<sst xmlns="http://schemas.openxmlformats.org/spreadsheetml/2006/main" count="460" uniqueCount="209">
  <si>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</si>
  <si>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</si>
  <si>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</si>
  <si>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</si>
  <si>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</si>
  <si>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</si>
  <si>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</si>
  <si>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</si>
  <si>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</si>
  <si>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</si>
  <si>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</si>
  <si>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</si>
  <si>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</si>
  <si>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</si>
  <si>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</si>
  <si>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</si>
  <si>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</si>
  <si>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</si>
  <si>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</si>
  <si>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</si>
  <si>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</si>
  <si>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</si>
  <si>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</si>
  <si>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</si>
  <si>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</si>
  <si>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</si>
  <si>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</si>
  <si>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</si>
  <si>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</si>
  <si>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</si>
  <si>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</si>
  <si>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</si>
  <si>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</si>
  <si>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</si>
  <si>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</si>
  <si>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</si>
  <si>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</si>
  <si>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</si>
  <si>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</si>
  <si>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</si>
  <si>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</si>
  <si>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</si>
  <si>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</si>
  <si>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</si>
  <si>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</si>
  <si>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</si>
  <si>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</si>
  <si>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</si>
  <si>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</si>
  <si>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</si>
  <si>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</si>
  <si>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</si>
  <si>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</si>
  <si>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</si>
  <si>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</si>
  <si>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</si>
  <si>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</si>
  <si>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</si>
  <si>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</si>
  <si>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</si>
  <si>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</si>
  <si>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</si>
  <si>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</si>
  <si>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</si>
  <si>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</si>
  <si>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</si>
  <si>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</si>
  <si>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</si>
  <si>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</si>
  <si>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</si>
  <si>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</si>
  <si>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</si>
  <si>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</si>
  <si>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</si>
  <si>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</si>
  <si>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</si>
  <si>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</si>
  <si>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</si>
  <si>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</si>
  <si>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</si>
  <si>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</si>
  <si>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</si>
  <si>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</si>
  <si>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</si>
  <si>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</si>
  <si>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</si>
  <si>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</si>
  <si>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</si>
  <si>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</si>
  <si>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</si>
  <si>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</si>
  <si>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</si>
  <si>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</si>
  <si>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</si>
  <si>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</si>
  <si>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</si>
  <si>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</si>
  <si>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</si>
  <si>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</si>
  <si>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</si>
  <si>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</si>
  <si>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</si>
  <si>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</si>
  <si>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</si>
  <si>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</si>
  <si>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</si>
  <si>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</si>
  <si>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</si>
  <si>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</si>
  <si>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</si>
  <si>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</si>
  <si>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</si>
  <si>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</si>
  <si>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</si>
  <si>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</si>
  <si>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</si>
  <si>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</si>
  <si>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</si>
  <si>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</si>
  <si>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</si>
  <si>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</si>
  <si>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</si>
  <si>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</si>
  <si>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</si>
  <si>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</si>
  <si>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</si>
  <si>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</si>
  <si>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</si>
  <si>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</si>
  <si>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</si>
  <si>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</si>
  <si>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</si>
  <si>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</si>
  <si>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</si>
  <si>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</si>
  <si>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</si>
  <si>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</si>
  <si>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</si>
  <si>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</si>
  <si>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</si>
  <si>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</si>
  <si>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</si>
  <si>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</si>
  <si>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</si>
  <si>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</si>
  <si>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</si>
  <si>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</si>
  <si>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</si>
  <si>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</si>
  <si>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</si>
  <si>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</si>
  <si>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</si>
  <si>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</si>
  <si>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</si>
  <si>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</si>
  <si>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</si>
  <si>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</si>
  <si>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</si>
  <si>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</si>
  <si>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</si>
  <si>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</si>
  <si>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</si>
  <si>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</si>
  <si>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</si>
  <si>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</si>
  <si>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</si>
  <si>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</si>
  <si>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</si>
  <si>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</si>
  <si>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</si>
  <si>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</si>
  <si>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</si>
  <si>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</si>
  <si>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</si>
  <si>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</si>
  <si>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</si>
  <si>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</si>
  <si>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</si>
  <si>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</si>
  <si>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</si>
  <si>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</si>
  <si>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</si>
  <si>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</si>
  <si>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</si>
  <si>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კვმ</t>
  </si>
  <si>
    <t>საქართველოს სახელმწიფო ელექტროსისტემა</t>
  </si>
  <si>
    <t>ქ. თბილისი, ბარათაშვილის 2</t>
  </si>
  <si>
    <t>რცხილა</t>
  </si>
  <si>
    <t>წიფელი</t>
  </si>
  <si>
    <t>მუხა</t>
  </si>
  <si>
    <t>კუნელი</t>
  </si>
  <si>
    <t>პანტა</t>
  </si>
  <si>
    <t>ბალამწარა</t>
  </si>
  <si>
    <t>თხილი</t>
  </si>
  <si>
    <t>ნეკერჩხალი</t>
  </si>
  <si>
    <t>იფანი</t>
  </si>
  <si>
    <t>ვაშლი</t>
  </si>
  <si>
    <t>ბლ</t>
  </si>
  <si>
    <t>ვშ</t>
  </si>
  <si>
    <t>თხ</t>
  </si>
  <si>
    <t>კუნ</t>
  </si>
  <si>
    <t>მხ</t>
  </si>
  <si>
    <t>ნეკ</t>
  </si>
  <si>
    <t>პნ</t>
  </si>
  <si>
    <t>რცხ</t>
  </si>
  <si>
    <t>+</t>
  </si>
  <si>
    <t>10. ფართობი (კვმ)</t>
  </si>
  <si>
    <t>4მხ 2ვშ2რცხ1ნეკ1წფ+ბლ+თხ+ფ+პნ</t>
  </si>
  <si>
    <t>სსიპ სახელმწიფო ქონების ეროვნული სააგენტო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</si>
</sst>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2" fontId="2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" fontId="2" fillId="0" borderId="5" xfId="0" applyNumberFormat="1" applyFont="1" applyBorder="1"/>
    <xf numFmtId="1" fontId="2" fillId="0" borderId="0" xfId="0" applyNumberFormat="1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  <row r="9862">
          <cell r="A9862" t="str">
            <v/>
          </cell>
        </row>
        <row r="9863">
          <cell r="A9863" t="str">
            <v/>
          </cell>
        </row>
        <row r="9864">
          <cell r="A9864" t="str">
            <v/>
          </cell>
        </row>
        <row r="9865">
          <cell r="A9865" t="str">
            <v/>
          </cell>
        </row>
        <row r="9866">
          <cell r="A9866" t="str">
            <v/>
          </cell>
        </row>
        <row r="9867">
          <cell r="A9867" t="str">
            <v/>
          </cell>
        </row>
        <row r="9868">
          <cell r="A9868" t="str">
            <v/>
          </cell>
        </row>
        <row r="9869">
          <cell r="A9869" t="str">
            <v/>
          </cell>
        </row>
        <row r="9870">
          <cell r="A9870" t="str">
            <v/>
          </cell>
        </row>
        <row r="9871">
          <cell r="A9871" t="str">
            <v/>
          </cell>
        </row>
        <row r="9872">
          <cell r="A9872" t="str">
            <v/>
          </cell>
        </row>
        <row r="9873">
          <cell r="A9873" t="str">
            <v/>
          </cell>
        </row>
        <row r="9874">
          <cell r="A9874" t="str">
            <v/>
          </cell>
        </row>
        <row r="9875">
          <cell r="A9875" t="str">
            <v/>
          </cell>
        </row>
        <row r="9876">
          <cell r="A9876" t="str">
            <v/>
          </cell>
        </row>
        <row r="9877">
          <cell r="A9877" t="str">
            <v/>
          </cell>
        </row>
        <row r="9878">
          <cell r="A9878" t="str">
            <v/>
          </cell>
        </row>
        <row r="9879">
          <cell r="A9879" t="str">
            <v/>
          </cell>
        </row>
        <row r="9880">
          <cell r="A9880" t="str">
            <v/>
          </cell>
        </row>
        <row r="9881">
          <cell r="A9881" t="str">
            <v/>
          </cell>
        </row>
        <row r="9882">
          <cell r="A9882" t="str">
            <v/>
          </cell>
        </row>
        <row r="9883">
          <cell r="A9883" t="str">
            <v/>
          </cell>
        </row>
        <row r="9884">
          <cell r="A9884" t="str">
            <v/>
          </cell>
        </row>
        <row r="9885">
          <cell r="A9885" t="str">
            <v/>
          </cell>
        </row>
        <row r="9886">
          <cell r="A9886" t="str">
            <v/>
          </cell>
        </row>
        <row r="9887">
          <cell r="A9887" t="str">
            <v/>
          </cell>
        </row>
        <row r="9888">
          <cell r="A9888" t="str">
            <v/>
          </cell>
        </row>
        <row r="9889">
          <cell r="A9889" t="str">
            <v/>
          </cell>
        </row>
        <row r="9890">
          <cell r="A9890" t="str">
            <v/>
          </cell>
        </row>
        <row r="9891">
          <cell r="A9891" t="str">
            <v/>
          </cell>
        </row>
        <row r="9892">
          <cell r="A9892" t="str">
            <v/>
          </cell>
        </row>
        <row r="9893">
          <cell r="A9893" t="str">
            <v/>
          </cell>
        </row>
        <row r="9894">
          <cell r="A9894" t="str">
            <v/>
          </cell>
        </row>
        <row r="9895">
          <cell r="A9895" t="str">
            <v/>
          </cell>
        </row>
        <row r="9896">
          <cell r="A9896" t="str">
            <v/>
          </cell>
        </row>
        <row r="9897">
          <cell r="A9897" t="str">
            <v/>
          </cell>
        </row>
        <row r="9898">
          <cell r="A9898" t="str">
            <v/>
          </cell>
        </row>
        <row r="9899">
          <cell r="A9899" t="str">
            <v/>
          </cell>
        </row>
        <row r="9900">
          <cell r="A9900" t="str">
            <v/>
          </cell>
        </row>
        <row r="9901">
          <cell r="A9901" t="str">
            <v/>
          </cell>
        </row>
        <row r="9902">
          <cell r="A9902" t="str">
            <v/>
          </cell>
        </row>
        <row r="9903">
          <cell r="A9903" t="str">
            <v/>
          </cell>
        </row>
        <row r="9904">
          <cell r="A9904" t="str">
            <v/>
          </cell>
        </row>
        <row r="9905">
          <cell r="A9905" t="str">
            <v/>
          </cell>
        </row>
        <row r="9906">
          <cell r="A9906" t="str">
            <v/>
          </cell>
        </row>
        <row r="9907">
          <cell r="A9907" t="str">
            <v/>
          </cell>
        </row>
        <row r="9908">
          <cell r="A9908" t="str">
            <v/>
          </cell>
        </row>
        <row r="9909">
          <cell r="A9909" t="str">
            <v/>
          </cell>
        </row>
        <row r="9910">
          <cell r="A9910" t="str">
            <v/>
          </cell>
        </row>
        <row r="9911">
          <cell r="A9911" t="str">
            <v/>
          </cell>
        </row>
        <row r="9912">
          <cell r="A9912" t="str">
            <v/>
          </cell>
        </row>
        <row r="9913">
          <cell r="A9913" t="str">
            <v/>
          </cell>
        </row>
        <row r="9914">
          <cell r="A9914" t="str">
            <v/>
          </cell>
        </row>
        <row r="9915">
          <cell r="A9915" t="str">
            <v/>
          </cell>
        </row>
        <row r="9916">
          <cell r="A9916" t="str">
            <v/>
          </cell>
        </row>
        <row r="9917">
          <cell r="A9917" t="str">
            <v/>
          </cell>
        </row>
        <row r="9918">
          <cell r="A9918" t="str">
            <v/>
          </cell>
        </row>
        <row r="9919">
          <cell r="A9919" t="str">
            <v/>
          </cell>
        </row>
        <row r="9920">
          <cell r="A9920" t="str">
            <v/>
          </cell>
        </row>
        <row r="9921">
          <cell r="A9921" t="str">
            <v/>
          </cell>
        </row>
        <row r="9922">
          <cell r="A9922" t="str">
            <v/>
          </cell>
        </row>
        <row r="9923">
          <cell r="A9923" t="str">
            <v/>
          </cell>
        </row>
        <row r="9924">
          <cell r="A9924" t="str">
            <v/>
          </cell>
        </row>
        <row r="9925">
          <cell r="A9925" t="str">
            <v/>
          </cell>
        </row>
        <row r="9926">
          <cell r="A9926" t="str">
            <v/>
          </cell>
        </row>
        <row r="9927">
          <cell r="A9927" t="str">
            <v/>
          </cell>
        </row>
        <row r="9928">
          <cell r="A9928" t="str">
            <v/>
          </cell>
        </row>
        <row r="9929">
          <cell r="A9929" t="str">
            <v/>
          </cell>
        </row>
        <row r="9930">
          <cell r="A9930" t="str">
            <v/>
          </cell>
        </row>
        <row r="9931">
          <cell r="A9931" t="str">
            <v/>
          </cell>
        </row>
        <row r="9932">
          <cell r="A9932" t="str">
            <v/>
          </cell>
        </row>
        <row r="9933">
          <cell r="A9933" t="str">
            <v/>
          </cell>
        </row>
        <row r="9934">
          <cell r="A9934" t="str">
            <v/>
          </cell>
        </row>
        <row r="9935">
          <cell r="A9935" t="str">
            <v/>
          </cell>
        </row>
        <row r="9936">
          <cell r="A9936" t="str">
            <v/>
          </cell>
        </row>
        <row r="9937">
          <cell r="A9937" t="str">
            <v/>
          </cell>
        </row>
        <row r="9938">
          <cell r="A9938" t="str">
            <v/>
          </cell>
        </row>
        <row r="9939">
          <cell r="A9939" t="str">
            <v/>
          </cell>
        </row>
        <row r="9940">
          <cell r="A9940" t="str">
            <v/>
          </cell>
        </row>
        <row r="9941">
          <cell r="A9941" t="str">
            <v/>
          </cell>
        </row>
        <row r="9942">
          <cell r="A9942" t="str">
            <v/>
          </cell>
        </row>
        <row r="9943">
          <cell r="A9943" t="str">
            <v/>
          </cell>
        </row>
        <row r="9944">
          <cell r="A9944" t="str">
            <v/>
          </cell>
        </row>
        <row r="9945">
          <cell r="A9945" t="str">
            <v/>
          </cell>
        </row>
        <row r="9946">
          <cell r="A9946" t="str">
            <v/>
          </cell>
        </row>
        <row r="9947">
          <cell r="A9947" t="str">
            <v/>
          </cell>
        </row>
        <row r="9948">
          <cell r="A9948" t="str">
            <v/>
          </cell>
        </row>
        <row r="9949">
          <cell r="A9949" t="str">
            <v/>
          </cell>
        </row>
        <row r="9950">
          <cell r="A9950" t="str">
            <v/>
          </cell>
        </row>
        <row r="9951">
          <cell r="A9951" t="str">
            <v/>
          </cell>
        </row>
        <row r="9952">
          <cell r="A9952" t="str">
            <v/>
          </cell>
        </row>
        <row r="9953">
          <cell r="A9953" t="str">
            <v/>
          </cell>
        </row>
        <row r="9954">
          <cell r="A9954" t="str">
            <v/>
          </cell>
        </row>
        <row r="9955">
          <cell r="A9955" t="str">
            <v/>
          </cell>
        </row>
        <row r="9956">
          <cell r="A9956" t="str">
            <v/>
          </cell>
        </row>
        <row r="9957">
          <cell r="A9957" t="str">
            <v/>
          </cell>
        </row>
        <row r="9958">
          <cell r="A9958" t="str">
            <v/>
          </cell>
        </row>
        <row r="9959">
          <cell r="A9959" t="str">
            <v/>
          </cell>
        </row>
        <row r="9960">
          <cell r="A9960" t="str">
            <v/>
          </cell>
        </row>
        <row r="9961">
          <cell r="A9961" t="str">
            <v/>
          </cell>
        </row>
        <row r="9962">
          <cell r="A9962" t="str">
            <v/>
          </cell>
        </row>
        <row r="9963">
          <cell r="A9963" t="str">
            <v/>
          </cell>
        </row>
        <row r="9964">
          <cell r="A9964" t="str">
            <v/>
          </cell>
        </row>
        <row r="9965">
          <cell r="A9965" t="str">
            <v/>
          </cell>
        </row>
        <row r="9966">
          <cell r="A9966" t="str">
            <v/>
          </cell>
        </row>
        <row r="9967">
          <cell r="A9967" t="str">
            <v/>
          </cell>
        </row>
        <row r="9968">
          <cell r="A9968" t="str">
            <v/>
          </cell>
        </row>
        <row r="9969">
          <cell r="A9969" t="str">
            <v/>
          </cell>
        </row>
        <row r="9970">
          <cell r="A9970" t="str">
            <v/>
          </cell>
        </row>
        <row r="9971">
          <cell r="A9971" t="str">
            <v/>
          </cell>
        </row>
        <row r="9972">
          <cell r="A9972" t="str">
            <v/>
          </cell>
        </row>
        <row r="9973">
          <cell r="A9973" t="str">
            <v/>
          </cell>
        </row>
        <row r="9974">
          <cell r="A9974" t="str">
            <v/>
          </cell>
        </row>
        <row r="9975">
          <cell r="A9975" t="str">
            <v/>
          </cell>
        </row>
        <row r="9976">
          <cell r="A9976" t="str">
            <v/>
          </cell>
        </row>
        <row r="9977">
          <cell r="A9977" t="str">
            <v/>
          </cell>
        </row>
        <row r="9978">
          <cell r="A9978" t="str">
            <v/>
          </cell>
        </row>
        <row r="9979">
          <cell r="A9979" t="str">
            <v/>
          </cell>
        </row>
        <row r="9980">
          <cell r="A9980" t="str">
            <v/>
          </cell>
        </row>
        <row r="9981">
          <cell r="A9981" t="str">
            <v/>
          </cell>
        </row>
        <row r="9982">
          <cell r="A9982" t="str">
            <v/>
          </cell>
        </row>
        <row r="9983">
          <cell r="A9983" t="str">
            <v/>
          </cell>
        </row>
        <row r="9984">
          <cell r="A9984" t="str">
            <v/>
          </cell>
        </row>
        <row r="9985">
          <cell r="A9985" t="str">
            <v/>
          </cell>
        </row>
        <row r="9986">
          <cell r="A9986" t="str">
            <v/>
          </cell>
        </row>
        <row r="9987">
          <cell r="A9987" t="str">
            <v/>
          </cell>
        </row>
        <row r="9988">
          <cell r="A9988" t="str">
            <v/>
          </cell>
        </row>
        <row r="9989">
          <cell r="A9989" t="str">
            <v/>
          </cell>
        </row>
        <row r="9990">
          <cell r="A9990" t="str">
            <v/>
          </cell>
        </row>
        <row r="9991">
          <cell r="A9991" t="str">
            <v/>
          </cell>
        </row>
        <row r="9992">
          <cell r="A9992" t="str">
            <v/>
          </cell>
        </row>
        <row r="9993">
          <cell r="A9993" t="str">
            <v/>
          </cell>
        </row>
        <row r="9994">
          <cell r="A9994" t="str">
            <v/>
          </cell>
        </row>
        <row r="9995">
          <cell r="A9995" t="str">
            <v/>
          </cell>
        </row>
        <row r="9996">
          <cell r="A9996" t="str">
            <v/>
          </cell>
        </row>
        <row r="9997">
          <cell r="A9997" t="str">
            <v/>
          </cell>
        </row>
        <row r="9998">
          <cell r="A9998" t="str">
            <v/>
          </cell>
        </row>
        <row r="9999">
          <cell r="A9999" t="str">
            <v/>
          </cell>
        </row>
        <row r="10000">
          <cell r="A10000" t="str">
            <v/>
          </cell>
        </row>
        <row r="10001">
          <cell r="A10001" t="str">
            <v/>
          </cell>
        </row>
        <row r="10002">
          <cell r="A10002" t="str">
            <v/>
          </cell>
        </row>
        <row r="10003">
          <cell r="A10003" t="str">
            <v/>
          </cell>
        </row>
        <row r="10004">
          <cell r="A10004" t="str">
            <v/>
          </cell>
        </row>
        <row r="10005">
          <cell r="A10005" t="str">
            <v/>
          </cell>
        </row>
        <row r="10006">
          <cell r="A10006" t="str">
            <v/>
          </cell>
        </row>
        <row r="10007">
          <cell r="A10007" t="str">
            <v/>
          </cell>
        </row>
        <row r="10008">
          <cell r="A10008" t="str">
            <v/>
          </cell>
        </row>
        <row r="10009">
          <cell r="A10009" t="str">
            <v/>
          </cell>
        </row>
        <row r="10010">
          <cell r="A10010" t="str">
            <v/>
          </cell>
        </row>
        <row r="10011">
          <cell r="A10011" t="str">
            <v/>
          </cell>
        </row>
        <row r="10012">
          <cell r="A10012" t="str">
            <v/>
          </cell>
        </row>
        <row r="10013">
          <cell r="A10013" t="str">
            <v/>
          </cell>
        </row>
        <row r="10014">
          <cell r="A10014" t="str">
            <v/>
          </cell>
        </row>
        <row r="10015">
          <cell r="A10015" t="str">
            <v/>
          </cell>
        </row>
        <row r="10016">
          <cell r="A10016" t="str">
            <v/>
          </cell>
        </row>
        <row r="10017">
          <cell r="A10017" t="str">
            <v/>
          </cell>
        </row>
        <row r="10018">
          <cell r="A10018" t="str">
            <v/>
          </cell>
        </row>
        <row r="10019">
          <cell r="A10019" t="str">
            <v/>
          </cell>
        </row>
        <row r="10020">
          <cell r="A10020" t="str">
            <v/>
          </cell>
        </row>
        <row r="10021">
          <cell r="A10021" t="str">
            <v/>
          </cell>
        </row>
        <row r="10022">
          <cell r="A10022" t="str">
            <v/>
          </cell>
        </row>
        <row r="10023">
          <cell r="A10023" t="str">
            <v/>
          </cell>
        </row>
        <row r="10024">
          <cell r="A10024" t="str">
            <v/>
          </cell>
        </row>
        <row r="10025">
          <cell r="A10025" t="str">
            <v/>
          </cell>
        </row>
        <row r="10026">
          <cell r="A10026" t="str">
            <v/>
          </cell>
        </row>
        <row r="10027">
          <cell r="A10027" t="str">
            <v/>
          </cell>
        </row>
        <row r="10028">
          <cell r="A10028" t="str">
            <v/>
          </cell>
        </row>
        <row r="10029">
          <cell r="A10029" t="str">
            <v/>
          </cell>
        </row>
        <row r="10030">
          <cell r="A10030" t="str">
            <v/>
          </cell>
        </row>
        <row r="10031">
          <cell r="A10031" t="str">
            <v/>
          </cell>
        </row>
        <row r="10032">
          <cell r="A10032" t="str">
            <v/>
          </cell>
        </row>
        <row r="10033">
          <cell r="A10033" t="str">
            <v/>
          </cell>
        </row>
        <row r="10034">
          <cell r="A10034" t="str">
            <v/>
          </cell>
        </row>
        <row r="10035">
          <cell r="A10035" t="str">
            <v/>
          </cell>
        </row>
        <row r="10036">
          <cell r="A10036" t="str">
            <v/>
          </cell>
        </row>
        <row r="10037">
          <cell r="A10037" t="str">
            <v/>
          </cell>
        </row>
        <row r="10038">
          <cell r="A10038" t="str">
            <v/>
          </cell>
        </row>
        <row r="10039">
          <cell r="A10039" t="str">
            <v/>
          </cell>
        </row>
        <row r="10040">
          <cell r="A10040" t="str">
            <v/>
          </cell>
        </row>
        <row r="10041">
          <cell r="A10041" t="str">
            <v/>
          </cell>
        </row>
        <row r="10042">
          <cell r="A10042" t="str">
            <v/>
          </cell>
        </row>
        <row r="10043">
          <cell r="A10043" t="str">
            <v/>
          </cell>
        </row>
        <row r="10044">
          <cell r="A10044" t="str">
            <v/>
          </cell>
        </row>
        <row r="10045">
          <cell r="A10045" t="str">
            <v/>
          </cell>
        </row>
        <row r="10046">
          <cell r="A10046" t="str">
            <v/>
          </cell>
        </row>
        <row r="10047">
          <cell r="A10047" t="str">
            <v/>
          </cell>
        </row>
        <row r="10048">
          <cell r="A10048" t="str">
            <v/>
          </cell>
        </row>
        <row r="10049">
          <cell r="A10049" t="str">
            <v/>
          </cell>
        </row>
        <row r="10050">
          <cell r="A10050" t="str">
            <v/>
          </cell>
        </row>
        <row r="10051">
          <cell r="A10051" t="str">
            <v/>
          </cell>
        </row>
        <row r="10052">
          <cell r="A10052" t="str">
            <v/>
          </cell>
        </row>
        <row r="10053">
          <cell r="A10053" t="str">
            <v/>
          </cell>
        </row>
        <row r="10054">
          <cell r="A10054" t="str">
            <v/>
          </cell>
        </row>
        <row r="10055">
          <cell r="A10055" t="str">
            <v/>
          </cell>
        </row>
        <row r="10056">
          <cell r="A10056" t="str">
            <v/>
          </cell>
        </row>
        <row r="10057">
          <cell r="A10057" t="str">
            <v/>
          </cell>
        </row>
        <row r="10058">
          <cell r="A10058" t="str">
            <v/>
          </cell>
        </row>
        <row r="10059">
          <cell r="A10059" t="str">
            <v/>
          </cell>
        </row>
        <row r="10060">
          <cell r="A10060" t="str">
            <v/>
          </cell>
        </row>
        <row r="10061">
          <cell r="A10061" t="str">
            <v/>
          </cell>
        </row>
        <row r="10062">
          <cell r="A10062" t="str">
            <v/>
          </cell>
        </row>
        <row r="10063">
          <cell r="A10063" t="str">
            <v/>
          </cell>
        </row>
        <row r="10064">
          <cell r="A10064" t="str">
            <v/>
          </cell>
        </row>
        <row r="10065">
          <cell r="A10065" t="str">
            <v/>
          </cell>
        </row>
        <row r="10066">
          <cell r="A10066" t="str">
            <v/>
          </cell>
        </row>
        <row r="10067">
          <cell r="A10067" t="str">
            <v/>
          </cell>
        </row>
        <row r="10068">
          <cell r="A10068" t="str">
            <v/>
          </cell>
        </row>
        <row r="10069">
          <cell r="A10069" t="str">
            <v/>
          </cell>
        </row>
        <row r="10070">
          <cell r="A10070" t="str">
            <v/>
          </cell>
        </row>
        <row r="10071">
          <cell r="A10071" t="str">
            <v/>
          </cell>
        </row>
        <row r="10072">
          <cell r="A10072" t="str">
            <v/>
          </cell>
        </row>
        <row r="10073">
          <cell r="A10073" t="str">
            <v/>
          </cell>
        </row>
        <row r="10074">
          <cell r="A10074" t="str">
            <v/>
          </cell>
        </row>
        <row r="10075">
          <cell r="A10075" t="str">
            <v/>
          </cell>
        </row>
        <row r="10076">
          <cell r="A10076" t="str">
            <v/>
          </cell>
        </row>
        <row r="10077">
          <cell r="A10077" t="str">
            <v/>
          </cell>
        </row>
        <row r="10078">
          <cell r="A10078" t="str">
            <v/>
          </cell>
        </row>
        <row r="10079">
          <cell r="A10079" t="str">
            <v/>
          </cell>
        </row>
        <row r="10080">
          <cell r="A10080" t="str">
            <v/>
          </cell>
        </row>
        <row r="10081">
          <cell r="A10081" t="str">
            <v/>
          </cell>
        </row>
        <row r="10082">
          <cell r="A10082" t="str">
            <v/>
          </cell>
        </row>
        <row r="10083">
          <cell r="A10083" t="str">
            <v/>
          </cell>
        </row>
        <row r="10084">
          <cell r="A10084" t="str">
            <v/>
          </cell>
        </row>
        <row r="10085">
          <cell r="A10085" t="str">
            <v/>
          </cell>
        </row>
        <row r="10086">
          <cell r="A10086" t="str">
            <v/>
          </cell>
        </row>
        <row r="10087">
          <cell r="A10087" t="str">
            <v/>
          </cell>
        </row>
        <row r="10088">
          <cell r="A10088" t="str">
            <v/>
          </cell>
        </row>
        <row r="10089">
          <cell r="A10089" t="str">
            <v/>
          </cell>
        </row>
        <row r="10090">
          <cell r="A10090" t="str">
            <v/>
          </cell>
        </row>
        <row r="10091">
          <cell r="A10091" t="str">
            <v/>
          </cell>
        </row>
        <row r="10092">
          <cell r="A10092" t="str">
            <v/>
          </cell>
        </row>
        <row r="10093">
          <cell r="A10093" t="str">
            <v/>
          </cell>
        </row>
        <row r="10094">
          <cell r="A10094" t="str">
            <v/>
          </cell>
        </row>
        <row r="10095">
          <cell r="A10095" t="str">
            <v/>
          </cell>
        </row>
        <row r="10096">
          <cell r="A10096" t="str">
            <v/>
          </cell>
        </row>
        <row r="10097">
          <cell r="A10097" t="str">
            <v/>
          </cell>
        </row>
        <row r="10098">
          <cell r="A10098" t="str">
            <v/>
          </cell>
        </row>
        <row r="10099">
          <cell r="A10099" t="str">
            <v/>
          </cell>
        </row>
        <row r="10100">
          <cell r="A10100" t="str">
            <v/>
          </cell>
        </row>
        <row r="10101">
          <cell r="A10101" t="str">
            <v/>
          </cell>
        </row>
        <row r="10102">
          <cell r="A10102" t="str">
            <v/>
          </cell>
        </row>
        <row r="10103">
          <cell r="A10103" t="str">
            <v/>
          </cell>
        </row>
        <row r="10104">
          <cell r="A10104" t="str">
            <v/>
          </cell>
        </row>
        <row r="10105">
          <cell r="A10105" t="str">
            <v/>
          </cell>
        </row>
        <row r="10106">
          <cell r="A10106" t="str">
            <v/>
          </cell>
        </row>
        <row r="10107">
          <cell r="A10107" t="str">
            <v/>
          </cell>
        </row>
        <row r="10108">
          <cell r="A10108" t="str">
            <v/>
          </cell>
        </row>
        <row r="10109">
          <cell r="A10109" t="str">
            <v/>
          </cell>
        </row>
        <row r="10110">
          <cell r="A10110" t="str">
            <v/>
          </cell>
        </row>
        <row r="10111">
          <cell r="A10111" t="str">
            <v/>
          </cell>
        </row>
        <row r="10112">
          <cell r="A10112" t="str">
            <v/>
          </cell>
        </row>
        <row r="10113">
          <cell r="A10113" t="str">
            <v/>
          </cell>
        </row>
        <row r="10114">
          <cell r="A10114" t="str">
            <v/>
          </cell>
        </row>
        <row r="10115">
          <cell r="A10115" t="str">
            <v/>
          </cell>
        </row>
        <row r="10116">
          <cell r="A10116" t="str">
            <v/>
          </cell>
        </row>
        <row r="10117">
          <cell r="A10117" t="str">
            <v/>
          </cell>
        </row>
        <row r="10118">
          <cell r="A10118" t="str">
            <v/>
          </cell>
        </row>
        <row r="10119">
          <cell r="A10119" t="str">
            <v/>
          </cell>
        </row>
        <row r="10120">
          <cell r="A10120" t="str">
            <v/>
          </cell>
        </row>
        <row r="10121">
          <cell r="A10121" t="str">
            <v/>
          </cell>
        </row>
        <row r="10122">
          <cell r="A10122" t="str">
            <v/>
          </cell>
        </row>
        <row r="10123">
          <cell r="A10123" t="str">
            <v/>
          </cell>
        </row>
        <row r="10124">
          <cell r="A10124" t="str">
            <v/>
          </cell>
        </row>
        <row r="10125">
          <cell r="A10125" t="str">
            <v/>
          </cell>
        </row>
        <row r="10126">
          <cell r="A10126" t="str">
            <v/>
          </cell>
        </row>
        <row r="10127">
          <cell r="A10127" t="str">
            <v/>
          </cell>
        </row>
        <row r="10128">
          <cell r="A10128" t="str">
            <v/>
          </cell>
        </row>
        <row r="10129">
          <cell r="A10129" t="str">
            <v/>
          </cell>
        </row>
        <row r="10130">
          <cell r="A10130" t="str">
            <v/>
          </cell>
        </row>
        <row r="10131">
          <cell r="A10131" t="str">
            <v/>
          </cell>
        </row>
        <row r="10132">
          <cell r="A10132" t="str">
            <v/>
          </cell>
        </row>
        <row r="10133">
          <cell r="A10133" t="str">
            <v/>
          </cell>
        </row>
        <row r="10134">
          <cell r="A10134" t="str">
            <v/>
          </cell>
        </row>
        <row r="10135">
          <cell r="A10135" t="str">
            <v/>
          </cell>
        </row>
        <row r="10136">
          <cell r="A10136" t="str">
            <v/>
          </cell>
        </row>
        <row r="10137">
          <cell r="A10137" t="str">
            <v/>
          </cell>
        </row>
        <row r="10138">
          <cell r="A10138" t="str">
            <v/>
          </cell>
        </row>
        <row r="10139">
          <cell r="A10139" t="str">
            <v/>
          </cell>
        </row>
        <row r="10140">
          <cell r="A10140" t="str">
            <v/>
          </cell>
        </row>
        <row r="10141">
          <cell r="A10141" t="str">
            <v/>
          </cell>
        </row>
        <row r="10142">
          <cell r="A10142" t="str">
            <v/>
          </cell>
        </row>
        <row r="10143">
          <cell r="A10143" t="str">
            <v/>
          </cell>
        </row>
        <row r="10144">
          <cell r="A10144" t="str">
            <v/>
          </cell>
        </row>
        <row r="10145">
          <cell r="A10145" t="str">
            <v/>
          </cell>
        </row>
        <row r="10146">
          <cell r="A10146" t="str">
            <v/>
          </cell>
        </row>
        <row r="10147">
          <cell r="A10147" t="str">
            <v/>
          </cell>
        </row>
        <row r="10148">
          <cell r="A10148" t="str">
            <v/>
          </cell>
        </row>
        <row r="10149">
          <cell r="A10149" t="str">
            <v/>
          </cell>
        </row>
        <row r="10150">
          <cell r="A10150" t="str">
            <v/>
          </cell>
        </row>
        <row r="10151">
          <cell r="A10151" t="str">
            <v/>
          </cell>
        </row>
        <row r="10152">
          <cell r="A10152" t="str">
            <v/>
          </cell>
        </row>
        <row r="10153">
          <cell r="A10153" t="str">
            <v/>
          </cell>
        </row>
        <row r="10154">
          <cell r="A10154" t="str">
            <v/>
          </cell>
        </row>
        <row r="10155">
          <cell r="A10155" t="str">
            <v/>
          </cell>
        </row>
        <row r="10156">
          <cell r="A10156" t="str">
            <v/>
          </cell>
        </row>
        <row r="10157">
          <cell r="A10157" t="str">
            <v/>
          </cell>
        </row>
        <row r="10158">
          <cell r="A10158" t="str">
            <v/>
          </cell>
        </row>
        <row r="10159">
          <cell r="A10159" t="str">
            <v/>
          </cell>
        </row>
        <row r="10160">
          <cell r="A10160" t="str">
            <v/>
          </cell>
        </row>
        <row r="10161">
          <cell r="A10161" t="str">
            <v/>
          </cell>
        </row>
        <row r="10162">
          <cell r="A10162" t="str">
            <v/>
          </cell>
        </row>
        <row r="10163">
          <cell r="A10163" t="str">
            <v/>
          </cell>
        </row>
        <row r="10164">
          <cell r="A10164" t="str">
            <v/>
          </cell>
        </row>
        <row r="10165">
          <cell r="A10165" t="str">
            <v/>
          </cell>
        </row>
        <row r="10166">
          <cell r="A10166" t="str">
            <v/>
          </cell>
        </row>
        <row r="10167">
          <cell r="A10167" t="str">
            <v/>
          </cell>
        </row>
        <row r="10168">
          <cell r="A10168" t="str">
            <v/>
          </cell>
        </row>
        <row r="10169">
          <cell r="A10169" t="str">
            <v/>
          </cell>
        </row>
        <row r="10170">
          <cell r="A10170" t="str">
            <v/>
          </cell>
        </row>
        <row r="10171">
          <cell r="A10171" t="str">
            <v/>
          </cell>
        </row>
        <row r="10172">
          <cell r="A10172" t="str">
            <v/>
          </cell>
        </row>
        <row r="10173">
          <cell r="A10173" t="str">
            <v/>
          </cell>
        </row>
        <row r="10174">
          <cell r="A10174" t="str">
            <v/>
          </cell>
        </row>
        <row r="10175">
          <cell r="A10175" t="str">
            <v/>
          </cell>
        </row>
        <row r="10176">
          <cell r="A10176" t="str">
            <v/>
          </cell>
        </row>
        <row r="10177">
          <cell r="A10177" t="str">
            <v/>
          </cell>
        </row>
        <row r="10178">
          <cell r="A10178" t="str">
            <v/>
          </cell>
        </row>
        <row r="10179">
          <cell r="A10179" t="str">
            <v/>
          </cell>
        </row>
        <row r="10180">
          <cell r="A10180" t="str">
            <v/>
          </cell>
        </row>
        <row r="10181">
          <cell r="A10181" t="str">
            <v/>
          </cell>
        </row>
        <row r="10182">
          <cell r="A10182" t="str">
            <v/>
          </cell>
        </row>
        <row r="10183">
          <cell r="A10183" t="str">
            <v/>
          </cell>
        </row>
        <row r="10184">
          <cell r="A10184" t="str">
            <v/>
          </cell>
        </row>
        <row r="10185">
          <cell r="A10185" t="str">
            <v/>
          </cell>
        </row>
        <row r="10186">
          <cell r="A10186" t="str">
            <v/>
          </cell>
        </row>
        <row r="10187">
          <cell r="A10187" t="str">
            <v/>
          </cell>
        </row>
        <row r="10188">
          <cell r="A10188" t="str">
            <v/>
          </cell>
        </row>
        <row r="10189">
          <cell r="A10189" t="str">
            <v/>
          </cell>
        </row>
        <row r="10190">
          <cell r="A10190" t="str">
            <v/>
          </cell>
        </row>
        <row r="10191">
          <cell r="A10191" t="str">
            <v/>
          </cell>
        </row>
        <row r="10192">
          <cell r="A10192" t="str">
            <v/>
          </cell>
        </row>
        <row r="10193">
          <cell r="A10193" t="str">
            <v/>
          </cell>
        </row>
        <row r="10194">
          <cell r="A10194" t="str">
            <v/>
          </cell>
        </row>
        <row r="10195">
          <cell r="A10195" t="str">
            <v/>
          </cell>
        </row>
        <row r="10196">
          <cell r="A10196" t="str">
            <v/>
          </cell>
        </row>
        <row r="10197">
          <cell r="A10197" t="str">
            <v/>
          </cell>
        </row>
        <row r="10198">
          <cell r="A10198" t="str">
            <v/>
          </cell>
        </row>
        <row r="10199">
          <cell r="A10199" t="str">
            <v/>
          </cell>
        </row>
        <row r="10200">
          <cell r="A10200" t="str">
            <v/>
          </cell>
        </row>
        <row r="10201">
          <cell r="A10201" t="str">
            <v/>
          </cell>
        </row>
        <row r="10202">
          <cell r="A10202" t="str">
            <v/>
          </cell>
        </row>
        <row r="10203">
          <cell r="A10203" t="str">
            <v/>
          </cell>
        </row>
        <row r="10204">
          <cell r="A10204" t="str">
            <v/>
          </cell>
        </row>
        <row r="10205">
          <cell r="A10205" t="str">
            <v/>
          </cell>
        </row>
        <row r="10206">
          <cell r="A10206" t="str">
            <v/>
          </cell>
        </row>
        <row r="10207">
          <cell r="A10207" t="str">
            <v/>
          </cell>
        </row>
        <row r="10208">
          <cell r="A10208" t="str">
            <v/>
          </cell>
        </row>
        <row r="10209">
          <cell r="A10209" t="str">
            <v/>
          </cell>
        </row>
        <row r="10210">
          <cell r="A10210" t="str">
            <v/>
          </cell>
        </row>
        <row r="10211">
          <cell r="A10211" t="str">
            <v/>
          </cell>
        </row>
        <row r="10212">
          <cell r="A10212" t="str">
            <v/>
          </cell>
        </row>
        <row r="10213">
          <cell r="A10213" t="str">
            <v/>
          </cell>
        </row>
        <row r="10214">
          <cell r="A10214" t="str">
            <v/>
          </cell>
        </row>
        <row r="10215">
          <cell r="A10215" t="str">
            <v/>
          </cell>
        </row>
        <row r="10216">
          <cell r="A10216" t="str">
            <v/>
          </cell>
        </row>
        <row r="10217">
          <cell r="A10217" t="str">
            <v/>
          </cell>
        </row>
        <row r="10218">
          <cell r="A10218" t="str">
            <v/>
          </cell>
        </row>
        <row r="10219">
          <cell r="A10219" t="str">
            <v/>
          </cell>
        </row>
        <row r="10220">
          <cell r="A10220" t="str">
            <v/>
          </cell>
        </row>
        <row r="10221">
          <cell r="A10221" t="str">
            <v/>
          </cell>
        </row>
        <row r="10222">
          <cell r="A10222" t="str">
            <v/>
          </cell>
        </row>
        <row r="10223">
          <cell r="A10223" t="str">
            <v/>
          </cell>
        </row>
        <row r="10224">
          <cell r="A10224" t="str">
            <v/>
          </cell>
        </row>
        <row r="10225">
          <cell r="A10225" t="str">
            <v/>
          </cell>
        </row>
        <row r="10226">
          <cell r="A10226" t="str">
            <v/>
          </cell>
        </row>
        <row r="10227">
          <cell r="A10227" t="str">
            <v/>
          </cell>
        </row>
        <row r="10228">
          <cell r="A10228" t="str">
            <v/>
          </cell>
        </row>
        <row r="10229">
          <cell r="A10229" t="str">
            <v/>
          </cell>
        </row>
        <row r="10230">
          <cell r="A10230" t="str">
            <v/>
          </cell>
        </row>
        <row r="10231">
          <cell r="A10231" t="str">
            <v/>
          </cell>
        </row>
        <row r="10232">
          <cell r="A10232" t="str">
            <v/>
          </cell>
        </row>
        <row r="10233">
          <cell r="A10233" t="str">
            <v/>
          </cell>
        </row>
        <row r="10234">
          <cell r="A10234" t="str">
            <v/>
          </cell>
        </row>
        <row r="10235">
          <cell r="A10235" t="str">
            <v/>
          </cell>
        </row>
        <row r="10236">
          <cell r="A10236" t="str">
            <v/>
          </cell>
        </row>
        <row r="10237">
          <cell r="A10237" t="str">
            <v/>
          </cell>
        </row>
        <row r="10238">
          <cell r="A10238" t="str">
            <v/>
          </cell>
        </row>
        <row r="10239">
          <cell r="A10239" t="str">
            <v/>
          </cell>
        </row>
        <row r="10240">
          <cell r="A10240" t="str">
            <v/>
          </cell>
        </row>
        <row r="10241">
          <cell r="A10241" t="str">
            <v/>
          </cell>
        </row>
        <row r="10242">
          <cell r="A10242" t="str">
            <v/>
          </cell>
        </row>
        <row r="10243">
          <cell r="A10243" t="str">
            <v/>
          </cell>
        </row>
        <row r="10244">
          <cell r="A10244" t="str">
            <v/>
          </cell>
        </row>
        <row r="10245">
          <cell r="A10245" t="str">
            <v/>
          </cell>
        </row>
        <row r="10246">
          <cell r="A10246" t="str">
            <v/>
          </cell>
        </row>
        <row r="10247">
          <cell r="A10247" t="str">
            <v/>
          </cell>
        </row>
        <row r="10248">
          <cell r="A10248" t="str">
            <v/>
          </cell>
        </row>
        <row r="10249">
          <cell r="A10249" t="str">
            <v/>
          </cell>
        </row>
        <row r="10250">
          <cell r="A10250" t="str">
            <v/>
          </cell>
        </row>
        <row r="10251">
          <cell r="A10251" t="str">
            <v/>
          </cell>
        </row>
        <row r="10252">
          <cell r="A10252" t="str">
            <v/>
          </cell>
        </row>
        <row r="10253">
          <cell r="A10253" t="str">
            <v/>
          </cell>
        </row>
        <row r="10254">
          <cell r="A10254" t="str">
            <v/>
          </cell>
        </row>
        <row r="10255">
          <cell r="A10255" t="str">
            <v/>
          </cell>
        </row>
        <row r="10256">
          <cell r="A10256" t="str">
            <v/>
          </cell>
        </row>
        <row r="10257">
          <cell r="A10257" t="str">
            <v/>
          </cell>
        </row>
        <row r="10258">
          <cell r="A10258" t="str">
            <v/>
          </cell>
        </row>
        <row r="10259">
          <cell r="A10259" t="str">
            <v/>
          </cell>
        </row>
        <row r="10260">
          <cell r="A10260" t="str">
            <v/>
          </cell>
        </row>
        <row r="10261">
          <cell r="A10261" t="str">
            <v/>
          </cell>
        </row>
        <row r="10262">
          <cell r="A10262" t="str">
            <v/>
          </cell>
        </row>
        <row r="10263">
          <cell r="A10263" t="str">
            <v/>
          </cell>
        </row>
        <row r="10264">
          <cell r="A10264" t="str">
            <v/>
          </cell>
        </row>
        <row r="10265">
          <cell r="A10265" t="str">
            <v/>
          </cell>
        </row>
        <row r="10266">
          <cell r="A10266" t="str">
            <v/>
          </cell>
        </row>
        <row r="10267">
          <cell r="A10267" t="str">
            <v/>
          </cell>
        </row>
        <row r="10268">
          <cell r="A10268" t="str">
            <v/>
          </cell>
        </row>
        <row r="10269">
          <cell r="A10269" t="str">
            <v/>
          </cell>
        </row>
        <row r="10270">
          <cell r="A10270" t="str">
            <v/>
          </cell>
        </row>
        <row r="10271">
          <cell r="A10271" t="str">
            <v/>
          </cell>
        </row>
        <row r="10272">
          <cell r="A10272" t="str">
            <v/>
          </cell>
        </row>
        <row r="10273">
          <cell r="A10273" t="str">
            <v/>
          </cell>
        </row>
        <row r="10274">
          <cell r="A10274" t="str">
            <v/>
          </cell>
        </row>
        <row r="10275">
          <cell r="A10275" t="str">
            <v/>
          </cell>
        </row>
        <row r="10276">
          <cell r="A10276" t="str">
            <v/>
          </cell>
        </row>
        <row r="10277">
          <cell r="A10277" t="str">
            <v/>
          </cell>
        </row>
        <row r="10278">
          <cell r="A10278" t="str">
            <v/>
          </cell>
        </row>
        <row r="10279">
          <cell r="A10279" t="str">
            <v/>
          </cell>
        </row>
        <row r="10280">
          <cell r="A10280" t="str">
            <v/>
          </cell>
        </row>
        <row r="10281">
          <cell r="A10281" t="str">
            <v/>
          </cell>
        </row>
        <row r="10282">
          <cell r="A10282" t="str">
            <v/>
          </cell>
        </row>
        <row r="10283">
          <cell r="A10283" t="str">
            <v/>
          </cell>
        </row>
        <row r="10284">
          <cell r="A10284" t="str">
            <v/>
          </cell>
        </row>
        <row r="10285">
          <cell r="A10285" t="str">
            <v/>
          </cell>
        </row>
        <row r="10286">
          <cell r="A10286" t="str">
            <v/>
          </cell>
        </row>
        <row r="10287">
          <cell r="A10287" t="str">
            <v/>
          </cell>
        </row>
        <row r="10288">
          <cell r="A10288" t="str">
            <v/>
          </cell>
        </row>
        <row r="10289">
          <cell r="A10289" t="str">
            <v/>
          </cell>
        </row>
        <row r="10290">
          <cell r="A10290" t="str">
            <v/>
          </cell>
        </row>
        <row r="10291">
          <cell r="A10291" t="str">
            <v/>
          </cell>
        </row>
        <row r="10292">
          <cell r="A10292" t="str">
            <v/>
          </cell>
        </row>
        <row r="10293">
          <cell r="A10293" t="str">
            <v/>
          </cell>
        </row>
        <row r="10294">
          <cell r="A10294" t="str">
            <v/>
          </cell>
        </row>
        <row r="10295">
          <cell r="A10295" t="str">
            <v/>
          </cell>
        </row>
        <row r="10296">
          <cell r="A10296" t="str">
            <v/>
          </cell>
        </row>
        <row r="10297">
          <cell r="A10297" t="str">
            <v/>
          </cell>
        </row>
        <row r="10298">
          <cell r="A10298" t="str">
            <v/>
          </cell>
        </row>
        <row r="10299">
          <cell r="A10299" t="str">
            <v/>
          </cell>
        </row>
        <row r="10300">
          <cell r="A10300" t="str">
            <v/>
          </cell>
        </row>
        <row r="10301">
          <cell r="A10301" t="str">
            <v/>
          </cell>
        </row>
        <row r="10302">
          <cell r="A10302" t="str">
            <v/>
          </cell>
        </row>
        <row r="10303">
          <cell r="A10303" t="str">
            <v/>
          </cell>
        </row>
        <row r="10304">
          <cell r="A10304" t="str">
            <v/>
          </cell>
        </row>
        <row r="10305">
          <cell r="A10305" t="str">
            <v/>
          </cell>
        </row>
        <row r="10306">
          <cell r="A10306" t="str">
            <v/>
          </cell>
        </row>
        <row r="10307">
          <cell r="A10307" t="str">
            <v/>
          </cell>
        </row>
        <row r="10308">
          <cell r="A10308" t="str">
            <v/>
          </cell>
        </row>
        <row r="10309">
          <cell r="A10309" t="str">
            <v/>
          </cell>
        </row>
        <row r="10310">
          <cell r="A10310" t="str">
            <v/>
          </cell>
        </row>
        <row r="10311">
          <cell r="A10311" t="str">
            <v/>
          </cell>
        </row>
        <row r="10312">
          <cell r="A10312" t="str">
            <v/>
          </cell>
        </row>
        <row r="10313">
          <cell r="A10313" t="str">
            <v/>
          </cell>
        </row>
        <row r="10314">
          <cell r="A10314" t="str">
            <v/>
          </cell>
        </row>
        <row r="10315">
          <cell r="A10315" t="str">
            <v/>
          </cell>
        </row>
        <row r="10316">
          <cell r="A10316" t="str">
            <v/>
          </cell>
        </row>
        <row r="10317">
          <cell r="A10317" t="str">
            <v/>
          </cell>
        </row>
        <row r="10318">
          <cell r="A10318" t="str">
            <v/>
          </cell>
        </row>
        <row r="10319">
          <cell r="A10319" t="str">
            <v/>
          </cell>
        </row>
        <row r="10320">
          <cell r="A10320" t="str">
            <v/>
          </cell>
        </row>
        <row r="10321">
          <cell r="A10321" t="str">
            <v/>
          </cell>
        </row>
        <row r="10322">
          <cell r="A10322" t="str">
            <v/>
          </cell>
        </row>
        <row r="10323">
          <cell r="A10323" t="str">
            <v/>
          </cell>
        </row>
        <row r="10324">
          <cell r="A10324" t="str">
            <v/>
          </cell>
        </row>
        <row r="10325">
          <cell r="A10325" t="str">
            <v/>
          </cell>
        </row>
        <row r="10326">
          <cell r="A10326" t="str">
            <v/>
          </cell>
        </row>
        <row r="10327">
          <cell r="A10327" t="str">
            <v/>
          </cell>
        </row>
        <row r="10328">
          <cell r="A10328" t="str">
            <v/>
          </cell>
        </row>
        <row r="10329">
          <cell r="A10329" t="str">
            <v/>
          </cell>
        </row>
        <row r="10330">
          <cell r="A10330" t="str">
            <v/>
          </cell>
        </row>
        <row r="10331">
          <cell r="A10331" t="str">
            <v/>
          </cell>
        </row>
        <row r="10332">
          <cell r="A10332" t="str">
            <v/>
          </cell>
        </row>
        <row r="10333">
          <cell r="A10333" t="str">
            <v/>
          </cell>
        </row>
        <row r="10334">
          <cell r="A10334" t="str">
            <v/>
          </cell>
        </row>
        <row r="10335">
          <cell r="A10335" t="str">
            <v/>
          </cell>
        </row>
        <row r="10336">
          <cell r="A10336" t="str">
            <v/>
          </cell>
        </row>
        <row r="10337">
          <cell r="A10337" t="str">
            <v/>
          </cell>
        </row>
        <row r="10338">
          <cell r="A10338" t="str">
            <v/>
          </cell>
        </row>
        <row r="10339">
          <cell r="A10339" t="str">
            <v/>
          </cell>
        </row>
        <row r="10340">
          <cell r="A10340" t="str">
            <v/>
          </cell>
        </row>
        <row r="10341">
          <cell r="A10341" t="str">
            <v/>
          </cell>
        </row>
        <row r="10342">
          <cell r="A10342" t="str">
            <v/>
          </cell>
        </row>
        <row r="10343">
          <cell r="A10343" t="str">
            <v/>
          </cell>
        </row>
        <row r="10344">
          <cell r="A10344" t="str">
            <v/>
          </cell>
        </row>
        <row r="10345">
          <cell r="A10345" t="str">
            <v/>
          </cell>
        </row>
        <row r="10346">
          <cell r="A10346" t="str">
            <v/>
          </cell>
        </row>
        <row r="10347">
          <cell r="A10347" t="str">
            <v/>
          </cell>
        </row>
        <row r="10348">
          <cell r="A10348" t="str">
            <v/>
          </cell>
        </row>
        <row r="10349">
          <cell r="A10349" t="str">
            <v/>
          </cell>
        </row>
        <row r="10350">
          <cell r="A10350" t="str">
            <v/>
          </cell>
        </row>
        <row r="10351">
          <cell r="A10351" t="str">
            <v/>
          </cell>
        </row>
        <row r="10352">
          <cell r="A10352" t="str">
            <v/>
          </cell>
        </row>
        <row r="10353">
          <cell r="A10353" t="str">
            <v/>
          </cell>
        </row>
        <row r="10354">
          <cell r="A10354" t="str">
            <v/>
          </cell>
        </row>
        <row r="10355">
          <cell r="A10355" t="str">
            <v/>
          </cell>
        </row>
        <row r="10356">
          <cell r="A10356" t="str">
            <v/>
          </cell>
        </row>
        <row r="10357">
          <cell r="A10357" t="str">
            <v/>
          </cell>
        </row>
        <row r="10358">
          <cell r="A10358" t="str">
            <v/>
          </cell>
        </row>
        <row r="10359">
          <cell r="A10359" t="str">
            <v/>
          </cell>
        </row>
        <row r="10360">
          <cell r="A10360" t="str">
            <v/>
          </cell>
        </row>
        <row r="10361">
          <cell r="A10361" t="str">
            <v/>
          </cell>
        </row>
        <row r="10362">
          <cell r="A10362" t="str">
            <v/>
          </cell>
        </row>
        <row r="10363">
          <cell r="A10363" t="str">
            <v/>
          </cell>
        </row>
        <row r="10364">
          <cell r="A10364" t="str">
            <v/>
          </cell>
        </row>
        <row r="10365">
          <cell r="A10365" t="str">
            <v/>
          </cell>
        </row>
        <row r="10366">
          <cell r="A10366" t="str">
            <v/>
          </cell>
        </row>
        <row r="10367">
          <cell r="A10367" t="str">
            <v/>
          </cell>
        </row>
        <row r="10368">
          <cell r="A10368" t="str">
            <v/>
          </cell>
        </row>
        <row r="10369">
          <cell r="A10369" t="str">
            <v/>
          </cell>
        </row>
        <row r="10370">
          <cell r="A10370" t="str">
            <v/>
          </cell>
        </row>
        <row r="10371">
          <cell r="A10371" t="str">
            <v/>
          </cell>
        </row>
        <row r="10372">
          <cell r="A10372" t="str">
            <v/>
          </cell>
        </row>
        <row r="10373">
          <cell r="A10373" t="str">
            <v/>
          </cell>
        </row>
        <row r="10374">
          <cell r="A10374" t="str">
            <v/>
          </cell>
        </row>
        <row r="10375">
          <cell r="A10375" t="str">
            <v/>
          </cell>
        </row>
        <row r="10376">
          <cell r="A10376" t="str">
            <v/>
          </cell>
        </row>
        <row r="10377">
          <cell r="A10377" t="str">
            <v/>
          </cell>
        </row>
        <row r="10378">
          <cell r="A10378" t="str">
            <v/>
          </cell>
        </row>
        <row r="10379">
          <cell r="A10379" t="str">
            <v/>
          </cell>
        </row>
        <row r="10380">
          <cell r="A10380" t="str">
            <v/>
          </cell>
        </row>
        <row r="10381">
          <cell r="A10381" t="str">
            <v/>
          </cell>
        </row>
        <row r="10382">
          <cell r="A10382" t="str">
            <v/>
          </cell>
        </row>
        <row r="10383">
          <cell r="A10383" t="str">
            <v/>
          </cell>
        </row>
        <row r="10384">
          <cell r="A10384" t="str">
            <v/>
          </cell>
        </row>
        <row r="10385">
          <cell r="A10385" t="str">
            <v/>
          </cell>
        </row>
        <row r="10386">
          <cell r="A10386" t="str">
            <v/>
          </cell>
        </row>
        <row r="10387">
          <cell r="A10387" t="str">
            <v/>
          </cell>
        </row>
        <row r="10388">
          <cell r="A10388" t="str">
            <v/>
          </cell>
        </row>
        <row r="10389">
          <cell r="A10389" t="str">
            <v/>
          </cell>
        </row>
        <row r="10390">
          <cell r="A10390" t="str">
            <v/>
          </cell>
        </row>
        <row r="10391">
          <cell r="A10391" t="str">
            <v/>
          </cell>
        </row>
        <row r="10392">
          <cell r="A10392" t="str">
            <v/>
          </cell>
        </row>
        <row r="10393">
          <cell r="A10393" t="str">
            <v/>
          </cell>
        </row>
        <row r="10394">
          <cell r="A10394" t="str">
            <v/>
          </cell>
        </row>
        <row r="10395">
          <cell r="A10395" t="str">
            <v/>
          </cell>
        </row>
        <row r="10396">
          <cell r="A10396" t="str">
            <v/>
          </cell>
        </row>
        <row r="10397">
          <cell r="A10397" t="str">
            <v/>
          </cell>
        </row>
        <row r="10398">
          <cell r="A10398" t="str">
            <v/>
          </cell>
        </row>
        <row r="10399">
          <cell r="A10399" t="str">
            <v/>
          </cell>
        </row>
        <row r="10400">
          <cell r="A10400" t="str">
            <v/>
          </cell>
        </row>
        <row r="10401">
          <cell r="A10401" t="str">
            <v/>
          </cell>
        </row>
        <row r="10402">
          <cell r="A10402" t="str">
            <v/>
          </cell>
        </row>
        <row r="10403">
          <cell r="A10403" t="str">
            <v/>
          </cell>
        </row>
        <row r="10404">
          <cell r="A10404" t="str">
            <v/>
          </cell>
        </row>
        <row r="10405">
          <cell r="A10405" t="str">
            <v/>
          </cell>
        </row>
        <row r="10406">
          <cell r="A10406" t="str">
            <v/>
          </cell>
        </row>
        <row r="10407">
          <cell r="A10407" t="str">
            <v/>
          </cell>
        </row>
        <row r="10408">
          <cell r="A10408" t="str">
            <v/>
          </cell>
        </row>
        <row r="10409">
          <cell r="A10409" t="str">
            <v/>
          </cell>
        </row>
        <row r="10410">
          <cell r="A10410" t="str">
            <v/>
          </cell>
        </row>
        <row r="10411">
          <cell r="A10411" t="str">
            <v/>
          </cell>
        </row>
        <row r="10412">
          <cell r="A10412" t="str">
            <v/>
          </cell>
        </row>
        <row r="10413">
          <cell r="A10413" t="str">
            <v/>
          </cell>
        </row>
        <row r="10414">
          <cell r="A10414" t="str">
            <v/>
          </cell>
        </row>
        <row r="10415">
          <cell r="A10415" t="str">
            <v/>
          </cell>
        </row>
        <row r="10416">
          <cell r="A10416" t="str">
            <v/>
          </cell>
        </row>
        <row r="10417">
          <cell r="A10417" t="str">
            <v/>
          </cell>
        </row>
        <row r="10418">
          <cell r="A10418" t="str">
            <v/>
          </cell>
        </row>
        <row r="10419">
          <cell r="A10419" t="str">
            <v/>
          </cell>
        </row>
        <row r="10420">
          <cell r="A10420" t="str">
            <v/>
          </cell>
        </row>
        <row r="10421">
          <cell r="A10421" t="str">
            <v/>
          </cell>
        </row>
        <row r="10422">
          <cell r="A10422" t="str">
            <v/>
          </cell>
        </row>
        <row r="10423">
          <cell r="A10423" t="str">
            <v/>
          </cell>
        </row>
        <row r="10424">
          <cell r="A10424" t="str">
            <v/>
          </cell>
        </row>
        <row r="10425">
          <cell r="A10425" t="str">
            <v/>
          </cell>
        </row>
        <row r="10426">
          <cell r="A10426" t="str">
            <v/>
          </cell>
        </row>
        <row r="10427">
          <cell r="A10427" t="str">
            <v/>
          </cell>
        </row>
        <row r="10428">
          <cell r="A10428" t="str">
            <v/>
          </cell>
        </row>
        <row r="10429">
          <cell r="A10429" t="str">
            <v/>
          </cell>
        </row>
        <row r="10430">
          <cell r="A10430" t="str">
            <v/>
          </cell>
        </row>
        <row r="10431">
          <cell r="A10431" t="str">
            <v/>
          </cell>
        </row>
        <row r="10432">
          <cell r="A10432" t="str">
            <v/>
          </cell>
        </row>
        <row r="10433">
          <cell r="A10433" t="str">
            <v/>
          </cell>
        </row>
        <row r="10434">
          <cell r="A10434" t="str">
            <v/>
          </cell>
        </row>
        <row r="10435">
          <cell r="A10435" t="str">
            <v/>
          </cell>
        </row>
        <row r="10436">
          <cell r="A10436" t="str">
            <v/>
          </cell>
        </row>
        <row r="10437">
          <cell r="A10437" t="str">
            <v/>
          </cell>
        </row>
        <row r="10438">
          <cell r="A10438" t="str">
            <v/>
          </cell>
        </row>
        <row r="10439">
          <cell r="A10439" t="str">
            <v/>
          </cell>
        </row>
        <row r="10440">
          <cell r="A10440" t="str">
            <v/>
          </cell>
        </row>
        <row r="10441">
          <cell r="A10441" t="str">
            <v/>
          </cell>
        </row>
        <row r="10442">
          <cell r="A10442" t="str">
            <v/>
          </cell>
        </row>
        <row r="10443">
          <cell r="A10443" t="str">
            <v/>
          </cell>
        </row>
        <row r="10444">
          <cell r="A10444" t="str">
            <v/>
          </cell>
        </row>
        <row r="10445">
          <cell r="A10445" t="str">
            <v/>
          </cell>
        </row>
        <row r="10446">
          <cell r="A10446" t="str">
            <v/>
          </cell>
        </row>
        <row r="10447">
          <cell r="A10447" t="str">
            <v/>
          </cell>
        </row>
        <row r="10448">
          <cell r="A10448" t="str">
            <v/>
          </cell>
        </row>
        <row r="10449">
          <cell r="A10449" t="str">
            <v/>
          </cell>
        </row>
        <row r="10450">
          <cell r="A10450" t="str">
            <v/>
          </cell>
        </row>
        <row r="10451">
          <cell r="A10451" t="str">
            <v/>
          </cell>
        </row>
        <row r="10452">
          <cell r="A10452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"/>
  <sheetViews>
    <sheetView view="pageLayout" topLeftCell="A77" zoomScale="110" zoomScaleNormal="100" zoomScalePageLayoutView="110" workbookViewId="0">
      <selection sqref="A1:M96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10.5703125" style="1" customWidth="1"/>
    <col min="13" max="13" width="9.7109375" style="1" customWidth="1"/>
    <col min="14" max="15" width="9.140625" style="1"/>
    <col min="16" max="16" width="9.5703125" style="1" bestFit="1" customWidth="1"/>
    <col min="17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42" t="s">
        <v>101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48" ht="12" customHeight="1" x14ac:dyDescent="0.2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AV2" s="1" t="s">
        <v>161</v>
      </c>
    </row>
    <row r="3" spans="1:48" ht="26.25" customHeight="1" x14ac:dyDescent="0.25">
      <c r="A3" s="53" t="s">
        <v>1</v>
      </c>
      <c r="B3" s="53"/>
      <c r="C3" s="53"/>
      <c r="D3" s="53"/>
      <c r="E3" s="53"/>
      <c r="F3" s="53"/>
      <c r="G3" s="53"/>
      <c r="H3" s="54"/>
      <c r="I3" s="54"/>
      <c r="J3" s="54"/>
      <c r="K3" s="54"/>
      <c r="L3" s="54"/>
      <c r="M3" s="54"/>
    </row>
    <row r="4" spans="1:48" ht="15.75" x14ac:dyDescent="0.3">
      <c r="A4" s="46" t="s">
        <v>102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AU4" s="1" t="s">
        <v>162</v>
      </c>
      <c r="AV4" s="1">
        <v>15001005744</v>
      </c>
    </row>
    <row r="5" spans="1:48" ht="15.75" x14ac:dyDescent="0.3">
      <c r="A5" s="46" t="s">
        <v>103</v>
      </c>
      <c r="B5" s="46"/>
      <c r="C5" s="46"/>
      <c r="D5" s="46" t="s">
        <v>185</v>
      </c>
      <c r="E5" s="46"/>
      <c r="F5" s="46"/>
      <c r="G5" s="46"/>
      <c r="H5" s="46"/>
      <c r="I5" s="46"/>
      <c r="J5" s="46" t="s">
        <v>104</v>
      </c>
      <c r="K5" s="46"/>
      <c r="L5" s="46">
        <v>204995176</v>
      </c>
      <c r="M5" s="46"/>
      <c r="AU5" s="1" t="s">
        <v>163</v>
      </c>
      <c r="AV5" s="1">
        <v>35001083830</v>
      </c>
    </row>
    <row r="6" spans="1:48" ht="15.75" x14ac:dyDescent="0.3">
      <c r="A6" s="46" t="s">
        <v>105</v>
      </c>
      <c r="B6" s="46"/>
      <c r="C6" s="46"/>
      <c r="D6" s="46"/>
      <c r="E6" s="46"/>
      <c r="F6" s="46" t="s">
        <v>186</v>
      </c>
      <c r="G6" s="46"/>
      <c r="H6" s="46"/>
      <c r="I6" s="46"/>
      <c r="J6" s="46"/>
      <c r="K6" s="46"/>
      <c r="L6" s="46"/>
      <c r="M6" s="46"/>
      <c r="AU6" s="1" t="s">
        <v>164</v>
      </c>
      <c r="AV6" s="1">
        <v>57001049257</v>
      </c>
    </row>
    <row r="7" spans="1:48" ht="15.75" x14ac:dyDescent="0.3">
      <c r="A7" s="46" t="s">
        <v>106</v>
      </c>
      <c r="B7" s="46"/>
      <c r="C7" s="46"/>
      <c r="D7" s="49" t="str">
        <f>'აღრიცხვის უწყისი'!E5</f>
        <v>სსიპ სახელმწიფო ქონების ეროვნული სააგენტო</v>
      </c>
      <c r="E7" s="49"/>
      <c r="F7" s="49"/>
      <c r="G7" s="49"/>
      <c r="H7" s="45" t="s">
        <v>107</v>
      </c>
      <c r="I7" s="45"/>
      <c r="J7" s="45"/>
      <c r="K7" s="50">
        <f>'აღრიცხვის უწყისი'!E6</f>
        <v>0</v>
      </c>
      <c r="L7" s="50"/>
      <c r="M7" s="50"/>
      <c r="AU7" s="1" t="s">
        <v>165</v>
      </c>
      <c r="AV7" s="1">
        <v>30001000339</v>
      </c>
    </row>
    <row r="8" spans="1:48" ht="15.75" x14ac:dyDescent="0.3">
      <c r="A8" s="46" t="s">
        <v>108</v>
      </c>
      <c r="B8" s="46"/>
      <c r="C8" s="46">
        <f>'აღრიცხვის უწყისი'!K6</f>
        <v>0</v>
      </c>
      <c r="D8" s="46"/>
      <c r="E8" s="46"/>
      <c r="F8" s="22" t="s">
        <v>111</v>
      </c>
      <c r="G8" s="23">
        <f>'აღრიცხვის უწყისი'!I8</f>
        <v>0</v>
      </c>
      <c r="H8" s="51" t="s">
        <v>110</v>
      </c>
      <c r="I8" s="52"/>
      <c r="J8" s="23">
        <f>'აღრიცხვის უწყისი'!I9</f>
        <v>0</v>
      </c>
      <c r="K8" s="45" t="s">
        <v>206</v>
      </c>
      <c r="L8" s="45"/>
      <c r="M8" s="23">
        <f>'აღრიცხვის უწყისი'!I10</f>
        <v>14547</v>
      </c>
      <c r="AU8" s="1" t="s">
        <v>166</v>
      </c>
      <c r="AV8" s="15" t="s">
        <v>173</v>
      </c>
    </row>
    <row r="9" spans="1:48" ht="15.75" x14ac:dyDescent="0.3">
      <c r="A9" s="46" t="s">
        <v>112</v>
      </c>
      <c r="B9" s="46"/>
      <c r="C9" s="46"/>
      <c r="D9" s="46"/>
      <c r="E9" s="46"/>
      <c r="F9" s="46"/>
      <c r="G9" s="46"/>
      <c r="H9" s="45"/>
      <c r="I9" s="45"/>
      <c r="J9" s="51" t="s">
        <v>113</v>
      </c>
      <c r="K9" s="52"/>
      <c r="L9" s="49" t="str">
        <f>'აღრიცხვის უწყისი'!I11</f>
        <v>სპეციალური</v>
      </c>
      <c r="M9" s="49"/>
      <c r="AU9" s="1" t="s">
        <v>167</v>
      </c>
      <c r="AV9" s="1">
        <v>10001000873</v>
      </c>
    </row>
    <row r="10" spans="1:48" ht="15.75" x14ac:dyDescent="0.3">
      <c r="A10" s="46" t="s">
        <v>114</v>
      </c>
      <c r="B10" s="46"/>
      <c r="C10" s="46"/>
      <c r="D10" s="46" t="s">
        <v>166</v>
      </c>
      <c r="E10" s="46"/>
      <c r="F10" s="46"/>
      <c r="G10" s="46"/>
      <c r="H10" s="46"/>
      <c r="I10" s="46" t="s">
        <v>115</v>
      </c>
      <c r="J10" s="46"/>
      <c r="K10" s="46" t="str">
        <f>VLOOKUP(D10,AU4:AV21,2,0)</f>
        <v>01011065814</v>
      </c>
      <c r="L10" s="46"/>
      <c r="M10" s="46"/>
      <c r="AU10" s="1" t="s">
        <v>168</v>
      </c>
      <c r="AV10" s="1">
        <v>22001017968</v>
      </c>
    </row>
    <row r="11" spans="1:48" ht="15.75" x14ac:dyDescent="0.3">
      <c r="A11" s="46" t="s">
        <v>116</v>
      </c>
      <c r="B11" s="46"/>
      <c r="C11" s="46"/>
      <c r="D11" s="29">
        <f>H86</f>
        <v>52</v>
      </c>
      <c r="E11" s="46" t="s">
        <v>117</v>
      </c>
      <c r="F11" s="46"/>
      <c r="G11" s="23">
        <f>'აღრიცხვის უწყისი'!M8</f>
        <v>0.4</v>
      </c>
      <c r="H11" s="46" t="s">
        <v>160</v>
      </c>
      <c r="I11" s="46"/>
      <c r="J11" s="23">
        <f>'აღრიცხვის უწყისი'!K8</f>
        <v>100</v>
      </c>
      <c r="K11" s="46" t="s">
        <v>118</v>
      </c>
      <c r="L11" s="46"/>
      <c r="M11" s="23">
        <f>'აღრიცხვის უწყისი'!I16</f>
        <v>125</v>
      </c>
      <c r="AU11" s="1" t="s">
        <v>169</v>
      </c>
      <c r="AV11" s="1">
        <v>15001009944</v>
      </c>
    </row>
    <row r="12" spans="1:48" ht="15.75" x14ac:dyDescent="0.3">
      <c r="A12" s="22" t="s">
        <v>119</v>
      </c>
      <c r="B12" s="22"/>
      <c r="C12" s="45" t="str">
        <f>'აღრიცხვის უწყისი'!J18</f>
        <v>საკმარისი</v>
      </c>
      <c r="D12" s="45"/>
      <c r="E12" s="46" t="s">
        <v>120</v>
      </c>
      <c r="F12" s="46"/>
      <c r="G12" s="23">
        <f>'აღრიცხვის უწყისი'!J17</f>
        <v>1210</v>
      </c>
      <c r="H12" s="46" t="s">
        <v>121</v>
      </c>
      <c r="I12" s="46"/>
      <c r="J12" s="23">
        <f>'აღრიცხვის უწყისი'!J19:M19</f>
        <v>25</v>
      </c>
      <c r="K12" s="46" t="s">
        <v>122</v>
      </c>
      <c r="L12" s="46"/>
      <c r="M12" s="23">
        <f>დათვალიერება!E14</f>
        <v>0</v>
      </c>
      <c r="AU12" s="1" t="s">
        <v>170</v>
      </c>
      <c r="AV12" s="15" t="s">
        <v>172</v>
      </c>
    </row>
    <row r="13" spans="1:48" ht="15.75" x14ac:dyDescent="0.3">
      <c r="A13" s="48" t="s">
        <v>123</v>
      </c>
      <c r="B13" s="48"/>
      <c r="C13" s="48"/>
      <c r="D13" s="22" t="s">
        <v>177</v>
      </c>
      <c r="E13" s="46">
        <f>'აღრიცხვის უწყისი'!J14</f>
        <v>447223</v>
      </c>
      <c r="F13" s="46"/>
      <c r="G13" s="46"/>
      <c r="H13" s="24" t="s">
        <v>22</v>
      </c>
      <c r="I13" s="46">
        <f>'აღრიცხვის უწყისი'!L14</f>
        <v>4613446</v>
      </c>
      <c r="J13" s="46"/>
      <c r="K13" s="46"/>
      <c r="L13" s="46"/>
      <c r="M13" s="46"/>
      <c r="AU13" s="1" t="s">
        <v>171</v>
      </c>
      <c r="AV13" s="1">
        <v>10001043755</v>
      </c>
    </row>
    <row r="14" spans="1:48" ht="15.75" x14ac:dyDescent="0.3">
      <c r="A14" s="48"/>
      <c r="B14" s="48"/>
      <c r="C14" s="48"/>
      <c r="D14" s="22" t="s">
        <v>178</v>
      </c>
      <c r="E14" s="46">
        <f>'აღრიცხვის უწყისი'!J15</f>
        <v>447983</v>
      </c>
      <c r="F14" s="46"/>
      <c r="G14" s="46"/>
      <c r="H14" s="24" t="s">
        <v>22</v>
      </c>
      <c r="I14" s="46">
        <f>'აღრიცხვის უწყისი'!L15</f>
        <v>4613931</v>
      </c>
      <c r="J14" s="46"/>
      <c r="K14" s="46"/>
      <c r="L14" s="46"/>
      <c r="M14" s="46"/>
    </row>
    <row r="15" spans="1:48" ht="15.75" x14ac:dyDescent="0.3">
      <c r="A15" s="46" t="s">
        <v>124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</row>
    <row r="16" spans="1:48" ht="15.75" x14ac:dyDescent="0.3">
      <c r="A16" s="46" t="s">
        <v>125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</row>
    <row r="17" spans="1:13" ht="15.75" x14ac:dyDescent="0.3">
      <c r="A17" s="37" t="s">
        <v>135</v>
      </c>
      <c r="B17" s="37"/>
      <c r="C17" s="38"/>
      <c r="D17" s="47" t="s">
        <v>126</v>
      </c>
      <c r="E17" s="47"/>
      <c r="F17" s="47" t="s">
        <v>127</v>
      </c>
      <c r="G17" s="47"/>
      <c r="H17" s="47"/>
      <c r="I17" s="47" t="s">
        <v>72</v>
      </c>
      <c r="J17" s="47"/>
      <c r="K17" s="40"/>
      <c r="L17" s="41"/>
      <c r="M17" s="41"/>
    </row>
    <row r="18" spans="1:13" ht="15.75" x14ac:dyDescent="0.3">
      <c r="A18" s="37"/>
      <c r="B18" s="37"/>
      <c r="C18" s="38"/>
      <c r="D18" s="45" t="s">
        <v>205</v>
      </c>
      <c r="E18" s="45"/>
      <c r="F18" s="45" t="s">
        <v>192</v>
      </c>
      <c r="G18" s="45"/>
      <c r="H18" s="45"/>
      <c r="I18" s="45" t="s">
        <v>28</v>
      </c>
      <c r="J18" s="45"/>
      <c r="K18" s="40"/>
      <c r="L18" s="41"/>
      <c r="M18" s="41"/>
    </row>
    <row r="19" spans="1:13" ht="15.75" x14ac:dyDescent="0.3">
      <c r="A19" s="37"/>
      <c r="B19" s="37"/>
      <c r="C19" s="38"/>
      <c r="D19" s="45" t="s">
        <v>205</v>
      </c>
      <c r="E19" s="45"/>
      <c r="F19" s="45" t="s">
        <v>193</v>
      </c>
      <c r="G19" s="45"/>
      <c r="H19" s="45"/>
      <c r="I19" s="45" t="s">
        <v>28</v>
      </c>
      <c r="J19" s="45"/>
      <c r="K19" s="40"/>
      <c r="L19" s="41"/>
      <c r="M19" s="41"/>
    </row>
    <row r="20" spans="1:13" ht="15.75" x14ac:dyDescent="0.3">
      <c r="A20" s="37"/>
      <c r="B20" s="37"/>
      <c r="C20" s="38"/>
      <c r="D20" s="45" t="s">
        <v>205</v>
      </c>
      <c r="E20" s="45"/>
      <c r="F20" s="45" t="s">
        <v>195</v>
      </c>
      <c r="G20" s="45"/>
      <c r="H20" s="45"/>
      <c r="I20" s="45" t="s">
        <v>28</v>
      </c>
      <c r="J20" s="45"/>
      <c r="K20" s="40"/>
      <c r="L20" s="41"/>
      <c r="M20" s="41"/>
    </row>
    <row r="21" spans="1:13" ht="15.75" x14ac:dyDescent="0.3">
      <c r="A21" s="37"/>
      <c r="B21" s="37"/>
      <c r="C21" s="38"/>
      <c r="D21" s="45">
        <v>2</v>
      </c>
      <c r="E21" s="45"/>
      <c r="F21" s="45" t="s">
        <v>196</v>
      </c>
      <c r="G21" s="45"/>
      <c r="H21" s="45"/>
      <c r="I21" s="45" t="s">
        <v>28</v>
      </c>
      <c r="J21" s="45"/>
      <c r="K21" s="40"/>
      <c r="L21" s="41"/>
      <c r="M21" s="41"/>
    </row>
    <row r="22" spans="1:13" ht="15.75" x14ac:dyDescent="0.3">
      <c r="A22" s="37"/>
      <c r="B22" s="37"/>
      <c r="C22" s="38"/>
      <c r="D22" s="45">
        <v>4</v>
      </c>
      <c r="E22" s="45"/>
      <c r="F22" s="45" t="s">
        <v>189</v>
      </c>
      <c r="G22" s="45"/>
      <c r="H22" s="45"/>
      <c r="I22" s="45" t="s">
        <v>28</v>
      </c>
      <c r="J22" s="45"/>
      <c r="K22" s="40"/>
      <c r="L22" s="41"/>
      <c r="M22" s="41"/>
    </row>
    <row r="23" spans="1:13" ht="15.75" x14ac:dyDescent="0.3">
      <c r="A23" s="37"/>
      <c r="B23" s="37"/>
      <c r="C23" s="38"/>
      <c r="D23" s="45" t="s">
        <v>205</v>
      </c>
      <c r="E23" s="45"/>
      <c r="F23" s="45" t="s">
        <v>191</v>
      </c>
      <c r="G23" s="45"/>
      <c r="H23" s="45"/>
      <c r="I23" s="45" t="s">
        <v>28</v>
      </c>
      <c r="J23" s="45"/>
      <c r="K23" s="40"/>
      <c r="L23" s="41"/>
      <c r="M23" s="41"/>
    </row>
    <row r="24" spans="1:13" ht="15.75" x14ac:dyDescent="0.3">
      <c r="A24" s="37"/>
      <c r="B24" s="37"/>
      <c r="C24" s="38"/>
      <c r="D24" s="45">
        <v>2</v>
      </c>
      <c r="E24" s="45"/>
      <c r="F24" s="45" t="s">
        <v>187</v>
      </c>
      <c r="G24" s="45"/>
      <c r="H24" s="45"/>
      <c r="I24" s="45" t="s">
        <v>27</v>
      </c>
      <c r="J24" s="45"/>
      <c r="K24" s="40"/>
      <c r="L24" s="41"/>
      <c r="M24" s="41"/>
    </row>
    <row r="25" spans="1:13" ht="15.75" x14ac:dyDescent="0.3">
      <c r="A25" s="37"/>
      <c r="B25" s="37"/>
      <c r="C25" s="38"/>
      <c r="D25" s="45">
        <v>1</v>
      </c>
      <c r="E25" s="45"/>
      <c r="F25" s="45" t="s">
        <v>194</v>
      </c>
      <c r="G25" s="45"/>
      <c r="H25" s="45"/>
      <c r="I25" s="45" t="s">
        <v>28</v>
      </c>
      <c r="J25" s="45"/>
      <c r="K25" s="40"/>
      <c r="L25" s="41"/>
      <c r="M25" s="41"/>
    </row>
    <row r="26" spans="1:13" ht="15.75" x14ac:dyDescent="0.3">
      <c r="A26" s="37"/>
      <c r="B26" s="37"/>
      <c r="C26" s="38"/>
      <c r="D26" s="45">
        <v>1</v>
      </c>
      <c r="E26" s="45"/>
      <c r="F26" s="45" t="s">
        <v>188</v>
      </c>
      <c r="G26" s="45"/>
      <c r="H26" s="45"/>
      <c r="I26" s="45" t="s">
        <v>27</v>
      </c>
      <c r="J26" s="45"/>
      <c r="K26" s="40"/>
      <c r="L26" s="41"/>
      <c r="M26" s="41"/>
    </row>
    <row r="27" spans="1:13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</row>
    <row r="28" spans="1:13" x14ac:dyDescent="0.25">
      <c r="A28" s="39" t="s">
        <v>1</v>
      </c>
      <c r="B28" s="39" t="s">
        <v>127</v>
      </c>
      <c r="C28" s="43" t="s">
        <v>128</v>
      </c>
      <c r="D28" s="36" t="s">
        <v>134</v>
      </c>
      <c r="E28" s="36"/>
      <c r="F28" s="36"/>
      <c r="G28" s="36"/>
      <c r="H28" s="36"/>
      <c r="I28" s="36"/>
      <c r="J28" s="36"/>
      <c r="K28" s="36"/>
      <c r="L28" s="36"/>
      <c r="M28" s="35" t="s">
        <v>96</v>
      </c>
    </row>
    <row r="29" spans="1:13" x14ac:dyDescent="0.25">
      <c r="A29" s="39"/>
      <c r="B29" s="39"/>
      <c r="C29" s="43"/>
      <c r="D29" s="36" t="s">
        <v>94</v>
      </c>
      <c r="E29" s="36"/>
      <c r="F29" s="36"/>
      <c r="G29" s="36"/>
      <c r="H29" s="36" t="s">
        <v>93</v>
      </c>
      <c r="I29" s="36"/>
      <c r="J29" s="36"/>
      <c r="K29" s="36"/>
      <c r="L29" s="44" t="s">
        <v>133</v>
      </c>
      <c r="M29" s="35"/>
    </row>
    <row r="30" spans="1:13" ht="65.25" customHeight="1" x14ac:dyDescent="0.25">
      <c r="A30" s="39"/>
      <c r="B30" s="39"/>
      <c r="C30" s="43"/>
      <c r="D30" s="18" t="s">
        <v>129</v>
      </c>
      <c r="E30" s="18" t="s">
        <v>130</v>
      </c>
      <c r="F30" s="18" t="s">
        <v>131</v>
      </c>
      <c r="G30" s="19" t="s">
        <v>132</v>
      </c>
      <c r="H30" s="18" t="s">
        <v>129</v>
      </c>
      <c r="I30" s="18" t="s">
        <v>130</v>
      </c>
      <c r="J30" s="18" t="s">
        <v>131</v>
      </c>
      <c r="K30" s="20" t="s">
        <v>132</v>
      </c>
      <c r="L30" s="44"/>
      <c r="M30" s="35"/>
    </row>
    <row r="31" spans="1:13" x14ac:dyDescent="0.25">
      <c r="A31" s="11" t="s">
        <v>23</v>
      </c>
      <c r="B31" s="11" t="s">
        <v>24</v>
      </c>
      <c r="C31" s="11" t="s">
        <v>25</v>
      </c>
      <c r="D31" s="11" t="s">
        <v>26</v>
      </c>
      <c r="E31" s="11" t="s">
        <v>27</v>
      </c>
      <c r="F31" s="11" t="s">
        <v>28</v>
      </c>
      <c r="G31" s="11" t="s">
        <v>29</v>
      </c>
      <c r="H31" s="11" t="s">
        <v>30</v>
      </c>
      <c r="I31" s="11" t="s">
        <v>31</v>
      </c>
      <c r="J31" s="11" t="s">
        <v>99</v>
      </c>
      <c r="K31" s="11" t="s">
        <v>100</v>
      </c>
      <c r="L31" s="11" t="s">
        <v>136</v>
      </c>
      <c r="M31" s="11" t="s">
        <v>137</v>
      </c>
    </row>
    <row r="32" spans="1:13" x14ac:dyDescent="0.25">
      <c r="A32" s="12">
        <v>1</v>
      </c>
      <c r="B32" s="36" t="s">
        <v>192</v>
      </c>
      <c r="C32" s="12">
        <v>12</v>
      </c>
      <c r="D32" s="12"/>
      <c r="E32" s="12"/>
      <c r="F32" s="12"/>
      <c r="G32" s="12">
        <f>E32+F32</f>
        <v>0</v>
      </c>
      <c r="H32" s="12">
        <v>1</v>
      </c>
      <c r="I32" s="12">
        <f>H32*'აღრიცხვის უწყისი'!G71</f>
        <v>0.04</v>
      </c>
      <c r="J32" s="12">
        <f>H32*'აღრიცხვის უწყისი'!H71</f>
        <v>0.01</v>
      </c>
      <c r="K32" s="12">
        <f>I32+J32</f>
        <v>0.05</v>
      </c>
      <c r="L32" s="12">
        <f>G32+K32</f>
        <v>0.05</v>
      </c>
      <c r="M32" s="12"/>
    </row>
    <row r="33" spans="1:16" x14ac:dyDescent="0.25">
      <c r="A33" s="12">
        <v>2</v>
      </c>
      <c r="B33" s="36"/>
      <c r="C33" s="12">
        <v>20</v>
      </c>
      <c r="D33" s="12"/>
      <c r="E33" s="12"/>
      <c r="F33" s="12"/>
      <c r="G33" s="12">
        <f t="shared" ref="G33:G58" si="0">E33+F33</f>
        <v>0</v>
      </c>
      <c r="H33" s="12">
        <v>3</v>
      </c>
      <c r="I33" s="12">
        <f>H33*'აღრიცხვის უწყისი'!G54</f>
        <v>0.42000000000000004</v>
      </c>
      <c r="J33" s="12">
        <f>H33*'აღრიცხვის უწყისი'!H54</f>
        <v>0.06</v>
      </c>
      <c r="K33" s="12">
        <f t="shared" ref="K33:K58" si="1">I33+J33</f>
        <v>0.48000000000000004</v>
      </c>
      <c r="L33" s="12">
        <f t="shared" ref="L33:L58" si="2">G33+K33</f>
        <v>0.48000000000000004</v>
      </c>
      <c r="M33" s="12"/>
    </row>
    <row r="34" spans="1:16" x14ac:dyDescent="0.25">
      <c r="A34" s="55" t="s">
        <v>95</v>
      </c>
      <c r="B34" s="55"/>
      <c r="C34" s="55"/>
      <c r="D34" s="25">
        <f t="shared" ref="D34:L34" si="3">SUM(D32:D33)</f>
        <v>0</v>
      </c>
      <c r="E34" s="26">
        <f t="shared" si="3"/>
        <v>0</v>
      </c>
      <c r="F34" s="26">
        <f t="shared" si="3"/>
        <v>0</v>
      </c>
      <c r="G34" s="26">
        <f t="shared" si="3"/>
        <v>0</v>
      </c>
      <c r="H34" s="27">
        <f t="shared" si="3"/>
        <v>4</v>
      </c>
      <c r="I34" s="26">
        <f t="shared" si="3"/>
        <v>0.46</v>
      </c>
      <c r="J34" s="26">
        <f t="shared" si="3"/>
        <v>6.9999999999999993E-2</v>
      </c>
      <c r="K34" s="26">
        <f t="shared" si="3"/>
        <v>0.53</v>
      </c>
      <c r="L34" s="26">
        <f t="shared" si="3"/>
        <v>0.53</v>
      </c>
      <c r="M34" s="25"/>
    </row>
    <row r="35" spans="1:16" ht="17.25" customHeigh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6" x14ac:dyDescent="0.25">
      <c r="A36" s="12">
        <v>1</v>
      </c>
      <c r="B36" s="36" t="s">
        <v>196</v>
      </c>
      <c r="C36" s="12">
        <v>16</v>
      </c>
      <c r="D36" s="12"/>
      <c r="E36" s="12"/>
      <c r="F36" s="12"/>
      <c r="G36" s="12">
        <f t="shared" si="0"/>
        <v>0</v>
      </c>
      <c r="H36" s="12">
        <v>1</v>
      </c>
      <c r="I36" s="12">
        <f>H36*'აღრიცხვის უწყისი'!G70</f>
        <v>0.09</v>
      </c>
      <c r="J36" s="12">
        <f>H36*'აღრიცხვის უწყისი'!H70</f>
        <v>0.01</v>
      </c>
      <c r="K36" s="12">
        <f t="shared" si="1"/>
        <v>9.9999999999999992E-2</v>
      </c>
      <c r="L36" s="12">
        <f t="shared" si="2"/>
        <v>9.9999999999999992E-2</v>
      </c>
      <c r="M36" s="12"/>
      <c r="P36" s="34"/>
    </row>
    <row r="37" spans="1:16" x14ac:dyDescent="0.25">
      <c r="A37" s="12">
        <v>2</v>
      </c>
      <c r="B37" s="36"/>
      <c r="C37" s="12">
        <v>24</v>
      </c>
      <c r="D37" s="12"/>
      <c r="E37" s="12"/>
      <c r="F37" s="12"/>
      <c r="G37" s="12">
        <f t="shared" si="0"/>
        <v>0</v>
      </c>
      <c r="H37" s="12">
        <v>1</v>
      </c>
      <c r="I37" s="12">
        <f>H37*'აღრიცხვის უწყისი'!G68</f>
        <v>0.23</v>
      </c>
      <c r="J37" s="12">
        <f>H37*'აღრიცხვის უწყისი'!H68</f>
        <v>0.03</v>
      </c>
      <c r="K37" s="12">
        <f t="shared" si="1"/>
        <v>0.26</v>
      </c>
      <c r="L37" s="12">
        <f t="shared" si="2"/>
        <v>0.26</v>
      </c>
      <c r="M37" s="12"/>
      <c r="P37" s="34"/>
    </row>
    <row r="38" spans="1:16" x14ac:dyDescent="0.25">
      <c r="A38" s="12">
        <v>3</v>
      </c>
      <c r="B38" s="36"/>
      <c r="C38" s="12">
        <v>28</v>
      </c>
      <c r="D38" s="12"/>
      <c r="E38" s="12"/>
      <c r="F38" s="12"/>
      <c r="G38" s="12">
        <f t="shared" si="0"/>
        <v>0</v>
      </c>
      <c r="H38" s="12">
        <v>1</v>
      </c>
      <c r="I38" s="12">
        <f>H38*'აღრიცხვის უწყისი'!G64</f>
        <v>0.33</v>
      </c>
      <c r="J38" s="12">
        <f>H38*'აღრიცხვის უწყისი'!H64</f>
        <v>0.04</v>
      </c>
      <c r="K38" s="12">
        <f t="shared" si="1"/>
        <v>0.37</v>
      </c>
      <c r="L38" s="12">
        <f t="shared" si="2"/>
        <v>0.37</v>
      </c>
      <c r="M38" s="12"/>
      <c r="P38" s="34"/>
    </row>
    <row r="39" spans="1:16" x14ac:dyDescent="0.25">
      <c r="A39" s="12">
        <v>4</v>
      </c>
      <c r="B39" s="36"/>
      <c r="C39" s="12">
        <v>32</v>
      </c>
      <c r="D39" s="12"/>
      <c r="E39" s="12"/>
      <c r="F39" s="12"/>
      <c r="G39" s="12">
        <f t="shared" si="0"/>
        <v>0</v>
      </c>
      <c r="H39" s="12">
        <v>2</v>
      </c>
      <c r="I39" s="12">
        <f>H39*'აღრიცხვის უწყისი'!G67</f>
        <v>0.9</v>
      </c>
      <c r="J39" s="12">
        <f>H39*'აღრიცხვის უწყისი'!H67</f>
        <v>0.1</v>
      </c>
      <c r="K39" s="12">
        <f t="shared" si="1"/>
        <v>1</v>
      </c>
      <c r="L39" s="12">
        <f t="shared" si="2"/>
        <v>1</v>
      </c>
      <c r="M39" s="12"/>
      <c r="P39" s="34"/>
    </row>
    <row r="40" spans="1:16" x14ac:dyDescent="0.25">
      <c r="A40" s="12">
        <v>5</v>
      </c>
      <c r="B40" s="36"/>
      <c r="C40" s="12">
        <v>40</v>
      </c>
      <c r="D40" s="12"/>
      <c r="E40" s="12"/>
      <c r="F40" s="12"/>
      <c r="G40" s="12">
        <f t="shared" si="0"/>
        <v>0</v>
      </c>
      <c r="H40" s="12">
        <v>1</v>
      </c>
      <c r="I40" s="12">
        <f>H40*'აღრიცხვის უწყისი'!G63</f>
        <v>0.76</v>
      </c>
      <c r="J40" s="12">
        <f>H40*'აღრიცხვის უწყისი'!H63</f>
        <v>0.08</v>
      </c>
      <c r="K40" s="12">
        <f t="shared" si="1"/>
        <v>0.84</v>
      </c>
      <c r="L40" s="12">
        <f t="shared" si="2"/>
        <v>0.84</v>
      </c>
      <c r="M40" s="12"/>
      <c r="P40" s="34"/>
    </row>
    <row r="41" spans="1:16" x14ac:dyDescent="0.25">
      <c r="A41" s="55" t="s">
        <v>95</v>
      </c>
      <c r="B41" s="55"/>
      <c r="C41" s="55"/>
      <c r="D41" s="27">
        <f t="shared" ref="D41:L41" si="4">SUM(D36:D40)</f>
        <v>0</v>
      </c>
      <c r="E41" s="26">
        <f t="shared" si="4"/>
        <v>0</v>
      </c>
      <c r="F41" s="26">
        <f t="shared" si="4"/>
        <v>0</v>
      </c>
      <c r="G41" s="26">
        <f t="shared" si="4"/>
        <v>0</v>
      </c>
      <c r="H41" s="27">
        <f t="shared" si="4"/>
        <v>6</v>
      </c>
      <c r="I41" s="26">
        <f t="shared" si="4"/>
        <v>2.31</v>
      </c>
      <c r="J41" s="26">
        <f t="shared" si="4"/>
        <v>0.26</v>
      </c>
      <c r="K41" s="26">
        <f t="shared" si="4"/>
        <v>2.57</v>
      </c>
      <c r="L41" s="26">
        <f t="shared" si="4"/>
        <v>2.57</v>
      </c>
      <c r="M41" s="25"/>
      <c r="P41" s="34"/>
    </row>
    <row r="42" spans="1:16" ht="16.5" customHeight="1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P42" s="34"/>
    </row>
    <row r="43" spans="1:16" x14ac:dyDescent="0.25">
      <c r="A43" s="12">
        <v>1</v>
      </c>
      <c r="B43" s="31" t="s">
        <v>193</v>
      </c>
      <c r="C43" s="12">
        <v>20</v>
      </c>
      <c r="D43" s="12"/>
      <c r="E43" s="12"/>
      <c r="F43" s="12"/>
      <c r="G43" s="12">
        <f t="shared" si="0"/>
        <v>0</v>
      </c>
      <c r="H43" s="12">
        <v>1</v>
      </c>
      <c r="I43" s="12">
        <f>'აღრიცხვის უწყისი'!G57</f>
        <v>0.15</v>
      </c>
      <c r="J43" s="12">
        <f>'აღრიცხვის უწყისი'!H57</f>
        <v>0.02</v>
      </c>
      <c r="K43" s="12">
        <f t="shared" si="1"/>
        <v>0.16999999999999998</v>
      </c>
      <c r="L43" s="12">
        <f t="shared" si="2"/>
        <v>0.16999999999999998</v>
      </c>
      <c r="M43" s="12"/>
      <c r="P43" s="34"/>
    </row>
    <row r="44" spans="1:16" x14ac:dyDescent="0.25">
      <c r="A44" s="55" t="s">
        <v>95</v>
      </c>
      <c r="B44" s="55"/>
      <c r="C44" s="55"/>
      <c r="D44" s="27">
        <f t="shared" ref="D44:L44" si="5">SUM(D43:D43)</f>
        <v>0</v>
      </c>
      <c r="E44" s="26">
        <f t="shared" si="5"/>
        <v>0</v>
      </c>
      <c r="F44" s="26">
        <f t="shared" si="5"/>
        <v>0</v>
      </c>
      <c r="G44" s="26">
        <f t="shared" si="5"/>
        <v>0</v>
      </c>
      <c r="H44" s="27">
        <f t="shared" si="5"/>
        <v>1</v>
      </c>
      <c r="I44" s="26">
        <f t="shared" si="5"/>
        <v>0.15</v>
      </c>
      <c r="J44" s="26">
        <f t="shared" si="5"/>
        <v>0.02</v>
      </c>
      <c r="K44" s="26">
        <f t="shared" si="5"/>
        <v>0.16999999999999998</v>
      </c>
      <c r="L44" s="26">
        <f t="shared" si="5"/>
        <v>0.16999999999999998</v>
      </c>
      <c r="M44" s="25"/>
    </row>
    <row r="45" spans="1:16" ht="17.25" customHeight="1" x14ac:dyDescent="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6" x14ac:dyDescent="0.25">
      <c r="A46" s="12">
        <v>1</v>
      </c>
      <c r="B46" s="36" t="s">
        <v>195</v>
      </c>
      <c r="C46" s="12">
        <v>16</v>
      </c>
      <c r="D46" s="12"/>
      <c r="E46" s="12"/>
      <c r="F46" s="12"/>
      <c r="G46" s="12">
        <f t="shared" si="0"/>
        <v>0</v>
      </c>
      <c r="H46" s="12">
        <v>1</v>
      </c>
      <c r="I46" s="12">
        <f>H46*'აღრიცხვის უწყისი'!G72</f>
        <v>0.08</v>
      </c>
      <c r="J46" s="12">
        <f>H46*'აღრიცხვის უწყისი'!H72</f>
        <v>0.01</v>
      </c>
      <c r="K46" s="12">
        <f t="shared" si="1"/>
        <v>0.09</v>
      </c>
      <c r="L46" s="12">
        <f t="shared" si="2"/>
        <v>0.09</v>
      </c>
      <c r="M46" s="12"/>
    </row>
    <row r="47" spans="1:16" x14ac:dyDescent="0.25">
      <c r="A47" s="12">
        <v>2</v>
      </c>
      <c r="B47" s="36"/>
      <c r="C47" s="12">
        <v>36</v>
      </c>
      <c r="D47" s="12"/>
      <c r="E47" s="12"/>
      <c r="F47" s="12"/>
      <c r="G47" s="12">
        <f t="shared" si="0"/>
        <v>0</v>
      </c>
      <c r="H47" s="12">
        <v>1</v>
      </c>
      <c r="I47" s="12">
        <f>'აღრიცხვის უწყისი'!G59</f>
        <v>0.56000000000000005</v>
      </c>
      <c r="J47" s="12">
        <f>H47*'აღრიცხვის უწყისი'!H59</f>
        <v>0.06</v>
      </c>
      <c r="K47" s="12">
        <f t="shared" si="1"/>
        <v>0.62000000000000011</v>
      </c>
      <c r="L47" s="12">
        <f t="shared" si="2"/>
        <v>0.62000000000000011</v>
      </c>
      <c r="M47" s="12"/>
    </row>
    <row r="48" spans="1:16" x14ac:dyDescent="0.25">
      <c r="A48" s="55" t="s">
        <v>95</v>
      </c>
      <c r="B48" s="55"/>
      <c r="C48" s="55"/>
      <c r="D48" s="27">
        <f t="shared" ref="D48:L48" si="6">SUM(D46:D47)</f>
        <v>0</v>
      </c>
      <c r="E48" s="26">
        <f t="shared" si="6"/>
        <v>0</v>
      </c>
      <c r="F48" s="26">
        <f t="shared" si="6"/>
        <v>0</v>
      </c>
      <c r="G48" s="26">
        <f t="shared" si="6"/>
        <v>0</v>
      </c>
      <c r="H48" s="27">
        <f t="shared" si="6"/>
        <v>2</v>
      </c>
      <c r="I48" s="26">
        <f t="shared" si="6"/>
        <v>0.64</v>
      </c>
      <c r="J48" s="26">
        <f t="shared" si="6"/>
        <v>6.9999999999999993E-2</v>
      </c>
      <c r="K48" s="26">
        <f t="shared" si="6"/>
        <v>0.71000000000000008</v>
      </c>
      <c r="L48" s="26">
        <f t="shared" si="6"/>
        <v>0.71000000000000008</v>
      </c>
      <c r="M48" s="25"/>
    </row>
    <row r="49" spans="1:13" ht="16.5" customHeight="1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x14ac:dyDescent="0.25">
      <c r="A50" s="12">
        <v>1</v>
      </c>
      <c r="B50" s="36" t="s">
        <v>190</v>
      </c>
      <c r="C50" s="12">
        <v>16</v>
      </c>
      <c r="D50" s="12"/>
      <c r="E50" s="12"/>
      <c r="F50" s="12"/>
      <c r="G50" s="12">
        <f t="shared" si="0"/>
        <v>0</v>
      </c>
      <c r="H50" s="12">
        <v>1</v>
      </c>
      <c r="I50" s="12">
        <f>'აღრიცხვის უწყისი'!G69</f>
        <v>0.08</v>
      </c>
      <c r="J50" s="12">
        <f>'აღრიცხვის უწყისი'!H69</f>
        <v>0.01</v>
      </c>
      <c r="K50" s="12">
        <f t="shared" si="1"/>
        <v>0.09</v>
      </c>
      <c r="L50" s="12">
        <f t="shared" si="2"/>
        <v>0.09</v>
      </c>
      <c r="M50" s="12"/>
    </row>
    <row r="51" spans="1:13" x14ac:dyDescent="0.25">
      <c r="A51" s="12">
        <v>2</v>
      </c>
      <c r="B51" s="36"/>
      <c r="C51" s="12">
        <v>20</v>
      </c>
      <c r="D51" s="12"/>
      <c r="E51" s="12"/>
      <c r="F51" s="12"/>
      <c r="G51" s="12">
        <f t="shared" si="0"/>
        <v>0</v>
      </c>
      <c r="H51" s="12">
        <v>1</v>
      </c>
      <c r="I51" s="12">
        <f>'აღრიცხვის უწყისი'!G42</f>
        <v>0.14000000000000001</v>
      </c>
      <c r="J51" s="12">
        <f>'აღრიცხვის უწყისი'!H42</f>
        <v>0.02</v>
      </c>
      <c r="K51" s="12">
        <f t="shared" si="1"/>
        <v>0.16</v>
      </c>
      <c r="L51" s="12">
        <f t="shared" si="2"/>
        <v>0.16</v>
      </c>
      <c r="M51" s="12"/>
    </row>
    <row r="52" spans="1:13" x14ac:dyDescent="0.25">
      <c r="A52" s="55" t="s">
        <v>95</v>
      </c>
      <c r="B52" s="55"/>
      <c r="C52" s="55"/>
      <c r="D52" s="27">
        <f t="shared" ref="D52:L52" si="7">SUM(D50:D51)</f>
        <v>0</v>
      </c>
      <c r="E52" s="26">
        <f t="shared" si="7"/>
        <v>0</v>
      </c>
      <c r="F52" s="26">
        <f t="shared" si="7"/>
        <v>0</v>
      </c>
      <c r="G52" s="26">
        <f t="shared" si="7"/>
        <v>0</v>
      </c>
      <c r="H52" s="27">
        <f t="shared" si="7"/>
        <v>2</v>
      </c>
      <c r="I52" s="26">
        <f t="shared" si="7"/>
        <v>0.22000000000000003</v>
      </c>
      <c r="J52" s="26">
        <f t="shared" si="7"/>
        <v>0.03</v>
      </c>
      <c r="K52" s="26">
        <f t="shared" si="7"/>
        <v>0.25</v>
      </c>
      <c r="L52" s="26">
        <f t="shared" si="7"/>
        <v>0.25</v>
      </c>
      <c r="M52" s="25"/>
    </row>
    <row r="53" spans="1:13" ht="15.75" customHeight="1" x14ac:dyDescent="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x14ac:dyDescent="0.25">
      <c r="A54" s="12">
        <v>1</v>
      </c>
      <c r="B54" s="36" t="s">
        <v>189</v>
      </c>
      <c r="C54" s="12">
        <v>16</v>
      </c>
      <c r="D54" s="12"/>
      <c r="E54" s="12"/>
      <c r="F54" s="12"/>
      <c r="G54" s="12">
        <f t="shared" si="0"/>
        <v>0</v>
      </c>
      <c r="H54" s="12">
        <v>2</v>
      </c>
      <c r="I54" s="12">
        <f>H54*'აღრიცხვის უწყისი'!G36</f>
        <v>0.16</v>
      </c>
      <c r="J54" s="12">
        <f>პასპორი!H54*'აღრიცხვის უწყისი'!H36</f>
        <v>0.02</v>
      </c>
      <c r="K54" s="12">
        <f t="shared" si="1"/>
        <v>0.18</v>
      </c>
      <c r="L54" s="12">
        <f t="shared" si="2"/>
        <v>0.18</v>
      </c>
      <c r="M54" s="12"/>
    </row>
    <row r="55" spans="1:13" x14ac:dyDescent="0.25">
      <c r="A55" s="12">
        <v>2</v>
      </c>
      <c r="B55" s="36"/>
      <c r="C55" s="12">
        <v>20</v>
      </c>
      <c r="D55" s="12"/>
      <c r="E55" s="12"/>
      <c r="F55" s="12"/>
      <c r="G55" s="12">
        <f t="shared" si="0"/>
        <v>0</v>
      </c>
      <c r="H55" s="12">
        <v>2</v>
      </c>
      <c r="I55" s="12">
        <f>H55*'აღრიცხვის უწყისი'!G74</f>
        <v>0.28000000000000003</v>
      </c>
      <c r="J55" s="12">
        <f>H55*'აღრიცხვის უწყისი'!H74</f>
        <v>0.04</v>
      </c>
      <c r="K55" s="12">
        <f t="shared" si="1"/>
        <v>0.32</v>
      </c>
      <c r="L55" s="12">
        <f t="shared" si="2"/>
        <v>0.32</v>
      </c>
      <c r="M55" s="12"/>
    </row>
    <row r="56" spans="1:13" x14ac:dyDescent="0.25">
      <c r="A56" s="12">
        <v>3</v>
      </c>
      <c r="B56" s="36"/>
      <c r="C56" s="12">
        <v>24</v>
      </c>
      <c r="D56" s="12"/>
      <c r="E56" s="12"/>
      <c r="F56" s="12"/>
      <c r="G56" s="12">
        <f t="shared" si="0"/>
        <v>0</v>
      </c>
      <c r="H56" s="12">
        <v>3</v>
      </c>
      <c r="I56" s="12">
        <f>H56*'აღრიცხვის უწყისი'!G30</f>
        <v>0.69000000000000006</v>
      </c>
      <c r="J56" s="12">
        <f>H56*'აღრიცხვის უწყისი'!H30</f>
        <v>0.09</v>
      </c>
      <c r="K56" s="12">
        <f t="shared" si="1"/>
        <v>0.78</v>
      </c>
      <c r="L56" s="12">
        <f t="shared" si="2"/>
        <v>0.78</v>
      </c>
      <c r="M56" s="12"/>
    </row>
    <row r="57" spans="1:13" x14ac:dyDescent="0.25">
      <c r="A57" s="12">
        <v>4</v>
      </c>
      <c r="B57" s="36"/>
      <c r="C57" s="12">
        <v>28</v>
      </c>
      <c r="D57" s="12"/>
      <c r="E57" s="12"/>
      <c r="F57" s="12"/>
      <c r="G57" s="12">
        <f t="shared" si="0"/>
        <v>0</v>
      </c>
      <c r="H57" s="12">
        <v>3</v>
      </c>
      <c r="I57" s="12">
        <f>H57*'აღრიცხვის უწყისი'!G43</f>
        <v>0.96</v>
      </c>
      <c r="J57" s="12">
        <f>H57*'აღრიცხვის უწყისი'!H43</f>
        <v>0.12</v>
      </c>
      <c r="K57" s="12">
        <f t="shared" si="1"/>
        <v>1.08</v>
      </c>
      <c r="L57" s="12">
        <f t="shared" si="2"/>
        <v>1.08</v>
      </c>
      <c r="M57" s="12"/>
    </row>
    <row r="58" spans="1:13" x14ac:dyDescent="0.25">
      <c r="A58" s="12">
        <v>5</v>
      </c>
      <c r="B58" s="36"/>
      <c r="C58" s="12">
        <v>36</v>
      </c>
      <c r="D58" s="12"/>
      <c r="E58" s="12"/>
      <c r="F58" s="12"/>
      <c r="G58" s="12">
        <f t="shared" si="0"/>
        <v>0</v>
      </c>
      <c r="H58" s="12">
        <v>1</v>
      </c>
      <c r="I58" s="12">
        <f>H58*'აღრიცხვის უწყისი'!G53</f>
        <v>0.56000000000000005</v>
      </c>
      <c r="J58" s="12">
        <f>H58*'აღრიცხვის უწყისი'!H53</f>
        <v>0.06</v>
      </c>
      <c r="K58" s="12">
        <f t="shared" si="1"/>
        <v>0.62000000000000011</v>
      </c>
      <c r="L58" s="12">
        <f t="shared" si="2"/>
        <v>0.62000000000000011</v>
      </c>
      <c r="M58" s="12"/>
    </row>
    <row r="59" spans="1:13" x14ac:dyDescent="0.25">
      <c r="A59" s="12">
        <v>6</v>
      </c>
      <c r="B59" s="36"/>
      <c r="C59" s="12">
        <v>48</v>
      </c>
      <c r="D59" s="12"/>
      <c r="E59" s="12"/>
      <c r="F59" s="12"/>
      <c r="G59" s="12">
        <f t="shared" ref="G59:G83" si="8">E59+F59</f>
        <v>0</v>
      </c>
      <c r="H59" s="12">
        <v>1</v>
      </c>
      <c r="I59" s="12">
        <f>H59*'აღრიცხვის უწყისი'!G66</f>
        <v>1.07</v>
      </c>
      <c r="J59" s="12">
        <f>H59*'აღრიცხვის უწყისი'!H66</f>
        <v>0.12</v>
      </c>
      <c r="K59" s="12">
        <f t="shared" ref="K59:K83" si="9">I59+J59</f>
        <v>1.19</v>
      </c>
      <c r="L59" s="12">
        <f t="shared" ref="L59:L83" si="10">G59+K59</f>
        <v>1.19</v>
      </c>
      <c r="M59" s="12"/>
    </row>
    <row r="60" spans="1:13" x14ac:dyDescent="0.25">
      <c r="A60" s="12">
        <v>7</v>
      </c>
      <c r="B60" s="36"/>
      <c r="C60" s="12">
        <v>80</v>
      </c>
      <c r="D60" s="12"/>
      <c r="E60" s="12"/>
      <c r="F60" s="12"/>
      <c r="G60" s="12">
        <f t="shared" si="8"/>
        <v>0</v>
      </c>
      <c r="H60" s="12">
        <v>1</v>
      </c>
      <c r="I60" s="12">
        <f>H60*'აღრიცხვის უწყისი'!G45</f>
        <v>3.31</v>
      </c>
      <c r="J60" s="12">
        <f>H60*'აღრიცხვის უწყისი'!H45</f>
        <v>0.37</v>
      </c>
      <c r="K60" s="12">
        <f t="shared" si="9"/>
        <v>3.68</v>
      </c>
      <c r="L60" s="12">
        <f t="shared" si="10"/>
        <v>3.68</v>
      </c>
      <c r="M60" s="12"/>
    </row>
    <row r="61" spans="1:13" x14ac:dyDescent="0.25">
      <c r="A61" s="55" t="s">
        <v>95</v>
      </c>
      <c r="B61" s="55"/>
      <c r="C61" s="55"/>
      <c r="D61" s="27">
        <f t="shared" ref="D61:L61" si="11">SUM(D54:D60)</f>
        <v>0</v>
      </c>
      <c r="E61" s="26">
        <f t="shared" si="11"/>
        <v>0</v>
      </c>
      <c r="F61" s="26">
        <f t="shared" si="11"/>
        <v>0</v>
      </c>
      <c r="G61" s="26">
        <f t="shared" si="11"/>
        <v>0</v>
      </c>
      <c r="H61" s="27">
        <f t="shared" si="11"/>
        <v>13</v>
      </c>
      <c r="I61" s="26">
        <f t="shared" si="11"/>
        <v>7.0299999999999994</v>
      </c>
      <c r="J61" s="26">
        <f t="shared" si="11"/>
        <v>0.82000000000000006</v>
      </c>
      <c r="K61" s="26">
        <f t="shared" si="11"/>
        <v>7.85</v>
      </c>
      <c r="L61" s="26">
        <f t="shared" si="11"/>
        <v>7.85</v>
      </c>
      <c r="M61" s="25"/>
    </row>
    <row r="62" spans="1:13" ht="18" customHeight="1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x14ac:dyDescent="0.25">
      <c r="A63" s="12">
        <v>1</v>
      </c>
      <c r="B63" s="36" t="s">
        <v>194</v>
      </c>
      <c r="C63" s="12">
        <v>12</v>
      </c>
      <c r="D63" s="12"/>
      <c r="E63" s="12"/>
      <c r="F63" s="12"/>
      <c r="G63" s="12">
        <f t="shared" si="8"/>
        <v>0</v>
      </c>
      <c r="H63" s="12">
        <v>1</v>
      </c>
      <c r="I63" s="12">
        <f>H63*'აღრიცხვის უწყისი'!G58</f>
        <v>0.04</v>
      </c>
      <c r="J63" s="12">
        <f>H63*'აღრიცხვის უწყისი'!H58</f>
        <v>0.01</v>
      </c>
      <c r="K63" s="12">
        <f t="shared" si="9"/>
        <v>0.05</v>
      </c>
      <c r="L63" s="12">
        <f t="shared" si="10"/>
        <v>0.05</v>
      </c>
      <c r="M63" s="12"/>
    </row>
    <row r="64" spans="1:13" x14ac:dyDescent="0.25">
      <c r="A64" s="12">
        <v>2</v>
      </c>
      <c r="B64" s="36"/>
      <c r="C64" s="12">
        <v>16</v>
      </c>
      <c r="D64" s="12"/>
      <c r="E64" s="12"/>
      <c r="F64" s="12"/>
      <c r="G64" s="12">
        <f t="shared" si="8"/>
        <v>0</v>
      </c>
      <c r="H64" s="12">
        <v>1</v>
      </c>
      <c r="I64" s="12">
        <f>H64*'აღრიცხვის უწყისი'!G62</f>
        <v>0.08</v>
      </c>
      <c r="J64" s="12">
        <f>H64*'აღრიცხვის უწყისი'!H62</f>
        <v>0.01</v>
      </c>
      <c r="K64" s="12">
        <f t="shared" si="9"/>
        <v>0.09</v>
      </c>
      <c r="L64" s="12">
        <f t="shared" si="10"/>
        <v>0.09</v>
      </c>
      <c r="M64" s="12"/>
    </row>
    <row r="65" spans="1:13" x14ac:dyDescent="0.25">
      <c r="A65" s="12">
        <v>3</v>
      </c>
      <c r="B65" s="36"/>
      <c r="C65" s="12">
        <v>24</v>
      </c>
      <c r="D65" s="12"/>
      <c r="E65" s="12"/>
      <c r="F65" s="12"/>
      <c r="G65" s="12">
        <f t="shared" si="8"/>
        <v>0</v>
      </c>
      <c r="H65" s="12">
        <v>1</v>
      </c>
      <c r="I65" s="12">
        <f>H65*'აღრიცხვის უწყისი'!G61</f>
        <v>0.23</v>
      </c>
      <c r="J65" s="12">
        <f>H65*'აღრიცხვის უწყისი'!H61</f>
        <v>0.03</v>
      </c>
      <c r="K65" s="12">
        <f t="shared" si="9"/>
        <v>0.26</v>
      </c>
      <c r="L65" s="12">
        <f t="shared" si="10"/>
        <v>0.26</v>
      </c>
      <c r="M65" s="12"/>
    </row>
    <row r="66" spans="1:13" x14ac:dyDescent="0.25">
      <c r="A66" s="12">
        <v>4</v>
      </c>
      <c r="B66" s="36"/>
      <c r="C66" s="12">
        <v>32</v>
      </c>
      <c r="D66" s="12"/>
      <c r="E66" s="12"/>
      <c r="F66" s="12"/>
      <c r="G66" s="12">
        <f t="shared" si="8"/>
        <v>0</v>
      </c>
      <c r="H66" s="12">
        <v>1</v>
      </c>
      <c r="I66" s="12">
        <f>H66*'აღრიცხვის უწყისი'!G60</f>
        <v>0.43</v>
      </c>
      <c r="J66" s="12">
        <f>H66*'აღრიცხვის უწყისი'!H60</f>
        <v>0.05</v>
      </c>
      <c r="K66" s="12">
        <f t="shared" si="9"/>
        <v>0.48</v>
      </c>
      <c r="L66" s="12">
        <f t="shared" si="10"/>
        <v>0.48</v>
      </c>
      <c r="M66" s="12"/>
    </row>
    <row r="67" spans="1:13" x14ac:dyDescent="0.25">
      <c r="A67" s="12">
        <v>5</v>
      </c>
      <c r="B67" s="36"/>
      <c r="C67" s="12">
        <v>40</v>
      </c>
      <c r="D67" s="12"/>
      <c r="E67" s="12"/>
      <c r="F67" s="12"/>
      <c r="G67" s="12">
        <f t="shared" si="8"/>
        <v>0</v>
      </c>
      <c r="H67" s="12">
        <v>1</v>
      </c>
      <c r="I67" s="12">
        <f>H67*'აღრიცხვის უწყისი'!G65</f>
        <v>0.71</v>
      </c>
      <c r="J67" s="12">
        <f>H67*'აღრიცხვის უწყისი'!H65</f>
        <v>0.08</v>
      </c>
      <c r="K67" s="12">
        <f t="shared" si="9"/>
        <v>0.78999999999999992</v>
      </c>
      <c r="L67" s="12">
        <f t="shared" si="10"/>
        <v>0.78999999999999992</v>
      </c>
      <c r="M67" s="12"/>
    </row>
    <row r="68" spans="1:13" x14ac:dyDescent="0.25">
      <c r="A68" s="55" t="s">
        <v>95</v>
      </c>
      <c r="B68" s="55"/>
      <c r="C68" s="55"/>
      <c r="D68" s="25">
        <f t="shared" ref="D68:L68" si="12">SUM(D63:D67)</f>
        <v>0</v>
      </c>
      <c r="E68" s="26">
        <f t="shared" si="12"/>
        <v>0</v>
      </c>
      <c r="F68" s="26">
        <f t="shared" si="12"/>
        <v>0</v>
      </c>
      <c r="G68" s="26">
        <f t="shared" si="12"/>
        <v>0</v>
      </c>
      <c r="H68" s="25">
        <f t="shared" si="12"/>
        <v>5</v>
      </c>
      <c r="I68" s="26">
        <f t="shared" si="12"/>
        <v>1.49</v>
      </c>
      <c r="J68" s="26">
        <f t="shared" si="12"/>
        <v>0.18</v>
      </c>
      <c r="K68" s="26">
        <f t="shared" si="12"/>
        <v>1.67</v>
      </c>
      <c r="L68" s="26">
        <f t="shared" si="12"/>
        <v>1.67</v>
      </c>
      <c r="M68" s="25"/>
    </row>
    <row r="69" spans="1:13" ht="17.25" customHeight="1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x14ac:dyDescent="0.25">
      <c r="A70" s="12">
        <v>1</v>
      </c>
      <c r="B70" s="32" t="s">
        <v>191</v>
      </c>
      <c r="C70" s="12">
        <v>16</v>
      </c>
      <c r="D70" s="12"/>
      <c r="E70" s="12"/>
      <c r="F70" s="12"/>
      <c r="G70" s="12">
        <f t="shared" si="8"/>
        <v>0</v>
      </c>
      <c r="H70" s="12">
        <v>1</v>
      </c>
      <c r="I70" s="12">
        <f>'აღრიცხვის უწყისი'!G44</f>
        <v>0.08</v>
      </c>
      <c r="J70" s="12">
        <f>'აღრიცხვის უწყისი'!H44</f>
        <v>0.01</v>
      </c>
      <c r="K70" s="12">
        <f t="shared" si="9"/>
        <v>0.09</v>
      </c>
      <c r="L70" s="12">
        <f t="shared" si="10"/>
        <v>0.09</v>
      </c>
      <c r="M70" s="12"/>
    </row>
    <row r="71" spans="1:13" x14ac:dyDescent="0.25">
      <c r="A71" s="55" t="s">
        <v>95</v>
      </c>
      <c r="B71" s="55"/>
      <c r="C71" s="55"/>
      <c r="D71" s="27">
        <f t="shared" ref="D71:L71" si="13">SUM(D70:D70)</f>
        <v>0</v>
      </c>
      <c r="E71" s="26">
        <f t="shared" si="13"/>
        <v>0</v>
      </c>
      <c r="F71" s="26">
        <f t="shared" si="13"/>
        <v>0</v>
      </c>
      <c r="G71" s="26">
        <f t="shared" si="13"/>
        <v>0</v>
      </c>
      <c r="H71" s="27">
        <f t="shared" si="13"/>
        <v>1</v>
      </c>
      <c r="I71" s="26">
        <f t="shared" si="13"/>
        <v>0.08</v>
      </c>
      <c r="J71" s="26">
        <f t="shared" si="13"/>
        <v>0.01</v>
      </c>
      <c r="K71" s="26">
        <f t="shared" si="13"/>
        <v>0.09</v>
      </c>
      <c r="L71" s="26">
        <f t="shared" si="13"/>
        <v>0.09</v>
      </c>
      <c r="M71" s="25"/>
    </row>
    <row r="72" spans="1:13" ht="16.5" customHeight="1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x14ac:dyDescent="0.25">
      <c r="A73" s="12">
        <v>1</v>
      </c>
      <c r="B73" s="36" t="s">
        <v>187</v>
      </c>
      <c r="C73" s="12">
        <v>14</v>
      </c>
      <c r="D73" s="12"/>
      <c r="E73" s="12"/>
      <c r="F73" s="12"/>
      <c r="G73" s="12">
        <f t="shared" si="8"/>
        <v>0</v>
      </c>
      <c r="H73" s="12">
        <v>1</v>
      </c>
      <c r="I73" s="12">
        <f>H73*'აღრიცხვის უწყისი'!G47</f>
        <v>7.0000000000000007E-2</v>
      </c>
      <c r="J73" s="12">
        <f>H73*'აღრიცხვის უწყისი'!H47</f>
        <v>0.01</v>
      </c>
      <c r="K73" s="12">
        <f t="shared" si="9"/>
        <v>0.08</v>
      </c>
      <c r="L73" s="12">
        <f t="shared" si="10"/>
        <v>0.08</v>
      </c>
      <c r="M73" s="12"/>
    </row>
    <row r="74" spans="1:13" x14ac:dyDescent="0.25">
      <c r="A74" s="12">
        <v>2</v>
      </c>
      <c r="B74" s="36"/>
      <c r="C74" s="12">
        <v>16</v>
      </c>
      <c r="D74" s="12"/>
      <c r="E74" s="12"/>
      <c r="F74" s="12"/>
      <c r="G74" s="12">
        <f t="shared" si="8"/>
        <v>0</v>
      </c>
      <c r="H74" s="12">
        <v>1</v>
      </c>
      <c r="I74" s="12">
        <f>H74*'აღრიცხვის უწყისი'!G37</f>
        <v>0.1</v>
      </c>
      <c r="J74" s="12">
        <f>H74*'აღრიცხვის უწყისი'!H37</f>
        <v>0.01</v>
      </c>
      <c r="K74" s="12">
        <f t="shared" si="9"/>
        <v>0.11</v>
      </c>
      <c r="L74" s="12">
        <f t="shared" si="10"/>
        <v>0.11</v>
      </c>
      <c r="M74" s="12"/>
    </row>
    <row r="75" spans="1:13" x14ac:dyDescent="0.25">
      <c r="A75" s="12">
        <v>3</v>
      </c>
      <c r="B75" s="36"/>
      <c r="C75" s="12">
        <v>20</v>
      </c>
      <c r="D75" s="12"/>
      <c r="E75" s="12"/>
      <c r="F75" s="12"/>
      <c r="G75" s="12">
        <f t="shared" si="8"/>
        <v>0</v>
      </c>
      <c r="H75" s="12">
        <v>5</v>
      </c>
      <c r="I75" s="12">
        <f>H75*'აღრიცხვის უწყისი'!G27</f>
        <v>0.8</v>
      </c>
      <c r="J75" s="12">
        <f>H75*'აღრიცხვის უწყისი'!H27</f>
        <v>0.1</v>
      </c>
      <c r="K75" s="12">
        <f t="shared" si="9"/>
        <v>0.9</v>
      </c>
      <c r="L75" s="12">
        <f t="shared" si="10"/>
        <v>0.9</v>
      </c>
      <c r="M75" s="12"/>
    </row>
    <row r="76" spans="1:13" x14ac:dyDescent="0.25">
      <c r="A76" s="12">
        <v>4</v>
      </c>
      <c r="B76" s="36"/>
      <c r="C76" s="12">
        <v>24</v>
      </c>
      <c r="D76" s="12"/>
      <c r="E76" s="12"/>
      <c r="F76" s="12"/>
      <c r="G76" s="12">
        <f t="shared" si="8"/>
        <v>0</v>
      </c>
      <c r="H76" s="12">
        <v>4</v>
      </c>
      <c r="I76" s="12">
        <f>H76*'აღრიცხვის უწყისი'!G32</f>
        <v>1</v>
      </c>
      <c r="J76" s="12">
        <f>H76*'აღრიცხვის უწყისი'!H32</f>
        <v>0.12</v>
      </c>
      <c r="K76" s="12">
        <f t="shared" si="9"/>
        <v>1.1200000000000001</v>
      </c>
      <c r="L76" s="12">
        <f t="shared" si="10"/>
        <v>1.1200000000000001</v>
      </c>
      <c r="M76" s="12"/>
    </row>
    <row r="77" spans="1:13" x14ac:dyDescent="0.25">
      <c r="A77" s="12">
        <v>5</v>
      </c>
      <c r="B77" s="36"/>
      <c r="C77" s="12">
        <v>28</v>
      </c>
      <c r="D77" s="12"/>
      <c r="E77" s="12"/>
      <c r="F77" s="12"/>
      <c r="G77" s="12">
        <f t="shared" si="8"/>
        <v>0</v>
      </c>
      <c r="H77" s="12">
        <v>2</v>
      </c>
      <c r="I77" s="12">
        <f>H77*'აღრიცხვის უწყისი'!G33</f>
        <v>0.72</v>
      </c>
      <c r="J77" s="12">
        <f>H77*'აღრიცხვის უწყისი'!H33</f>
        <v>0.08</v>
      </c>
      <c r="K77" s="12">
        <f t="shared" si="9"/>
        <v>0.79999999999999993</v>
      </c>
      <c r="L77" s="12">
        <f t="shared" si="10"/>
        <v>0.79999999999999993</v>
      </c>
      <c r="M77" s="12"/>
    </row>
    <row r="78" spans="1:13" x14ac:dyDescent="0.25">
      <c r="A78" s="55" t="s">
        <v>95</v>
      </c>
      <c r="B78" s="55"/>
      <c r="C78" s="55"/>
      <c r="D78" s="25">
        <f t="shared" ref="D78:L78" si="14">SUM(D73:D77)</f>
        <v>0</v>
      </c>
      <c r="E78" s="26">
        <f t="shared" si="14"/>
        <v>0</v>
      </c>
      <c r="F78" s="26">
        <f t="shared" si="14"/>
        <v>0</v>
      </c>
      <c r="G78" s="26">
        <f t="shared" si="14"/>
        <v>0</v>
      </c>
      <c r="H78" s="25">
        <f t="shared" si="14"/>
        <v>13</v>
      </c>
      <c r="I78" s="26">
        <f t="shared" si="14"/>
        <v>2.6900000000000004</v>
      </c>
      <c r="J78" s="26">
        <f t="shared" si="14"/>
        <v>0.32</v>
      </c>
      <c r="K78" s="26">
        <f t="shared" si="14"/>
        <v>3.01</v>
      </c>
      <c r="L78" s="26">
        <f t="shared" si="14"/>
        <v>3.01</v>
      </c>
      <c r="M78" s="25"/>
    </row>
    <row r="79" spans="1:13" ht="16.5" customHeight="1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x14ac:dyDescent="0.25">
      <c r="A80" s="12">
        <v>1</v>
      </c>
      <c r="B80" s="36" t="s">
        <v>188</v>
      </c>
      <c r="C80" s="12">
        <v>14</v>
      </c>
      <c r="D80" s="12"/>
      <c r="E80" s="12"/>
      <c r="F80" s="12"/>
      <c r="G80" s="12">
        <f t="shared" si="8"/>
        <v>0</v>
      </c>
      <c r="H80" s="12">
        <v>1</v>
      </c>
      <c r="I80" s="12">
        <f>H80*'აღრიცხვის უწყისი'!G49</f>
        <v>0.09</v>
      </c>
      <c r="J80" s="12">
        <f>H80*'აღრიცხვის უწყისი'!H49</f>
        <v>0.01</v>
      </c>
      <c r="K80" s="12">
        <f t="shared" si="9"/>
        <v>9.9999999999999992E-2</v>
      </c>
      <c r="L80" s="12">
        <f t="shared" si="10"/>
        <v>9.9999999999999992E-2</v>
      </c>
      <c r="M80" s="12"/>
    </row>
    <row r="81" spans="1:13" x14ac:dyDescent="0.25">
      <c r="A81" s="12">
        <v>2</v>
      </c>
      <c r="B81" s="36"/>
      <c r="C81" s="12">
        <v>20</v>
      </c>
      <c r="D81" s="12"/>
      <c r="E81" s="12"/>
      <c r="F81" s="12"/>
      <c r="G81" s="12">
        <f t="shared" si="8"/>
        <v>0</v>
      </c>
      <c r="H81" s="12">
        <v>2</v>
      </c>
      <c r="I81" s="12">
        <f>H81*'აღრიცხვის უწყისი'!G28</f>
        <v>0.42</v>
      </c>
      <c r="J81" s="12">
        <f>H81*'აღრიცხვის უწყისი'!H28</f>
        <v>0.04</v>
      </c>
      <c r="K81" s="12">
        <f t="shared" si="9"/>
        <v>0.45999999999999996</v>
      </c>
      <c r="L81" s="12">
        <f t="shared" si="10"/>
        <v>0.45999999999999996</v>
      </c>
      <c r="M81" s="12"/>
    </row>
    <row r="82" spans="1:13" x14ac:dyDescent="0.25">
      <c r="A82" s="12">
        <v>3</v>
      </c>
      <c r="B82" s="36"/>
      <c r="C82" s="12">
        <v>24</v>
      </c>
      <c r="D82" s="12"/>
      <c r="E82" s="12"/>
      <c r="F82" s="12"/>
      <c r="G82" s="12">
        <f t="shared" si="8"/>
        <v>0</v>
      </c>
      <c r="H82" s="12">
        <v>1</v>
      </c>
      <c r="I82" s="12">
        <f>H82*'აღრიცხვის უწყისი'!G39</f>
        <v>0.32</v>
      </c>
      <c r="J82" s="12">
        <f>H82*'აღრიცხვის უწყისი'!H39</f>
        <v>0.04</v>
      </c>
      <c r="K82" s="12">
        <f t="shared" si="9"/>
        <v>0.36</v>
      </c>
      <c r="L82" s="12">
        <f t="shared" si="10"/>
        <v>0.36</v>
      </c>
      <c r="M82" s="12"/>
    </row>
    <row r="83" spans="1:13" x14ac:dyDescent="0.25">
      <c r="A83" s="12">
        <v>4</v>
      </c>
      <c r="B83" s="36"/>
      <c r="C83" s="12">
        <v>32</v>
      </c>
      <c r="D83" s="12"/>
      <c r="E83" s="12"/>
      <c r="F83" s="12"/>
      <c r="G83" s="12">
        <f t="shared" si="8"/>
        <v>0</v>
      </c>
      <c r="H83" s="12">
        <v>1</v>
      </c>
      <c r="I83" s="12">
        <f>H83*'აღრიცხვის უწყისი'!G29</f>
        <v>0.64</v>
      </c>
      <c r="J83" s="12">
        <f>H83*'აღრიცხვის უწყისი'!H29</f>
        <v>7.0000000000000007E-2</v>
      </c>
      <c r="K83" s="12">
        <f t="shared" si="9"/>
        <v>0.71</v>
      </c>
      <c r="L83" s="12">
        <f t="shared" si="10"/>
        <v>0.71</v>
      </c>
      <c r="M83" s="12"/>
    </row>
    <row r="84" spans="1:13" x14ac:dyDescent="0.25">
      <c r="A84" s="55" t="s">
        <v>95</v>
      </c>
      <c r="B84" s="55"/>
      <c r="C84" s="55"/>
      <c r="D84" s="27">
        <f t="shared" ref="D84:L84" si="15">SUM(D80:D83)</f>
        <v>0</v>
      </c>
      <c r="E84" s="26">
        <f t="shared" si="15"/>
        <v>0</v>
      </c>
      <c r="F84" s="26">
        <f t="shared" si="15"/>
        <v>0</v>
      </c>
      <c r="G84" s="26">
        <f t="shared" si="15"/>
        <v>0</v>
      </c>
      <c r="H84" s="27">
        <f t="shared" si="15"/>
        <v>5</v>
      </c>
      <c r="I84" s="26">
        <f t="shared" si="15"/>
        <v>1.4700000000000002</v>
      </c>
      <c r="J84" s="26">
        <f t="shared" si="15"/>
        <v>0.16</v>
      </c>
      <c r="K84" s="26">
        <f t="shared" si="15"/>
        <v>1.63</v>
      </c>
      <c r="L84" s="26">
        <f t="shared" si="15"/>
        <v>1.63</v>
      </c>
      <c r="M84" s="25"/>
    </row>
    <row r="85" spans="1:13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x14ac:dyDescent="0.25">
      <c r="A86" s="36" t="s">
        <v>179</v>
      </c>
      <c r="B86" s="36"/>
      <c r="C86" s="36"/>
      <c r="D86" s="12"/>
      <c r="E86" s="12"/>
      <c r="F86" s="12"/>
      <c r="G86" s="12"/>
      <c r="H86" s="33">
        <f t="shared" ref="H86:K86" si="16">H84+H78+H71+H68+H61+H52+H48+H44+H41+H34</f>
        <v>52</v>
      </c>
      <c r="I86" s="28">
        <f t="shared" si="16"/>
        <v>16.540000000000003</v>
      </c>
      <c r="J86" s="28">
        <f t="shared" si="16"/>
        <v>1.9400000000000002</v>
      </c>
      <c r="K86" s="28">
        <f t="shared" si="16"/>
        <v>18.48</v>
      </c>
      <c r="L86" s="28">
        <f>L84+L78+L71+L68+L61+L52+L48+L44+L41+L34</f>
        <v>18.48</v>
      </c>
      <c r="M86" s="12"/>
    </row>
    <row r="87" spans="1:13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</row>
    <row r="88" spans="1:13" x14ac:dyDescent="0.25">
      <c r="A88" s="1" t="s">
        <v>180</v>
      </c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1:13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1:13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1:13" x14ac:dyDescent="0.25">
      <c r="A91" s="1" t="s">
        <v>181</v>
      </c>
      <c r="F91" s="42" t="str">
        <f>D10</f>
        <v>თ._სარდლიშვილი</v>
      </c>
      <c r="G91" s="42"/>
      <c r="H91" s="42"/>
      <c r="I91" s="42"/>
      <c r="J91" s="42"/>
      <c r="K91" s="42"/>
      <c r="L91" s="42"/>
      <c r="M91" s="42"/>
    </row>
    <row r="92" spans="1:13" x14ac:dyDescent="0.25">
      <c r="A92" s="42"/>
      <c r="B92" s="42"/>
      <c r="C92" s="42"/>
      <c r="D92" s="42"/>
      <c r="E92" s="42"/>
      <c r="F92" s="59" t="s">
        <v>183</v>
      </c>
      <c r="G92" s="59"/>
      <c r="H92" s="59"/>
      <c r="I92" s="59"/>
      <c r="J92" s="59"/>
      <c r="K92" s="59"/>
      <c r="L92" s="59"/>
      <c r="M92" s="59"/>
    </row>
    <row r="93" spans="1:13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1:13" x14ac:dyDescent="0.25">
      <c r="A94" s="42"/>
      <c r="B94" s="42"/>
      <c r="C94" s="42"/>
      <c r="D94" s="42"/>
      <c r="E94" s="42"/>
      <c r="F94" s="57"/>
      <c r="G94" s="57"/>
      <c r="H94" s="57"/>
      <c r="I94" s="57"/>
      <c r="J94" s="57"/>
      <c r="K94" s="57"/>
      <c r="L94" s="57"/>
      <c r="M94" s="57"/>
    </row>
    <row r="95" spans="1:13" x14ac:dyDescent="0.25">
      <c r="F95" s="56" t="s">
        <v>182</v>
      </c>
      <c r="G95" s="56"/>
      <c r="H95" s="56"/>
      <c r="I95" s="56"/>
      <c r="J95" s="56"/>
      <c r="K95" s="56"/>
      <c r="L95" s="56"/>
      <c r="M95" s="56"/>
    </row>
  </sheetData>
  <mergeCells count="124">
    <mergeCell ref="F95:M95"/>
    <mergeCell ref="F93:M94"/>
    <mergeCell ref="A92:E94"/>
    <mergeCell ref="A89:M90"/>
    <mergeCell ref="A87:M87"/>
    <mergeCell ref="D88:F88"/>
    <mergeCell ref="G88:M88"/>
    <mergeCell ref="J9:K9"/>
    <mergeCell ref="A85:M85"/>
    <mergeCell ref="A86:C86"/>
    <mergeCell ref="F91:M91"/>
    <mergeCell ref="F92:M92"/>
    <mergeCell ref="A69:M69"/>
    <mergeCell ref="B63:B67"/>
    <mergeCell ref="A71:C71"/>
    <mergeCell ref="A72:M72"/>
    <mergeCell ref="B73:B77"/>
    <mergeCell ref="A78:C78"/>
    <mergeCell ref="A79:M79"/>
    <mergeCell ref="A84:C84"/>
    <mergeCell ref="B80:B83"/>
    <mergeCell ref="A49:M49"/>
    <mergeCell ref="B46:B47"/>
    <mergeCell ref="A52:C52"/>
    <mergeCell ref="B54:B60"/>
    <mergeCell ref="A61:C61"/>
    <mergeCell ref="A62:M62"/>
    <mergeCell ref="A68:C68"/>
    <mergeCell ref="B32:B33"/>
    <mergeCell ref="A34:C34"/>
    <mergeCell ref="A35:M35"/>
    <mergeCell ref="A42:M42"/>
    <mergeCell ref="B36:B40"/>
    <mergeCell ref="A41:C41"/>
    <mergeCell ref="A44:C44"/>
    <mergeCell ref="A45:M45"/>
    <mergeCell ref="A48:C48"/>
    <mergeCell ref="A4:E4"/>
    <mergeCell ref="A6:E6"/>
    <mergeCell ref="F4:M4"/>
    <mergeCell ref="F6:M6"/>
    <mergeCell ref="A1:M1"/>
    <mergeCell ref="A2:M2"/>
    <mergeCell ref="A3:G3"/>
    <mergeCell ref="H3:M3"/>
    <mergeCell ref="A53:M53"/>
    <mergeCell ref="B50:B51"/>
    <mergeCell ref="A7:C7"/>
    <mergeCell ref="D7:G7"/>
    <mergeCell ref="H7:J7"/>
    <mergeCell ref="K7:M7"/>
    <mergeCell ref="A8:B8"/>
    <mergeCell ref="K8:L8"/>
    <mergeCell ref="C8:E8"/>
    <mergeCell ref="H8:I8"/>
    <mergeCell ref="A5:C5"/>
    <mergeCell ref="D5:I5"/>
    <mergeCell ref="J5:K5"/>
    <mergeCell ref="L5:M5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16:G16"/>
    <mergeCell ref="H15:M15"/>
    <mergeCell ref="H16:M16"/>
    <mergeCell ref="D17:E17"/>
    <mergeCell ref="F17:H17"/>
    <mergeCell ref="I17:J17"/>
    <mergeCell ref="A13:C14"/>
    <mergeCell ref="E13:G13"/>
    <mergeCell ref="E14:G14"/>
    <mergeCell ref="I13:M13"/>
    <mergeCell ref="I14:M14"/>
    <mergeCell ref="A15:G15"/>
    <mergeCell ref="F23:H23"/>
    <mergeCell ref="I23:J23"/>
    <mergeCell ref="D20:E20"/>
    <mergeCell ref="F20:H20"/>
    <mergeCell ref="I20:J20"/>
    <mergeCell ref="D21:E21"/>
    <mergeCell ref="F21:H21"/>
    <mergeCell ref="I21:J21"/>
    <mergeCell ref="D18:E18"/>
    <mergeCell ref="F18:H18"/>
    <mergeCell ref="I18:J18"/>
    <mergeCell ref="D19:E19"/>
    <mergeCell ref="F19:H19"/>
    <mergeCell ref="I19:J19"/>
    <mergeCell ref="M28:M30"/>
    <mergeCell ref="D28:L28"/>
    <mergeCell ref="A17:C26"/>
    <mergeCell ref="A28:A30"/>
    <mergeCell ref="K17:M26"/>
    <mergeCell ref="A27:L27"/>
    <mergeCell ref="B28:B30"/>
    <mergeCell ref="C28:C30"/>
    <mergeCell ref="D29:G29"/>
    <mergeCell ref="H29:K29"/>
    <mergeCell ref="L29:L30"/>
    <mergeCell ref="D26:E26"/>
    <mergeCell ref="F26:H26"/>
    <mergeCell ref="I26:J26"/>
    <mergeCell ref="D24:E24"/>
    <mergeCell ref="F24:H24"/>
    <mergeCell ref="I24:J24"/>
    <mergeCell ref="D25:E25"/>
    <mergeCell ref="F25:H25"/>
    <mergeCell ref="I25:J25"/>
    <mergeCell ref="D22:E22"/>
    <mergeCell ref="F22:H22"/>
    <mergeCell ref="I22:J22"/>
    <mergeCell ref="D23:E23"/>
  </mergeCells>
  <dataValidations count="1">
    <dataValidation type="list" allowBlank="1" showInputMessage="1" showErrorMessage="1" sqref="D10:H10">
      <formula1>$AU$4:$AU$26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83"/>
  <sheetViews>
    <sheetView view="pageLayout" topLeftCell="C65" zoomScaleNormal="100" workbookViewId="0">
      <selection activeCell="C1" sqref="C1:M84"/>
    </sheetView>
  </sheetViews>
  <sheetFormatPr defaultRowHeight="15" outlineLevelCol="1" x14ac:dyDescent="0.25"/>
  <cols>
    <col min="1" max="1" width="16.28515625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" style="1" customWidth="1"/>
    <col min="10" max="10" width="9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73" t="s">
        <v>0</v>
      </c>
      <c r="D1" s="73"/>
      <c r="E1" s="73"/>
      <c r="F1" s="73"/>
      <c r="G1" s="73"/>
      <c r="H1" s="73"/>
      <c r="I1" s="73"/>
      <c r="J1" s="73"/>
      <c r="K1" s="73"/>
      <c r="L1" s="73"/>
      <c r="M1" s="73"/>
      <c r="BV1" s="1" t="s">
        <v>45</v>
      </c>
      <c r="BW1" s="1" t="s">
        <v>46</v>
      </c>
      <c r="BX1" s="1" t="s">
        <v>47</v>
      </c>
      <c r="BY1" s="1" t="s">
        <v>48</v>
      </c>
      <c r="BZ1" s="1" t="s">
        <v>50</v>
      </c>
      <c r="CA1" s="1" t="s">
        <v>49</v>
      </c>
      <c r="CB1" s="2" t="s">
        <v>51</v>
      </c>
      <c r="CC1" s="1" t="s">
        <v>52</v>
      </c>
      <c r="CD1" s="1" t="s">
        <v>54</v>
      </c>
      <c r="CE1" s="1" t="s">
        <v>68</v>
      </c>
      <c r="CF1" s="3" t="s">
        <v>69</v>
      </c>
      <c r="CG1" s="1" t="s">
        <v>70</v>
      </c>
      <c r="CH1" s="1" t="s">
        <v>66</v>
      </c>
      <c r="CI1" s="1" t="s">
        <v>64</v>
      </c>
      <c r="CJ1" s="1" t="s">
        <v>63</v>
      </c>
      <c r="CK1" s="1" t="s">
        <v>65</v>
      </c>
      <c r="CL1" s="2" t="s">
        <v>67</v>
      </c>
      <c r="CM1" s="2" t="s">
        <v>85</v>
      </c>
      <c r="CN1" s="2" t="s">
        <v>55</v>
      </c>
      <c r="CO1" s="2" t="s">
        <v>56</v>
      </c>
      <c r="CP1" s="2" t="s">
        <v>57</v>
      </c>
      <c r="CQ1" s="2" t="s">
        <v>58</v>
      </c>
      <c r="CR1" s="2" t="s">
        <v>59</v>
      </c>
      <c r="CS1" s="2" t="s">
        <v>60</v>
      </c>
      <c r="CT1" s="2" t="s">
        <v>84</v>
      </c>
      <c r="CU1" s="2" t="s">
        <v>62</v>
      </c>
      <c r="CV1" s="2" t="s">
        <v>61</v>
      </c>
    </row>
    <row r="2" spans="3:100" ht="18" x14ac:dyDescent="0.35">
      <c r="C2" s="74" t="s">
        <v>1</v>
      </c>
      <c r="D2" s="74"/>
      <c r="E2" s="74"/>
      <c r="F2" s="74"/>
      <c r="G2" s="74"/>
      <c r="H2" s="74"/>
      <c r="I2" s="54"/>
      <c r="J2" s="54"/>
      <c r="K2" s="54"/>
      <c r="L2" s="54"/>
      <c r="M2" s="54"/>
      <c r="BS2" s="42" t="s">
        <v>44</v>
      </c>
      <c r="BT2" s="42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5" t="s">
        <v>2</v>
      </c>
      <c r="D3" s="76"/>
      <c r="E3" s="76"/>
      <c r="F3" s="76"/>
      <c r="G3" s="76"/>
      <c r="H3" s="70"/>
      <c r="I3" s="70"/>
      <c r="J3" s="70"/>
      <c r="K3" s="70"/>
      <c r="L3" s="70"/>
      <c r="M3" s="77"/>
      <c r="BR3" s="1" t="s">
        <v>155</v>
      </c>
      <c r="BS3" s="78" t="s">
        <v>155</v>
      </c>
      <c r="BT3" s="1" t="s">
        <v>45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73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8" t="s">
        <v>3</v>
      </c>
      <c r="D4" s="68"/>
      <c r="E4" s="68"/>
      <c r="F4" s="68"/>
      <c r="G4" s="68"/>
      <c r="H4" s="69"/>
      <c r="I4" s="69"/>
      <c r="J4" s="69"/>
      <c r="K4" s="69"/>
      <c r="L4" s="69"/>
      <c r="M4" s="69"/>
      <c r="BR4" s="1" t="s">
        <v>156</v>
      </c>
      <c r="BS4" s="78"/>
      <c r="BT4" s="1" t="s">
        <v>46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8" t="s">
        <v>4</v>
      </c>
      <c r="D5" s="68"/>
      <c r="E5" s="84" t="s">
        <v>208</v>
      </c>
      <c r="F5" s="85"/>
      <c r="G5" s="85"/>
      <c r="H5" s="85"/>
      <c r="I5" s="85"/>
      <c r="J5" s="85"/>
      <c r="K5" s="85"/>
      <c r="L5" s="85"/>
      <c r="M5" s="85"/>
      <c r="BR5" s="1" t="s">
        <v>157</v>
      </c>
      <c r="BS5" s="78"/>
      <c r="BT5" s="1" t="s">
        <v>47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8" t="s">
        <v>5</v>
      </c>
      <c r="D6" s="68"/>
      <c r="E6" s="81"/>
      <c r="F6" s="82"/>
      <c r="G6" s="82"/>
      <c r="H6" s="82"/>
      <c r="I6" s="83"/>
      <c r="J6" s="6" t="s">
        <v>6</v>
      </c>
      <c r="K6" s="81"/>
      <c r="L6" s="82"/>
      <c r="M6" s="83"/>
      <c r="BS6" s="78"/>
      <c r="BT6" s="1" t="s">
        <v>48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74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9" t="s">
        <v>7</v>
      </c>
      <c r="D7" s="69"/>
      <c r="E7" s="68" t="str">
        <f>პასპორი!D5</f>
        <v>საქართველოს სახელმწიფო ელექტროსისტემა</v>
      </c>
      <c r="F7" s="68"/>
      <c r="G7" s="68"/>
      <c r="H7" s="68"/>
      <c r="I7" s="68"/>
      <c r="J7" s="68"/>
      <c r="K7" s="68"/>
      <c r="L7" s="68"/>
      <c r="M7" s="68"/>
      <c r="BS7" s="78"/>
      <c r="BT7" s="1" t="s">
        <v>49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74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1" t="s">
        <v>8</v>
      </c>
      <c r="D8" s="71"/>
      <c r="E8" s="7" t="s">
        <v>197</v>
      </c>
      <c r="F8" s="7" t="s">
        <v>28</v>
      </c>
      <c r="G8" s="68" t="s">
        <v>9</v>
      </c>
      <c r="H8" s="68"/>
      <c r="I8" s="30"/>
      <c r="J8" s="7" t="s">
        <v>19</v>
      </c>
      <c r="K8" s="5">
        <v>100</v>
      </c>
      <c r="L8" s="7" t="s">
        <v>20</v>
      </c>
      <c r="M8" s="30">
        <v>0.4</v>
      </c>
      <c r="BS8" s="78"/>
      <c r="BT8" s="1" t="s">
        <v>50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80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1"/>
      <c r="D9" s="71"/>
      <c r="E9" s="7" t="s">
        <v>198</v>
      </c>
      <c r="F9" s="7" t="s">
        <v>28</v>
      </c>
      <c r="G9" s="68" t="s">
        <v>10</v>
      </c>
      <c r="H9" s="68"/>
      <c r="I9" s="81"/>
      <c r="J9" s="82"/>
      <c r="K9" s="82"/>
      <c r="L9" s="82"/>
      <c r="M9" s="83"/>
      <c r="BS9" s="78"/>
      <c r="BT9" s="1" t="s">
        <v>49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1"/>
      <c r="D10" s="71"/>
      <c r="E10" s="7" t="s">
        <v>199</v>
      </c>
      <c r="F10" s="7" t="s">
        <v>28</v>
      </c>
      <c r="G10" s="68" t="s">
        <v>11</v>
      </c>
      <c r="H10" s="68"/>
      <c r="I10" s="30">
        <v>14547</v>
      </c>
      <c r="J10" s="7" t="s">
        <v>184</v>
      </c>
      <c r="K10" s="69"/>
      <c r="L10" s="69"/>
      <c r="M10" s="69"/>
      <c r="BS10" s="78"/>
      <c r="BT10" s="1" t="s">
        <v>51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75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1"/>
      <c r="D11" s="71"/>
      <c r="E11" s="7" t="s">
        <v>200</v>
      </c>
      <c r="F11" s="7" t="s">
        <v>28</v>
      </c>
      <c r="G11" s="68" t="s">
        <v>12</v>
      </c>
      <c r="H11" s="68"/>
      <c r="I11" s="81" t="s">
        <v>43</v>
      </c>
      <c r="J11" s="82"/>
      <c r="K11" s="82"/>
      <c r="L11" s="82"/>
      <c r="M11" s="83"/>
      <c r="BS11" s="78"/>
      <c r="BT11" s="1" t="s">
        <v>52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1"/>
      <c r="D12" s="71"/>
      <c r="E12" s="7" t="s">
        <v>201</v>
      </c>
      <c r="F12" s="7" t="s">
        <v>28</v>
      </c>
      <c r="G12" s="79" t="s">
        <v>13</v>
      </c>
      <c r="H12" s="79"/>
      <c r="I12" s="79"/>
      <c r="J12" s="80" t="str">
        <f>დათვალიერება!B14</f>
        <v>4მხ 2ვშ2რცხ1ნეკ1წფ+ბლ+თხ+ფ+პნ</v>
      </c>
      <c r="K12" s="80"/>
      <c r="L12" s="80"/>
      <c r="M12" s="80"/>
      <c r="BS12" s="78"/>
      <c r="BT12" s="1" t="s">
        <v>53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1"/>
      <c r="D13" s="71"/>
      <c r="E13" s="7" t="s">
        <v>202</v>
      </c>
      <c r="F13" s="7" t="s">
        <v>28</v>
      </c>
      <c r="G13" s="79"/>
      <c r="H13" s="79"/>
      <c r="I13" s="79"/>
      <c r="J13" s="80"/>
      <c r="K13" s="80"/>
      <c r="L13" s="80"/>
      <c r="M13" s="80"/>
      <c r="BQ13" s="1" t="s">
        <v>20</v>
      </c>
      <c r="BS13" s="78"/>
      <c r="BT13" s="1" t="s">
        <v>54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76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1"/>
      <c r="D14" s="71"/>
      <c r="E14" s="7" t="s">
        <v>203</v>
      </c>
      <c r="F14" s="7" t="s">
        <v>28</v>
      </c>
      <c r="G14" s="72" t="s">
        <v>14</v>
      </c>
      <c r="H14" s="72"/>
      <c r="I14" s="8" t="s">
        <v>21</v>
      </c>
      <c r="J14" s="30">
        <v>447223</v>
      </c>
      <c r="K14" s="8" t="s">
        <v>22</v>
      </c>
      <c r="L14" s="81">
        <v>4613446</v>
      </c>
      <c r="M14" s="83"/>
      <c r="BQ14" s="1">
        <v>0.1</v>
      </c>
      <c r="BS14" s="78"/>
      <c r="BT14" s="1" t="s">
        <v>53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81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1"/>
      <c r="D15" s="71"/>
      <c r="E15" s="7" t="s">
        <v>204</v>
      </c>
      <c r="F15" s="1" t="s">
        <v>27</v>
      </c>
      <c r="G15" s="72"/>
      <c r="H15" s="72"/>
      <c r="I15" s="8" t="s">
        <v>21</v>
      </c>
      <c r="J15" s="30">
        <v>447983</v>
      </c>
      <c r="K15" s="8" t="s">
        <v>22</v>
      </c>
      <c r="L15" s="81">
        <v>4613931</v>
      </c>
      <c r="M15" s="83"/>
      <c r="BQ15" s="1">
        <v>0.2</v>
      </c>
      <c r="BS15" s="63" t="s">
        <v>156</v>
      </c>
      <c r="BT15" s="1" t="s">
        <v>55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77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1"/>
      <c r="D16" s="71"/>
      <c r="E16" s="7"/>
      <c r="F16" s="7"/>
      <c r="G16" s="68" t="s">
        <v>15</v>
      </c>
      <c r="H16" s="68"/>
      <c r="I16" s="81">
        <f>დათვალიერება!G19</f>
        <v>125</v>
      </c>
      <c r="J16" s="82"/>
      <c r="K16" s="82"/>
      <c r="L16" s="82"/>
      <c r="M16" s="83"/>
      <c r="BQ16" s="1">
        <v>0.3</v>
      </c>
      <c r="BS16" s="63"/>
      <c r="BT16" s="1" t="s">
        <v>56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82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1"/>
      <c r="D17" s="71"/>
      <c r="E17" s="7"/>
      <c r="F17" s="7"/>
      <c r="G17" s="68" t="s">
        <v>16</v>
      </c>
      <c r="H17" s="68"/>
      <c r="I17" s="68"/>
      <c r="J17" s="81">
        <v>1210</v>
      </c>
      <c r="K17" s="82"/>
      <c r="L17" s="82"/>
      <c r="M17" s="83"/>
      <c r="BQ17" s="1">
        <v>0.4</v>
      </c>
      <c r="BS17" s="63"/>
      <c r="BT17" s="1" t="s">
        <v>57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1"/>
      <c r="D18" s="71"/>
      <c r="E18" s="7"/>
      <c r="F18" s="7"/>
      <c r="G18" s="68" t="s">
        <v>17</v>
      </c>
      <c r="H18" s="68"/>
      <c r="I18" s="68"/>
      <c r="J18" s="81" t="s">
        <v>158</v>
      </c>
      <c r="K18" s="82"/>
      <c r="L18" s="82"/>
      <c r="M18" s="83"/>
      <c r="BQ18" s="1">
        <v>0.5</v>
      </c>
      <c r="BS18" s="63"/>
      <c r="BT18" s="1" t="s">
        <v>58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1"/>
      <c r="D19" s="71"/>
      <c r="E19" s="7"/>
      <c r="F19" s="7"/>
      <c r="G19" s="68" t="s">
        <v>18</v>
      </c>
      <c r="H19" s="68"/>
      <c r="I19" s="68"/>
      <c r="J19" s="81">
        <f>დათვალიერება!G14</f>
        <v>25</v>
      </c>
      <c r="K19" s="82"/>
      <c r="L19" s="82"/>
      <c r="M19" s="83"/>
      <c r="BQ19" s="1">
        <v>0.6</v>
      </c>
      <c r="BS19" s="63"/>
      <c r="BT19" s="1" t="s">
        <v>59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1"/>
      <c r="D20" s="71"/>
      <c r="E20" s="7"/>
      <c r="F20" s="7"/>
      <c r="G20" s="69"/>
      <c r="H20" s="69"/>
      <c r="I20" s="69"/>
      <c r="J20" s="69"/>
      <c r="K20" s="69"/>
      <c r="L20" s="69"/>
      <c r="M20" s="69"/>
      <c r="BQ20" s="1">
        <v>0.7</v>
      </c>
      <c r="BS20" s="63"/>
      <c r="BT20" s="1" t="s">
        <v>60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1"/>
      <c r="D21" s="71"/>
      <c r="E21" s="7"/>
      <c r="F21" s="7"/>
      <c r="G21" s="69"/>
      <c r="H21" s="69"/>
      <c r="I21" s="69"/>
      <c r="J21" s="69"/>
      <c r="K21" s="69"/>
      <c r="L21" s="69"/>
      <c r="M21" s="69"/>
      <c r="BQ21" s="1">
        <v>0.8</v>
      </c>
      <c r="BS21" s="63"/>
      <c r="BT21" s="1" t="s">
        <v>53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78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BQ22" s="1">
        <v>0.9</v>
      </c>
      <c r="BS22" s="63"/>
      <c r="BT22" s="1" t="s">
        <v>61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78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39" t="s">
        <v>86</v>
      </c>
      <c r="D23" s="35" t="s">
        <v>87</v>
      </c>
      <c r="E23" s="64" t="s">
        <v>88</v>
      </c>
      <c r="F23" s="65"/>
      <c r="G23" s="39" t="s">
        <v>89</v>
      </c>
      <c r="H23" s="39"/>
      <c r="I23" s="39"/>
      <c r="J23" s="39"/>
      <c r="K23" s="39"/>
      <c r="L23" s="39" t="s">
        <v>96</v>
      </c>
      <c r="M23" s="39" t="s">
        <v>97</v>
      </c>
      <c r="BQ23" s="1">
        <v>1</v>
      </c>
      <c r="BS23" s="63"/>
      <c r="BT23" s="1" t="s">
        <v>84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83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39"/>
      <c r="D24" s="35"/>
      <c r="E24" s="66"/>
      <c r="F24" s="67"/>
      <c r="G24" s="35" t="s">
        <v>90</v>
      </c>
      <c r="H24" s="35" t="s">
        <v>91</v>
      </c>
      <c r="I24" s="35" t="s">
        <v>92</v>
      </c>
      <c r="J24" s="35"/>
      <c r="K24" s="35"/>
      <c r="L24" s="39"/>
      <c r="M24" s="39"/>
      <c r="BS24" s="63"/>
      <c r="BT24" s="1" t="s">
        <v>62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39"/>
      <c r="D25" s="35"/>
      <c r="E25" s="9" t="s">
        <v>98</v>
      </c>
      <c r="F25" s="9" t="s">
        <v>93</v>
      </c>
      <c r="G25" s="35"/>
      <c r="H25" s="35"/>
      <c r="I25" s="10" t="s">
        <v>94</v>
      </c>
      <c r="J25" s="10" t="s">
        <v>93</v>
      </c>
      <c r="K25" s="11" t="s">
        <v>95</v>
      </c>
      <c r="L25" s="39"/>
      <c r="M25" s="39"/>
      <c r="BS25" s="63"/>
      <c r="BT25" s="1" t="s">
        <v>53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99</v>
      </c>
      <c r="M26" s="11" t="s">
        <v>100</v>
      </c>
      <c r="BS26" s="63" t="s">
        <v>157</v>
      </c>
      <c r="BT26" s="1" t="s">
        <v>63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რცხილაV20</v>
      </c>
      <c r="B27" s="1" t="s">
        <v>27</v>
      </c>
      <c r="C27" s="12">
        <v>479</v>
      </c>
      <c r="D27" s="12" t="s">
        <v>187</v>
      </c>
      <c r="E27" s="12"/>
      <c r="F27" s="12">
        <v>20</v>
      </c>
      <c r="G27" s="12">
        <f>VLOOKUP(A27,[1]Лист1!$A$3:$J$9859,7,0)</f>
        <v>0.16</v>
      </c>
      <c r="H27" s="12">
        <f>VLOOKUP(A27,[1]Лист1!$A$3:$J$9858,8,0)</f>
        <v>0.02</v>
      </c>
      <c r="I27" s="13">
        <f>IF(E27&gt;0,(G27+H27),0)</f>
        <v>0</v>
      </c>
      <c r="J27" s="13">
        <f>IF(F27&gt;0,(G27+H27),0)</f>
        <v>0.18</v>
      </c>
      <c r="K27" s="13">
        <f>I27+J27</f>
        <v>0.18</v>
      </c>
      <c r="L27" s="12"/>
      <c r="M27" s="12"/>
      <c r="BS27" s="63"/>
      <c r="BT27" s="1" t="s">
        <v>64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78" si="0">D28&amp;B28&amp;E28&amp;F28</f>
        <v>წიფელიV20</v>
      </c>
      <c r="B28" s="1" t="s">
        <v>27</v>
      </c>
      <c r="C28" s="12">
        <v>480</v>
      </c>
      <c r="D28" s="12" t="s">
        <v>188</v>
      </c>
      <c r="E28" s="12"/>
      <c r="F28" s="12">
        <v>20</v>
      </c>
      <c r="G28" s="12">
        <f>VLOOKUP(A28,[2]Лист1!$A$1:$J$9811,7,0)</f>
        <v>0.21</v>
      </c>
      <c r="H28" s="12">
        <f>VLOOKUP(A28,[2]Лист1!$A$1:$J$9861,8,0)</f>
        <v>0.02</v>
      </c>
      <c r="I28" s="13">
        <f t="shared" ref="I28:I78" si="1">IF(E28&gt;0,(G28+H28),0)</f>
        <v>0</v>
      </c>
      <c r="J28" s="13">
        <f t="shared" ref="J28:J78" si="2">IF(F28&gt;0,(G28+H28),0)</f>
        <v>0.22999999999999998</v>
      </c>
      <c r="K28" s="13">
        <f t="shared" ref="K28:K78" si="3">I28+J28</f>
        <v>0.22999999999999998</v>
      </c>
      <c r="L28" s="12"/>
      <c r="M28" s="12"/>
      <c r="BS28" s="63"/>
      <c r="BT28" s="1" t="s">
        <v>65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წიფელიV32</v>
      </c>
      <c r="B29" s="1" t="s">
        <v>27</v>
      </c>
      <c r="C29" s="12">
        <v>481</v>
      </c>
      <c r="D29" s="12" t="s">
        <v>188</v>
      </c>
      <c r="E29" s="12"/>
      <c r="F29" s="12">
        <v>32</v>
      </c>
      <c r="G29" s="12">
        <f>VLOOKUP(A29,[2]Лист1!$A$1:$J$9811,7,0)</f>
        <v>0.64</v>
      </c>
      <c r="H29" s="12">
        <f>VLOOKUP(A29,[2]Лист1!$A$1:$J$9861,8,0)</f>
        <v>7.0000000000000007E-2</v>
      </c>
      <c r="I29" s="13">
        <f t="shared" si="1"/>
        <v>0</v>
      </c>
      <c r="J29" s="13">
        <f t="shared" si="2"/>
        <v>0.71</v>
      </c>
      <c r="K29" s="13">
        <f t="shared" si="3"/>
        <v>0.71</v>
      </c>
      <c r="L29" s="12"/>
      <c r="M29" s="12"/>
      <c r="BS29" s="63"/>
      <c r="BT29" s="1" t="s">
        <v>66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მუხაVI24</v>
      </c>
      <c r="B30" s="7" t="s">
        <v>28</v>
      </c>
      <c r="C30" s="12">
        <v>482</v>
      </c>
      <c r="D30" s="12" t="s">
        <v>189</v>
      </c>
      <c r="E30" s="12"/>
      <c r="F30" s="12">
        <v>24</v>
      </c>
      <c r="G30" s="12">
        <f>VLOOKUP(A30,[2]Лист1!$A$1:$J$9811,7,0)</f>
        <v>0.23</v>
      </c>
      <c r="H30" s="12">
        <f>VLOOKUP(A30,[2]Лист1!$A$1:$J$9861,8,0)</f>
        <v>0.03</v>
      </c>
      <c r="I30" s="13">
        <f t="shared" si="1"/>
        <v>0</v>
      </c>
      <c r="J30" s="13">
        <f t="shared" si="2"/>
        <v>0.26</v>
      </c>
      <c r="K30" s="13">
        <f t="shared" si="3"/>
        <v>0.26</v>
      </c>
      <c r="L30" s="12"/>
      <c r="M30" s="12"/>
      <c r="BS30" s="63"/>
      <c r="BT30" s="1" t="s">
        <v>67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რცხილაV20</v>
      </c>
      <c r="B31" s="1" t="s">
        <v>27</v>
      </c>
      <c r="C31" s="12">
        <v>483</v>
      </c>
      <c r="D31" s="12" t="s">
        <v>187</v>
      </c>
      <c r="E31" s="12"/>
      <c r="F31" s="12">
        <v>20</v>
      </c>
      <c r="G31" s="12">
        <f>VLOOKUP(A31,[2]Лист1!$A$1:$J$9811,7,0)</f>
        <v>0.16</v>
      </c>
      <c r="H31" s="12">
        <f>VLOOKUP(A31,[2]Лист1!$A$1:$J$9861,8,0)</f>
        <v>0.02</v>
      </c>
      <c r="I31" s="13">
        <f t="shared" si="1"/>
        <v>0</v>
      </c>
      <c r="J31" s="13">
        <f t="shared" si="2"/>
        <v>0.18</v>
      </c>
      <c r="K31" s="13">
        <f t="shared" si="3"/>
        <v>0.18</v>
      </c>
      <c r="L31" s="12"/>
      <c r="M31" s="12"/>
      <c r="BS31" s="63"/>
      <c r="BT31" s="1" t="s">
        <v>68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რცხილაV24</v>
      </c>
      <c r="B32" s="1" t="s">
        <v>27</v>
      </c>
      <c r="C32" s="12">
        <v>484</v>
      </c>
      <c r="D32" s="12" t="s">
        <v>187</v>
      </c>
      <c r="E32" s="12"/>
      <c r="F32" s="12">
        <v>24</v>
      </c>
      <c r="G32" s="12">
        <f>VLOOKUP(A32,[2]Лист1!$A$1:$J$9811,7,0)</f>
        <v>0.25</v>
      </c>
      <c r="H32" s="12">
        <f>VLOOKUP(A32,[2]Лист1!$A$1:$J$9861,8,0)</f>
        <v>0.03</v>
      </c>
      <c r="I32" s="13">
        <f t="shared" si="1"/>
        <v>0</v>
      </c>
      <c r="J32" s="13">
        <f t="shared" si="2"/>
        <v>0.28000000000000003</v>
      </c>
      <c r="K32" s="13">
        <f t="shared" si="3"/>
        <v>0.28000000000000003</v>
      </c>
      <c r="L32" s="12"/>
      <c r="M32" s="12"/>
      <c r="BQ32" s="1" t="s">
        <v>159</v>
      </c>
      <c r="BS32" s="63"/>
      <c r="BT32" s="1" t="s">
        <v>69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რცხილაV28</v>
      </c>
      <c r="B33" s="1" t="s">
        <v>27</v>
      </c>
      <c r="C33" s="12">
        <v>485</v>
      </c>
      <c r="D33" s="12" t="s">
        <v>187</v>
      </c>
      <c r="E33" s="12"/>
      <c r="F33" s="12">
        <v>28</v>
      </c>
      <c r="G33" s="12">
        <f>VLOOKUP(A33,[2]Лист1!$A$1:$J$9811,7,0)</f>
        <v>0.36</v>
      </c>
      <c r="H33" s="12">
        <f>VLOOKUP(A33,[2]Лист1!$A$1:$J$9861,8,0)</f>
        <v>0.04</v>
      </c>
      <c r="I33" s="13">
        <f t="shared" si="1"/>
        <v>0</v>
      </c>
      <c r="J33" s="13">
        <f t="shared" si="2"/>
        <v>0.39999999999999997</v>
      </c>
      <c r="K33" s="13">
        <f t="shared" si="3"/>
        <v>0.39999999999999997</v>
      </c>
      <c r="L33" s="12"/>
      <c r="M33" s="12"/>
      <c r="BQ33" s="1">
        <v>5</v>
      </c>
      <c r="BS33" s="63"/>
      <c r="BT33" s="1" t="s">
        <v>70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მუხაVI24</v>
      </c>
      <c r="B34" s="7" t="s">
        <v>28</v>
      </c>
      <c r="C34" s="12">
        <v>486</v>
      </c>
      <c r="D34" s="12" t="s">
        <v>189</v>
      </c>
      <c r="E34" s="12"/>
      <c r="F34" s="12">
        <v>24</v>
      </c>
      <c r="G34" s="12">
        <f>VLOOKUP(A34,[2]Лист1!$A$1:$J$9811,7,0)</f>
        <v>0.23</v>
      </c>
      <c r="H34" s="12">
        <f>VLOOKUP(A34,[2]Лист1!$A$1:$J$9861,8,0)</f>
        <v>0.03</v>
      </c>
      <c r="I34" s="13">
        <f t="shared" si="1"/>
        <v>0</v>
      </c>
      <c r="J34" s="13">
        <f t="shared" si="2"/>
        <v>0.26</v>
      </c>
      <c r="K34" s="13">
        <f t="shared" si="3"/>
        <v>0.26</v>
      </c>
      <c r="L34" s="12"/>
      <c r="M34" s="12"/>
      <c r="BQ34" s="1">
        <v>10</v>
      </c>
      <c r="BS34" s="63"/>
      <c r="BT34" s="1" t="s">
        <v>71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რცხილაV24</v>
      </c>
      <c r="B35" s="1" t="s">
        <v>27</v>
      </c>
      <c r="C35" s="12">
        <v>487</v>
      </c>
      <c r="D35" s="12" t="s">
        <v>187</v>
      </c>
      <c r="E35" s="12"/>
      <c r="F35" s="12">
        <v>24</v>
      </c>
      <c r="G35" s="12">
        <f>VLOOKUP(A35,[2]Лист1!$A$1:$J$9811,7,0)</f>
        <v>0.25</v>
      </c>
      <c r="H35" s="12">
        <f>VLOOKUP(A35,[2]Лист1!$A$1:$J$9861,8,0)</f>
        <v>0.03</v>
      </c>
      <c r="I35" s="13">
        <f t="shared" si="1"/>
        <v>0</v>
      </c>
      <c r="J35" s="13">
        <f t="shared" si="2"/>
        <v>0.28000000000000003</v>
      </c>
      <c r="K35" s="13">
        <f t="shared" si="3"/>
        <v>0.28000000000000003</v>
      </c>
      <c r="L35" s="12"/>
      <c r="M35" s="12"/>
      <c r="BQ35" s="1">
        <v>15</v>
      </c>
      <c r="BS35" s="63"/>
      <c r="BT35" s="1" t="s">
        <v>53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მუხაVI16</v>
      </c>
      <c r="B36" s="7" t="s">
        <v>28</v>
      </c>
      <c r="C36" s="12">
        <v>488</v>
      </c>
      <c r="D36" s="12" t="s">
        <v>189</v>
      </c>
      <c r="E36" s="12"/>
      <c r="F36" s="12">
        <v>16</v>
      </c>
      <c r="G36" s="12">
        <f>VLOOKUP(A36,[2]Лист1!$A$1:$J$9811,7,0)</f>
        <v>0.08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0.09</v>
      </c>
      <c r="K36" s="13">
        <f t="shared" si="3"/>
        <v>0.09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79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რცხილაV16</v>
      </c>
      <c r="B37" s="1" t="s">
        <v>27</v>
      </c>
      <c r="C37" s="12">
        <v>489</v>
      </c>
      <c r="D37" s="12" t="s">
        <v>187</v>
      </c>
      <c r="E37" s="12"/>
      <c r="F37" s="12">
        <v>16</v>
      </c>
      <c r="G37" s="12">
        <f>VLOOKUP(A37,[2]Лист1!$A$1:$J$9811,7,0)</f>
        <v>0.1</v>
      </c>
      <c r="H37" s="12">
        <f>VLOOKUP(A37,[2]Лист1!$A$1:$J$9861,8,0)</f>
        <v>0.01</v>
      </c>
      <c r="I37" s="13">
        <f t="shared" si="1"/>
        <v>0</v>
      </c>
      <c r="J37" s="13">
        <f t="shared" si="2"/>
        <v>0.11</v>
      </c>
      <c r="K37" s="13">
        <f t="shared" si="3"/>
        <v>0.11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რცხილაV24</v>
      </c>
      <c r="B38" s="1" t="s">
        <v>27</v>
      </c>
      <c r="C38" s="12">
        <v>490</v>
      </c>
      <c r="D38" s="12" t="s">
        <v>187</v>
      </c>
      <c r="E38" s="12"/>
      <c r="F38" s="12">
        <v>24</v>
      </c>
      <c r="G38" s="12">
        <f>VLOOKUP(A38,[2]Лист1!$A$1:$J$9811,7,0)</f>
        <v>0.25</v>
      </c>
      <c r="H38" s="12">
        <f>VLOOKUP(A38,[2]Лист1!$A$1:$J$9861,8,0)</f>
        <v>0.03</v>
      </c>
      <c r="I38" s="13">
        <f t="shared" si="1"/>
        <v>0</v>
      </c>
      <c r="J38" s="13">
        <f t="shared" si="2"/>
        <v>0.28000000000000003</v>
      </c>
      <c r="K38" s="13">
        <f t="shared" si="3"/>
        <v>0.28000000000000003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წიფელიV24</v>
      </c>
      <c r="B39" s="1" t="s">
        <v>27</v>
      </c>
      <c r="C39" s="12">
        <v>491</v>
      </c>
      <c r="D39" s="12" t="s">
        <v>188</v>
      </c>
      <c r="E39" s="12"/>
      <c r="F39" s="12">
        <v>24</v>
      </c>
      <c r="G39" s="12">
        <f>VLOOKUP(A39,[2]Лист1!$A$1:$J$9811,7,0)</f>
        <v>0.32</v>
      </c>
      <c r="H39" s="12">
        <f>VLOOKUP(A39,[2]Лист1!$A$1:$J$9861,8,0)</f>
        <v>0.04</v>
      </c>
      <c r="I39" s="13">
        <f t="shared" si="1"/>
        <v>0</v>
      </c>
      <c r="J39" s="13">
        <f t="shared" si="2"/>
        <v>0.36</v>
      </c>
      <c r="K39" s="13">
        <f t="shared" si="3"/>
        <v>0.36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რცხილაV20</v>
      </c>
      <c r="B40" s="1" t="s">
        <v>27</v>
      </c>
      <c r="C40" s="12">
        <v>492</v>
      </c>
      <c r="D40" s="12" t="s">
        <v>187</v>
      </c>
      <c r="E40" s="12"/>
      <c r="F40" s="12">
        <v>20</v>
      </c>
      <c r="G40" s="12">
        <f>VLOOKUP(A40,[2]Лист1!$A$1:$J$9811,7,0)</f>
        <v>0.16</v>
      </c>
      <c r="H40" s="12">
        <f>VLOOKUP(A40,[2]Лист1!$A$1:$J$9861,8,0)</f>
        <v>0.02</v>
      </c>
      <c r="I40" s="13">
        <f t="shared" si="1"/>
        <v>0</v>
      </c>
      <c r="J40" s="13">
        <f t="shared" si="2"/>
        <v>0.18</v>
      </c>
      <c r="K40" s="13">
        <f t="shared" si="3"/>
        <v>0.18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მუხაVI24</v>
      </c>
      <c r="B41" s="7" t="s">
        <v>28</v>
      </c>
      <c r="C41" s="12">
        <v>493</v>
      </c>
      <c r="D41" s="12" t="s">
        <v>189</v>
      </c>
      <c r="E41" s="12"/>
      <c r="F41" s="12">
        <v>24</v>
      </c>
      <c r="G41" s="12">
        <f>VLOOKUP(A41,[2]Лист1!$A$1:$J$9811,7,0)</f>
        <v>0.23</v>
      </c>
      <c r="H41" s="12">
        <f>VLOOKUP(A41,[2]Лист1!$A$1:$J$9861,8,0)</f>
        <v>0.03</v>
      </c>
      <c r="I41" s="13">
        <f t="shared" si="1"/>
        <v>0</v>
      </c>
      <c r="J41" s="13">
        <f t="shared" si="2"/>
        <v>0.26</v>
      </c>
      <c r="K41" s="13">
        <f t="shared" si="3"/>
        <v>0.26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კუნელიVI20</v>
      </c>
      <c r="B42" s="1" t="s">
        <v>28</v>
      </c>
      <c r="C42" s="12">
        <v>494</v>
      </c>
      <c r="D42" s="12" t="s">
        <v>190</v>
      </c>
      <c r="E42" s="12"/>
      <c r="F42" s="12">
        <v>20</v>
      </c>
      <c r="G42" s="12">
        <f>VLOOKUP(A42,[2]Лист1!$A$1:$J$9811,7,0)</f>
        <v>0.14000000000000001</v>
      </c>
      <c r="H42" s="12">
        <f>VLOOKUP(A42,[2]Лист1!$A$1:$J$9861,8,0)</f>
        <v>0.02</v>
      </c>
      <c r="I42" s="13">
        <f t="shared" si="1"/>
        <v>0</v>
      </c>
      <c r="J42" s="13">
        <f t="shared" si="2"/>
        <v>0.16</v>
      </c>
      <c r="K42" s="13">
        <f t="shared" si="3"/>
        <v>0.16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მუხაVI28</v>
      </c>
      <c r="B43" s="7" t="s">
        <v>28</v>
      </c>
      <c r="C43" s="12">
        <v>495</v>
      </c>
      <c r="D43" s="12" t="s">
        <v>189</v>
      </c>
      <c r="E43" s="12"/>
      <c r="F43" s="12">
        <v>28</v>
      </c>
      <c r="G43" s="12">
        <f>VLOOKUP(A43,[2]Лист1!$A$1:$J$9811,7,0)</f>
        <v>0.32</v>
      </c>
      <c r="H43" s="12">
        <f>VLOOKUP(A43,[2]Лист1!$A$1:$J$9861,8,0)</f>
        <v>0.04</v>
      </c>
      <c r="I43" s="13">
        <f t="shared" si="1"/>
        <v>0</v>
      </c>
      <c r="J43" s="13">
        <f t="shared" si="2"/>
        <v>0.36</v>
      </c>
      <c r="K43" s="13">
        <f t="shared" si="3"/>
        <v>0.36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პანტაVI16</v>
      </c>
      <c r="B44" s="7" t="s">
        <v>28</v>
      </c>
      <c r="C44" s="12">
        <v>496</v>
      </c>
      <c r="D44" s="12" t="s">
        <v>191</v>
      </c>
      <c r="E44" s="12"/>
      <c r="F44" s="12">
        <v>16</v>
      </c>
      <c r="G44" s="12">
        <f>VLOOKUP(A44,[2]Лист1!$A$1:$J$9811,7,0)</f>
        <v>0.08</v>
      </c>
      <c r="H44" s="12">
        <f>VLOOKUP(A44,[2]Лист1!$A$1:$J$9861,8,0)</f>
        <v>0.01</v>
      </c>
      <c r="I44" s="13">
        <f t="shared" si="1"/>
        <v>0</v>
      </c>
      <c r="J44" s="13">
        <f t="shared" si="2"/>
        <v>0.09</v>
      </c>
      <c r="K44" s="13">
        <f t="shared" si="3"/>
        <v>0.09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მუხაVI80</v>
      </c>
      <c r="B45" s="7" t="s">
        <v>28</v>
      </c>
      <c r="C45" s="12">
        <v>497</v>
      </c>
      <c r="D45" s="12" t="s">
        <v>189</v>
      </c>
      <c r="E45" s="12"/>
      <c r="F45" s="12">
        <v>80</v>
      </c>
      <c r="G45" s="12">
        <f>VLOOKUP(A45,[2]Лист1!$A$1:$J$9811,7,0)</f>
        <v>3.31</v>
      </c>
      <c r="H45" s="12">
        <f>VLOOKUP(A45,[2]Лист1!$A$1:$J$9861,8,0)</f>
        <v>0.37</v>
      </c>
      <c r="I45" s="13">
        <f t="shared" si="1"/>
        <v>0</v>
      </c>
      <c r="J45" s="13">
        <f t="shared" si="2"/>
        <v>3.68</v>
      </c>
      <c r="K45" s="13">
        <f t="shared" si="3"/>
        <v>3.68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რცხილაV20</v>
      </c>
      <c r="B46" s="1" t="s">
        <v>27</v>
      </c>
      <c r="C46" s="12">
        <v>498</v>
      </c>
      <c r="D46" s="12" t="s">
        <v>187</v>
      </c>
      <c r="E46" s="12"/>
      <c r="F46" s="12">
        <v>20</v>
      </c>
      <c r="G46" s="12">
        <f>VLOOKUP(A46,[2]Лист1!$A$1:$J$9811,7,0)</f>
        <v>0.16</v>
      </c>
      <c r="H46" s="12">
        <f>VLOOKUP(A46,[2]Лист1!$A$1:$J$9861,8,0)</f>
        <v>0.02</v>
      </c>
      <c r="I46" s="13">
        <f t="shared" si="1"/>
        <v>0</v>
      </c>
      <c r="J46" s="13">
        <f t="shared" si="2"/>
        <v>0.18</v>
      </c>
      <c r="K46" s="13">
        <f t="shared" si="3"/>
        <v>0.18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რცხილაV14</v>
      </c>
      <c r="B47" s="1" t="s">
        <v>27</v>
      </c>
      <c r="C47" s="12">
        <v>499</v>
      </c>
      <c r="D47" s="12" t="s">
        <v>187</v>
      </c>
      <c r="E47" s="12"/>
      <c r="F47" s="12">
        <v>14</v>
      </c>
      <c r="G47" s="12">
        <f>VLOOKUP(A47,[2]Лист1!$A$1:$J$9811,7,0)</f>
        <v>7.0000000000000007E-2</v>
      </c>
      <c r="H47" s="12">
        <f>VLOOKUP(A47,[2]Лист1!$A$1:$J$9861,8,0)</f>
        <v>0.01</v>
      </c>
      <c r="I47" s="13">
        <f t="shared" si="1"/>
        <v>0</v>
      </c>
      <c r="J47" s="13">
        <f t="shared" si="2"/>
        <v>0.08</v>
      </c>
      <c r="K47" s="13">
        <f t="shared" si="3"/>
        <v>0.08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რცხილაV20</v>
      </c>
      <c r="B48" s="1" t="s">
        <v>27</v>
      </c>
      <c r="C48" s="12">
        <v>500</v>
      </c>
      <c r="D48" s="12" t="s">
        <v>187</v>
      </c>
      <c r="E48" s="12"/>
      <c r="F48" s="12">
        <v>20</v>
      </c>
      <c r="G48" s="12">
        <f>VLOOKUP(A48,[2]Лист1!$A$1:$J$9811,7,0)</f>
        <v>0.16</v>
      </c>
      <c r="H48" s="12">
        <f>VLOOKUP(A48,[2]Лист1!$A$1:$J$9861,8,0)</f>
        <v>0.02</v>
      </c>
      <c r="I48" s="13">
        <f t="shared" si="1"/>
        <v>0</v>
      </c>
      <c r="J48" s="13">
        <f t="shared" si="2"/>
        <v>0.18</v>
      </c>
      <c r="K48" s="13">
        <f t="shared" si="3"/>
        <v>0.18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წიფელიV14</v>
      </c>
      <c r="B49" s="1" t="s">
        <v>27</v>
      </c>
      <c r="C49" s="12">
        <v>501</v>
      </c>
      <c r="D49" s="12" t="s">
        <v>188</v>
      </c>
      <c r="E49" s="12"/>
      <c r="F49" s="12">
        <v>14</v>
      </c>
      <c r="G49" s="12">
        <f>VLOOKUP(A49,[2]Лист1!$A$1:$J$9811,7,0)</f>
        <v>0.09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9.9999999999999992E-2</v>
      </c>
      <c r="K49" s="13">
        <f t="shared" si="3"/>
        <v>9.9999999999999992E-2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წიფელიV20</v>
      </c>
      <c r="B50" s="1" t="s">
        <v>27</v>
      </c>
      <c r="C50" s="12">
        <v>502</v>
      </c>
      <c r="D50" s="12" t="s">
        <v>188</v>
      </c>
      <c r="E50" s="12"/>
      <c r="F50" s="12">
        <v>20</v>
      </c>
      <c r="G50" s="12">
        <f>VLOOKUP(A50,[2]Лист1!$A$1:$J$9811,7,0)</f>
        <v>0.21</v>
      </c>
      <c r="H50" s="12">
        <f>VLOOKUP(A50,[2]Лист1!$A$1:$J$9861,8,0)</f>
        <v>0.02</v>
      </c>
      <c r="I50" s="13">
        <f t="shared" si="1"/>
        <v>0</v>
      </c>
      <c r="J50" s="13">
        <f t="shared" si="2"/>
        <v>0.22999999999999998</v>
      </c>
      <c r="K50" s="13">
        <f t="shared" si="3"/>
        <v>0.22999999999999998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რცხილაV24</v>
      </c>
      <c r="B51" s="1" t="s">
        <v>27</v>
      </c>
      <c r="C51" s="12">
        <v>503</v>
      </c>
      <c r="D51" s="12" t="s">
        <v>187</v>
      </c>
      <c r="E51" s="12"/>
      <c r="F51" s="12">
        <v>24</v>
      </c>
      <c r="G51" s="12">
        <f>VLOOKUP(A51,[2]Лист1!$A$1:$J$9811,7,0)</f>
        <v>0.25</v>
      </c>
      <c r="H51" s="12">
        <f>VLOOKUP(A51,[2]Лист1!$A$1:$J$9861,8,0)</f>
        <v>0.03</v>
      </c>
      <c r="I51" s="13">
        <f t="shared" si="1"/>
        <v>0</v>
      </c>
      <c r="J51" s="13">
        <f t="shared" si="2"/>
        <v>0.28000000000000003</v>
      </c>
      <c r="K51" s="13">
        <f t="shared" si="3"/>
        <v>0.28000000000000003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მუხაVI16</v>
      </c>
      <c r="B52" s="7" t="s">
        <v>28</v>
      </c>
      <c r="C52" s="12">
        <v>504</v>
      </c>
      <c r="D52" s="12" t="s">
        <v>189</v>
      </c>
      <c r="E52" s="12"/>
      <c r="F52" s="12">
        <v>16</v>
      </c>
      <c r="G52" s="12">
        <f>VLOOKUP(A52,[2]Лист1!$A$1:$J$9811,7,0)</f>
        <v>0.08</v>
      </c>
      <c r="H52" s="12">
        <f>VLOOKUP(A52,[2]Лист1!$A$1:$J$9861,8,0)</f>
        <v>0.01</v>
      </c>
      <c r="I52" s="13">
        <f t="shared" si="1"/>
        <v>0</v>
      </c>
      <c r="J52" s="13">
        <f t="shared" si="2"/>
        <v>0.09</v>
      </c>
      <c r="K52" s="13">
        <f t="shared" si="3"/>
        <v>0.09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მუხაVI36</v>
      </c>
      <c r="B53" s="7" t="s">
        <v>28</v>
      </c>
      <c r="C53" s="12">
        <v>505</v>
      </c>
      <c r="D53" s="12" t="s">
        <v>189</v>
      </c>
      <c r="E53" s="12"/>
      <c r="F53" s="12">
        <v>36</v>
      </c>
      <c r="G53" s="12">
        <f>VLOOKUP(A53,[2]Лист1!$A$1:$J$9811,7,0)</f>
        <v>0.56000000000000005</v>
      </c>
      <c r="H53" s="12">
        <f>VLOOKUP(A53,[2]Лист1!$A$1:$J$9861,8,0)</f>
        <v>0.06</v>
      </c>
      <c r="I53" s="13">
        <f t="shared" si="1"/>
        <v>0</v>
      </c>
      <c r="J53" s="13">
        <f t="shared" si="2"/>
        <v>0.62000000000000011</v>
      </c>
      <c r="K53" s="13">
        <f t="shared" si="3"/>
        <v>0.62000000000000011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ბალამწარაVI20</v>
      </c>
      <c r="B54" s="1" t="s">
        <v>28</v>
      </c>
      <c r="C54" s="12">
        <v>506</v>
      </c>
      <c r="D54" s="12" t="s">
        <v>192</v>
      </c>
      <c r="E54" s="12"/>
      <c r="F54" s="12">
        <v>20</v>
      </c>
      <c r="G54" s="12">
        <f>VLOOKUP(A54,[2]Лист1!$A$1:$J$9811,7,0)</f>
        <v>0.14000000000000001</v>
      </c>
      <c r="H54" s="12">
        <f>VLOOKUP(A54,[2]Лист1!$A$1:$J$9861,8,0)</f>
        <v>0.02</v>
      </c>
      <c r="I54" s="13">
        <f t="shared" si="1"/>
        <v>0</v>
      </c>
      <c r="J54" s="13">
        <f t="shared" si="2"/>
        <v>0.16</v>
      </c>
      <c r="K54" s="13">
        <f t="shared" si="3"/>
        <v>0.16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მუხაVI28</v>
      </c>
      <c r="B55" s="7" t="s">
        <v>28</v>
      </c>
      <c r="C55" s="12">
        <v>507</v>
      </c>
      <c r="D55" s="12" t="s">
        <v>189</v>
      </c>
      <c r="E55" s="12"/>
      <c r="F55" s="12">
        <v>28</v>
      </c>
      <c r="G55" s="12">
        <f>VLOOKUP(A55,[2]Лист1!$A$1:$J$9811,7,0)</f>
        <v>0.32</v>
      </c>
      <c r="H55" s="12">
        <f>VLOOKUP(A55,[2]Лист1!$A$1:$J$9861,8,0)</f>
        <v>0.04</v>
      </c>
      <c r="I55" s="13">
        <f t="shared" si="1"/>
        <v>0</v>
      </c>
      <c r="J55" s="13">
        <f t="shared" si="2"/>
        <v>0.36</v>
      </c>
      <c r="K55" s="13">
        <f t="shared" si="3"/>
        <v>0.36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ბალამწარაVI20</v>
      </c>
      <c r="B56" s="1" t="s">
        <v>28</v>
      </c>
      <c r="C56" s="12">
        <v>508</v>
      </c>
      <c r="D56" s="12" t="s">
        <v>192</v>
      </c>
      <c r="E56" s="12"/>
      <c r="F56" s="12">
        <v>20</v>
      </c>
      <c r="G56" s="12">
        <f>VLOOKUP(A56,[2]Лист1!$A$1:$J$9811,7,0)</f>
        <v>0.14000000000000001</v>
      </c>
      <c r="H56" s="12">
        <f>VLOOKUP(A56,[2]Лист1!$A$1:$J$9861,8,0)</f>
        <v>0.02</v>
      </c>
      <c r="I56" s="13">
        <f t="shared" si="1"/>
        <v>0</v>
      </c>
      <c r="J56" s="13">
        <f t="shared" si="2"/>
        <v>0.16</v>
      </c>
      <c r="K56" s="13">
        <f t="shared" si="3"/>
        <v>0.16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თხილიVI20</v>
      </c>
      <c r="B57" s="1" t="s">
        <v>28</v>
      </c>
      <c r="C57" s="12">
        <v>509</v>
      </c>
      <c r="D57" s="12" t="s">
        <v>193</v>
      </c>
      <c r="E57" s="12"/>
      <c r="F57" s="12">
        <v>20</v>
      </c>
      <c r="G57" s="12">
        <f>VLOOKUP(A57,[2]Лист1!$A$1:$J$9811,7,0)</f>
        <v>0.15</v>
      </c>
      <c r="H57" s="12">
        <f>VLOOKUP(A57,[2]Лист1!$A$1:$J$9861,8,0)</f>
        <v>0.02</v>
      </c>
      <c r="I57" s="13">
        <f t="shared" si="1"/>
        <v>0</v>
      </c>
      <c r="J57" s="13">
        <f t="shared" si="2"/>
        <v>0.16999999999999998</v>
      </c>
      <c r="K57" s="13">
        <f t="shared" si="3"/>
        <v>0.16999999999999998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ნეკერჩხალიVI12</v>
      </c>
      <c r="B58" s="7" t="s">
        <v>28</v>
      </c>
      <c r="C58" s="12">
        <v>510</v>
      </c>
      <c r="D58" s="12" t="s">
        <v>194</v>
      </c>
      <c r="E58" s="12"/>
      <c r="F58" s="12">
        <v>12</v>
      </c>
      <c r="G58" s="12">
        <f>VLOOKUP(A58,[2]Лист1!$A$1:$J$9811,7,0)</f>
        <v>0.04</v>
      </c>
      <c r="H58" s="12">
        <f>VLOOKUP(A58,[2]Лист1!$A$1:$J$9861,8,0)</f>
        <v>0.01</v>
      </c>
      <c r="I58" s="13">
        <f t="shared" si="1"/>
        <v>0</v>
      </c>
      <c r="J58" s="13">
        <f t="shared" si="2"/>
        <v>0.05</v>
      </c>
      <c r="K58" s="13">
        <f t="shared" si="3"/>
        <v>0.05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იფანიVI36</v>
      </c>
      <c r="B59" s="1" t="s">
        <v>28</v>
      </c>
      <c r="C59" s="12">
        <v>511</v>
      </c>
      <c r="D59" s="12" t="s">
        <v>195</v>
      </c>
      <c r="E59" s="12"/>
      <c r="F59" s="12">
        <v>36</v>
      </c>
      <c r="G59" s="12">
        <f>VLOOKUP(A59,[2]Лист1!$A$1:$J$9811,7,0)</f>
        <v>0.56000000000000005</v>
      </c>
      <c r="H59" s="12">
        <f>VLOOKUP(A59,[2]Лист1!$A$1:$J$9861,8,0)</f>
        <v>0.06</v>
      </c>
      <c r="I59" s="13">
        <f t="shared" si="1"/>
        <v>0</v>
      </c>
      <c r="J59" s="13">
        <f t="shared" si="2"/>
        <v>0.62000000000000011</v>
      </c>
      <c r="K59" s="13">
        <f t="shared" si="3"/>
        <v>0.62000000000000011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ნეკერჩხალიVI32</v>
      </c>
      <c r="B60" s="7" t="s">
        <v>28</v>
      </c>
      <c r="C60" s="12">
        <v>512</v>
      </c>
      <c r="D60" s="12" t="s">
        <v>194</v>
      </c>
      <c r="E60" s="12"/>
      <c r="F60" s="12">
        <v>32</v>
      </c>
      <c r="G60" s="12">
        <f>VLOOKUP(A60,[2]Лист1!$A$1:$J$9811,7,0)</f>
        <v>0.43</v>
      </c>
      <c r="H60" s="12">
        <f>VLOOKUP(A60,[2]Лист1!$A$1:$J$9861,8,0)</f>
        <v>0.05</v>
      </c>
      <c r="I60" s="13">
        <f t="shared" si="1"/>
        <v>0</v>
      </c>
      <c r="J60" s="13">
        <f t="shared" si="2"/>
        <v>0.48</v>
      </c>
      <c r="K60" s="13">
        <f t="shared" si="3"/>
        <v>0.48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ნეკერჩხალიVI24</v>
      </c>
      <c r="B61" s="7" t="s">
        <v>28</v>
      </c>
      <c r="C61" s="12">
        <v>513</v>
      </c>
      <c r="D61" s="12" t="s">
        <v>194</v>
      </c>
      <c r="E61" s="12"/>
      <c r="F61" s="12">
        <v>24</v>
      </c>
      <c r="G61" s="12">
        <f>VLOOKUP(A61,[2]Лист1!$A$1:$J$9811,7,0)</f>
        <v>0.23</v>
      </c>
      <c r="H61" s="12">
        <f>VLOOKUP(A61,[2]Лист1!$A$1:$J$9861,8,0)</f>
        <v>0.03</v>
      </c>
      <c r="I61" s="13">
        <f t="shared" si="1"/>
        <v>0</v>
      </c>
      <c r="J61" s="13">
        <f t="shared" si="2"/>
        <v>0.26</v>
      </c>
      <c r="K61" s="13">
        <f t="shared" si="3"/>
        <v>0.26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ნეკერჩხალიVI16</v>
      </c>
      <c r="B62" s="7" t="s">
        <v>28</v>
      </c>
      <c r="C62" s="12">
        <v>514</v>
      </c>
      <c r="D62" s="12" t="s">
        <v>194</v>
      </c>
      <c r="E62" s="12"/>
      <c r="F62" s="12">
        <v>16</v>
      </c>
      <c r="G62" s="12">
        <f>VLOOKUP(A62,[2]Лист1!$A$1:$J$9811,7,0)</f>
        <v>0.08</v>
      </c>
      <c r="H62" s="12">
        <f>VLOOKUP(A62,[2]Лист1!$A$1:$J$9861,8,0)</f>
        <v>0.01</v>
      </c>
      <c r="I62" s="13">
        <f t="shared" si="1"/>
        <v>0</v>
      </c>
      <c r="J62" s="13">
        <f t="shared" si="2"/>
        <v>0.09</v>
      </c>
      <c r="K62" s="13">
        <f t="shared" si="3"/>
        <v>0.09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ვაშლიVI40</v>
      </c>
      <c r="B63" s="1" t="s">
        <v>28</v>
      </c>
      <c r="C63" s="12">
        <v>515</v>
      </c>
      <c r="D63" s="12" t="s">
        <v>196</v>
      </c>
      <c r="E63" s="12"/>
      <c r="F63" s="12">
        <v>40</v>
      </c>
      <c r="G63" s="12">
        <f>VLOOKUP(A63,[1]Лист1!$A$3:$J$10452,7,0)</f>
        <v>0.76</v>
      </c>
      <c r="H63" s="12">
        <f>VLOOKUP(A63,[1]Лист1!$A$3:$J$10273,8,0)</f>
        <v>0.08</v>
      </c>
      <c r="I63" s="13">
        <f t="shared" si="1"/>
        <v>0</v>
      </c>
      <c r="J63" s="13">
        <f t="shared" si="2"/>
        <v>0.84</v>
      </c>
      <c r="K63" s="13">
        <f t="shared" si="3"/>
        <v>0.84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ვაშლიVI28</v>
      </c>
      <c r="B64" s="1" t="s">
        <v>28</v>
      </c>
      <c r="C64" s="12">
        <v>516</v>
      </c>
      <c r="D64" s="12" t="s">
        <v>196</v>
      </c>
      <c r="E64" s="12"/>
      <c r="F64" s="12">
        <v>28</v>
      </c>
      <c r="G64" s="12">
        <f>VLOOKUP(A64,[1]Лист1!$A$3:$J$10452,7,0)</f>
        <v>0.33</v>
      </c>
      <c r="H64" s="12">
        <f>VLOOKUP(A64,[1]Лист1!$A$3:$J$10273,8,0)</f>
        <v>0.04</v>
      </c>
      <c r="I64" s="13">
        <f t="shared" si="1"/>
        <v>0</v>
      </c>
      <c r="J64" s="13">
        <f t="shared" si="2"/>
        <v>0.37</v>
      </c>
      <c r="K64" s="13">
        <f t="shared" si="3"/>
        <v>0.37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ნეკერჩხალიVI40</v>
      </c>
      <c r="B65" s="7" t="s">
        <v>28</v>
      </c>
      <c r="C65" s="12">
        <v>517</v>
      </c>
      <c r="D65" s="12" t="s">
        <v>194</v>
      </c>
      <c r="E65" s="12"/>
      <c r="F65" s="12">
        <v>40</v>
      </c>
      <c r="G65" s="12">
        <f>VLOOKUP(A65,[2]Лист1!$A$1:$J$9811,7,0)</f>
        <v>0.71</v>
      </c>
      <c r="H65" s="12">
        <f>VLOOKUP(A65,[2]Лист1!$A$1:$J$9861,8,0)</f>
        <v>0.08</v>
      </c>
      <c r="I65" s="13">
        <f t="shared" si="1"/>
        <v>0</v>
      </c>
      <c r="J65" s="13">
        <f t="shared" si="2"/>
        <v>0.78999999999999992</v>
      </c>
      <c r="K65" s="13">
        <f t="shared" si="3"/>
        <v>0.78999999999999992</v>
      </c>
      <c r="L65" s="12"/>
      <c r="M65" s="12"/>
      <c r="BQ65" s="1" t="s">
        <v>32</v>
      </c>
      <c r="BS65" s="1" t="s">
        <v>72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მუხაVI48</v>
      </c>
      <c r="B66" s="7" t="s">
        <v>28</v>
      </c>
      <c r="C66" s="12">
        <v>518</v>
      </c>
      <c r="D66" s="12" t="s">
        <v>189</v>
      </c>
      <c r="E66" s="12"/>
      <c r="F66" s="12">
        <v>48</v>
      </c>
      <c r="G66" s="12">
        <f>VLOOKUP(A66,[2]Лист1!$A$1:$J$9811,7,0)</f>
        <v>1.07</v>
      </c>
      <c r="H66" s="12">
        <f>VLOOKUP(A66,[2]Лист1!$A$1:$J$9861,8,0)</f>
        <v>0.12</v>
      </c>
      <c r="I66" s="13">
        <f t="shared" si="1"/>
        <v>0</v>
      </c>
      <c r="J66" s="13">
        <f t="shared" si="2"/>
        <v>1.19</v>
      </c>
      <c r="K66" s="13">
        <f t="shared" si="3"/>
        <v>1.19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ვაშლიVI32</v>
      </c>
      <c r="B67" s="1" t="s">
        <v>28</v>
      </c>
      <c r="C67" s="12">
        <v>519</v>
      </c>
      <c r="D67" s="12" t="s">
        <v>196</v>
      </c>
      <c r="E67" s="12"/>
      <c r="F67" s="12">
        <v>32</v>
      </c>
      <c r="G67" s="12">
        <f>VLOOKUP(A67,[1]Лист1!$A$3:$J$10452,7,0)</f>
        <v>0.45</v>
      </c>
      <c r="H67" s="12">
        <f>VLOOKUP(A67,[1]Лист1!$A$3:$J$10273,8,0)</f>
        <v>0.05</v>
      </c>
      <c r="I67" s="13">
        <f t="shared" si="1"/>
        <v>0</v>
      </c>
      <c r="J67" s="13">
        <f t="shared" si="2"/>
        <v>0.5</v>
      </c>
      <c r="K67" s="13">
        <f t="shared" si="3"/>
        <v>0.5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ვაშლიVI24</v>
      </c>
      <c r="B68" s="1" t="s">
        <v>28</v>
      </c>
      <c r="C68" s="12">
        <v>520</v>
      </c>
      <c r="D68" s="12" t="s">
        <v>196</v>
      </c>
      <c r="E68" s="12"/>
      <c r="F68" s="12">
        <v>24</v>
      </c>
      <c r="G68" s="12">
        <f>VLOOKUP(A68,[1]Лист1!$A$3:$J$10452,7,0)</f>
        <v>0.23</v>
      </c>
      <c r="H68" s="12">
        <f>VLOOKUP(A68,[1]Лист1!$A$3:$J$10273,8,0)</f>
        <v>0.03</v>
      </c>
      <c r="I68" s="13">
        <f t="shared" si="1"/>
        <v>0</v>
      </c>
      <c r="J68" s="13">
        <f t="shared" si="2"/>
        <v>0.26</v>
      </c>
      <c r="K68" s="13">
        <f t="shared" si="3"/>
        <v>0.26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კუნელიVI16</v>
      </c>
      <c r="B69" s="1" t="s">
        <v>28</v>
      </c>
      <c r="C69" s="12">
        <v>521</v>
      </c>
      <c r="D69" s="12" t="s">
        <v>190</v>
      </c>
      <c r="E69" s="12"/>
      <c r="F69" s="12">
        <v>16</v>
      </c>
      <c r="G69" s="12">
        <f>VLOOKUP(A69,[2]Лист1!$A$1:$J$9811,7,0)</f>
        <v>0.08</v>
      </c>
      <c r="H69" s="12">
        <f>VLOOKUP(A69,[2]Лист1!$A$1:$J$9861,8,0)</f>
        <v>0.01</v>
      </c>
      <c r="I69" s="13">
        <f t="shared" si="1"/>
        <v>0</v>
      </c>
      <c r="J69" s="13">
        <f t="shared" si="2"/>
        <v>0.09</v>
      </c>
      <c r="K69" s="13">
        <f t="shared" si="3"/>
        <v>0.09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ვაშლიVI16</v>
      </c>
      <c r="B70" s="1" t="s">
        <v>28</v>
      </c>
      <c r="C70" s="12">
        <v>522</v>
      </c>
      <c r="D70" s="12" t="s">
        <v>196</v>
      </c>
      <c r="E70" s="12"/>
      <c r="F70" s="12">
        <v>16</v>
      </c>
      <c r="G70" s="12">
        <f>VLOOKUP(A70,[1]Лист1!$A$3:$J$10452,7,0)</f>
        <v>0.09</v>
      </c>
      <c r="H70" s="12">
        <f>VLOOKUP(A70,[1]Лист1!$A$3:$J$10273,8,0)</f>
        <v>0.01</v>
      </c>
      <c r="I70" s="13">
        <f t="shared" si="1"/>
        <v>0</v>
      </c>
      <c r="J70" s="13">
        <f t="shared" si="2"/>
        <v>9.9999999999999992E-2</v>
      </c>
      <c r="K70" s="13">
        <f t="shared" si="3"/>
        <v>9.9999999999999992E-2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ბალამწარაVI12</v>
      </c>
      <c r="B71" s="1" t="s">
        <v>28</v>
      </c>
      <c r="C71" s="12">
        <v>523</v>
      </c>
      <c r="D71" s="12" t="s">
        <v>192</v>
      </c>
      <c r="E71" s="12"/>
      <c r="F71" s="12">
        <v>12</v>
      </c>
      <c r="G71" s="12">
        <f>VLOOKUP(A71,[2]Лист1!$A$1:$J$9811,7,0)</f>
        <v>0.04</v>
      </c>
      <c r="H71" s="12">
        <f>VLOOKUP(A71,[2]Лист1!$A$1:$J$9861,8,0)</f>
        <v>0.01</v>
      </c>
      <c r="I71" s="13">
        <f t="shared" si="1"/>
        <v>0</v>
      </c>
      <c r="J71" s="13">
        <f t="shared" si="2"/>
        <v>0.05</v>
      </c>
      <c r="K71" s="13">
        <f t="shared" si="3"/>
        <v>0.05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იფანიVI16</v>
      </c>
      <c r="B72" s="1" t="s">
        <v>28</v>
      </c>
      <c r="C72" s="12">
        <v>524</v>
      </c>
      <c r="D72" s="12" t="s">
        <v>195</v>
      </c>
      <c r="E72" s="12"/>
      <c r="F72" s="12">
        <v>16</v>
      </c>
      <c r="G72" s="12">
        <f>VLOOKUP(A72,[2]Лист1!$A$1:$J$9811,7,0)</f>
        <v>0.08</v>
      </c>
      <c r="H72" s="12">
        <f>VLOOKUP(A72,[2]Лист1!$A$1:$J$9861,8,0)</f>
        <v>0.01</v>
      </c>
      <c r="I72" s="13">
        <f t="shared" si="1"/>
        <v>0</v>
      </c>
      <c r="J72" s="13">
        <f t="shared" si="2"/>
        <v>0.09</v>
      </c>
      <c r="K72" s="13">
        <f t="shared" si="3"/>
        <v>0.09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რცხილაV28</v>
      </c>
      <c r="B73" s="1" t="s">
        <v>27</v>
      </c>
      <c r="C73" s="12">
        <v>525</v>
      </c>
      <c r="D73" s="12" t="s">
        <v>187</v>
      </c>
      <c r="E73" s="12"/>
      <c r="F73" s="12">
        <v>28</v>
      </c>
      <c r="G73" s="12">
        <f>VLOOKUP(A73,[2]Лист1!$A$1:$J$9811,7,0)</f>
        <v>0.36</v>
      </c>
      <c r="H73" s="12">
        <f>VLOOKUP(A73,[2]Лист1!$A$1:$J$9861,8,0)</f>
        <v>0.04</v>
      </c>
      <c r="I73" s="13">
        <f t="shared" si="1"/>
        <v>0</v>
      </c>
      <c r="J73" s="13">
        <f t="shared" si="2"/>
        <v>0.39999999999999997</v>
      </c>
      <c r="K73" s="13">
        <f t="shared" si="3"/>
        <v>0.39999999999999997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მუხაVI20</v>
      </c>
      <c r="B74" s="7" t="s">
        <v>28</v>
      </c>
      <c r="C74" s="12">
        <v>526</v>
      </c>
      <c r="D74" s="12" t="s">
        <v>189</v>
      </c>
      <c r="E74" s="12"/>
      <c r="F74" s="12">
        <v>20</v>
      </c>
      <c r="G74" s="12">
        <f>VLOOKUP(A74,[2]Лист1!$A$1:$J$9811,7,0)</f>
        <v>0.14000000000000001</v>
      </c>
      <c r="H74" s="12">
        <f>VLOOKUP(A74,[2]Лист1!$A$1:$J$9861,8,0)</f>
        <v>0.02</v>
      </c>
      <c r="I74" s="13">
        <f t="shared" si="1"/>
        <v>0</v>
      </c>
      <c r="J74" s="13">
        <f t="shared" si="2"/>
        <v>0.16</v>
      </c>
      <c r="K74" s="13">
        <f t="shared" si="3"/>
        <v>0.16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მუხაVI28</v>
      </c>
      <c r="B75" s="7" t="s">
        <v>28</v>
      </c>
      <c r="C75" s="12">
        <v>527</v>
      </c>
      <c r="D75" s="12" t="s">
        <v>189</v>
      </c>
      <c r="E75" s="12"/>
      <c r="F75" s="12">
        <v>28</v>
      </c>
      <c r="G75" s="12">
        <f>VLOOKUP(A75,[2]Лист1!$A$1:$J$9811,7,0)</f>
        <v>0.32</v>
      </c>
      <c r="H75" s="12">
        <f>VLOOKUP(A75,[2]Лист1!$A$1:$J$9861,8,0)</f>
        <v>0.04</v>
      </c>
      <c r="I75" s="13">
        <f t="shared" si="1"/>
        <v>0</v>
      </c>
      <c r="J75" s="13">
        <f t="shared" si="2"/>
        <v>0.36</v>
      </c>
      <c r="K75" s="13">
        <f t="shared" si="3"/>
        <v>0.36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მუხაVI20</v>
      </c>
      <c r="B76" s="7" t="s">
        <v>28</v>
      </c>
      <c r="C76" s="12">
        <v>528</v>
      </c>
      <c r="D76" s="12" t="s">
        <v>189</v>
      </c>
      <c r="E76" s="12"/>
      <c r="F76" s="12">
        <v>20</v>
      </c>
      <c r="G76" s="12">
        <f>VLOOKUP(A76,[2]Лист1!$A$1:$J$9811,7,0)</f>
        <v>0.14000000000000001</v>
      </c>
      <c r="H76" s="12">
        <f>VLOOKUP(A76,[2]Лист1!$A$1:$J$9861,8,0)</f>
        <v>0.02</v>
      </c>
      <c r="I76" s="13">
        <f t="shared" si="1"/>
        <v>0</v>
      </c>
      <c r="J76" s="13">
        <f t="shared" si="2"/>
        <v>0.16</v>
      </c>
      <c r="K76" s="13">
        <f t="shared" si="3"/>
        <v>0.16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ბალამწარაVI20</v>
      </c>
      <c r="B77" s="1" t="s">
        <v>28</v>
      </c>
      <c r="C77" s="12">
        <v>529</v>
      </c>
      <c r="D77" s="12" t="s">
        <v>192</v>
      </c>
      <c r="E77" s="12"/>
      <c r="F77" s="12">
        <v>20</v>
      </c>
      <c r="G77" s="12">
        <f>VLOOKUP(A77,[2]Лист1!$A$1:$J$9811,7,0)</f>
        <v>0.14000000000000001</v>
      </c>
      <c r="H77" s="12">
        <f>VLOOKUP(A77,[2]Лист1!$A$1:$J$9861,8,0)</f>
        <v>0.02</v>
      </c>
      <c r="I77" s="13">
        <f t="shared" si="1"/>
        <v>0</v>
      </c>
      <c r="J77" s="13">
        <f t="shared" si="2"/>
        <v>0.16</v>
      </c>
      <c r="K77" s="13">
        <f t="shared" si="3"/>
        <v>0.16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ვაშლიVI32</v>
      </c>
      <c r="B78" s="1" t="s">
        <v>28</v>
      </c>
      <c r="C78" s="12">
        <v>530</v>
      </c>
      <c r="D78" s="12" t="s">
        <v>196</v>
      </c>
      <c r="E78" s="12"/>
      <c r="F78" s="12">
        <v>32</v>
      </c>
      <c r="G78" s="12">
        <f>VLOOKUP(A78,[1]Лист1!$A$3:$J$10452,7,0)</f>
        <v>0.45</v>
      </c>
      <c r="H78" s="12">
        <f>VLOOKUP(A78,[1]Лист1!$A$3:$J$10273,8,0)</f>
        <v>0.05</v>
      </c>
      <c r="I78" s="13">
        <f t="shared" si="1"/>
        <v>0</v>
      </c>
      <c r="J78" s="13">
        <f t="shared" si="2"/>
        <v>0.5</v>
      </c>
      <c r="K78" s="13">
        <f t="shared" si="3"/>
        <v>0.5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96" x14ac:dyDescent="0.25">
      <c r="C80" s="60" t="s">
        <v>95</v>
      </c>
      <c r="D80" s="61"/>
      <c r="E80" s="62"/>
      <c r="F80" s="12"/>
      <c r="G80" s="12"/>
      <c r="H80" s="12"/>
      <c r="I80" s="13">
        <f>SUM(I27:I79)</f>
        <v>0</v>
      </c>
      <c r="J80" s="13">
        <f>SUM(J27:J79)</f>
        <v>18.48</v>
      </c>
      <c r="K80" s="13">
        <f>SUM(K27:K79)</f>
        <v>18.48</v>
      </c>
      <c r="L80" s="12"/>
      <c r="M80" s="12"/>
    </row>
    <row r="83" spans="3:9" x14ac:dyDescent="0.25">
      <c r="C83" s="42" t="s">
        <v>176</v>
      </c>
      <c r="D83" s="42"/>
      <c r="E83" s="42"/>
      <c r="F83" s="54" t="str">
        <f>პასპორი!D10</f>
        <v>თ._სარდლიშვილი</v>
      </c>
      <c r="G83" s="54"/>
      <c r="H83" s="54"/>
      <c r="I83" s="54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83:E83"/>
    <mergeCell ref="F83:I83"/>
    <mergeCell ref="C80:E80"/>
    <mergeCell ref="D23:D25"/>
    <mergeCell ref="C23:C25"/>
    <mergeCell ref="I24:K24"/>
    <mergeCell ref="G23:K23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8">
      <formula1>$BU$2:$BU$78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23" zoomScaleNormal="100" workbookViewId="0">
      <selection sqref="A1:G43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42" t="s">
        <v>138</v>
      </c>
      <c r="B1" s="42"/>
      <c r="C1" s="42"/>
      <c r="D1" s="42"/>
      <c r="E1" s="42"/>
      <c r="F1" s="42"/>
      <c r="G1" s="42"/>
    </row>
    <row r="2" spans="1:7" x14ac:dyDescent="0.25">
      <c r="A2" s="42" t="s">
        <v>139</v>
      </c>
      <c r="B2" s="42"/>
      <c r="C2" s="42"/>
      <c r="D2" s="42"/>
      <c r="E2" s="42"/>
      <c r="F2" s="42"/>
      <c r="G2" s="42"/>
    </row>
    <row r="3" spans="1:7" x14ac:dyDescent="0.25">
      <c r="A3" s="42" t="s">
        <v>4</v>
      </c>
      <c r="B3" s="42"/>
      <c r="C3" s="42" t="str">
        <f>'აღრიცხვის უწყისი'!E5</f>
        <v>სსიპ სახელმწიფო ქონების ეროვნული სააგენტო</v>
      </c>
      <c r="D3" s="42"/>
      <c r="E3" s="42"/>
      <c r="F3" s="42"/>
      <c r="G3" s="42"/>
    </row>
    <row r="4" spans="1:7" x14ac:dyDescent="0.25">
      <c r="A4" s="42" t="s">
        <v>5</v>
      </c>
      <c r="B4" s="42"/>
      <c r="C4" s="54">
        <f>'აღრიცხვის უწყისი'!E6</f>
        <v>0</v>
      </c>
      <c r="D4" s="54"/>
      <c r="E4" s="16" t="s">
        <v>6</v>
      </c>
      <c r="F4" s="54">
        <f>'აღრიცხვის უწყისი'!K6</f>
        <v>0</v>
      </c>
      <c r="G4" s="54"/>
    </row>
    <row r="5" spans="1:7" x14ac:dyDescent="0.25">
      <c r="A5" s="16" t="s">
        <v>140</v>
      </c>
      <c r="B5" s="14">
        <f>'აღრიცხვის უწყისი'!I8</f>
        <v>0</v>
      </c>
      <c r="C5" s="1" t="s">
        <v>109</v>
      </c>
      <c r="D5" s="54">
        <f>'აღრიცხვის უწყისი'!I9</f>
        <v>0</v>
      </c>
      <c r="E5" s="54"/>
      <c r="F5" s="54"/>
      <c r="G5" s="54"/>
    </row>
    <row r="6" spans="1:7" x14ac:dyDescent="0.25">
      <c r="A6" s="1" t="s">
        <v>141</v>
      </c>
      <c r="E6" s="42"/>
      <c r="F6" s="42"/>
      <c r="G6" s="42"/>
    </row>
    <row r="7" spans="1:7" x14ac:dyDescent="0.25">
      <c r="A7" s="4" t="s">
        <v>21</v>
      </c>
      <c r="B7" s="54">
        <f>'აღრიცხვის უწყისი'!J14</f>
        <v>447223</v>
      </c>
      <c r="C7" s="54"/>
      <c r="D7" s="4" t="s">
        <v>22</v>
      </c>
      <c r="E7" s="54">
        <f>'აღრიცხვის უწყისი'!L14</f>
        <v>4613446</v>
      </c>
      <c r="F7" s="54"/>
      <c r="G7" s="54"/>
    </row>
    <row r="8" spans="1:7" x14ac:dyDescent="0.25">
      <c r="A8" s="4" t="s">
        <v>21</v>
      </c>
      <c r="B8" s="54">
        <f>'აღრიცხვის უწყისი'!J15</f>
        <v>447983</v>
      </c>
      <c r="C8" s="54"/>
      <c r="D8" s="4" t="s">
        <v>22</v>
      </c>
      <c r="E8" s="54">
        <f>'აღრიცხვის უწყისი'!L15</f>
        <v>4613931</v>
      </c>
      <c r="F8" s="54"/>
      <c r="G8" s="54"/>
    </row>
    <row r="9" spans="1:7" x14ac:dyDescent="0.25">
      <c r="A9" s="53" t="s">
        <v>12</v>
      </c>
      <c r="B9" s="53"/>
      <c r="C9" s="54" t="str">
        <f>'აღრიცხვის უწყისი'!I11</f>
        <v>სპეციალური</v>
      </c>
      <c r="D9" s="54"/>
      <c r="E9" s="54"/>
      <c r="F9" s="54"/>
      <c r="G9" s="54"/>
    </row>
    <row r="10" spans="1:7" x14ac:dyDescent="0.25">
      <c r="A10" s="42" t="s">
        <v>142</v>
      </c>
      <c r="B10" s="42"/>
      <c r="C10" s="42"/>
      <c r="D10" s="42"/>
      <c r="E10" s="42"/>
      <c r="F10" s="42"/>
      <c r="G10" s="42"/>
    </row>
    <row r="11" spans="1:7" x14ac:dyDescent="0.25">
      <c r="A11" s="12" t="s">
        <v>143</v>
      </c>
      <c r="B11" s="36"/>
      <c r="C11" s="36"/>
      <c r="D11" s="36"/>
      <c r="E11" s="36"/>
      <c r="F11" s="36"/>
      <c r="G11" s="36"/>
    </row>
    <row r="12" spans="1:7" x14ac:dyDescent="0.25">
      <c r="A12" s="12" t="s">
        <v>144</v>
      </c>
      <c r="B12" s="36"/>
      <c r="C12" s="36"/>
      <c r="D12" s="17" t="s">
        <v>146</v>
      </c>
      <c r="E12" s="12"/>
      <c r="F12" s="17" t="s">
        <v>42</v>
      </c>
      <c r="G12" s="12"/>
    </row>
    <row r="13" spans="1:7" x14ac:dyDescent="0.25">
      <c r="A13" s="12" t="s">
        <v>145</v>
      </c>
      <c r="B13" s="36"/>
      <c r="C13" s="36"/>
      <c r="D13" s="36"/>
      <c r="E13" s="36"/>
      <c r="F13" s="36"/>
      <c r="G13" s="36"/>
    </row>
    <row r="14" spans="1:7" ht="33" customHeight="1" x14ac:dyDescent="0.25">
      <c r="A14" s="12" t="s">
        <v>144</v>
      </c>
      <c r="B14" s="94" t="s">
        <v>207</v>
      </c>
      <c r="C14" s="94"/>
      <c r="D14" s="17" t="s">
        <v>146</v>
      </c>
      <c r="E14" s="21">
        <f>E12</f>
        <v>0</v>
      </c>
      <c r="F14" s="17" t="s">
        <v>42</v>
      </c>
      <c r="G14" s="12">
        <v>25</v>
      </c>
    </row>
    <row r="15" spans="1:7" x14ac:dyDescent="0.25">
      <c r="A15" s="57"/>
      <c r="B15" s="57"/>
      <c r="C15" s="57"/>
      <c r="D15" s="57"/>
      <c r="E15" s="57"/>
      <c r="F15" s="57"/>
      <c r="G15" s="57"/>
    </row>
    <row r="16" spans="1:7" x14ac:dyDescent="0.25">
      <c r="A16" s="12" t="s">
        <v>147</v>
      </c>
      <c r="B16" s="36" t="s">
        <v>148</v>
      </c>
      <c r="C16" s="36"/>
      <c r="D16" s="36" t="s">
        <v>20</v>
      </c>
      <c r="E16" s="36"/>
      <c r="F16" s="36" t="s">
        <v>15</v>
      </c>
      <c r="G16" s="36"/>
    </row>
    <row r="17" spans="1:7" x14ac:dyDescent="0.25">
      <c r="A17" s="12" t="s">
        <v>143</v>
      </c>
      <c r="B17" s="12" t="s">
        <v>143</v>
      </c>
      <c r="C17" s="12" t="s">
        <v>145</v>
      </c>
      <c r="D17" s="12" t="s">
        <v>143</v>
      </c>
      <c r="E17" s="12" t="s">
        <v>145</v>
      </c>
      <c r="F17" s="12" t="s">
        <v>143</v>
      </c>
      <c r="G17" s="12" t="s">
        <v>145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0.4</v>
      </c>
      <c r="F19" s="12"/>
      <c r="G19" s="12">
        <v>125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61"/>
      <c r="B21" s="61"/>
      <c r="C21" s="61"/>
      <c r="D21" s="61"/>
      <c r="E21" s="61"/>
      <c r="F21" s="61"/>
      <c r="G21" s="61"/>
    </row>
    <row r="22" spans="1:7" x14ac:dyDescent="0.25">
      <c r="A22" s="12" t="s">
        <v>149</v>
      </c>
      <c r="B22" s="12"/>
      <c r="C22" s="12"/>
      <c r="D22" s="86"/>
      <c r="E22" s="58"/>
      <c r="F22" s="58"/>
      <c r="G22" s="87"/>
    </row>
    <row r="23" spans="1:7" x14ac:dyDescent="0.25">
      <c r="A23" s="12" t="s">
        <v>143</v>
      </c>
      <c r="B23" s="12"/>
      <c r="C23" s="12" t="s">
        <v>174</v>
      </c>
      <c r="D23" s="88"/>
      <c r="E23" s="89"/>
      <c r="F23" s="89"/>
      <c r="G23" s="90"/>
    </row>
    <row r="24" spans="1:7" x14ac:dyDescent="0.25">
      <c r="A24" s="12" t="s">
        <v>145</v>
      </c>
      <c r="B24" s="12"/>
      <c r="C24" s="12" t="s">
        <v>174</v>
      </c>
      <c r="D24" s="91"/>
      <c r="E24" s="57"/>
      <c r="F24" s="57"/>
      <c r="G24" s="92"/>
    </row>
    <row r="25" spans="1:7" x14ac:dyDescent="0.25">
      <c r="A25" s="12" t="s">
        <v>150</v>
      </c>
      <c r="B25" s="12"/>
      <c r="C25" s="12"/>
      <c r="D25" s="12"/>
      <c r="E25" s="12"/>
      <c r="F25" s="12"/>
      <c r="G25" s="12"/>
    </row>
    <row r="26" spans="1:7" x14ac:dyDescent="0.25">
      <c r="A26" s="12" t="s">
        <v>143</v>
      </c>
      <c r="B26" s="60"/>
      <c r="C26" s="61"/>
      <c r="D26" s="61"/>
      <c r="E26" s="62"/>
      <c r="F26" s="12"/>
      <c r="G26" s="12" t="s">
        <v>175</v>
      </c>
    </row>
    <row r="27" spans="1:7" x14ac:dyDescent="0.25">
      <c r="A27" s="12" t="s">
        <v>145</v>
      </c>
      <c r="B27" s="60"/>
      <c r="C27" s="61"/>
      <c r="D27" s="61"/>
      <c r="E27" s="62"/>
      <c r="F27" s="12"/>
      <c r="G27" s="12" t="s">
        <v>175</v>
      </c>
    </row>
    <row r="28" spans="1:7" x14ac:dyDescent="0.25">
      <c r="A28" s="12" t="s">
        <v>151</v>
      </c>
      <c r="B28" s="60"/>
      <c r="C28" s="61"/>
      <c r="D28" s="61"/>
      <c r="E28" s="61"/>
      <c r="F28" s="61"/>
      <c r="G28" s="62"/>
    </row>
    <row r="29" spans="1:7" x14ac:dyDescent="0.25">
      <c r="B29" s="1" t="s">
        <v>152</v>
      </c>
    </row>
    <row r="32" spans="1:7" x14ac:dyDescent="0.25">
      <c r="A32" s="42" t="s">
        <v>153</v>
      </c>
      <c r="B32" s="42"/>
      <c r="C32" s="1" t="str">
        <f>'აღრიცხვის უწყისი'!F83</f>
        <v>თ._სარდლიშვილი</v>
      </c>
    </row>
    <row r="41" spans="1:7" ht="34.5" customHeight="1" x14ac:dyDescent="0.25">
      <c r="A41" s="93" t="s">
        <v>154</v>
      </c>
      <c r="B41" s="93"/>
      <c r="C41" s="93"/>
      <c r="D41" s="93"/>
      <c r="E41" s="93"/>
      <c r="F41" s="93"/>
      <c r="G41" s="93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თანრიგი</vt:lpstr>
      <vt:lpstr>სატყეო_სამსახური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2020-09-18T08:33:22Z</cp:lastPrinted>
  <dcterms:created xsi:type="dcterms:W3CDTF">2020-05-23T10:29:09Z</dcterms:created>
  <dcterms:modified xsi:type="dcterms:W3CDTF">2020-09-18T08:33:26Z</dcterms:modified>
</cp:coreProperties>
</file>