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esktop_2019\სსე_ტყეკაფები\დაურეგისტრირებული\19994 kv.m\"/>
    </mc:Choice>
  </mc:AlternateContent>
  <bookViews>
    <workbookView xWindow="0" yWindow="0" windowWidth="21570" windowHeight="8055"/>
  </bookViews>
  <sheets>
    <sheet name="პასპორი" sheetId="1" r:id="rId1"/>
    <sheet name="აღრიცხვის უწყისი" sheetId="2" r:id="rId2"/>
    <sheet name="დათვალიერება" sheetId="3" r:id="rId3"/>
  </sheets>
  <externalReferences>
    <externalReference r:id="rId4"/>
    <externalReference r:id="rId5"/>
  </externalReferences>
  <definedNames>
    <definedName name="_xlnm._FilterDatabase" localSheetId="1" hidden="1">'აღრიცხვის უწყისი'!$A$26:$ES$129</definedName>
    <definedName name="piradoba">პასპორი!$AV$4:$AV$22</definedName>
    <definedName name="ბოლნისი_დმანისი">'აღრიცხვის უწყისი'!$BT$3:$BT$14</definedName>
    <definedName name="გარდაბანი_მარნეული">'აღრიცხვის უწყისი'!$BT$26:$BT$35</definedName>
    <definedName name="დაქანება">'აღრიცხვის უწყისი'!$BQ$82:$BQ$92</definedName>
    <definedName name="თანრიგი">'აღრიცხვის უწყისი'!$BS$66:$BS$74</definedName>
    <definedName name="სატყეო_სამსახური">'აღრიცხვის უწყისი'!$BQ$66:$BQ$74</definedName>
    <definedName name="სატყეო_უბანი">'აღრიცხვის უწყისი'!$BQ$3:$BQ$6</definedName>
    <definedName name="სიმაღლე_ზღვის_დონიდან">'აღრიცხვის უწყისი'!$BR$113:$BR$129</definedName>
    <definedName name="სიხშირე">'აღრიცხვის უწყისი'!$BQ$14:$BQ$24</definedName>
    <definedName name="ქვემო_ქართის_სატყეო_სამსახური">'აღრიცხვის უწყისი'!$BR$3:$BR$5</definedName>
    <definedName name="ქვემო_ქართლის_სატყეო_სამსახური">'აღრიცხვის უწყისი'!$BR$3:$BR$5</definedName>
    <definedName name="წალკა_თეთრიწყარო">'აღრიცხვის უწყისი'!$BT$15:$BT$25</definedName>
    <definedName name="ჭრის_პროცენტი">'აღრიცხვის უწყისი'!$BQ$33:$BQ$53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8" i="1" l="1"/>
  <c r="G52" i="1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J12" i="2" l="1"/>
  <c r="C9" i="3" l="1"/>
  <c r="E7" i="2" l="1"/>
  <c r="I16" i="2" l="1"/>
  <c r="D61" i="1"/>
  <c r="E61" i="1"/>
  <c r="F61" i="1"/>
  <c r="H61" i="1"/>
  <c r="D58" i="1"/>
  <c r="E58" i="1"/>
  <c r="F58" i="1"/>
  <c r="H58" i="1"/>
  <c r="D53" i="1"/>
  <c r="E53" i="1"/>
  <c r="F53" i="1"/>
  <c r="H53" i="1"/>
  <c r="D46" i="1"/>
  <c r="E46" i="1"/>
  <c r="F46" i="1"/>
  <c r="H46" i="1"/>
  <c r="D40" i="1"/>
  <c r="E40" i="1"/>
  <c r="F40" i="1"/>
  <c r="D35" i="1"/>
  <c r="E35" i="1"/>
  <c r="F35" i="1"/>
  <c r="H40" i="1"/>
  <c r="H35" i="1"/>
  <c r="G29" i="1"/>
  <c r="G30" i="1"/>
  <c r="G31" i="1"/>
  <c r="G32" i="1"/>
  <c r="G33" i="1"/>
  <c r="G34" i="1"/>
  <c r="G37" i="1"/>
  <c r="G38" i="1"/>
  <c r="G39" i="1"/>
  <c r="G42" i="1"/>
  <c r="G43" i="1"/>
  <c r="G44" i="1"/>
  <c r="G45" i="1"/>
  <c r="G48" i="1"/>
  <c r="G49" i="1"/>
  <c r="G50" i="1"/>
  <c r="G51" i="1"/>
  <c r="G55" i="1"/>
  <c r="G56" i="1"/>
  <c r="G57" i="1"/>
  <c r="G60" i="1"/>
  <c r="G28" i="1"/>
  <c r="J19" i="2"/>
  <c r="H63" i="1" l="1"/>
  <c r="D11" i="1" s="1"/>
  <c r="G40" i="1"/>
  <c r="G61" i="1"/>
  <c r="G35" i="1"/>
  <c r="G46" i="1"/>
  <c r="G53" i="1"/>
  <c r="G58" i="1"/>
  <c r="F134" i="2"/>
  <c r="C32" i="3" s="1"/>
  <c r="E8" i="3"/>
  <c r="E7" i="3"/>
  <c r="B8" i="3"/>
  <c r="B7" i="3"/>
  <c r="B5" i="3"/>
  <c r="D5" i="3"/>
  <c r="F4" i="3"/>
  <c r="C4" i="3"/>
  <c r="C3" i="3"/>
  <c r="C8" i="1"/>
  <c r="K10" i="1"/>
  <c r="G12" i="1" l="1"/>
  <c r="I14" i="1"/>
  <c r="I13" i="1"/>
  <c r="E14" i="1"/>
  <c r="E13" i="1"/>
  <c r="M12" i="1"/>
  <c r="M11" i="1"/>
  <c r="J11" i="1"/>
  <c r="G11" i="1"/>
  <c r="L9" i="1"/>
  <c r="M8" i="1"/>
  <c r="J8" i="1"/>
  <c r="G8" i="1"/>
  <c r="K7" i="1"/>
  <c r="D7" i="1"/>
  <c r="C12" i="1"/>
  <c r="J12" i="1"/>
  <c r="I28" i="2" l="1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G28" i="2"/>
  <c r="H28" i="2"/>
  <c r="G29" i="2"/>
  <c r="H29" i="2"/>
  <c r="G30" i="2"/>
  <c r="H30" i="2"/>
  <c r="G31" i="2"/>
  <c r="H31" i="2"/>
  <c r="G32" i="2"/>
  <c r="H32" i="2"/>
  <c r="G33" i="2"/>
  <c r="H33" i="2"/>
  <c r="G34" i="2"/>
  <c r="H34" i="2"/>
  <c r="G35" i="2"/>
  <c r="H35" i="2"/>
  <c r="G36" i="2"/>
  <c r="H36" i="2"/>
  <c r="G37" i="2"/>
  <c r="I28" i="1" s="1"/>
  <c r="H37" i="2"/>
  <c r="J28" i="1" s="1"/>
  <c r="G38" i="2"/>
  <c r="I49" i="1" s="1"/>
  <c r="H38" i="2"/>
  <c r="J49" i="1" s="1"/>
  <c r="G39" i="2"/>
  <c r="H39" i="2"/>
  <c r="G40" i="2"/>
  <c r="H40" i="2"/>
  <c r="G41" i="2"/>
  <c r="H41" i="2"/>
  <c r="G42" i="2"/>
  <c r="H42" i="2"/>
  <c r="G43" i="2"/>
  <c r="H43" i="2"/>
  <c r="J50" i="1" s="1"/>
  <c r="G44" i="2"/>
  <c r="H44" i="2"/>
  <c r="G45" i="2"/>
  <c r="H45" i="2"/>
  <c r="G46" i="2"/>
  <c r="H46" i="2"/>
  <c r="G47" i="2"/>
  <c r="H47" i="2"/>
  <c r="G48" i="2"/>
  <c r="I51" i="1" s="1"/>
  <c r="H48" i="2"/>
  <c r="J51" i="1" s="1"/>
  <c r="G49" i="2"/>
  <c r="H49" i="2"/>
  <c r="G50" i="2"/>
  <c r="H50" i="2"/>
  <c r="G51" i="2"/>
  <c r="I48" i="1" s="1"/>
  <c r="H51" i="2"/>
  <c r="J48" i="1" s="1"/>
  <c r="G52" i="2"/>
  <c r="H52" i="2"/>
  <c r="G53" i="2"/>
  <c r="H53" i="2"/>
  <c r="G54" i="2"/>
  <c r="H54" i="2"/>
  <c r="G55" i="2"/>
  <c r="H55" i="2"/>
  <c r="G56" i="2"/>
  <c r="H56" i="2"/>
  <c r="G57" i="2"/>
  <c r="H57" i="2"/>
  <c r="G58" i="2"/>
  <c r="H58" i="2"/>
  <c r="G59" i="2"/>
  <c r="H59" i="2"/>
  <c r="G60" i="2"/>
  <c r="I43" i="1" s="1"/>
  <c r="H60" i="2"/>
  <c r="J43" i="1" s="1"/>
  <c r="G61" i="2"/>
  <c r="H61" i="2"/>
  <c r="G62" i="2"/>
  <c r="I30" i="1" s="1"/>
  <c r="H62" i="2"/>
  <c r="J30" i="1" s="1"/>
  <c r="G63" i="2"/>
  <c r="H63" i="2"/>
  <c r="G64" i="2"/>
  <c r="I52" i="1" s="1"/>
  <c r="H64" i="2"/>
  <c r="J52" i="1" s="1"/>
  <c r="G65" i="2"/>
  <c r="I29" i="1" s="1"/>
  <c r="H65" i="2"/>
  <c r="G66" i="2"/>
  <c r="H66" i="2"/>
  <c r="G67" i="2"/>
  <c r="H67" i="2"/>
  <c r="G68" i="2"/>
  <c r="H68" i="2"/>
  <c r="G69" i="2"/>
  <c r="H69" i="2"/>
  <c r="G70" i="2"/>
  <c r="H70" i="2"/>
  <c r="G71" i="2"/>
  <c r="H71" i="2"/>
  <c r="J33" i="1" s="1"/>
  <c r="G72" i="2"/>
  <c r="H72" i="2"/>
  <c r="J29" i="1" s="1"/>
  <c r="G73" i="2"/>
  <c r="H73" i="2"/>
  <c r="G74" i="2"/>
  <c r="I38" i="1" s="1"/>
  <c r="H74" i="2"/>
  <c r="J38" i="1" s="1"/>
  <c r="G75" i="2"/>
  <c r="H75" i="2"/>
  <c r="G76" i="2"/>
  <c r="H76" i="2"/>
  <c r="G77" i="2"/>
  <c r="I31" i="1" s="1"/>
  <c r="H77" i="2"/>
  <c r="G78" i="2"/>
  <c r="H78" i="2"/>
  <c r="G79" i="2"/>
  <c r="H79" i="2"/>
  <c r="J31" i="1" s="1"/>
  <c r="G80" i="2"/>
  <c r="H80" i="2"/>
  <c r="G81" i="2"/>
  <c r="H81" i="2"/>
  <c r="G82" i="2"/>
  <c r="H82" i="2"/>
  <c r="G83" i="2"/>
  <c r="H83" i="2"/>
  <c r="G84" i="2"/>
  <c r="H84" i="2"/>
  <c r="G85" i="2"/>
  <c r="I42" i="1" s="1"/>
  <c r="H85" i="2"/>
  <c r="J42" i="1" s="1"/>
  <c r="G86" i="2"/>
  <c r="H86" i="2"/>
  <c r="G87" i="2"/>
  <c r="H87" i="2"/>
  <c r="J32" i="1" s="1"/>
  <c r="G88" i="2"/>
  <c r="H88" i="2"/>
  <c r="G89" i="2"/>
  <c r="I32" i="1" s="1"/>
  <c r="H89" i="2"/>
  <c r="G90" i="2"/>
  <c r="H90" i="2"/>
  <c r="G91" i="2"/>
  <c r="H91" i="2"/>
  <c r="G92" i="2"/>
  <c r="I60" i="1" s="1"/>
  <c r="H92" i="2"/>
  <c r="J60" i="1" s="1"/>
  <c r="J61" i="1" s="1"/>
  <c r="G93" i="2"/>
  <c r="H93" i="2"/>
  <c r="G94" i="2"/>
  <c r="I50" i="1" s="1"/>
  <c r="H94" i="2"/>
  <c r="G95" i="2"/>
  <c r="H95" i="2"/>
  <c r="G96" i="2"/>
  <c r="I33" i="1" s="1"/>
  <c r="H96" i="2"/>
  <c r="G97" i="2"/>
  <c r="H97" i="2"/>
  <c r="G98" i="2"/>
  <c r="I37" i="1" s="1"/>
  <c r="H98" i="2"/>
  <c r="G99" i="2"/>
  <c r="H99" i="2"/>
  <c r="G100" i="2"/>
  <c r="H100" i="2"/>
  <c r="G101" i="2"/>
  <c r="H101" i="2"/>
  <c r="G102" i="2"/>
  <c r="H102" i="2"/>
  <c r="G103" i="2"/>
  <c r="I45" i="1" s="1"/>
  <c r="H103" i="2"/>
  <c r="J45" i="1" s="1"/>
  <c r="G104" i="2"/>
  <c r="H104" i="2"/>
  <c r="J37" i="1" s="1"/>
  <c r="G105" i="2"/>
  <c r="H105" i="2"/>
  <c r="G106" i="2"/>
  <c r="H106" i="2"/>
  <c r="G107" i="2"/>
  <c r="H107" i="2"/>
  <c r="G108" i="2"/>
  <c r="H108" i="2"/>
  <c r="G109" i="2"/>
  <c r="H109" i="2"/>
  <c r="G110" i="2"/>
  <c r="H110" i="2"/>
  <c r="G111" i="2"/>
  <c r="H111" i="2"/>
  <c r="G112" i="2"/>
  <c r="I44" i="1" s="1"/>
  <c r="H112" i="2"/>
  <c r="J44" i="1" s="1"/>
  <c r="G113" i="2"/>
  <c r="H113" i="2"/>
  <c r="G114" i="2"/>
  <c r="H114" i="2"/>
  <c r="G115" i="2"/>
  <c r="H115" i="2"/>
  <c r="G116" i="2"/>
  <c r="I55" i="1" s="1"/>
  <c r="H116" i="2"/>
  <c r="J55" i="1" s="1"/>
  <c r="G117" i="2"/>
  <c r="H117" i="2"/>
  <c r="G118" i="2"/>
  <c r="I34" i="1" s="1"/>
  <c r="H118" i="2"/>
  <c r="J34" i="1" s="1"/>
  <c r="G119" i="2"/>
  <c r="H119" i="2"/>
  <c r="G120" i="2"/>
  <c r="H120" i="2"/>
  <c r="G121" i="2"/>
  <c r="I56" i="1" s="1"/>
  <c r="H121" i="2"/>
  <c r="J56" i="1" s="1"/>
  <c r="G122" i="2"/>
  <c r="H122" i="2"/>
  <c r="G123" i="2"/>
  <c r="H123" i="2"/>
  <c r="G124" i="2"/>
  <c r="H124" i="2"/>
  <c r="G125" i="2"/>
  <c r="H125" i="2"/>
  <c r="G126" i="2"/>
  <c r="I39" i="1" s="1"/>
  <c r="H126" i="2"/>
  <c r="J39" i="1" s="1"/>
  <c r="G127" i="2"/>
  <c r="H127" i="2"/>
  <c r="G128" i="2"/>
  <c r="H128" i="2"/>
  <c r="G129" i="2"/>
  <c r="H129" i="2"/>
  <c r="I61" i="1" l="1"/>
  <c r="K60" i="1"/>
  <c r="K52" i="1"/>
  <c r="L52" i="1" s="1"/>
  <c r="K56" i="1"/>
  <c r="L56" i="1" s="1"/>
  <c r="K55" i="1"/>
  <c r="J53" i="1"/>
  <c r="K51" i="1"/>
  <c r="L51" i="1" s="1"/>
  <c r="K49" i="1"/>
  <c r="L49" i="1" s="1"/>
  <c r="K44" i="1"/>
  <c r="L44" i="1" s="1"/>
  <c r="K50" i="1"/>
  <c r="L50" i="1" s="1"/>
  <c r="I53" i="1"/>
  <c r="K48" i="1"/>
  <c r="K45" i="1"/>
  <c r="L45" i="1" s="1"/>
  <c r="J46" i="1"/>
  <c r="K42" i="1"/>
  <c r="I46" i="1"/>
  <c r="K43" i="1"/>
  <c r="L43" i="1" s="1"/>
  <c r="K29" i="1"/>
  <c r="L29" i="1" s="1"/>
  <c r="K38" i="1"/>
  <c r="L38" i="1" s="1"/>
  <c r="J40" i="1"/>
  <c r="K39" i="1"/>
  <c r="L39" i="1" s="1"/>
  <c r="K37" i="1"/>
  <c r="I40" i="1"/>
  <c r="J29" i="2"/>
  <c r="K29" i="2" s="1"/>
  <c r="K34" i="1"/>
  <c r="L34" i="1" s="1"/>
  <c r="K33" i="1"/>
  <c r="L33" i="1" s="1"/>
  <c r="K32" i="1"/>
  <c r="L32" i="1" s="1"/>
  <c r="K31" i="1"/>
  <c r="L31" i="1" s="1"/>
  <c r="K30" i="1"/>
  <c r="L30" i="1" s="1"/>
  <c r="J35" i="1"/>
  <c r="J33" i="2"/>
  <c r="K33" i="2" s="1"/>
  <c r="J121" i="2"/>
  <c r="J109" i="2"/>
  <c r="J103" i="2"/>
  <c r="K103" i="2" s="1"/>
  <c r="J85" i="2"/>
  <c r="K85" i="2" s="1"/>
  <c r="J55" i="2"/>
  <c r="J43" i="2"/>
  <c r="K43" i="2" s="1"/>
  <c r="K28" i="1"/>
  <c r="I35" i="1"/>
  <c r="J31" i="2"/>
  <c r="K31" i="2" s="1"/>
  <c r="J88" i="2"/>
  <c r="K88" i="2" s="1"/>
  <c r="J82" i="2"/>
  <c r="J76" i="2"/>
  <c r="K76" i="2" s="1"/>
  <c r="J70" i="2"/>
  <c r="K70" i="2" s="1"/>
  <c r="J64" i="2"/>
  <c r="K64" i="2" s="1"/>
  <c r="J58" i="2"/>
  <c r="K58" i="2" s="1"/>
  <c r="J52" i="2"/>
  <c r="K52" i="2" s="1"/>
  <c r="J46" i="2"/>
  <c r="K46" i="2" s="1"/>
  <c r="J40" i="2"/>
  <c r="K40" i="2" s="1"/>
  <c r="J34" i="2"/>
  <c r="K34" i="2" s="1"/>
  <c r="J28" i="2"/>
  <c r="K28" i="2" s="1"/>
  <c r="J30" i="2"/>
  <c r="K30" i="2" s="1"/>
  <c r="J94" i="2"/>
  <c r="K94" i="2" s="1"/>
  <c r="J115" i="2"/>
  <c r="K115" i="2" s="1"/>
  <c r="J97" i="2"/>
  <c r="K97" i="2" s="1"/>
  <c r="J91" i="2"/>
  <c r="K91" i="2" s="1"/>
  <c r="J79" i="2"/>
  <c r="K79" i="2" s="1"/>
  <c r="J73" i="2"/>
  <c r="K73" i="2" s="1"/>
  <c r="J67" i="2"/>
  <c r="K67" i="2" s="1"/>
  <c r="J61" i="2"/>
  <c r="K61" i="2" s="1"/>
  <c r="J49" i="2"/>
  <c r="K49" i="2" s="1"/>
  <c r="J37" i="2"/>
  <c r="K37" i="2" s="1"/>
  <c r="J127" i="2"/>
  <c r="K127" i="2" s="1"/>
  <c r="J57" i="2"/>
  <c r="K57" i="2" s="1"/>
  <c r="J126" i="2"/>
  <c r="K126" i="2" s="1"/>
  <c r="J120" i="2"/>
  <c r="K120" i="2" s="1"/>
  <c r="J114" i="2"/>
  <c r="K114" i="2" s="1"/>
  <c r="J108" i="2"/>
  <c r="K108" i="2" s="1"/>
  <c r="J102" i="2"/>
  <c r="K102" i="2" s="1"/>
  <c r="J96" i="2"/>
  <c r="K96" i="2" s="1"/>
  <c r="J90" i="2"/>
  <c r="K90" i="2" s="1"/>
  <c r="J84" i="2"/>
  <c r="K84" i="2" s="1"/>
  <c r="J78" i="2"/>
  <c r="K78" i="2" s="1"/>
  <c r="J72" i="2"/>
  <c r="K72" i="2" s="1"/>
  <c r="J66" i="2"/>
  <c r="K66" i="2" s="1"/>
  <c r="J60" i="2"/>
  <c r="K60" i="2" s="1"/>
  <c r="J54" i="2"/>
  <c r="K54" i="2" s="1"/>
  <c r="J48" i="2"/>
  <c r="K48" i="2" s="1"/>
  <c r="J42" i="2"/>
  <c r="K42" i="2" s="1"/>
  <c r="J36" i="2"/>
  <c r="K36" i="2" s="1"/>
  <c r="J125" i="2"/>
  <c r="K125" i="2" s="1"/>
  <c r="J119" i="2"/>
  <c r="K119" i="2" s="1"/>
  <c r="J113" i="2"/>
  <c r="K113" i="2" s="1"/>
  <c r="J107" i="2"/>
  <c r="K107" i="2" s="1"/>
  <c r="J101" i="2"/>
  <c r="K101" i="2" s="1"/>
  <c r="J95" i="2"/>
  <c r="K95" i="2" s="1"/>
  <c r="J89" i="2"/>
  <c r="K89" i="2" s="1"/>
  <c r="J83" i="2"/>
  <c r="K83" i="2" s="1"/>
  <c r="J77" i="2"/>
  <c r="K77" i="2" s="1"/>
  <c r="J71" i="2"/>
  <c r="K71" i="2" s="1"/>
  <c r="J65" i="2"/>
  <c r="K65" i="2" s="1"/>
  <c r="J59" i="2"/>
  <c r="K59" i="2" s="1"/>
  <c r="J53" i="2"/>
  <c r="K53" i="2" s="1"/>
  <c r="J47" i="2"/>
  <c r="K47" i="2" s="1"/>
  <c r="J41" i="2"/>
  <c r="K41" i="2" s="1"/>
  <c r="J35" i="2"/>
  <c r="K35" i="2" s="1"/>
  <c r="J124" i="2"/>
  <c r="K124" i="2" s="1"/>
  <c r="J118" i="2"/>
  <c r="K118" i="2" s="1"/>
  <c r="J112" i="2"/>
  <c r="K112" i="2" s="1"/>
  <c r="J106" i="2"/>
  <c r="K106" i="2" s="1"/>
  <c r="J100" i="2"/>
  <c r="K100" i="2" s="1"/>
  <c r="J129" i="2"/>
  <c r="K129" i="2" s="1"/>
  <c r="J123" i="2"/>
  <c r="K123" i="2" s="1"/>
  <c r="J117" i="2"/>
  <c r="K117" i="2" s="1"/>
  <c r="J111" i="2"/>
  <c r="K111" i="2" s="1"/>
  <c r="J105" i="2"/>
  <c r="K105" i="2" s="1"/>
  <c r="J99" i="2"/>
  <c r="K99" i="2" s="1"/>
  <c r="J93" i="2"/>
  <c r="K93" i="2" s="1"/>
  <c r="J87" i="2"/>
  <c r="K87" i="2" s="1"/>
  <c r="J81" i="2"/>
  <c r="K81" i="2" s="1"/>
  <c r="J75" i="2"/>
  <c r="K75" i="2" s="1"/>
  <c r="J69" i="2"/>
  <c r="K69" i="2" s="1"/>
  <c r="J63" i="2"/>
  <c r="K63" i="2" s="1"/>
  <c r="J51" i="2"/>
  <c r="K51" i="2" s="1"/>
  <c r="J45" i="2"/>
  <c r="K45" i="2" s="1"/>
  <c r="J39" i="2"/>
  <c r="K39" i="2" s="1"/>
  <c r="J128" i="2"/>
  <c r="K128" i="2" s="1"/>
  <c r="J122" i="2"/>
  <c r="K122" i="2" s="1"/>
  <c r="J116" i="2"/>
  <c r="K116" i="2" s="1"/>
  <c r="J110" i="2"/>
  <c r="K110" i="2" s="1"/>
  <c r="J104" i="2"/>
  <c r="K104" i="2" s="1"/>
  <c r="J98" i="2"/>
  <c r="K98" i="2" s="1"/>
  <c r="J92" i="2"/>
  <c r="K92" i="2" s="1"/>
  <c r="J86" i="2"/>
  <c r="K86" i="2" s="1"/>
  <c r="J80" i="2"/>
  <c r="K80" i="2" s="1"/>
  <c r="J74" i="2"/>
  <c r="K74" i="2" s="1"/>
  <c r="J68" i="2"/>
  <c r="K68" i="2" s="1"/>
  <c r="J62" i="2"/>
  <c r="K62" i="2" s="1"/>
  <c r="J56" i="2"/>
  <c r="K56" i="2" s="1"/>
  <c r="J50" i="2"/>
  <c r="K50" i="2" s="1"/>
  <c r="J44" i="2"/>
  <c r="K44" i="2" s="1"/>
  <c r="J38" i="2"/>
  <c r="K38" i="2" s="1"/>
  <c r="J32" i="2"/>
  <c r="K32" i="2" s="1"/>
  <c r="K82" i="2"/>
  <c r="K55" i="2"/>
  <c r="K109" i="2"/>
  <c r="K121" i="2"/>
  <c r="A27" i="2"/>
  <c r="L60" i="1" l="1"/>
  <c r="L61" i="1" s="1"/>
  <c r="K61" i="1"/>
  <c r="L55" i="1"/>
  <c r="K53" i="1"/>
  <c r="L48" i="1"/>
  <c r="L53" i="1" s="1"/>
  <c r="K46" i="1"/>
  <c r="L42" i="1"/>
  <c r="L46" i="1" s="1"/>
  <c r="K40" i="1"/>
  <c r="L37" i="1"/>
  <c r="L40" i="1" s="1"/>
  <c r="L28" i="1"/>
  <c r="L35" i="1" s="1"/>
  <c r="K35" i="1"/>
  <c r="H27" i="2"/>
  <c r="J57" i="1" s="1"/>
  <c r="J58" i="1" s="1"/>
  <c r="J63" i="1" s="1"/>
  <c r="G27" i="2"/>
  <c r="I27" i="2"/>
  <c r="I131" i="2" s="1"/>
  <c r="J27" i="2" l="1"/>
  <c r="J131" i="2" s="1"/>
  <c r="I57" i="1"/>
  <c r="K27" i="2" l="1"/>
  <c r="K131" i="2" s="1"/>
  <c r="K57" i="1"/>
  <c r="I58" i="1"/>
  <c r="I63" i="1" s="1"/>
  <c r="L57" i="1" l="1"/>
  <c r="L58" i="1" s="1"/>
  <c r="L63" i="1" s="1"/>
  <c r="K58" i="1"/>
  <c r="K63" i="1" s="1"/>
</calcChain>
</file>

<file path=xl/sharedStrings.xml><?xml version="1.0" encoding="utf-8"?>
<sst xmlns="http://schemas.openxmlformats.org/spreadsheetml/2006/main" count="596" uniqueCount="247">
  <si>
    <t>ტყეკაფის აღრიცხვის უწყისი</t>
  </si>
  <si>
    <t>#</t>
  </si>
  <si>
    <t>ტყეკაფის მონიშვნის დაწყების თარღი</t>
  </si>
  <si>
    <t>ტყეკაფის მონიშვნის დამთავრების თარღი</t>
  </si>
  <si>
    <t>მართვის ორგანო</t>
  </si>
  <si>
    <t>სატყეო უბანი</t>
  </si>
  <si>
    <t>სატყეო</t>
  </si>
  <si>
    <t>ტყით მოსარგებლო</t>
  </si>
  <si>
    <t>სიმაღლის თანრიგი</t>
  </si>
  <si>
    <t>კვარტალი  #</t>
  </si>
  <si>
    <t>ლიტერ(ებ)ი</t>
  </si>
  <si>
    <t>ფართობი</t>
  </si>
  <si>
    <t>ჭრის სახე</t>
  </si>
  <si>
    <t>კორომის შემადგენლობა</t>
  </si>
  <si>
    <t>ჯპს კოორდინატები</t>
  </si>
  <si>
    <t>ხნოვანება</t>
  </si>
  <si>
    <t>სიმაღლე ზღვის დონიდან</t>
  </si>
  <si>
    <t>მოზარდ აღმონაცენი</t>
  </si>
  <si>
    <t>დაქანება (გრადუსი)</t>
  </si>
  <si>
    <t>ჭრის %</t>
  </si>
  <si>
    <t>სიხშირე</t>
  </si>
  <si>
    <t>X:</t>
  </si>
  <si>
    <t>Y: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</si>
  <si>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</si>
  <si>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</si>
  <si>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</si>
  <si>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</si>
  <si>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</si>
  <si>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</si>
  <si>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</si>
  <si>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</si>
  <si>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</si>
  <si>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სატყეო სამსახური</t>
  </si>
  <si>
    <t>ქვემო_ქართის_სატყეო_სამსახური</t>
  </si>
  <si>
    <t>შიდა_ქრთლის_სატყეო_სამსახირო</t>
  </si>
  <si>
    <t>მცხეთა_მთიანეთის სატყეო სამსახური</t>
  </si>
  <si>
    <t>სამცხე_ჯავახეთის_სატყეო_სამსახური</t>
  </si>
  <si>
    <t>იმერეთის_სატყეო_სამსახური</t>
  </si>
  <si>
    <t>გურიის_სატყეო_სამსახური</t>
  </si>
  <si>
    <t>რაჭა_ლეჩხუმის_ქვემო_სვანეთის_სატყეო_სამსახური</t>
  </si>
  <si>
    <t>სამეგრელო_ზემო_სვანეთის_სატყეო_სამსახური</t>
  </si>
  <si>
    <t>კახეთის_სატყეო_სამსახური</t>
  </si>
  <si>
    <t>დაქანება</t>
  </si>
  <si>
    <t>5°</t>
  </si>
  <si>
    <t>სპეციალური</t>
  </si>
  <si>
    <t>სატყეოები</t>
  </si>
  <si>
    <t>ფოლადაური</t>
  </si>
  <si>
    <t>ლოქ-ჯანდარი</t>
  </si>
  <si>
    <t>კაზრეთი</t>
  </si>
  <si>
    <t>დარბაზი</t>
  </si>
  <si>
    <t>დმანისი</t>
  </si>
  <si>
    <t>ფახრალო</t>
  </si>
  <si>
    <t>პატარა დმანისი</t>
  </si>
  <si>
    <t>ორმაშენი</t>
  </si>
  <si>
    <t>საკოლმეურნეო</t>
  </si>
  <si>
    <t>გომარეთი</t>
  </si>
  <si>
    <t>თეთრიწყარო</t>
  </si>
  <si>
    <t>გარისი</t>
  </si>
  <si>
    <t>ბირთვისი</t>
  </si>
  <si>
    <t>მანგლისი</t>
  </si>
  <si>
    <t>ორბეთი</t>
  </si>
  <si>
    <t>წალკა</t>
  </si>
  <si>
    <t>კოჯორი</t>
  </si>
  <si>
    <t>კუმისი</t>
  </si>
  <si>
    <t>მარტყოფი</t>
  </si>
  <si>
    <t>საცხენისი</t>
  </si>
  <si>
    <t>გლდანი</t>
  </si>
  <si>
    <t>გამარჯვება</t>
  </si>
  <si>
    <t>წითელი ხიდი</t>
  </si>
  <si>
    <t>წერაქვი</t>
  </si>
  <si>
    <t>სიონი</t>
  </si>
  <si>
    <t>ოფრეთი</t>
  </si>
  <si>
    <t>კლდეკარი</t>
  </si>
  <si>
    <t>თანრიგი</t>
  </si>
  <si>
    <t>1ა</t>
  </si>
  <si>
    <t>4ა</t>
  </si>
  <si>
    <t>6ა</t>
  </si>
  <si>
    <t>8ა</t>
  </si>
  <si>
    <t>9ა</t>
  </si>
  <si>
    <t>15ა</t>
  </si>
  <si>
    <t>28ა</t>
  </si>
  <si>
    <t>5ა</t>
  </si>
  <si>
    <t>10ა</t>
  </si>
  <si>
    <t>11ა</t>
  </si>
  <si>
    <t>16ა</t>
  </si>
  <si>
    <t>შავნაბადა</t>
  </si>
  <si>
    <t>ხრამი</t>
  </si>
  <si>
    <t>ხის #</t>
  </si>
  <si>
    <t>ჯიში (სახეობა)</t>
  </si>
  <si>
    <t>ხის ხარისხი და დიამეტრი Dt</t>
  </si>
  <si>
    <t>გასაცემი მერქნის მოცულობა კბმ.</t>
  </si>
  <si>
    <t>საქმისი მერქნი (ლიკვიდი)</t>
  </si>
  <si>
    <t>შეშა ვარჯიდან</t>
  </si>
  <si>
    <t>ხარისხის მიხედვით კბმ.სულ. კბმ.</t>
  </si>
  <si>
    <t>II ხარისხი</t>
  </si>
  <si>
    <t>I ხარისხი</t>
  </si>
  <si>
    <t>ჯამი</t>
  </si>
  <si>
    <t>შენიშვნა</t>
  </si>
  <si>
    <t>გაცემა</t>
  </si>
  <si>
    <t>I    ხარისხი</t>
  </si>
  <si>
    <t>X</t>
  </si>
  <si>
    <t>XI</t>
  </si>
  <si>
    <t>ტყეკაფის პასპორტი</t>
  </si>
  <si>
    <t>1. ტყითსარგებლობის საფუძველი</t>
  </si>
  <si>
    <t>2. ტყით მოსარგებლე</t>
  </si>
  <si>
    <t>3. ს/კ ან პ/ნ</t>
  </si>
  <si>
    <t>4. ტყით მოსარგებლის მისამართი</t>
  </si>
  <si>
    <t>5. მართვის ორგანო</t>
  </si>
  <si>
    <t>6. სატყეო უბანი</t>
  </si>
  <si>
    <t>7. სატყეო</t>
  </si>
  <si>
    <t>ლიტერი</t>
  </si>
  <si>
    <t>9. ლიტერი</t>
  </si>
  <si>
    <t>8. კვარტალი</t>
  </si>
  <si>
    <t>11. ტყეკაფის მონიშვნის მასალების წარმოდგენის თარიღი</t>
  </si>
  <si>
    <t>12. ჭრის სახე</t>
  </si>
  <si>
    <t>13. ტყეკაფი მონიშნა</t>
  </si>
  <si>
    <t>14. ს/კ ან პ/ნ</t>
  </si>
  <si>
    <t>15 ხეთა რაოდენობა</t>
  </si>
  <si>
    <t>16. სიხშირე</t>
  </si>
  <si>
    <t>18 ხნოვანება</t>
  </si>
  <si>
    <t>19. მოზარდ აღმ.</t>
  </si>
  <si>
    <t>20. ს.ზ.დ.</t>
  </si>
  <si>
    <t>21. დაქანება</t>
  </si>
  <si>
    <t>22. ექსპოზიცია</t>
  </si>
  <si>
    <t>23. კოორდინატები</t>
  </si>
  <si>
    <t>24. ტყეკაფის გახსნის (ათვისების) თარიღი</t>
  </si>
  <si>
    <t>25. ტყეკაფის დახურვის (ათვისები) თარიღი</t>
  </si>
  <si>
    <t>ერთეული</t>
  </si>
  <si>
    <t>ჯიში</t>
  </si>
  <si>
    <t>დიამეტრი Dt სმ</t>
  </si>
  <si>
    <t>ხეთა რაოდენობა</t>
  </si>
  <si>
    <t>ლიკვიდური მექანი მ3</t>
  </si>
  <si>
    <t>შეშა ვარჯიდან მ3</t>
  </si>
  <si>
    <t>გასაცემი მერქნი მ3</t>
  </si>
  <si>
    <t>სულ გასაცემი მერქნი მ3</t>
  </si>
  <si>
    <t>ხის ხარისხის მერქანი</t>
  </si>
  <si>
    <t>26. შემადგენლობა</t>
  </si>
  <si>
    <t>XII</t>
  </si>
  <si>
    <t>XIII</t>
  </si>
  <si>
    <t>ტყეკაფის მონისვნამდე ადგილმდებარეობის დათვალიერება</t>
  </si>
  <si>
    <t>აქტი</t>
  </si>
  <si>
    <t>კვარტალი #</t>
  </si>
  <si>
    <t>ლიტერის ფარგლეფში არანაკლებ ორი ჯპს კოორდინატი:</t>
  </si>
  <si>
    <t>სატაქსაციო ლიტერ(ებ)ის მონაცემები</t>
  </si>
  <si>
    <t>ტყეთმოწყობით</t>
  </si>
  <si>
    <t>შემადგენლობა</t>
  </si>
  <si>
    <t>ფაქტობრივი</t>
  </si>
  <si>
    <t>ექსპოზიცია</t>
  </si>
  <si>
    <t>ფართობი ჰა</t>
  </si>
  <si>
    <t>პროგრამული მარაგი</t>
  </si>
  <si>
    <t>აღმონაცენ-მოზარდის რაოდენპბა:</t>
  </si>
  <si>
    <t>ქვეტყე (ჯიშის მითითებით და ფართობის დაფარულობის %)</t>
  </si>
  <si>
    <t>რეკომენდაცია</t>
  </si>
  <si>
    <t>(რეკომენდაციაში აგრეთვე აღენიშნება ინფორმაცია მოსაწყობი გზების შესახებ)</t>
  </si>
  <si>
    <t>აქტის შემდგენი პირები</t>
  </si>
  <si>
    <t>შენისბნა: ადგილმდებარეობის დათვალიერების აქტი წარმოადგენს ტყეკაფის აღრიცხვის მასალების განუყოფელ ნაწილს</t>
  </si>
  <si>
    <t>ბოლნისი_დმანისი</t>
  </si>
  <si>
    <t>წალკა_თეთრიწყარო</t>
  </si>
  <si>
    <t>გარდაბანი_მარნეული</t>
  </si>
  <si>
    <t>საკმარისი</t>
  </si>
  <si>
    <t>ჭრის_%</t>
  </si>
  <si>
    <t>17. ჭრის %</t>
  </si>
  <si>
    <t>მეტყევეები</t>
  </si>
  <si>
    <t>ა._ფოლადიშვილი</t>
  </si>
  <si>
    <t>დ._გიორგობიანი</t>
  </si>
  <si>
    <t>ლ._ბერიძე</t>
  </si>
  <si>
    <t>შ._გვიჩიანი</t>
  </si>
  <si>
    <t>თ._სარდლიშვილი</t>
  </si>
  <si>
    <t>ზ._გძელიშვილი</t>
  </si>
  <si>
    <t>ზ._ბექაური</t>
  </si>
  <si>
    <t>რ._ირემაძე</t>
  </si>
  <si>
    <t>მ._ბურჯანაძე</t>
  </si>
  <si>
    <t>მ._რეხვიაშვილი</t>
  </si>
  <si>
    <t>01009020090</t>
  </si>
  <si>
    <r>
      <t>10</t>
    </r>
    <r>
      <rPr>
        <sz val="11"/>
        <color indexed="8"/>
        <rFont val="Sylfaen"/>
        <family val="1"/>
      </rPr>
      <t>°</t>
    </r>
  </si>
  <si>
    <r>
      <t>15</t>
    </r>
    <r>
      <rPr>
        <sz val="11"/>
        <color indexed="8"/>
        <rFont val="Sylfaen"/>
        <family val="1"/>
      </rPr>
      <t>°</t>
    </r>
  </si>
  <si>
    <r>
      <t>20</t>
    </r>
    <r>
      <rPr>
        <sz val="11"/>
        <color indexed="8"/>
        <rFont val="Sylfaen"/>
        <family val="1"/>
      </rPr>
      <t>°</t>
    </r>
  </si>
  <si>
    <r>
      <t>25</t>
    </r>
    <r>
      <rPr>
        <sz val="11"/>
        <color indexed="8"/>
        <rFont val="Sylfaen"/>
        <family val="1"/>
      </rPr>
      <t>°</t>
    </r>
  </si>
  <si>
    <r>
      <t>30</t>
    </r>
    <r>
      <rPr>
        <sz val="11"/>
        <color indexed="8"/>
        <rFont val="Sylfaen"/>
        <family val="1"/>
      </rPr>
      <t>°</t>
    </r>
  </si>
  <si>
    <r>
      <t>35</t>
    </r>
    <r>
      <rPr>
        <sz val="11"/>
        <color indexed="8"/>
        <rFont val="Sylfaen"/>
        <family val="1"/>
      </rPr>
      <t>°</t>
    </r>
  </si>
  <si>
    <r>
      <t>40</t>
    </r>
    <r>
      <rPr>
        <sz val="11"/>
        <color indexed="8"/>
        <rFont val="Sylfaen"/>
        <family val="1"/>
      </rPr>
      <t>°</t>
    </r>
  </si>
  <si>
    <r>
      <t>45</t>
    </r>
    <r>
      <rPr>
        <sz val="11"/>
        <color indexed="8"/>
        <rFont val="Sylfaen"/>
        <family val="1"/>
      </rPr>
      <t>°</t>
    </r>
  </si>
  <si>
    <t>01011065814</t>
  </si>
  <si>
    <t>ათ. ჰა-ზე</t>
  </si>
  <si>
    <t>%</t>
  </si>
  <si>
    <t>2ა</t>
  </si>
  <si>
    <t>1ბ</t>
  </si>
  <si>
    <t>2ბ</t>
  </si>
  <si>
    <t>3ა</t>
  </si>
  <si>
    <t>3ბ</t>
  </si>
  <si>
    <t>4ბ</t>
  </si>
  <si>
    <t>5ბ</t>
  </si>
  <si>
    <t>6ბ</t>
  </si>
  <si>
    <t>7ა</t>
  </si>
  <si>
    <t>7ბ</t>
  </si>
  <si>
    <t>8ბ</t>
  </si>
  <si>
    <t>9ბ</t>
  </si>
  <si>
    <t>10ბ</t>
  </si>
  <si>
    <t>11ბ</t>
  </si>
  <si>
    <t>12ა</t>
  </si>
  <si>
    <t>12ბ</t>
  </si>
  <si>
    <t>13ა</t>
  </si>
  <si>
    <t>13ბ</t>
  </si>
  <si>
    <t>ტყეკაფი მონიშნა</t>
  </si>
  <si>
    <t>სოციალური_განათებით</t>
  </si>
  <si>
    <t>სოციალური_გაწმენდითი</t>
  </si>
  <si>
    <t>სანიტარული_გამოხშირვითი</t>
  </si>
  <si>
    <t>სოციალური_გავლითი</t>
  </si>
  <si>
    <t>სოციალური_სანიტარული</t>
  </si>
  <si>
    <t>სოციალური_სარეკონსტრუქციო</t>
  </si>
  <si>
    <t>სოციალური_ძირნაყარი</t>
  </si>
  <si>
    <t>სოციალური_თანდათანობითი</t>
  </si>
  <si>
    <t>სოციალური_ჯგუფურ_ამორჩევითი</t>
  </si>
  <si>
    <t>სოციალური_ნებით_ამორჩევით</t>
  </si>
  <si>
    <t>სოციალური_პირწმინდა</t>
  </si>
  <si>
    <t>მოვლითი_განათებით</t>
  </si>
  <si>
    <t>მოვლითი_გაწმენდითი</t>
  </si>
  <si>
    <t>მოვლითი_გამოხშირვითი</t>
  </si>
  <si>
    <t>მოვლითი_გავლითი</t>
  </si>
  <si>
    <t>მოვლითი_სანიტარული</t>
  </si>
  <si>
    <t>1)   X:</t>
  </si>
  <si>
    <t>2)   X:</t>
  </si>
  <si>
    <t>სულ ჯამი</t>
  </si>
  <si>
    <t>27. გამოყოფის თარიღი:</t>
  </si>
  <si>
    <t>28. ტყეკაფის პასპოტის გამცემი</t>
  </si>
  <si>
    <t>(ხელმოწერა)</t>
  </si>
  <si>
    <t>(ეროვნული სატყეო სააგენტოს შესაბამისი ტერიტორიული ორგანოს უფროისის გვარი, სახელი)</t>
  </si>
  <si>
    <t>სსიპ სახელმწიფო ქონების ეროვნული სააგენტო</t>
  </si>
  <si>
    <t>კვმ</t>
  </si>
  <si>
    <t>ჩდ</t>
  </si>
  <si>
    <t>10. ფართობი (კვმ)</t>
  </si>
  <si>
    <t>საქართველოს სახელმწიფო ელექტროსისტემა</t>
  </si>
  <si>
    <t>ქ. თბილისი, ბარათაშვილის ქ. #2</t>
  </si>
  <si>
    <t>ნეკერჩხალი</t>
  </si>
  <si>
    <t>რცხილა</t>
  </si>
  <si>
    <t>მუხა</t>
  </si>
  <si>
    <t>კუნელი</t>
  </si>
  <si>
    <t>იფანი</t>
  </si>
  <si>
    <t>პანტა</t>
  </si>
  <si>
    <t>რცხ</t>
  </si>
  <si>
    <t>იფ</t>
  </si>
  <si>
    <t>მხ</t>
  </si>
  <si>
    <t>პნ</t>
  </si>
  <si>
    <t>+</t>
  </si>
  <si>
    <t>7რცხ 2მხ 1იფ +ნეკ +პნ</t>
  </si>
  <si>
    <t>ნეკ</t>
  </si>
  <si>
    <t>კუნ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</si>
</sst>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9" x14ac:knownFonts="1">
    <font>
      <sz val="11"/>
      <color theme="1"/>
      <name val="Calibri"/>
      <family val="2"/>
      <charset val="204"/>
      <scheme val="minor"/>
    </font>
    <font>
      <b/>
      <sz val="16"/>
      <color theme="1"/>
      <name val="Sylfaen"/>
      <family val="1"/>
    </font>
    <font>
      <sz val="11"/>
      <color theme="1"/>
      <name val="Sylfaen"/>
      <family val="1"/>
    </font>
    <font>
      <sz val="12"/>
      <color theme="1"/>
      <name val="Sylfaen"/>
      <family val="1"/>
    </font>
    <font>
      <sz val="10"/>
      <color theme="1"/>
      <name val="Sylfaen"/>
      <family val="1"/>
    </font>
    <font>
      <sz val="11"/>
      <color indexed="8"/>
      <name val="Sylfaen"/>
      <family val="1"/>
    </font>
    <font>
      <b/>
      <sz val="11"/>
      <color theme="1"/>
      <name val="Sylfaen"/>
      <family val="1"/>
    </font>
    <font>
      <sz val="8"/>
      <color theme="1"/>
      <name val="Sylfaen"/>
      <family val="1"/>
    </font>
    <font>
      <sz val="9"/>
      <color theme="1"/>
      <name val="Sylfaen"/>
      <family val="1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/>
    <xf numFmtId="43" fontId="2" fillId="0" borderId="5" xfId="0" applyNumberFormat="1" applyFont="1" applyBorder="1"/>
    <xf numFmtId="0" fontId="5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right"/>
    </xf>
    <xf numFmtId="0" fontId="2" fillId="0" borderId="0" xfId="0" applyFont="1" applyAlignment="1"/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textRotation="90" wrapText="1"/>
    </xf>
    <xf numFmtId="0" fontId="2" fillId="0" borderId="0" xfId="0" applyFont="1" applyFill="1"/>
    <xf numFmtId="0" fontId="7" fillId="0" borderId="0" xfId="0" applyFont="1"/>
    <xf numFmtId="0" fontId="2" fillId="0" borderId="5" xfId="0" applyFont="1" applyBorder="1" applyAlignment="1">
      <alignment horizontal="left"/>
    </xf>
    <xf numFmtId="0" fontId="4" fillId="0" borderId="5" xfId="0" applyFont="1" applyBorder="1"/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right"/>
    </xf>
    <xf numFmtId="0" fontId="6" fillId="0" borderId="5" xfId="0" applyFont="1" applyBorder="1"/>
    <xf numFmtId="2" fontId="6" fillId="0" borderId="5" xfId="0" applyNumberFormat="1" applyFont="1" applyBorder="1"/>
    <xf numFmtId="1" fontId="6" fillId="0" borderId="5" xfId="0" applyNumberFormat="1" applyFont="1" applyBorder="1"/>
    <xf numFmtId="1" fontId="4" fillId="0" borderId="5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7" fillId="0" borderId="19" xfId="0" applyFont="1" applyBorder="1" applyAlignment="1">
      <alignment horizontal="center" vertical="top"/>
    </xf>
    <xf numFmtId="0" fontId="8" fillId="0" borderId="19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/>
    </xf>
    <xf numFmtId="0" fontId="7" fillId="0" borderId="5" xfId="0" applyFont="1" applyBorder="1" applyAlignment="1">
      <alignment horizontal="left"/>
    </xf>
    <xf numFmtId="0" fontId="4" fillId="0" borderId="5" xfId="0" applyNumberFormat="1" applyFont="1" applyBorder="1" applyAlignment="1">
      <alignment horizontal="left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5" xfId="0" applyFont="1" applyBorder="1" applyAlignment="1">
      <alignment horizontal="left" vertical="center"/>
    </xf>
    <xf numFmtId="0" fontId="4" fillId="0" borderId="20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5" xfId="0" applyFont="1" applyBorder="1" applyAlignment="1">
      <alignment horizontal="center" textRotation="90" wrapText="1"/>
    </xf>
    <xf numFmtId="0" fontId="4" fillId="0" borderId="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8" fillId="0" borderId="5" xfId="0" applyFont="1" applyBorder="1" applyAlignment="1">
      <alignment horizontal="left"/>
    </xf>
    <xf numFmtId="1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i_papki/tyekafis%20daangarisheba/&#4334;&#4308;_&#4322;&#4327;&#4312;&#4321;_&#4315;&#4317;&#4330;&#4323;&#4314;&#4317;&#4305;&#4312;&#4321;_&#4330;&#4334;&#4320;&#4312;&#4314;&#4308;&#4305;&#4312;_01_&#4307;&#4304;&#4315;&#4320;&#4306;&#4309;&#4304;&#4314;&#4308;&#4305;&#4312;&#4311;_&#4321;&#4312;&#4314;&#4324;&#4314;&#4304;&#4312;&#4324;&#4328;&#431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uri.Merabishvili\Desktop\&#4334;&#4308;&#4308;&#4305;&#4312;&#4321;_&#4315;&#4317;&#4330;&#4323;&#4314;&#4317;&#4305;&#4312;&#4321;_&#4330;&#4334;&#4312;&#4314;&#4312;_&#4322;&#4304;&#4316;&#4320;&#4312;&#4306;&#4308;&#4305;&#4312;&#4321;_&#4315;&#4312;&#4334;&#4308;&#4307;&#4309;&#4312;&#4311;_01_&#4307;&#4304;&#4315;&#4320;&#4306;&#4309;&#4304;&#4314;&#4308;&#4305;&#4312;&#4311;_&#4321;&#4312;&#4314;&#4324;&#4314;&#4304;&#4312;&#4324;&#4328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>მცირენაყოფიანი ბალამწარაI8</v>
          </cell>
          <cell r="B9517" t="str">
            <v>მცირენაყოფიანი ბალამწარა</v>
          </cell>
          <cell r="C9517" t="str">
            <v>I</v>
          </cell>
          <cell r="D9517">
            <v>13</v>
          </cell>
          <cell r="E9517">
            <v>8</v>
          </cell>
          <cell r="F9517">
            <v>3.2000000000000001E-2</v>
          </cell>
          <cell r="G9517">
            <v>0.03</v>
          </cell>
          <cell r="H9517">
            <v>0</v>
          </cell>
          <cell r="I9517">
            <v>0.03</v>
          </cell>
          <cell r="J9517">
            <v>2.0000000000000018E-3</v>
          </cell>
        </row>
        <row r="9518">
          <cell r="A9518" t="str">
            <v>მცირენაყოფიანი ბალამწარაI12</v>
          </cell>
          <cell r="B9518" t="str">
            <v>მცირენაყოფიანი ბალამწარა</v>
          </cell>
          <cell r="C9518" t="str">
            <v>I</v>
          </cell>
          <cell r="D9518">
            <v>17.100000000000001</v>
          </cell>
          <cell r="E9518">
            <v>12</v>
          </cell>
          <cell r="F9518">
            <v>9.1999999999999998E-2</v>
          </cell>
          <cell r="G9518">
            <v>0.08</v>
          </cell>
          <cell r="H9518">
            <v>0.01</v>
          </cell>
          <cell r="I9518">
            <v>0.09</v>
          </cell>
          <cell r="J9518">
            <v>1.1999999999999997E-2</v>
          </cell>
        </row>
        <row r="9519">
          <cell r="A9519" t="str">
            <v>მცირენაყოფიანი ბალამწარაI16</v>
          </cell>
          <cell r="B9519" t="str">
            <v>მცირენაყოფიანი ბალამწარა</v>
          </cell>
          <cell r="C9519" t="str">
            <v>I</v>
          </cell>
          <cell r="D9519">
            <v>19.399999999999999</v>
          </cell>
          <cell r="E9519">
            <v>16</v>
          </cell>
          <cell r="F9519">
            <v>0.182</v>
          </cell>
          <cell r="G9519">
            <v>0.16</v>
          </cell>
          <cell r="H9519">
            <v>0.02</v>
          </cell>
          <cell r="I9519">
            <v>0.18</v>
          </cell>
          <cell r="J9519">
            <v>2.1999999999999992E-2</v>
          </cell>
        </row>
        <row r="9520">
          <cell r="A9520" t="str">
            <v>მცირენაყოფიანი ბალამწარაI20</v>
          </cell>
          <cell r="B9520" t="str">
            <v>მცირენაყოფიანი ბალამწარა</v>
          </cell>
          <cell r="C9520" t="str">
            <v>I</v>
          </cell>
          <cell r="D9520">
            <v>21.2</v>
          </cell>
          <cell r="E9520">
            <v>20</v>
          </cell>
          <cell r="F9520">
            <v>0.31</v>
          </cell>
          <cell r="G9520">
            <v>0.27</v>
          </cell>
          <cell r="H9520">
            <v>0.03</v>
          </cell>
          <cell r="I9520">
            <v>0.30000000000000004</v>
          </cell>
          <cell r="J9520">
            <v>3.999999999999998E-2</v>
          </cell>
        </row>
        <row r="9521">
          <cell r="A9521" t="str">
            <v>მცირენაყოფიანი ბალამწარაI24</v>
          </cell>
          <cell r="B9521" t="str">
            <v>მცირენაყოფიანი ბალამწარა</v>
          </cell>
          <cell r="C9521" t="str">
            <v>I</v>
          </cell>
          <cell r="D9521">
            <v>22.5</v>
          </cell>
          <cell r="E9521">
            <v>24</v>
          </cell>
          <cell r="F9521">
            <v>0.47</v>
          </cell>
          <cell r="G9521">
            <v>0.41</v>
          </cell>
          <cell r="H9521">
            <v>0.05</v>
          </cell>
          <cell r="I9521">
            <v>0.45999999999999996</v>
          </cell>
          <cell r="J9521">
            <v>0.06</v>
          </cell>
        </row>
        <row r="9522">
          <cell r="A9522" t="str">
            <v>მცირენაყოფიანი ბალამწარაI28</v>
          </cell>
          <cell r="B9522" t="str">
            <v>მცირენაყოფიანი ბალამწარა</v>
          </cell>
          <cell r="C9522" t="str">
            <v>I</v>
          </cell>
          <cell r="D9522">
            <v>23.6</v>
          </cell>
          <cell r="E9522">
            <v>28</v>
          </cell>
          <cell r="F9522">
            <v>0.66</v>
          </cell>
          <cell r="G9522">
            <v>0.59</v>
          </cell>
          <cell r="H9522">
            <v>7.0000000000000007E-2</v>
          </cell>
          <cell r="I9522">
            <v>0.65999999999999992</v>
          </cell>
          <cell r="J9522">
            <v>7.0000000000000062E-2</v>
          </cell>
        </row>
        <row r="9523">
          <cell r="A9523" t="str">
            <v>მცირენაყოფიანი ბალამწარაI32</v>
          </cell>
          <cell r="B9523" t="str">
            <v>მცირენაყოფიანი ბალამწარა</v>
          </cell>
          <cell r="C9523" t="str">
            <v>I</v>
          </cell>
          <cell r="D9523">
            <v>24.5</v>
          </cell>
          <cell r="E9523">
            <v>32</v>
          </cell>
          <cell r="F9523">
            <v>0.89</v>
          </cell>
          <cell r="G9523">
            <v>0.8</v>
          </cell>
          <cell r="H9523">
            <v>0.09</v>
          </cell>
          <cell r="I9523">
            <v>0.89</v>
          </cell>
          <cell r="J9523">
            <v>8.9999999999999969E-2</v>
          </cell>
        </row>
        <row r="9524">
          <cell r="A9524" t="str">
            <v>მცირენაყოფიანი ბალამწარაI36</v>
          </cell>
          <cell r="B9524" t="str">
            <v>მცირენაყოფიანი ბალამწარა</v>
          </cell>
          <cell r="C9524" t="str">
            <v>I</v>
          </cell>
          <cell r="D9524">
            <v>25.2</v>
          </cell>
          <cell r="E9524">
            <v>36</v>
          </cell>
          <cell r="F9524">
            <v>1.1599999999999999</v>
          </cell>
          <cell r="G9524">
            <v>1.05</v>
          </cell>
          <cell r="H9524">
            <v>0.12</v>
          </cell>
          <cell r="I9524">
            <v>1.17</v>
          </cell>
          <cell r="J9524">
            <v>0.10999999999999988</v>
          </cell>
        </row>
        <row r="9525">
          <cell r="A9525" t="str">
            <v>მცირენაყოფიანი ბალამწარაI40</v>
          </cell>
          <cell r="B9525" t="str">
            <v>მცირენაყოფიანი ბალამწარა</v>
          </cell>
          <cell r="C9525" t="str">
            <v>I</v>
          </cell>
          <cell r="D9525">
            <v>25.9</v>
          </cell>
          <cell r="E9525">
            <v>40</v>
          </cell>
          <cell r="F9525">
            <v>1.47</v>
          </cell>
          <cell r="G9525">
            <v>1.33</v>
          </cell>
          <cell r="H9525">
            <v>0.15</v>
          </cell>
          <cell r="I9525">
            <v>1.48</v>
          </cell>
          <cell r="J9525">
            <v>0.1399999999999999</v>
          </cell>
        </row>
        <row r="9526">
          <cell r="A9526" t="str">
            <v>მცირენაყოფიანი ბალამწარაI44</v>
          </cell>
          <cell r="B9526" t="str">
            <v>მცირენაყოფიანი ბალამწარა</v>
          </cell>
          <cell r="C9526" t="str">
            <v>I</v>
          </cell>
          <cell r="D9526">
            <v>26.6</v>
          </cell>
          <cell r="E9526">
            <v>44</v>
          </cell>
          <cell r="F9526">
            <v>1.81</v>
          </cell>
          <cell r="G9526">
            <v>1.64</v>
          </cell>
          <cell r="H9526">
            <v>0.18</v>
          </cell>
          <cell r="I9526">
            <v>1.8199999999999998</v>
          </cell>
          <cell r="J9526">
            <v>0.17000000000000015</v>
          </cell>
        </row>
        <row r="9527">
          <cell r="A9527" t="str">
            <v>მცირენაყოფიანი ბალამწარაI48</v>
          </cell>
          <cell r="B9527" t="str">
            <v>მცირენაყოფიანი ბალამწარა</v>
          </cell>
          <cell r="C9527" t="str">
            <v>I</v>
          </cell>
          <cell r="D9527">
            <v>27.1</v>
          </cell>
          <cell r="E9527">
            <v>48</v>
          </cell>
          <cell r="F9527">
            <v>2.2000000000000002</v>
          </cell>
          <cell r="G9527">
            <v>2.0099999999999998</v>
          </cell>
          <cell r="H9527">
            <v>0.22</v>
          </cell>
          <cell r="I9527">
            <v>2.23</v>
          </cell>
          <cell r="J9527">
            <v>0.19000000000000039</v>
          </cell>
        </row>
        <row r="9528">
          <cell r="A9528" t="str">
            <v>მცირენაყოფიანი ბალამწარაI52</v>
          </cell>
          <cell r="B9528" t="str">
            <v>მცირენაყოფიანი ბალამწარა</v>
          </cell>
          <cell r="C9528" t="str">
            <v>I</v>
          </cell>
          <cell r="D9528">
            <v>27.7</v>
          </cell>
          <cell r="E9528">
            <v>52</v>
          </cell>
          <cell r="F9528">
            <v>2.64</v>
          </cell>
          <cell r="G9528">
            <v>2.4</v>
          </cell>
          <cell r="H9528">
            <v>0.26</v>
          </cell>
          <cell r="I9528">
            <v>2.66</v>
          </cell>
          <cell r="J9528">
            <v>0.24000000000000021</v>
          </cell>
        </row>
        <row r="9529">
          <cell r="A9529" t="str">
            <v>მცირენაყოფიანი ბალამწარაI56</v>
          </cell>
          <cell r="B9529" t="str">
            <v>მცირენაყოფიანი ბალამწარა</v>
          </cell>
          <cell r="C9529" t="str">
            <v>I</v>
          </cell>
          <cell r="D9529">
            <v>28.1</v>
          </cell>
          <cell r="E9529">
            <v>56</v>
          </cell>
          <cell r="F9529">
            <v>3.09</v>
          </cell>
          <cell r="G9529">
            <v>2.82</v>
          </cell>
          <cell r="H9529">
            <v>0.31</v>
          </cell>
          <cell r="I9529">
            <v>3.13</v>
          </cell>
          <cell r="J9529">
            <v>0.27</v>
          </cell>
        </row>
        <row r="9530">
          <cell r="A9530" t="str">
            <v>მცირენაყოფიანი ბალამწარაI60</v>
          </cell>
          <cell r="B9530" t="str">
            <v>მცირენაყოფიანი ბალამწარა</v>
          </cell>
          <cell r="C9530" t="str">
            <v>I</v>
          </cell>
          <cell r="D9530">
            <v>28.6</v>
          </cell>
          <cell r="E9530">
            <v>60</v>
          </cell>
          <cell r="F9530">
            <v>3.61</v>
          </cell>
          <cell r="G9530">
            <v>3.29</v>
          </cell>
          <cell r="H9530">
            <v>0.36</v>
          </cell>
          <cell r="I9530">
            <v>3.65</v>
          </cell>
          <cell r="J9530">
            <v>0.31999999999999984</v>
          </cell>
        </row>
        <row r="9531">
          <cell r="A9531" t="str">
            <v>მცირენაყოფიანი ბალამწარაI64</v>
          </cell>
          <cell r="B9531" t="str">
            <v>მცირენაყოფიანი ბალამწარა</v>
          </cell>
          <cell r="C9531" t="str">
            <v>I</v>
          </cell>
          <cell r="D9531">
            <v>29</v>
          </cell>
          <cell r="E9531">
            <v>64</v>
          </cell>
          <cell r="F9531">
            <v>4.1500000000000004</v>
          </cell>
          <cell r="G9531">
            <v>3.8</v>
          </cell>
          <cell r="H9531">
            <v>0.42</v>
          </cell>
          <cell r="I9531">
            <v>4.22</v>
          </cell>
          <cell r="J9531">
            <v>0.35000000000000053</v>
          </cell>
        </row>
        <row r="9532">
          <cell r="A9532" t="str">
            <v>მცირენაყოფიანი ბალამწარაI68</v>
          </cell>
          <cell r="B9532" t="str">
            <v>მცირენაყოფიანი ბალამწარა</v>
          </cell>
          <cell r="C9532" t="str">
            <v>I</v>
          </cell>
          <cell r="D9532">
            <v>29.3</v>
          </cell>
          <cell r="E9532">
            <v>68</v>
          </cell>
          <cell r="F9532">
            <v>4.74</v>
          </cell>
          <cell r="G9532">
            <v>4.33</v>
          </cell>
          <cell r="H9532">
            <v>0.47</v>
          </cell>
          <cell r="I9532">
            <v>4.8</v>
          </cell>
          <cell r="J9532">
            <v>0.41000000000000014</v>
          </cell>
        </row>
        <row r="9533">
          <cell r="A9533" t="str">
            <v>მცირენაყოფიანი ბალამწარაI72</v>
          </cell>
          <cell r="B9533" t="str">
            <v>მცირენაყოფიანი ბალამწარა</v>
          </cell>
          <cell r="C9533" t="str">
            <v>I</v>
          </cell>
          <cell r="D9533">
            <v>29.7</v>
          </cell>
          <cell r="E9533">
            <v>72</v>
          </cell>
          <cell r="F9533">
            <v>5.39</v>
          </cell>
          <cell r="G9533">
            <v>4.92</v>
          </cell>
          <cell r="H9533">
            <v>0.54</v>
          </cell>
          <cell r="I9533">
            <v>5.46</v>
          </cell>
          <cell r="J9533">
            <v>0.46999999999999975</v>
          </cell>
        </row>
        <row r="9534">
          <cell r="A9534" t="str">
            <v>მცირენაყოფიანი ბალამწარაI76</v>
          </cell>
          <cell r="B9534" t="str">
            <v>მცირენაყოფიანი ბალამწარა</v>
          </cell>
          <cell r="C9534" t="str">
            <v>I</v>
          </cell>
          <cell r="D9534">
            <v>30</v>
          </cell>
          <cell r="E9534">
            <v>76</v>
          </cell>
          <cell r="F9534">
            <v>6.05</v>
          </cell>
          <cell r="G9534">
            <v>5.53</v>
          </cell>
          <cell r="H9534">
            <v>0.61</v>
          </cell>
          <cell r="I9534">
            <v>6.1400000000000006</v>
          </cell>
          <cell r="J9534">
            <v>0.51999999999999957</v>
          </cell>
        </row>
        <row r="9535">
          <cell r="A9535" t="str">
            <v>მცირენაყოფიანი ბალამწარაI80</v>
          </cell>
          <cell r="B9535" t="str">
            <v>მცირენაყოფიანი ბალამწარა</v>
          </cell>
          <cell r="C9535" t="str">
            <v>I</v>
          </cell>
          <cell r="D9535">
            <v>30.4</v>
          </cell>
          <cell r="E9535">
            <v>80</v>
          </cell>
          <cell r="F9535">
            <v>6.8</v>
          </cell>
          <cell r="G9535">
            <v>6.22</v>
          </cell>
          <cell r="H9535">
            <v>0.68</v>
          </cell>
          <cell r="I9535">
            <v>6.8999999999999995</v>
          </cell>
          <cell r="J9535">
            <v>0.58000000000000007</v>
          </cell>
        </row>
        <row r="9536">
          <cell r="A9536" t="str">
            <v>მცირენაყოფიანი ბალამწარაI84</v>
          </cell>
          <cell r="B9536" t="str">
            <v>მცირენაყოფიანი ბალამწარა</v>
          </cell>
          <cell r="C9536" t="str">
            <v>I</v>
          </cell>
          <cell r="D9536">
            <v>30.7</v>
          </cell>
          <cell r="E9536">
            <v>84</v>
          </cell>
          <cell r="F9536">
            <v>7.55</v>
          </cell>
          <cell r="G9536">
            <v>6.91</v>
          </cell>
          <cell r="H9536">
            <v>0.76</v>
          </cell>
          <cell r="I9536">
            <v>7.67</v>
          </cell>
          <cell r="J9536">
            <v>0.63999999999999968</v>
          </cell>
        </row>
        <row r="9537">
          <cell r="A9537" t="str">
            <v>მცირენაყოფიანი ბალამწარაI88</v>
          </cell>
          <cell r="B9537" t="str">
            <v>მცირენაყოფიანი ბალამწარა</v>
          </cell>
          <cell r="C9537" t="str">
            <v>I</v>
          </cell>
          <cell r="D9537">
            <v>31</v>
          </cell>
          <cell r="E9537">
            <v>88</v>
          </cell>
          <cell r="F9537">
            <v>8.3800000000000008</v>
          </cell>
          <cell r="G9537">
            <v>7.66</v>
          </cell>
          <cell r="H9537">
            <v>0.84</v>
          </cell>
          <cell r="I9537">
            <v>8.5</v>
          </cell>
          <cell r="J9537">
            <v>0.72000000000000064</v>
          </cell>
        </row>
        <row r="9538">
          <cell r="A9538" t="str">
            <v>მცირენაყოფიანი ბალამწარაI92</v>
          </cell>
          <cell r="B9538" t="str">
            <v>მცირენაყოფიანი ბალამწარა</v>
          </cell>
          <cell r="C9538" t="str">
            <v>I</v>
          </cell>
          <cell r="D9538">
            <v>31.2</v>
          </cell>
          <cell r="E9538">
            <v>92</v>
          </cell>
          <cell r="F9538">
            <v>9.2200000000000006</v>
          </cell>
          <cell r="G9538">
            <v>8.44</v>
          </cell>
          <cell r="H9538">
            <v>0.92</v>
          </cell>
          <cell r="I9538">
            <v>9.36</v>
          </cell>
          <cell r="J9538">
            <v>0.78000000000000114</v>
          </cell>
        </row>
        <row r="9539">
          <cell r="A9539" t="str">
            <v>მცირენაყოფიანი ბალამწარაII8</v>
          </cell>
          <cell r="B9539" t="str">
            <v>მცირენაყოფიანი ბალამწარა</v>
          </cell>
          <cell r="C9539" t="str">
            <v>II</v>
          </cell>
          <cell r="D9539">
            <v>11.4</v>
          </cell>
          <cell r="E9539">
            <v>8</v>
          </cell>
          <cell r="F9539">
            <v>0.03</v>
          </cell>
          <cell r="G9539">
            <v>0.02</v>
          </cell>
          <cell r="H9539">
            <v>0</v>
          </cell>
          <cell r="I9539">
            <v>0.02</v>
          </cell>
          <cell r="J9539">
            <v>9.9999999999999985E-3</v>
          </cell>
        </row>
        <row r="9540">
          <cell r="A9540" t="str">
            <v>მცირენაყოფიანი ბალამწარაII12</v>
          </cell>
          <cell r="B9540" t="str">
            <v>მცირენაყოფიანი ბალამწარა</v>
          </cell>
          <cell r="C9540" t="str">
            <v>II</v>
          </cell>
          <cell r="D9540">
            <v>15.1</v>
          </cell>
          <cell r="E9540">
            <v>12</v>
          </cell>
          <cell r="F9540">
            <v>0.08</v>
          </cell>
          <cell r="G9540">
            <v>0.06</v>
          </cell>
          <cell r="H9540">
            <v>0.01</v>
          </cell>
          <cell r="I9540">
            <v>6.9999999999999993E-2</v>
          </cell>
          <cell r="J9540">
            <v>2.0000000000000004E-2</v>
          </cell>
        </row>
        <row r="9541">
          <cell r="A9541" t="str">
            <v>მცირენაყოფიანი ბალამწარაII16</v>
          </cell>
          <cell r="B9541" t="str">
            <v>მცირენაყოფიანი ბალამწარა</v>
          </cell>
          <cell r="C9541" t="str">
            <v>II</v>
          </cell>
          <cell r="D9541">
            <v>17.2</v>
          </cell>
          <cell r="E9541">
            <v>16</v>
          </cell>
          <cell r="F9541">
            <v>0.16</v>
          </cell>
          <cell r="G9541">
            <v>0.14000000000000001</v>
          </cell>
          <cell r="H9541">
            <v>0.02</v>
          </cell>
          <cell r="I9541">
            <v>0.16</v>
          </cell>
          <cell r="J9541">
            <v>1.999999999999999E-2</v>
          </cell>
        </row>
        <row r="9542">
          <cell r="A9542" t="str">
            <v>მცირენაყოფიანი ბალამწარაII20</v>
          </cell>
          <cell r="B9542" t="str">
            <v>მცირენაყოფიანი ბალამწარა</v>
          </cell>
          <cell r="C9542" t="str">
            <v>II</v>
          </cell>
          <cell r="D9542">
            <v>18.8</v>
          </cell>
          <cell r="E9542">
            <v>20</v>
          </cell>
          <cell r="F9542">
            <v>0.27</v>
          </cell>
          <cell r="G9542">
            <v>0.24</v>
          </cell>
          <cell r="H9542">
            <v>0.03</v>
          </cell>
          <cell r="I9542">
            <v>0.27</v>
          </cell>
          <cell r="J9542">
            <v>3.0000000000000027E-2</v>
          </cell>
        </row>
        <row r="9543">
          <cell r="A9543" t="str">
            <v>მცირენაყოფიანი ბალამწარაII24</v>
          </cell>
          <cell r="B9543" t="str">
            <v>მცირენაყოფიანი ბალამწარა</v>
          </cell>
          <cell r="C9543" t="str">
            <v>II</v>
          </cell>
          <cell r="D9543">
            <v>20</v>
          </cell>
          <cell r="E9543">
            <v>24</v>
          </cell>
          <cell r="F9543">
            <v>0.41</v>
          </cell>
          <cell r="G9543">
            <v>0.37</v>
          </cell>
          <cell r="H9543">
            <v>0.04</v>
          </cell>
          <cell r="I9543">
            <v>0.41</v>
          </cell>
          <cell r="J9543">
            <v>3.999999999999998E-2</v>
          </cell>
        </row>
        <row r="9544">
          <cell r="A9544" t="str">
            <v>მცირენაყოფიანი ბალამწარაII28</v>
          </cell>
          <cell r="B9544" t="str">
            <v>მცირენაყოფიანი ბალამწარა</v>
          </cell>
          <cell r="C9544" t="str">
            <v>II</v>
          </cell>
          <cell r="D9544">
            <v>21</v>
          </cell>
          <cell r="E9544">
            <v>28</v>
          </cell>
          <cell r="F9544">
            <v>0.59</v>
          </cell>
          <cell r="G9544">
            <v>0.53</v>
          </cell>
          <cell r="H9544">
            <v>0.06</v>
          </cell>
          <cell r="I9544">
            <v>0.59000000000000008</v>
          </cell>
          <cell r="J9544">
            <v>5.9999999999999942E-2</v>
          </cell>
        </row>
        <row r="9545">
          <cell r="A9545" t="str">
            <v>მცირენაყოფიანი ბალამწარაII32</v>
          </cell>
          <cell r="B9545" t="str">
            <v>მცირენაყოფიანი ბალამწარა</v>
          </cell>
          <cell r="C9545" t="str">
            <v>II</v>
          </cell>
          <cell r="D9545">
            <v>21.8</v>
          </cell>
          <cell r="E9545">
            <v>32</v>
          </cell>
          <cell r="F9545">
            <v>0.79</v>
          </cell>
          <cell r="G9545">
            <v>0.71</v>
          </cell>
          <cell r="H9545">
            <v>0.08</v>
          </cell>
          <cell r="I9545">
            <v>0.78999999999999992</v>
          </cell>
          <cell r="J9545">
            <v>8.0000000000000071E-2</v>
          </cell>
        </row>
        <row r="9546">
          <cell r="A9546" t="str">
            <v>მცირენაყოფიანი ბალამწარაII36</v>
          </cell>
          <cell r="B9546" t="str">
            <v>მცირენაყოფიანი ბალამწარა</v>
          </cell>
          <cell r="C9546" t="str">
            <v>II</v>
          </cell>
          <cell r="D9546">
            <v>22.5</v>
          </cell>
          <cell r="E9546">
            <v>36</v>
          </cell>
          <cell r="F9546">
            <v>1.03</v>
          </cell>
          <cell r="G9546">
            <v>0.92</v>
          </cell>
          <cell r="H9546">
            <v>0.1</v>
          </cell>
          <cell r="I9546">
            <v>1.02</v>
          </cell>
          <cell r="J9546">
            <v>0.10999999999999999</v>
          </cell>
        </row>
        <row r="9547">
          <cell r="A9547" t="str">
            <v>მცირენაყოფიანი ბალამწარაII40</v>
          </cell>
          <cell r="B9547" t="str">
            <v>მცირენაყოფიანი ბალამწარა</v>
          </cell>
          <cell r="C9547" t="str">
            <v>II</v>
          </cell>
          <cell r="D9547">
            <v>23.1</v>
          </cell>
          <cell r="E9547">
            <v>40</v>
          </cell>
          <cell r="F9547">
            <v>1.31</v>
          </cell>
          <cell r="G9547">
            <v>1.17</v>
          </cell>
          <cell r="H9547">
            <v>0.13</v>
          </cell>
          <cell r="I9547">
            <v>1.2999999999999998</v>
          </cell>
          <cell r="J9547">
            <v>0.14000000000000012</v>
          </cell>
        </row>
        <row r="9548">
          <cell r="A9548" t="str">
            <v>მცირენაყოფიანი ბალამწარაII44</v>
          </cell>
          <cell r="B9548" t="str">
            <v>მცირენაყოფიანი ბალამწარა</v>
          </cell>
          <cell r="C9548" t="str">
            <v>II</v>
          </cell>
          <cell r="D9548">
            <v>23.7</v>
          </cell>
          <cell r="E9548">
            <v>44</v>
          </cell>
          <cell r="F9548">
            <v>1.62</v>
          </cell>
          <cell r="G9548">
            <v>1.46</v>
          </cell>
          <cell r="H9548">
            <v>0.16</v>
          </cell>
          <cell r="I9548">
            <v>1.6199999999999999</v>
          </cell>
          <cell r="J9548">
            <v>0.16000000000000014</v>
          </cell>
        </row>
        <row r="9549">
          <cell r="A9549" t="str">
            <v>მცირენაყოფიანი ბალამწარაII48</v>
          </cell>
          <cell r="B9549" t="str">
            <v>მცირენაყოფიანი ბალამწარა</v>
          </cell>
          <cell r="C9549" t="str">
            <v>II</v>
          </cell>
          <cell r="D9549">
            <v>24.2</v>
          </cell>
          <cell r="E9549">
            <v>48</v>
          </cell>
          <cell r="F9549">
            <v>1.96</v>
          </cell>
          <cell r="G9549">
            <v>1.78</v>
          </cell>
          <cell r="H9549">
            <v>0.2</v>
          </cell>
          <cell r="I9549">
            <v>1.98</v>
          </cell>
          <cell r="J9549">
            <v>0.17999999999999994</v>
          </cell>
        </row>
        <row r="9550">
          <cell r="A9550" t="str">
            <v>მცირენაყოფიანი ბალამწარაII52</v>
          </cell>
          <cell r="B9550" t="str">
            <v>მცირენაყოფიანი ბალამწარა</v>
          </cell>
          <cell r="C9550" t="str">
            <v>II</v>
          </cell>
          <cell r="D9550">
            <v>24.7</v>
          </cell>
          <cell r="E9550">
            <v>52</v>
          </cell>
          <cell r="F9550">
            <v>2.35</v>
          </cell>
          <cell r="G9550">
            <v>2.14</v>
          </cell>
          <cell r="H9550">
            <v>0.24</v>
          </cell>
          <cell r="I9550">
            <v>2.38</v>
          </cell>
          <cell r="J9550">
            <v>0.20999999999999996</v>
          </cell>
        </row>
        <row r="9551">
          <cell r="A9551" t="str">
            <v>მცირენაყოფიანი ბალამწარაII56</v>
          </cell>
          <cell r="B9551" t="str">
            <v>მცირენაყოფიანი ბალამწარა</v>
          </cell>
          <cell r="C9551" t="str">
            <v>II</v>
          </cell>
          <cell r="D9551">
            <v>25.1</v>
          </cell>
          <cell r="E9551">
            <v>56</v>
          </cell>
          <cell r="F9551">
            <v>2.76</v>
          </cell>
          <cell r="G9551">
            <v>2.5</v>
          </cell>
          <cell r="H9551">
            <v>0.28000000000000003</v>
          </cell>
          <cell r="I9551">
            <v>2.7800000000000002</v>
          </cell>
          <cell r="J9551">
            <v>0.25999999999999979</v>
          </cell>
        </row>
        <row r="9552">
          <cell r="A9552" t="str">
            <v>მცირენაყოფიანი ბალამწარაII60</v>
          </cell>
          <cell r="B9552" t="str">
            <v>მცირენაყოფიანი ბალამწარა</v>
          </cell>
          <cell r="C9552" t="str">
            <v>II</v>
          </cell>
          <cell r="D9552">
            <v>25.5</v>
          </cell>
          <cell r="E9552">
            <v>60</v>
          </cell>
          <cell r="F9552">
            <v>3.22</v>
          </cell>
          <cell r="G9552">
            <v>2.93</v>
          </cell>
          <cell r="H9552">
            <v>0.32</v>
          </cell>
          <cell r="I9552">
            <v>3.25</v>
          </cell>
          <cell r="J9552">
            <v>0.29000000000000004</v>
          </cell>
        </row>
        <row r="9553">
          <cell r="A9553" t="str">
            <v>მცირენაყოფიანი ბალამწარაII64</v>
          </cell>
          <cell r="B9553" t="str">
            <v>მცირენაყოფიანი ბალამწარა</v>
          </cell>
          <cell r="C9553" t="str">
            <v>II</v>
          </cell>
          <cell r="D9553">
            <v>25.9</v>
          </cell>
          <cell r="E9553">
            <v>64</v>
          </cell>
          <cell r="F9553">
            <v>3.71</v>
          </cell>
          <cell r="G9553">
            <v>3.38</v>
          </cell>
          <cell r="H9553">
            <v>0.37</v>
          </cell>
          <cell r="I9553">
            <v>3.75</v>
          </cell>
          <cell r="J9553">
            <v>0.33000000000000007</v>
          </cell>
        </row>
        <row r="9554">
          <cell r="A9554" t="str">
            <v>მცირენაყოფიანი ბალამწარაII68</v>
          </cell>
          <cell r="B9554" t="str">
            <v>მცირენაყოფიანი ბალამწარა</v>
          </cell>
          <cell r="C9554" t="str">
            <v>II</v>
          </cell>
          <cell r="D9554">
            <v>26.2</v>
          </cell>
          <cell r="E9554">
            <v>68</v>
          </cell>
          <cell r="F9554">
            <v>4.24</v>
          </cell>
          <cell r="G9554">
            <v>3.86</v>
          </cell>
          <cell r="H9554">
            <v>0.42</v>
          </cell>
          <cell r="I9554">
            <v>4.28</v>
          </cell>
          <cell r="J9554">
            <v>0.38000000000000034</v>
          </cell>
        </row>
        <row r="9555">
          <cell r="A9555" t="str">
            <v>მცირენაყოფიანი ბალამწარაII72</v>
          </cell>
          <cell r="B9555" t="str">
            <v>მცირენაყოფიანი ბალამწარა</v>
          </cell>
          <cell r="C9555" t="str">
            <v>II</v>
          </cell>
          <cell r="D9555">
            <v>26.5</v>
          </cell>
          <cell r="E9555">
            <v>72</v>
          </cell>
          <cell r="F9555">
            <v>4.8099999999999996</v>
          </cell>
          <cell r="G9555">
            <v>4.37</v>
          </cell>
          <cell r="H9555">
            <v>0.48</v>
          </cell>
          <cell r="I9555">
            <v>4.8499999999999996</v>
          </cell>
          <cell r="J9555">
            <v>0.4399999999999995</v>
          </cell>
        </row>
        <row r="9556">
          <cell r="A9556" t="str">
            <v>მცირენაყოფიანი ბალამწარაII76</v>
          </cell>
          <cell r="B9556" t="str">
            <v>მცირენაყოფიანი ბალამწარა</v>
          </cell>
          <cell r="C9556" t="str">
            <v>II</v>
          </cell>
          <cell r="D9556">
            <v>26.8</v>
          </cell>
          <cell r="E9556">
            <v>76</v>
          </cell>
          <cell r="F9556">
            <v>5.41</v>
          </cell>
          <cell r="G9556">
            <v>4.93</v>
          </cell>
          <cell r="H9556">
            <v>0.54</v>
          </cell>
          <cell r="I9556">
            <v>5.47</v>
          </cell>
          <cell r="J9556">
            <v>0.48000000000000043</v>
          </cell>
        </row>
        <row r="9557">
          <cell r="A9557" t="str">
            <v>მცირენაყოფიანი ბალამწარაII80</v>
          </cell>
          <cell r="B9557" t="str">
            <v>მცირენაყოფიანი ბალამწარა</v>
          </cell>
          <cell r="C9557" t="str">
            <v>II</v>
          </cell>
          <cell r="D9557">
            <v>27.1</v>
          </cell>
          <cell r="E9557">
            <v>80</v>
          </cell>
          <cell r="F9557">
            <v>6.06</v>
          </cell>
          <cell r="G9557">
            <v>5.53</v>
          </cell>
          <cell r="H9557">
            <v>0.61</v>
          </cell>
          <cell r="I9557">
            <v>6.1400000000000006</v>
          </cell>
          <cell r="J9557">
            <v>0.52999999999999936</v>
          </cell>
        </row>
        <row r="9558">
          <cell r="A9558" t="str">
            <v>მცირენაყოფიანი ბალამწარაII84</v>
          </cell>
          <cell r="B9558" t="str">
            <v>მცირენაყოფიანი ბალამწარა</v>
          </cell>
          <cell r="C9558" t="str">
            <v>II</v>
          </cell>
          <cell r="D9558">
            <v>27.4</v>
          </cell>
          <cell r="E9558">
            <v>84</v>
          </cell>
          <cell r="F9558">
            <v>6.74</v>
          </cell>
          <cell r="G9558">
            <v>6.14</v>
          </cell>
          <cell r="H9558">
            <v>0.67</v>
          </cell>
          <cell r="I9558">
            <v>6.81</v>
          </cell>
          <cell r="J9558">
            <v>0.60000000000000053</v>
          </cell>
        </row>
        <row r="9559">
          <cell r="A9559" t="str">
            <v>მცირენაყოფიანი ბალამწარაII88</v>
          </cell>
          <cell r="B9559" t="str">
            <v>მცირენაყოფიანი ბალამწარა</v>
          </cell>
          <cell r="C9559" t="str">
            <v>II</v>
          </cell>
          <cell r="D9559">
            <v>27.7</v>
          </cell>
          <cell r="E9559">
            <v>88</v>
          </cell>
          <cell r="F9559">
            <v>7.48</v>
          </cell>
          <cell r="G9559">
            <v>6.82</v>
          </cell>
          <cell r="H9559">
            <v>0.75</v>
          </cell>
          <cell r="I9559">
            <v>7.57</v>
          </cell>
          <cell r="J9559">
            <v>0.66000000000000014</v>
          </cell>
        </row>
        <row r="9560">
          <cell r="A9560" t="str">
            <v>მცირენაყოფიანი ბალამწარაII92</v>
          </cell>
          <cell r="B9560" t="str">
            <v>მცირენაყოფიანი ბალამწარა</v>
          </cell>
          <cell r="C9560" t="str">
            <v>II</v>
          </cell>
          <cell r="D9560">
            <v>27.9</v>
          </cell>
          <cell r="E9560">
            <v>92</v>
          </cell>
          <cell r="F9560">
            <v>8.24</v>
          </cell>
          <cell r="G9560">
            <v>7.52</v>
          </cell>
          <cell r="H9560">
            <v>0.82</v>
          </cell>
          <cell r="I9560">
            <v>8.34</v>
          </cell>
          <cell r="J9560">
            <v>0.72000000000000064</v>
          </cell>
        </row>
        <row r="9561">
          <cell r="A9561" t="str">
            <v>მცირენაყოფიანი ბალამწარაIII8</v>
          </cell>
          <cell r="B9561" t="str">
            <v>მცირენაყოფიანი ბალამწარა</v>
          </cell>
          <cell r="C9561" t="str">
            <v>III</v>
          </cell>
          <cell r="D9561">
            <v>10.4</v>
          </cell>
          <cell r="E9561">
            <v>8</v>
          </cell>
          <cell r="F9561">
            <v>0.03</v>
          </cell>
          <cell r="G9561">
            <v>0.02</v>
          </cell>
          <cell r="H9561">
            <v>0</v>
          </cell>
          <cell r="I9561">
            <v>0.02</v>
          </cell>
          <cell r="J9561">
            <v>9.9999999999999985E-3</v>
          </cell>
        </row>
        <row r="9562">
          <cell r="A9562" t="str">
            <v>მცირენაყოფიანი ბალამწარაIII12</v>
          </cell>
          <cell r="B9562" t="str">
            <v>მცირენაყოფიანი ბალამწარა</v>
          </cell>
          <cell r="C9562" t="str">
            <v>III</v>
          </cell>
          <cell r="D9562">
            <v>13.7</v>
          </cell>
          <cell r="E9562">
            <v>12</v>
          </cell>
          <cell r="F9562">
            <v>7.0000000000000007E-2</v>
          </cell>
          <cell r="G9562">
            <v>0.06</v>
          </cell>
          <cell r="H9562">
            <v>0.01</v>
          </cell>
          <cell r="I9562">
            <v>6.9999999999999993E-2</v>
          </cell>
          <cell r="J9562">
            <v>1.0000000000000009E-2</v>
          </cell>
        </row>
        <row r="9563">
          <cell r="A9563" t="str">
            <v>მცირენაყოფიანი ბალამწარაIII16</v>
          </cell>
          <cell r="B9563" t="str">
            <v>მცირენაყოფიანი ბალამწარა</v>
          </cell>
          <cell r="C9563" t="str">
            <v>III</v>
          </cell>
          <cell r="D9563">
            <v>15.6</v>
          </cell>
          <cell r="E9563">
            <v>16</v>
          </cell>
          <cell r="F9563">
            <v>0.15</v>
          </cell>
          <cell r="G9563">
            <v>0.12</v>
          </cell>
          <cell r="H9563">
            <v>0.02</v>
          </cell>
          <cell r="I9563">
            <v>0.13999999999999999</v>
          </cell>
          <cell r="J9563">
            <v>0.03</v>
          </cell>
        </row>
        <row r="9564">
          <cell r="A9564" t="str">
            <v>მცირენაყოფიანი ბალამწარაIII20</v>
          </cell>
          <cell r="B9564" t="str">
            <v>მცირენაყოფიანი ბალამწარა</v>
          </cell>
          <cell r="C9564" t="str">
            <v>III</v>
          </cell>
          <cell r="D9564">
            <v>17</v>
          </cell>
          <cell r="E9564">
            <v>20</v>
          </cell>
          <cell r="F9564">
            <v>0.25</v>
          </cell>
          <cell r="G9564">
            <v>0.22</v>
          </cell>
          <cell r="H9564">
            <v>0.03</v>
          </cell>
          <cell r="I9564">
            <v>0.25</v>
          </cell>
          <cell r="J9564">
            <v>0.03</v>
          </cell>
        </row>
        <row r="9565">
          <cell r="A9565" t="str">
            <v>მცირენაყოფიანი ბალამწარაIII24</v>
          </cell>
          <cell r="B9565" t="str">
            <v>მცირენაყოფიანი ბალამწარა</v>
          </cell>
          <cell r="C9565" t="str">
            <v>III</v>
          </cell>
          <cell r="D9565">
            <v>18.100000000000001</v>
          </cell>
          <cell r="E9565">
            <v>24</v>
          </cell>
          <cell r="F9565">
            <v>0.37</v>
          </cell>
          <cell r="G9565">
            <v>0.33</v>
          </cell>
          <cell r="H9565">
            <v>0.04</v>
          </cell>
          <cell r="I9565">
            <v>0.37</v>
          </cell>
          <cell r="J9565">
            <v>3.999999999999998E-2</v>
          </cell>
        </row>
        <row r="9566">
          <cell r="A9566" t="str">
            <v>მცირენაყოფიანი ბალამწარაIII28</v>
          </cell>
          <cell r="B9566" t="str">
            <v>მცირენაყოფიანი ბალამწარა</v>
          </cell>
          <cell r="C9566" t="str">
            <v>III</v>
          </cell>
          <cell r="D9566">
            <v>18.899999999999999</v>
          </cell>
          <cell r="E9566">
            <v>28</v>
          </cell>
          <cell r="F9566">
            <v>0.53</v>
          </cell>
          <cell r="G9566">
            <v>0.47</v>
          </cell>
          <cell r="H9566">
            <v>0.05</v>
          </cell>
          <cell r="I9566">
            <v>0.52</v>
          </cell>
          <cell r="J9566">
            <v>6.0000000000000053E-2</v>
          </cell>
        </row>
        <row r="9567">
          <cell r="A9567" t="str">
            <v>მცირენაყოფიანი ბალამწარაIII32</v>
          </cell>
          <cell r="B9567" t="str">
            <v>მცირენაყოფიანი ბალამწარა</v>
          </cell>
          <cell r="C9567" t="str">
            <v>III</v>
          </cell>
          <cell r="D9567">
            <v>19.7</v>
          </cell>
          <cell r="E9567">
            <v>32</v>
          </cell>
          <cell r="F9567">
            <v>0.72</v>
          </cell>
          <cell r="G9567">
            <v>0.64</v>
          </cell>
          <cell r="H9567">
            <v>7.0000000000000007E-2</v>
          </cell>
          <cell r="I9567">
            <v>0.71</v>
          </cell>
          <cell r="J9567">
            <v>7.999999999999996E-2</v>
          </cell>
        </row>
        <row r="9568">
          <cell r="A9568" t="str">
            <v>მცირენაყოფიანი ბალამწარაIII36</v>
          </cell>
          <cell r="B9568" t="str">
            <v>მცირენაყოფიანი ბალამწარა</v>
          </cell>
          <cell r="C9568" t="str">
            <v>III</v>
          </cell>
          <cell r="D9568">
            <v>20.3</v>
          </cell>
          <cell r="E9568">
            <v>36</v>
          </cell>
          <cell r="F9568">
            <v>0.93</v>
          </cell>
          <cell r="G9568">
            <v>0.83</v>
          </cell>
          <cell r="H9568">
            <v>0.09</v>
          </cell>
          <cell r="I9568">
            <v>0.91999999999999993</v>
          </cell>
          <cell r="J9568">
            <v>0.10000000000000009</v>
          </cell>
        </row>
        <row r="9569">
          <cell r="A9569" t="str">
            <v>მცირენაყოფიანი ბალამწარაIII40</v>
          </cell>
          <cell r="B9569" t="str">
            <v>მცირენაყოფიანი ბალამწარა</v>
          </cell>
          <cell r="C9569" t="str">
            <v>III</v>
          </cell>
          <cell r="D9569">
            <v>20.9</v>
          </cell>
          <cell r="E9569">
            <v>40</v>
          </cell>
          <cell r="F9569">
            <v>1.18</v>
          </cell>
          <cell r="G9569">
            <v>1.06</v>
          </cell>
          <cell r="H9569">
            <v>0.12</v>
          </cell>
          <cell r="I9569">
            <v>1.1800000000000002</v>
          </cell>
          <cell r="J9569">
            <v>0.11999999999999988</v>
          </cell>
        </row>
        <row r="9570">
          <cell r="A9570" t="str">
            <v>მცირენაყოფიანი ბალამწარაIII44</v>
          </cell>
          <cell r="B9570" t="str">
            <v>მცირენაყოფიანი ბალამწარა</v>
          </cell>
          <cell r="C9570" t="str">
            <v>III</v>
          </cell>
          <cell r="D9570">
            <v>21.4</v>
          </cell>
          <cell r="E9570">
            <v>44</v>
          </cell>
          <cell r="F9570">
            <v>1.46</v>
          </cell>
          <cell r="G9570">
            <v>1.32</v>
          </cell>
          <cell r="H9570">
            <v>0.15</v>
          </cell>
          <cell r="I9570">
            <v>1.47</v>
          </cell>
          <cell r="J9570">
            <v>0.1399999999999999</v>
          </cell>
        </row>
        <row r="9571">
          <cell r="A9571" t="str">
            <v>მცირენაყოფიანი ბალამწარაIII48</v>
          </cell>
          <cell r="B9571" t="str">
            <v>მცირენაყოფიანი ბალამწარა</v>
          </cell>
          <cell r="C9571" t="str">
            <v>III</v>
          </cell>
          <cell r="D9571">
            <v>21.8</v>
          </cell>
          <cell r="E9571">
            <v>48</v>
          </cell>
          <cell r="F9571">
            <v>1.77</v>
          </cell>
          <cell r="G9571">
            <v>1.6</v>
          </cell>
          <cell r="H9571">
            <v>0.18</v>
          </cell>
          <cell r="I9571">
            <v>1.78</v>
          </cell>
          <cell r="J9571">
            <v>0.16999999999999993</v>
          </cell>
        </row>
        <row r="9572">
          <cell r="A9572" t="str">
            <v>მცირენაყოფიანი ბალამწარაIII52</v>
          </cell>
          <cell r="B9572" t="str">
            <v>მცირენაყოფიანი ბალამწარა</v>
          </cell>
          <cell r="C9572" t="str">
            <v>III</v>
          </cell>
          <cell r="D9572">
            <v>22.2</v>
          </cell>
          <cell r="E9572">
            <v>52</v>
          </cell>
          <cell r="F9572">
            <v>2.11</v>
          </cell>
          <cell r="G9572">
            <v>1.91</v>
          </cell>
          <cell r="H9572">
            <v>0.21</v>
          </cell>
          <cell r="I9572">
            <v>2.12</v>
          </cell>
          <cell r="J9572">
            <v>0.19999999999999996</v>
          </cell>
        </row>
        <row r="9573">
          <cell r="A9573" t="str">
            <v>მცირენაყოფიანი ბალამწარაIII56</v>
          </cell>
          <cell r="B9573" t="str">
            <v>მცირენაყოფიანი ბალამწარა</v>
          </cell>
          <cell r="C9573" t="str">
            <v>III</v>
          </cell>
          <cell r="D9573">
            <v>22.6</v>
          </cell>
          <cell r="E9573">
            <v>56</v>
          </cell>
          <cell r="F9573">
            <v>2.4900000000000002</v>
          </cell>
          <cell r="G9573">
            <v>2.25</v>
          </cell>
          <cell r="H9573">
            <v>0.25</v>
          </cell>
          <cell r="I9573">
            <v>2.5</v>
          </cell>
          <cell r="J9573">
            <v>0.24000000000000021</v>
          </cell>
        </row>
        <row r="9574">
          <cell r="A9574" t="str">
            <v>მცირენაყოფიანი ბალამწარაIII60</v>
          </cell>
          <cell r="B9574" t="str">
            <v>მცირენაყოფიანი ბალამწარა</v>
          </cell>
          <cell r="C9574" t="str">
            <v>III</v>
          </cell>
          <cell r="D9574">
            <v>23</v>
          </cell>
          <cell r="E9574">
            <v>60</v>
          </cell>
          <cell r="F9574">
            <v>2.91</v>
          </cell>
          <cell r="G9574">
            <v>2.63</v>
          </cell>
          <cell r="H9574">
            <v>0.28999999999999998</v>
          </cell>
          <cell r="I9574">
            <v>2.92</v>
          </cell>
          <cell r="J9574">
            <v>0.28000000000000025</v>
          </cell>
        </row>
        <row r="9575">
          <cell r="A9575" t="str">
            <v>მცირენაყოფიანი ბალამწარაIII64</v>
          </cell>
          <cell r="B9575" t="str">
            <v>მცირენაყოფიანი ბალამწარა</v>
          </cell>
          <cell r="C9575" t="str">
            <v>III</v>
          </cell>
          <cell r="D9575">
            <v>23.3</v>
          </cell>
          <cell r="E9575">
            <v>64</v>
          </cell>
          <cell r="F9575">
            <v>3.34</v>
          </cell>
          <cell r="G9575">
            <v>3.03</v>
          </cell>
          <cell r="H9575">
            <v>0.33</v>
          </cell>
          <cell r="I9575">
            <v>3.36</v>
          </cell>
          <cell r="J9575">
            <v>0.31000000000000005</v>
          </cell>
        </row>
        <row r="9576">
          <cell r="A9576" t="str">
            <v>მცირენაყოფიანი ბალამწარაIII68</v>
          </cell>
          <cell r="B9576" t="str">
            <v>მცირენაყოფიანი ბალამწარა</v>
          </cell>
          <cell r="C9576" t="str">
            <v>III</v>
          </cell>
          <cell r="D9576">
            <v>23.6</v>
          </cell>
          <cell r="E9576">
            <v>68</v>
          </cell>
          <cell r="F9576">
            <v>3.82</v>
          </cell>
          <cell r="G9576">
            <v>3.46</v>
          </cell>
          <cell r="H9576">
            <v>0.38</v>
          </cell>
          <cell r="I9576">
            <v>3.84</v>
          </cell>
          <cell r="J9576">
            <v>0.35999999999999988</v>
          </cell>
        </row>
        <row r="9577">
          <cell r="A9577" t="str">
            <v>მცირენაყოფიანი ბალამწარაIII72</v>
          </cell>
          <cell r="B9577" t="str">
            <v>მცირენაყოფიანი ბალამწარა</v>
          </cell>
          <cell r="C9577" t="str">
            <v>III</v>
          </cell>
          <cell r="D9577">
            <v>23.9</v>
          </cell>
          <cell r="E9577">
            <v>72</v>
          </cell>
          <cell r="F9577">
            <v>4.34</v>
          </cell>
          <cell r="G9577">
            <v>3.94</v>
          </cell>
          <cell r="H9577">
            <v>0.43</v>
          </cell>
          <cell r="I9577">
            <v>4.37</v>
          </cell>
          <cell r="J9577">
            <v>0.39999999999999991</v>
          </cell>
        </row>
        <row r="9578">
          <cell r="A9578" t="str">
            <v>მცირენაყოფიანი ბალამწარაIII76</v>
          </cell>
          <cell r="B9578" t="str">
            <v>მცირენაყოფიანი ბალამწარა</v>
          </cell>
          <cell r="C9578" t="str">
            <v>III</v>
          </cell>
          <cell r="D9578">
            <v>24.2</v>
          </cell>
          <cell r="E9578">
            <v>76</v>
          </cell>
          <cell r="F9578">
            <v>4.88</v>
          </cell>
          <cell r="G9578">
            <v>4.43</v>
          </cell>
          <cell r="H9578">
            <v>0.49</v>
          </cell>
          <cell r="I9578">
            <v>4.92</v>
          </cell>
          <cell r="J9578">
            <v>0.45000000000000018</v>
          </cell>
        </row>
        <row r="9579">
          <cell r="A9579" t="str">
            <v>მცირენაყოფიანი ბალამწარაIII80</v>
          </cell>
          <cell r="B9579" t="str">
            <v>მცირენაყოფიანი ბალამწარა</v>
          </cell>
          <cell r="C9579" t="str">
            <v>III</v>
          </cell>
          <cell r="D9579">
            <v>24.4</v>
          </cell>
          <cell r="E9579">
            <v>80</v>
          </cell>
          <cell r="F9579">
            <v>5.46</v>
          </cell>
          <cell r="G9579">
            <v>4.96</v>
          </cell>
          <cell r="H9579">
            <v>0.55000000000000004</v>
          </cell>
          <cell r="I9579">
            <v>5.51</v>
          </cell>
          <cell r="J9579">
            <v>0.5</v>
          </cell>
        </row>
        <row r="9580">
          <cell r="A9580" t="str">
            <v>მცირენაყოფიანი ბალამწარაIII84</v>
          </cell>
          <cell r="B9580" t="str">
            <v>მცირენაყოფიანი ბალამწარა</v>
          </cell>
          <cell r="C9580" t="str">
            <v>III</v>
          </cell>
          <cell r="D9580">
            <v>24.6</v>
          </cell>
          <cell r="E9580">
            <v>84</v>
          </cell>
          <cell r="F9580">
            <v>6.05</v>
          </cell>
          <cell r="G9580">
            <v>5.5</v>
          </cell>
          <cell r="H9580">
            <v>0.61</v>
          </cell>
          <cell r="I9580">
            <v>6.11</v>
          </cell>
          <cell r="J9580">
            <v>0.54999999999999982</v>
          </cell>
        </row>
        <row r="9581">
          <cell r="A9581" t="str">
            <v>მცირენაყოფიანი ბალამწარაIII88</v>
          </cell>
          <cell r="B9581" t="str">
            <v>მცირენაყოფიანი ბალამწარა</v>
          </cell>
          <cell r="C9581" t="str">
            <v>III</v>
          </cell>
          <cell r="D9581">
            <v>24.8</v>
          </cell>
          <cell r="E9581">
            <v>88</v>
          </cell>
          <cell r="F9581">
            <v>6.7</v>
          </cell>
          <cell r="G9581">
            <v>6.09</v>
          </cell>
          <cell r="H9581">
            <v>0.67</v>
          </cell>
          <cell r="I9581">
            <v>6.76</v>
          </cell>
          <cell r="J9581">
            <v>0.61000000000000032</v>
          </cell>
        </row>
        <row r="9582">
          <cell r="A9582" t="str">
            <v>მცირენაყოფიანი ბალამწარაIII92</v>
          </cell>
          <cell r="B9582" t="str">
            <v>მცირენაყოფიანი ბალამწარა</v>
          </cell>
          <cell r="C9582" t="str">
            <v>III</v>
          </cell>
          <cell r="D9582">
            <v>25.1</v>
          </cell>
          <cell r="E9582">
            <v>92</v>
          </cell>
          <cell r="F9582">
            <v>7.42</v>
          </cell>
          <cell r="G9582">
            <v>6.74</v>
          </cell>
          <cell r="H9582">
            <v>0.74</v>
          </cell>
          <cell r="I9582">
            <v>7.48</v>
          </cell>
          <cell r="J9582">
            <v>0.67999999999999972</v>
          </cell>
        </row>
        <row r="9583">
          <cell r="A9583" t="str">
            <v>მცირენაყოფიანი ბალამწარაIV8</v>
          </cell>
          <cell r="B9583" t="str">
            <v>მცირენაყოფიანი ბალამწარა</v>
          </cell>
          <cell r="C9583" t="str">
            <v>IV</v>
          </cell>
          <cell r="D9583">
            <v>9.3000000000000007</v>
          </cell>
          <cell r="E9583">
            <v>8</v>
          </cell>
          <cell r="F9583">
            <v>0.02</v>
          </cell>
          <cell r="G9583">
            <v>0.01</v>
          </cell>
          <cell r="H9583">
            <v>0</v>
          </cell>
          <cell r="I9583">
            <v>0.01</v>
          </cell>
          <cell r="J9583">
            <v>0.01</v>
          </cell>
        </row>
        <row r="9584">
          <cell r="A9584" t="str">
            <v>მცირენაყოფიანი ბალამწარაIV12</v>
          </cell>
          <cell r="B9584" t="str">
            <v>მცირენაყოფიანი ბალამწარა</v>
          </cell>
          <cell r="C9584" t="str">
            <v>IV</v>
          </cell>
          <cell r="D9584">
            <v>12.2</v>
          </cell>
          <cell r="E9584">
            <v>12</v>
          </cell>
          <cell r="F9584">
            <v>0.06</v>
          </cell>
          <cell r="G9584">
            <v>0.05</v>
          </cell>
          <cell r="H9584">
            <v>0.01</v>
          </cell>
          <cell r="I9584">
            <v>6.0000000000000005E-2</v>
          </cell>
          <cell r="J9584">
            <v>9.999999999999995E-3</v>
          </cell>
        </row>
        <row r="9585">
          <cell r="A9585" t="str">
            <v>მცირენაყოფიანი ბალამწარაIV16</v>
          </cell>
          <cell r="B9585" t="str">
            <v>მცირენაყოფიანი ბალამწარა</v>
          </cell>
          <cell r="C9585" t="str">
            <v>IV</v>
          </cell>
          <cell r="D9585">
            <v>13.9</v>
          </cell>
          <cell r="E9585">
            <v>16</v>
          </cell>
          <cell r="F9585">
            <v>0.13</v>
          </cell>
          <cell r="G9585">
            <v>0.11</v>
          </cell>
          <cell r="H9585">
            <v>0.01</v>
          </cell>
          <cell r="I9585">
            <v>0.12</v>
          </cell>
          <cell r="J9585">
            <v>2.0000000000000004E-2</v>
          </cell>
        </row>
        <row r="9586">
          <cell r="A9586" t="str">
            <v>მცირენაყოფიანი ბალამწარაIV20</v>
          </cell>
          <cell r="B9586" t="str">
            <v>მცირენაყოფიანი ბალამწარა</v>
          </cell>
          <cell r="C9586" t="str">
            <v>IV</v>
          </cell>
          <cell r="D9586">
            <v>15.1</v>
          </cell>
          <cell r="E9586">
            <v>20</v>
          </cell>
          <cell r="F9586">
            <v>0.22</v>
          </cell>
          <cell r="G9586">
            <v>0.19</v>
          </cell>
          <cell r="H9586">
            <v>0.02</v>
          </cell>
          <cell r="I9586">
            <v>0.21</v>
          </cell>
          <cell r="J9586">
            <v>0.03</v>
          </cell>
        </row>
        <row r="9587">
          <cell r="A9587" t="str">
            <v>მცირენაყოფიანი ბალამწარაIV24</v>
          </cell>
          <cell r="B9587" t="str">
            <v>მცირენაყოფიანი ბალამწარა</v>
          </cell>
          <cell r="C9587" t="str">
            <v>IV</v>
          </cell>
          <cell r="D9587">
            <v>16.100000000000001</v>
          </cell>
          <cell r="E9587">
            <v>24</v>
          </cell>
          <cell r="F9587">
            <v>0.33</v>
          </cell>
          <cell r="G9587">
            <v>0.28999999999999998</v>
          </cell>
          <cell r="H9587">
            <v>0.03</v>
          </cell>
          <cell r="I9587">
            <v>0.31999999999999995</v>
          </cell>
          <cell r="J9587">
            <v>4.0000000000000036E-2</v>
          </cell>
        </row>
        <row r="9588">
          <cell r="A9588" t="str">
            <v>მცირენაყოფიანი ბალამწარაIV28</v>
          </cell>
          <cell r="B9588" t="str">
            <v>მცირენაყოფიანი ბალამწარა</v>
          </cell>
          <cell r="C9588" t="str">
            <v>IV</v>
          </cell>
          <cell r="D9588">
            <v>16.8</v>
          </cell>
          <cell r="E9588">
            <v>28</v>
          </cell>
          <cell r="F9588">
            <v>0.47</v>
          </cell>
          <cell r="G9588">
            <v>0.41</v>
          </cell>
          <cell r="H9588">
            <v>0.05</v>
          </cell>
          <cell r="I9588">
            <v>0.45999999999999996</v>
          </cell>
          <cell r="J9588">
            <v>0.06</v>
          </cell>
        </row>
        <row r="9589">
          <cell r="A9589" t="str">
            <v>მცირენაყოფიანი ბალამწარაIV32</v>
          </cell>
          <cell r="B9589" t="str">
            <v>მცირენაყოფიანი ბალამწარა</v>
          </cell>
          <cell r="C9589" t="str">
            <v>IV</v>
          </cell>
          <cell r="D9589">
            <v>16.399999999999999</v>
          </cell>
          <cell r="E9589">
            <v>32</v>
          </cell>
          <cell r="F9589">
            <v>0.63</v>
          </cell>
          <cell r="G9589">
            <v>0.56000000000000005</v>
          </cell>
          <cell r="H9589">
            <v>0.06</v>
          </cell>
          <cell r="I9589">
            <v>0.62000000000000011</v>
          </cell>
          <cell r="J9589">
            <v>6.9999999999999951E-2</v>
          </cell>
        </row>
        <row r="9590">
          <cell r="A9590" t="str">
            <v>მცირენაყოფიანი ბალამწარაIV36</v>
          </cell>
          <cell r="B9590" t="str">
            <v>მცირენაყოფიანი ბალამწარა</v>
          </cell>
          <cell r="C9590" t="str">
            <v>IV</v>
          </cell>
          <cell r="D9590">
            <v>18</v>
          </cell>
          <cell r="E9590">
            <v>36</v>
          </cell>
          <cell r="F9590">
            <v>0.83</v>
          </cell>
          <cell r="G9590">
            <v>0.74</v>
          </cell>
          <cell r="H9590">
            <v>0.8</v>
          </cell>
          <cell r="I9590">
            <v>1.54</v>
          </cell>
          <cell r="J9590">
            <v>8.9999999999999969E-2</v>
          </cell>
        </row>
        <row r="9591">
          <cell r="A9591" t="str">
            <v>მცირენაყოფიანი ბალამწარაIV40</v>
          </cell>
          <cell r="B9591" t="str">
            <v>მცირენაყოფიანი ბალამწარა</v>
          </cell>
          <cell r="C9591" t="str">
            <v>IV</v>
          </cell>
          <cell r="D9591">
            <v>18.5</v>
          </cell>
          <cell r="E9591">
            <v>40</v>
          </cell>
          <cell r="F9591">
            <v>1.05</v>
          </cell>
          <cell r="G9591">
            <v>0.94</v>
          </cell>
          <cell r="H9591">
            <v>0.11</v>
          </cell>
          <cell r="I9591">
            <v>1.05</v>
          </cell>
          <cell r="J9591">
            <v>0.1100000000000001</v>
          </cell>
        </row>
        <row r="9592">
          <cell r="A9592" t="str">
            <v>მცირენაყოფიანი ბალამწარაIV44</v>
          </cell>
          <cell r="B9592" t="str">
            <v>მცირენაყოფიანი ბალამწარა</v>
          </cell>
          <cell r="C9592" t="str">
            <v>IV</v>
          </cell>
          <cell r="D9592">
            <v>19</v>
          </cell>
          <cell r="E9592">
            <v>44</v>
          </cell>
          <cell r="F9592">
            <v>1.29</v>
          </cell>
          <cell r="G9592">
            <v>1.1599999999999999</v>
          </cell>
          <cell r="H9592">
            <v>0.13</v>
          </cell>
          <cell r="I9592">
            <v>1.29</v>
          </cell>
          <cell r="J9592">
            <v>0.13000000000000012</v>
          </cell>
        </row>
        <row r="9593">
          <cell r="A9593" t="str">
            <v>მცირენაყოფიანი ბალამწარაIV48</v>
          </cell>
          <cell r="B9593" t="str">
            <v>მცირენაყოფიანი ბალამწარა</v>
          </cell>
          <cell r="C9593" t="str">
            <v>IV</v>
          </cell>
          <cell r="D9593">
            <v>19.3</v>
          </cell>
          <cell r="E9593">
            <v>48</v>
          </cell>
          <cell r="F9593">
            <v>1.57</v>
          </cell>
          <cell r="G9593">
            <v>1.41</v>
          </cell>
          <cell r="H9593">
            <v>0.16</v>
          </cell>
          <cell r="I9593">
            <v>1.5699999999999998</v>
          </cell>
          <cell r="J9593">
            <v>0.16000000000000014</v>
          </cell>
        </row>
        <row r="9594">
          <cell r="A9594" t="str">
            <v>მცირენაყოფიანი ბალამწარაIV52</v>
          </cell>
          <cell r="B9594" t="str">
            <v>მცირენაყოფიანი ბალამწარა</v>
          </cell>
          <cell r="C9594" t="str">
            <v>IV</v>
          </cell>
          <cell r="D9594">
            <v>19.7</v>
          </cell>
          <cell r="E9594">
            <v>52</v>
          </cell>
          <cell r="F9594">
            <v>1.88</v>
          </cell>
          <cell r="G9594">
            <v>1.7</v>
          </cell>
          <cell r="H9594">
            <v>0.19</v>
          </cell>
          <cell r="I9594">
            <v>1.89</v>
          </cell>
          <cell r="J9594">
            <v>0.17999999999999994</v>
          </cell>
        </row>
        <row r="9595">
          <cell r="A9595" t="str">
            <v>მცირენაყოფიანი ბალამწარაIV56</v>
          </cell>
          <cell r="B9595" t="str">
            <v>მცირენაყოფიანი ბალამწარა</v>
          </cell>
          <cell r="C9595" t="str">
            <v>IV</v>
          </cell>
          <cell r="D9595">
            <v>20</v>
          </cell>
          <cell r="E9595">
            <v>56</v>
          </cell>
          <cell r="F9595">
            <v>2.2000000000000002</v>
          </cell>
          <cell r="G9595">
            <v>1.99</v>
          </cell>
          <cell r="H9595">
            <v>0.22</v>
          </cell>
          <cell r="I9595">
            <v>2.21</v>
          </cell>
          <cell r="J9595">
            <v>0.21000000000000019</v>
          </cell>
        </row>
        <row r="9596">
          <cell r="A9596" t="str">
            <v>მცირენაყოფიანი ბალამწარაIV60</v>
          </cell>
          <cell r="B9596" t="str">
            <v>მცირენაყოფიანი ბალამწარა</v>
          </cell>
          <cell r="C9596" t="str">
            <v>IV</v>
          </cell>
          <cell r="D9596">
            <v>20.3</v>
          </cell>
          <cell r="E9596">
            <v>60</v>
          </cell>
          <cell r="F9596">
            <v>2.56</v>
          </cell>
          <cell r="G9596">
            <v>2.3199999999999998</v>
          </cell>
          <cell r="H9596">
            <v>0.26</v>
          </cell>
          <cell r="I9596">
            <v>2.58</v>
          </cell>
          <cell r="J9596">
            <v>0.24000000000000021</v>
          </cell>
        </row>
        <row r="9597">
          <cell r="A9597" t="str">
            <v>მცირენაყოფიანი ბალამწარაIV64</v>
          </cell>
          <cell r="B9597" t="str">
            <v>მცირენაყოფიანი ბალამწარა</v>
          </cell>
          <cell r="C9597" t="str">
            <v>IV</v>
          </cell>
          <cell r="D9597">
            <v>20.6</v>
          </cell>
          <cell r="E9597">
            <v>64</v>
          </cell>
          <cell r="F9597">
            <v>2.95</v>
          </cell>
          <cell r="G9597">
            <v>2.67</v>
          </cell>
          <cell r="H9597">
            <v>0.3</v>
          </cell>
          <cell r="I9597">
            <v>2.9699999999999998</v>
          </cell>
          <cell r="J9597">
            <v>0.28000000000000025</v>
          </cell>
        </row>
        <row r="9598">
          <cell r="A9598" t="str">
            <v>მცირენაყოფიანი ბალამწარაIV68</v>
          </cell>
          <cell r="B9598" t="str">
            <v>მცირენაყოფიანი ბალამწარა</v>
          </cell>
          <cell r="C9598" t="str">
            <v>IV</v>
          </cell>
          <cell r="D9598">
            <v>20.9</v>
          </cell>
          <cell r="E9598">
            <v>68</v>
          </cell>
          <cell r="F9598">
            <v>3.38</v>
          </cell>
          <cell r="G9598">
            <v>3.06</v>
          </cell>
          <cell r="H9598">
            <v>0.34</v>
          </cell>
          <cell r="I9598">
            <v>3.4</v>
          </cell>
          <cell r="J9598">
            <v>0.31999999999999984</v>
          </cell>
        </row>
        <row r="9599">
          <cell r="A9599" t="str">
            <v>მცირენაყოფიანი ბალამწარაIV72</v>
          </cell>
          <cell r="B9599" t="str">
            <v>მცირენაყოფიანი ბალამწარა</v>
          </cell>
          <cell r="C9599" t="str">
            <v>IV</v>
          </cell>
          <cell r="D9599">
            <v>21.2</v>
          </cell>
          <cell r="E9599">
            <v>72</v>
          </cell>
          <cell r="F9599">
            <v>3.85</v>
          </cell>
          <cell r="G9599">
            <v>3.48</v>
          </cell>
          <cell r="H9599">
            <v>0.39</v>
          </cell>
          <cell r="I9599">
            <v>3.87</v>
          </cell>
          <cell r="J9599">
            <v>0.37000000000000011</v>
          </cell>
        </row>
        <row r="9600">
          <cell r="A9600" t="str">
            <v>მცირენაყოფიანი ბალამწარაIV76</v>
          </cell>
          <cell r="B9600" t="str">
            <v>მცირენაყოფიანი ბალამწარა</v>
          </cell>
          <cell r="C9600" t="str">
            <v>IV</v>
          </cell>
          <cell r="D9600">
            <v>21.4</v>
          </cell>
          <cell r="E9600">
            <v>76</v>
          </cell>
          <cell r="F9600">
            <v>4.32</v>
          </cell>
          <cell r="G9600">
            <v>3.91</v>
          </cell>
          <cell r="H9600">
            <v>0.43</v>
          </cell>
          <cell r="I9600">
            <v>4.34</v>
          </cell>
          <cell r="J9600">
            <v>0.41000000000000014</v>
          </cell>
        </row>
        <row r="9601">
          <cell r="A9601" t="str">
            <v>მცირენაყოფიანი ბალამწარაIV80</v>
          </cell>
          <cell r="B9601" t="str">
            <v>მცირენაყოფიანი ბალამწარა</v>
          </cell>
          <cell r="C9601" t="str">
            <v>IV</v>
          </cell>
          <cell r="D9601">
            <v>21.6</v>
          </cell>
          <cell r="E9601">
            <v>80</v>
          </cell>
          <cell r="F9601">
            <v>4.83</v>
          </cell>
          <cell r="G9601">
            <v>4.37</v>
          </cell>
          <cell r="H9601">
            <v>0.48</v>
          </cell>
          <cell r="I9601">
            <v>4.8499999999999996</v>
          </cell>
          <cell r="J9601">
            <v>0.45999999999999996</v>
          </cell>
        </row>
        <row r="9602">
          <cell r="A9602" t="str">
            <v>მცირენაყოფიანი ბალამწარაIV84</v>
          </cell>
          <cell r="B9602" t="str">
            <v>მცირენაყოფიანი ბალამწარა</v>
          </cell>
          <cell r="C9602" t="str">
            <v>IV</v>
          </cell>
          <cell r="D9602">
            <v>21.6</v>
          </cell>
          <cell r="E9602">
            <v>84</v>
          </cell>
          <cell r="F9602">
            <v>5.31</v>
          </cell>
          <cell r="G9602">
            <v>4.83</v>
          </cell>
          <cell r="H9602">
            <v>0.53</v>
          </cell>
          <cell r="I9602">
            <v>5.36</v>
          </cell>
          <cell r="J9602">
            <v>0.47999999999999954</v>
          </cell>
        </row>
        <row r="9603">
          <cell r="A9603" t="str">
            <v>მცირენაყოფიანი ბალამწარაV8</v>
          </cell>
          <cell r="B9603" t="str">
            <v>მცირენაყოფიანი ბალამწარა</v>
          </cell>
          <cell r="C9603" t="str">
            <v>V</v>
          </cell>
          <cell r="D9603">
            <v>8.4</v>
          </cell>
          <cell r="E9603">
            <v>8</v>
          </cell>
          <cell r="F9603">
            <v>0.02</v>
          </cell>
          <cell r="G9603">
            <v>0.01</v>
          </cell>
          <cell r="H9603">
            <v>0</v>
          </cell>
          <cell r="I9603">
            <v>0.01</v>
          </cell>
          <cell r="J9603">
            <v>0.01</v>
          </cell>
        </row>
        <row r="9604">
          <cell r="A9604" t="str">
            <v>მცირენაყოფიანი ბალამწარაV12</v>
          </cell>
          <cell r="B9604" t="str">
            <v>მცირენაყოფიანი ბალამწარა</v>
          </cell>
          <cell r="C9604" t="str">
            <v>V</v>
          </cell>
          <cell r="D9604">
            <v>10.9</v>
          </cell>
          <cell r="E9604">
            <v>12</v>
          </cell>
          <cell r="F9604">
            <v>0.06</v>
          </cell>
          <cell r="G9604">
            <v>0.05</v>
          </cell>
          <cell r="H9604">
            <v>0.01</v>
          </cell>
          <cell r="I9604">
            <v>6.0000000000000005E-2</v>
          </cell>
          <cell r="J9604">
            <v>9.999999999999995E-3</v>
          </cell>
        </row>
        <row r="9605">
          <cell r="A9605" t="str">
            <v>მცირენაყოფიანი ბალამწარაV16</v>
          </cell>
          <cell r="B9605" t="str">
            <v>მცირენაყოფიანი ბალამწარა</v>
          </cell>
          <cell r="C9605" t="str">
            <v>V</v>
          </cell>
          <cell r="D9605">
            <v>12.4</v>
          </cell>
          <cell r="E9605">
            <v>16</v>
          </cell>
          <cell r="F9605">
            <v>0.12</v>
          </cell>
          <cell r="G9605">
            <v>0.1</v>
          </cell>
          <cell r="H9605">
            <v>0.01</v>
          </cell>
          <cell r="I9605">
            <v>0.11</v>
          </cell>
          <cell r="J9605">
            <v>1.999999999999999E-2</v>
          </cell>
        </row>
        <row r="9606">
          <cell r="A9606" t="str">
            <v>მცირენაყოფიანი ბალამწარაV20</v>
          </cell>
          <cell r="B9606" t="str">
            <v>მცირენაყოფიანი ბალამწარა</v>
          </cell>
          <cell r="C9606" t="str">
            <v>V</v>
          </cell>
          <cell r="D9606">
            <v>13.4</v>
          </cell>
          <cell r="E9606">
            <v>20</v>
          </cell>
          <cell r="F9606">
            <v>0.19</v>
          </cell>
          <cell r="G9606">
            <v>0.17</v>
          </cell>
          <cell r="H9606">
            <v>0.02</v>
          </cell>
          <cell r="I9606">
            <v>0.19</v>
          </cell>
          <cell r="J9606">
            <v>1.999999999999999E-2</v>
          </cell>
        </row>
        <row r="9607">
          <cell r="A9607" t="str">
            <v>მცირენაყოფიანი ბალამწარაV24</v>
          </cell>
          <cell r="B9607" t="str">
            <v>მცირენაყოფიანი ბალამწარა</v>
          </cell>
          <cell r="C9607" t="str">
            <v>V</v>
          </cell>
          <cell r="D9607">
            <v>14.2</v>
          </cell>
          <cell r="E9607">
            <v>24</v>
          </cell>
          <cell r="F9607">
            <v>0.28999999999999998</v>
          </cell>
          <cell r="G9607">
            <v>0.25</v>
          </cell>
          <cell r="H9607">
            <v>0.03</v>
          </cell>
          <cell r="I9607">
            <v>0.28000000000000003</v>
          </cell>
          <cell r="J9607">
            <v>3.999999999999998E-2</v>
          </cell>
        </row>
        <row r="9608">
          <cell r="A9608" t="str">
            <v>მცირენაყოფიანი ბალამწარაV28</v>
          </cell>
          <cell r="B9608" t="str">
            <v>მცირენაყოფიანი ბალამწარა</v>
          </cell>
          <cell r="C9608" t="str">
            <v>V</v>
          </cell>
          <cell r="D9608">
            <v>14.9</v>
          </cell>
          <cell r="E9608">
            <v>28</v>
          </cell>
          <cell r="F9608">
            <v>0.42</v>
          </cell>
          <cell r="G9608">
            <v>0.37</v>
          </cell>
          <cell r="H9608">
            <v>0.04</v>
          </cell>
          <cell r="I9608">
            <v>0.41</v>
          </cell>
          <cell r="J9608">
            <v>4.9999999999999989E-2</v>
          </cell>
        </row>
        <row r="9609">
          <cell r="A9609" t="str">
            <v>მცირენაყოფიანი ბალამწარაV32</v>
          </cell>
          <cell r="B9609" t="str">
            <v>მცირენაყოფიანი ბალამწარა</v>
          </cell>
          <cell r="C9609" t="str">
            <v>V</v>
          </cell>
          <cell r="D9609">
            <v>15.4</v>
          </cell>
          <cell r="E9609">
            <v>32</v>
          </cell>
          <cell r="F9609">
            <v>0.56000000000000005</v>
          </cell>
          <cell r="G9609">
            <v>0.5</v>
          </cell>
          <cell r="H9609">
            <v>0.06</v>
          </cell>
          <cell r="I9609">
            <v>0.56000000000000005</v>
          </cell>
          <cell r="J9609">
            <v>6.0000000000000053E-2</v>
          </cell>
        </row>
        <row r="9610">
          <cell r="A9610" t="str">
            <v>მცირენაყოფიანი ბალამწარაV36</v>
          </cell>
          <cell r="B9610" t="str">
            <v>მცირენაყოფიანი ბალამწარა</v>
          </cell>
          <cell r="C9610" t="str">
            <v>V</v>
          </cell>
          <cell r="D9610">
            <v>15.9</v>
          </cell>
          <cell r="E9610">
            <v>36</v>
          </cell>
          <cell r="F9610">
            <v>0.73</v>
          </cell>
          <cell r="G9610">
            <v>0.65</v>
          </cell>
          <cell r="H9610">
            <v>7.0000000000000007E-2</v>
          </cell>
          <cell r="I9610">
            <v>0.72</v>
          </cell>
          <cell r="J9610">
            <v>7.999999999999996E-2</v>
          </cell>
        </row>
        <row r="9611">
          <cell r="A9611" t="str">
            <v>მცირენაყოფიანი ბალამწარაV40</v>
          </cell>
          <cell r="B9611" t="str">
            <v>მცირენაყოფიანი ბალამწარა</v>
          </cell>
          <cell r="C9611" t="str">
            <v>V</v>
          </cell>
          <cell r="D9611">
            <v>16.3</v>
          </cell>
          <cell r="E9611">
            <v>40</v>
          </cell>
          <cell r="F9611">
            <v>0.92</v>
          </cell>
          <cell r="G9611">
            <v>0.82</v>
          </cell>
          <cell r="H9611">
            <v>0.09</v>
          </cell>
          <cell r="I9611">
            <v>0.90999999999999992</v>
          </cell>
          <cell r="J9611">
            <v>0.10000000000000009</v>
          </cell>
        </row>
        <row r="9612">
          <cell r="A9612" t="str">
            <v>მცირენაყოფიანი ბალამწარაV44</v>
          </cell>
          <cell r="B9612" t="str">
            <v>მცირენაყოფიანი ბალამწარა</v>
          </cell>
          <cell r="C9612" t="str">
            <v>V</v>
          </cell>
          <cell r="D9612">
            <v>16.7</v>
          </cell>
          <cell r="E9612">
            <v>44</v>
          </cell>
          <cell r="F9612">
            <v>1.1399999999999999</v>
          </cell>
          <cell r="G9612">
            <v>1.02</v>
          </cell>
          <cell r="H9612">
            <v>0.11</v>
          </cell>
          <cell r="I9612">
            <v>1.1300000000000001</v>
          </cell>
          <cell r="J9612">
            <v>0.11999999999999988</v>
          </cell>
        </row>
        <row r="9613">
          <cell r="A9613" t="str">
            <v>მცირენაყოფიანი ბალამწარაV48</v>
          </cell>
          <cell r="B9613" t="str">
            <v>მცირენაყოფიანი ბალამწარა</v>
          </cell>
          <cell r="C9613" t="str">
            <v>V</v>
          </cell>
          <cell r="D9613">
            <v>17</v>
          </cell>
          <cell r="E9613">
            <v>48</v>
          </cell>
          <cell r="F9613">
            <v>1.38</v>
          </cell>
          <cell r="G9613">
            <v>1.23</v>
          </cell>
          <cell r="H9613">
            <v>0.14000000000000001</v>
          </cell>
          <cell r="I9613">
            <v>1.37</v>
          </cell>
          <cell r="J9613">
            <v>0.14999999999999991</v>
          </cell>
        </row>
        <row r="9614">
          <cell r="A9614" t="str">
            <v>მცირენაყოფიანი ბალამწარაV52</v>
          </cell>
          <cell r="B9614" t="str">
            <v>მცირენაყოფიანი ბალამწარა</v>
          </cell>
          <cell r="C9614" t="str">
            <v>V</v>
          </cell>
          <cell r="D9614">
            <v>17.3</v>
          </cell>
          <cell r="E9614">
            <v>52</v>
          </cell>
          <cell r="F9614">
            <v>1.65</v>
          </cell>
          <cell r="G9614">
            <v>1.48</v>
          </cell>
          <cell r="H9614">
            <v>0.17</v>
          </cell>
          <cell r="I9614">
            <v>1.65</v>
          </cell>
          <cell r="J9614">
            <v>0.16999999999999993</v>
          </cell>
        </row>
        <row r="9615">
          <cell r="A9615" t="str">
            <v>მცირენაყოფიანი ბალამწარაV56</v>
          </cell>
          <cell r="B9615" t="str">
            <v>მცირენაყოფიანი ბალამწარა</v>
          </cell>
          <cell r="C9615" t="str">
            <v>V</v>
          </cell>
          <cell r="D9615">
            <v>17.600000000000001</v>
          </cell>
          <cell r="E9615">
            <v>56</v>
          </cell>
          <cell r="F9615">
            <v>1.94</v>
          </cell>
          <cell r="G9615">
            <v>1.74</v>
          </cell>
          <cell r="H9615">
            <v>0.19</v>
          </cell>
          <cell r="I9615">
            <v>1.93</v>
          </cell>
          <cell r="J9615">
            <v>0.19999999999999996</v>
          </cell>
        </row>
        <row r="9616">
          <cell r="A9616" t="str">
            <v>მცირენაყოფიანი ბალამწარაV60</v>
          </cell>
          <cell r="B9616" t="str">
            <v>მცირენაყოფიანი ბალამწარა</v>
          </cell>
          <cell r="C9616" t="str">
            <v>V</v>
          </cell>
          <cell r="D9616">
            <v>17.899999999999999</v>
          </cell>
          <cell r="E9616">
            <v>60</v>
          </cell>
          <cell r="F9616">
            <v>2.2599999999999998</v>
          </cell>
          <cell r="G9616">
            <v>2.0299999999999998</v>
          </cell>
          <cell r="H9616">
            <v>0.23</v>
          </cell>
          <cell r="I9616">
            <v>2.2599999999999998</v>
          </cell>
          <cell r="J9616">
            <v>0.22999999999999998</v>
          </cell>
        </row>
        <row r="9617">
          <cell r="A9617" t="str">
            <v>მცირენაყოფიანი ბალამწარაV64</v>
          </cell>
          <cell r="B9617" t="str">
            <v>მცირენაყოფიანი ბალამწარა</v>
          </cell>
          <cell r="C9617" t="str">
            <v>V</v>
          </cell>
          <cell r="D9617">
            <v>18.2</v>
          </cell>
          <cell r="E9617">
            <v>64</v>
          </cell>
          <cell r="F9617">
            <v>2.61</v>
          </cell>
          <cell r="G9617">
            <v>2.34</v>
          </cell>
          <cell r="H9617">
            <v>0.26</v>
          </cell>
          <cell r="I9617">
            <v>2.5999999999999996</v>
          </cell>
          <cell r="J9617">
            <v>0.27</v>
          </cell>
        </row>
        <row r="9618">
          <cell r="A9618" t="str">
            <v>მცირენაყოფიანი ბალამწარაV68</v>
          </cell>
          <cell r="B9618" t="str">
            <v>მცირენაყოფიანი ბალამწარა</v>
          </cell>
          <cell r="C9618" t="str">
            <v>V</v>
          </cell>
          <cell r="D9618">
            <v>18.399999999999999</v>
          </cell>
          <cell r="E9618">
            <v>68</v>
          </cell>
          <cell r="F9618">
            <v>2.98</v>
          </cell>
          <cell r="G9618">
            <v>2.69</v>
          </cell>
          <cell r="H9618">
            <v>0.3</v>
          </cell>
          <cell r="I9618">
            <v>2.9899999999999998</v>
          </cell>
          <cell r="J9618">
            <v>0.29000000000000004</v>
          </cell>
        </row>
        <row r="9619">
          <cell r="A9619" t="str">
            <v>მცირენაყოფიანი ბალამწარაV72</v>
          </cell>
          <cell r="B9619" t="str">
            <v>მცირენაყოფიანი ბალამწარა</v>
          </cell>
          <cell r="C9619" t="str">
            <v>V</v>
          </cell>
          <cell r="D9619">
            <v>18.600000000000001</v>
          </cell>
          <cell r="E9619">
            <v>72</v>
          </cell>
          <cell r="F9619">
            <v>3.38</v>
          </cell>
          <cell r="G9619">
            <v>3.04</v>
          </cell>
          <cell r="H9619">
            <v>0.34</v>
          </cell>
          <cell r="I9619">
            <v>3.38</v>
          </cell>
          <cell r="J9619">
            <v>0.33999999999999986</v>
          </cell>
        </row>
        <row r="9620">
          <cell r="A9620" t="str">
            <v>მცირენაყოფიანი ბალამწარაV76</v>
          </cell>
          <cell r="B9620" t="str">
            <v>მცირენაყოფიანი ბალამწარა</v>
          </cell>
          <cell r="C9620" t="str">
            <v>V</v>
          </cell>
          <cell r="D9620">
            <v>18.8</v>
          </cell>
          <cell r="E9620">
            <v>76</v>
          </cell>
          <cell r="F9620">
            <v>3.79</v>
          </cell>
          <cell r="G9620">
            <v>3.42</v>
          </cell>
          <cell r="H9620">
            <v>0.38</v>
          </cell>
          <cell r="I9620">
            <v>3.8</v>
          </cell>
          <cell r="J9620">
            <v>0.37000000000000011</v>
          </cell>
        </row>
        <row r="9621">
          <cell r="A9621" t="str">
            <v>მცირენაყოფიანი ბალამწარაV80</v>
          </cell>
          <cell r="B9621" t="str">
            <v>მცირენაყოფიანი ბალამწარა</v>
          </cell>
          <cell r="C9621" t="str">
            <v>V</v>
          </cell>
          <cell r="D9621">
            <v>19</v>
          </cell>
          <cell r="E9621">
            <v>80</v>
          </cell>
          <cell r="F9621">
            <v>4.25</v>
          </cell>
          <cell r="G9621">
            <v>3.83</v>
          </cell>
          <cell r="H9621">
            <v>0.43</v>
          </cell>
          <cell r="I9621">
            <v>4.26</v>
          </cell>
          <cell r="J9621">
            <v>0.41999999999999993</v>
          </cell>
        </row>
        <row r="9622">
          <cell r="A9622" t="str">
            <v>მცირენაყოფიანი ბალამწარაV84</v>
          </cell>
          <cell r="B9622" t="str">
            <v>მცირენაყოფიანი ბალამწარა</v>
          </cell>
          <cell r="C9622" t="str">
            <v>V</v>
          </cell>
          <cell r="D9622">
            <v>19</v>
          </cell>
          <cell r="E9622">
            <v>84</v>
          </cell>
          <cell r="F9622">
            <v>4.68</v>
          </cell>
          <cell r="G9622">
            <v>4.21</v>
          </cell>
          <cell r="H9622">
            <v>0.47</v>
          </cell>
          <cell r="I9622">
            <v>4.68</v>
          </cell>
          <cell r="J9622">
            <v>0.46999999999999975</v>
          </cell>
        </row>
        <row r="9623">
          <cell r="A9623" t="str">
            <v>მცირენაყოფიანი ბალამწარაVI8</v>
          </cell>
          <cell r="B9623" t="str">
            <v>მცირენაყოფიანი ბალამწარა</v>
          </cell>
          <cell r="C9623" t="str">
            <v>VI</v>
          </cell>
          <cell r="D9623">
            <v>8</v>
          </cell>
          <cell r="E9623">
            <v>8</v>
          </cell>
          <cell r="F9623">
            <v>0.02</v>
          </cell>
          <cell r="G9623">
            <v>0.01</v>
          </cell>
          <cell r="H9623">
            <v>0</v>
          </cell>
          <cell r="I9623">
            <v>0.01</v>
          </cell>
          <cell r="J9623">
            <v>0.01</v>
          </cell>
        </row>
        <row r="9624">
          <cell r="A9624" t="str">
            <v>მცირენაყოფიანი ბალამწარაVI12</v>
          </cell>
          <cell r="B9624" t="str">
            <v>მცირენაყოფიანი ბალამწარა</v>
          </cell>
          <cell r="C9624" t="str">
            <v>VI</v>
          </cell>
          <cell r="D9624">
            <v>9</v>
          </cell>
          <cell r="E9624">
            <v>12</v>
          </cell>
          <cell r="F9624">
            <v>0.05</v>
          </cell>
          <cell r="G9624">
            <v>0.04</v>
          </cell>
          <cell r="H9624">
            <v>0.01</v>
          </cell>
          <cell r="I9624">
            <v>0.05</v>
          </cell>
          <cell r="J9624">
            <v>1.0000000000000002E-2</v>
          </cell>
        </row>
        <row r="9625">
          <cell r="A9625" t="str">
            <v>მცირენაყოფიანი ბალამწარაVI16</v>
          </cell>
          <cell r="B9625" t="str">
            <v>მცირენაყოფიანი ბალამწარა</v>
          </cell>
          <cell r="C9625" t="str">
            <v>VI</v>
          </cell>
          <cell r="D9625">
            <v>11.1</v>
          </cell>
          <cell r="E9625">
            <v>16</v>
          </cell>
          <cell r="F9625">
            <v>0.1</v>
          </cell>
          <cell r="G9625">
            <v>0.08</v>
          </cell>
          <cell r="H9625">
            <v>0.01</v>
          </cell>
          <cell r="I9625">
            <v>0.09</v>
          </cell>
          <cell r="J9625">
            <v>2.0000000000000004E-2</v>
          </cell>
        </row>
        <row r="9626">
          <cell r="A9626" t="str">
            <v>მცირენაყოფიანი ბალამწარაVI20</v>
          </cell>
          <cell r="B9626" t="str">
            <v>მცირენაყოფიანი ბალამწარა</v>
          </cell>
          <cell r="C9626" t="str">
            <v>VI</v>
          </cell>
          <cell r="D9626">
            <v>11.8</v>
          </cell>
          <cell r="E9626">
            <v>20</v>
          </cell>
          <cell r="F9626">
            <v>0.17</v>
          </cell>
          <cell r="G9626">
            <v>0.14000000000000001</v>
          </cell>
          <cell r="H9626">
            <v>0.02</v>
          </cell>
          <cell r="I9626">
            <v>0.16</v>
          </cell>
          <cell r="J9626">
            <v>0.03</v>
          </cell>
        </row>
        <row r="9627">
          <cell r="A9627" t="str">
            <v>მცირენაყოფიანი ბალამწარაVI24</v>
          </cell>
          <cell r="B9627" t="str">
            <v>მცირენაყოფიანი ბალამწარა</v>
          </cell>
          <cell r="C9627" t="str">
            <v>VI</v>
          </cell>
          <cell r="D9627">
            <v>12.5</v>
          </cell>
          <cell r="E9627">
            <v>24</v>
          </cell>
          <cell r="F9627">
            <v>0.26</v>
          </cell>
          <cell r="G9627">
            <v>0.23</v>
          </cell>
          <cell r="H9627">
            <v>0.03</v>
          </cell>
          <cell r="I9627">
            <v>0.26</v>
          </cell>
          <cell r="J9627">
            <v>0.03</v>
          </cell>
        </row>
        <row r="9628">
          <cell r="A9628" t="str">
            <v>მცირენაყოფიანი ბალამწარაVI28</v>
          </cell>
          <cell r="B9628" t="str">
            <v>მცირენაყოფიანი ბალამწარა</v>
          </cell>
          <cell r="C9628" t="str">
            <v>VI</v>
          </cell>
          <cell r="D9628">
            <v>13</v>
          </cell>
          <cell r="E9628">
            <v>28</v>
          </cell>
          <cell r="F9628">
            <v>0.36</v>
          </cell>
          <cell r="G9628">
            <v>0.32</v>
          </cell>
          <cell r="H9628">
            <v>0.04</v>
          </cell>
          <cell r="I9628">
            <v>0.36</v>
          </cell>
          <cell r="J9628">
            <v>3.999999999999998E-2</v>
          </cell>
        </row>
        <row r="9629">
          <cell r="A9629" t="str">
            <v>მცირენაყოფიანი ბალამწარაVI32</v>
          </cell>
          <cell r="B9629" t="str">
            <v>მცირენაყოფიანი ბალამწარა</v>
          </cell>
          <cell r="C9629" t="str">
            <v>VI</v>
          </cell>
          <cell r="D9629">
            <v>13.4</v>
          </cell>
          <cell r="E9629">
            <v>32</v>
          </cell>
          <cell r="F9629">
            <v>0.5</v>
          </cell>
          <cell r="G9629">
            <v>0.43</v>
          </cell>
          <cell r="H9629">
            <v>0.05</v>
          </cell>
          <cell r="I9629">
            <v>0.48</v>
          </cell>
          <cell r="J9629">
            <v>7.0000000000000007E-2</v>
          </cell>
        </row>
        <row r="9630">
          <cell r="A9630" t="str">
            <v>მცირენაყოფიანი ბალამწარაVI36</v>
          </cell>
          <cell r="B9630" t="str">
            <v>მცირენაყოფიანი ბალამწარა</v>
          </cell>
          <cell r="C9630" t="str">
            <v>VI</v>
          </cell>
          <cell r="D9630">
            <v>13.8</v>
          </cell>
          <cell r="E9630">
            <v>36</v>
          </cell>
          <cell r="F9630">
            <v>0.63</v>
          </cell>
          <cell r="G9630">
            <v>0.56000000000000005</v>
          </cell>
          <cell r="H9630">
            <v>0.06</v>
          </cell>
          <cell r="I9630">
            <v>0.62000000000000011</v>
          </cell>
          <cell r="J9630">
            <v>6.9999999999999951E-2</v>
          </cell>
        </row>
        <row r="9631">
          <cell r="A9631" t="str">
            <v>მცირენაყოფიანი ბალამწარაVI40</v>
          </cell>
          <cell r="B9631" t="str">
            <v>მცირენაყოფიანი ბალამწარა</v>
          </cell>
          <cell r="C9631" t="str">
            <v>VI</v>
          </cell>
          <cell r="D9631">
            <v>14.1</v>
          </cell>
          <cell r="E9631">
            <v>40</v>
          </cell>
          <cell r="F9631">
            <v>0.8</v>
          </cell>
          <cell r="G9631">
            <v>0.71</v>
          </cell>
          <cell r="H9631">
            <v>0.08</v>
          </cell>
          <cell r="I9631">
            <v>0.78999999999999992</v>
          </cell>
          <cell r="J9631">
            <v>9.000000000000008E-2</v>
          </cell>
        </row>
        <row r="9632">
          <cell r="A9632" t="str">
            <v>მცირენაყოფიანი ბალამწარაVI44</v>
          </cell>
          <cell r="B9632" t="str">
            <v>მცირენაყოფიანი ბალამწარა</v>
          </cell>
          <cell r="C9632" t="str">
            <v>VI</v>
          </cell>
          <cell r="D9632">
            <v>14.4</v>
          </cell>
          <cell r="E9632">
            <v>44</v>
          </cell>
          <cell r="F9632">
            <v>0.98</v>
          </cell>
          <cell r="G9632">
            <v>0.87</v>
          </cell>
          <cell r="H9632">
            <v>0.1</v>
          </cell>
          <cell r="I9632">
            <v>0.97</v>
          </cell>
          <cell r="J9632">
            <v>0.10999999999999999</v>
          </cell>
        </row>
        <row r="9633">
          <cell r="A9633" t="str">
            <v>მცირენაყოფიანი ბალამწარაVI48</v>
          </cell>
          <cell r="B9633" t="str">
            <v>მცირენაყოფიანი ბალამწარა</v>
          </cell>
          <cell r="C9633" t="str">
            <v>VI</v>
          </cell>
          <cell r="D9633">
            <v>14.7</v>
          </cell>
          <cell r="E9633">
            <v>48</v>
          </cell>
          <cell r="F9633">
            <v>1.19</v>
          </cell>
          <cell r="G9633">
            <v>1.07</v>
          </cell>
          <cell r="H9633">
            <v>0.12</v>
          </cell>
          <cell r="I9633">
            <v>1.19</v>
          </cell>
          <cell r="J9633">
            <v>0.11999999999999988</v>
          </cell>
        </row>
        <row r="9634">
          <cell r="A9634" t="str">
            <v>მცირენაყოფიანი ბალამწარაVI52</v>
          </cell>
          <cell r="B9634" t="str">
            <v>მცირენაყოფიანი ბალამწარა</v>
          </cell>
          <cell r="C9634" t="str">
            <v>VI</v>
          </cell>
          <cell r="D9634">
            <v>15</v>
          </cell>
          <cell r="E9634">
            <v>52</v>
          </cell>
          <cell r="F9634">
            <v>1.43</v>
          </cell>
          <cell r="G9634">
            <v>1.28</v>
          </cell>
          <cell r="H9634">
            <v>0.14000000000000001</v>
          </cell>
          <cell r="I9634">
            <v>1.42</v>
          </cell>
          <cell r="J9634">
            <v>0.14999999999999991</v>
          </cell>
        </row>
        <row r="9635">
          <cell r="A9635" t="str">
            <v>მცირენაყოფიანი ბალამწარაVI56</v>
          </cell>
          <cell r="B9635" t="str">
            <v>მცირენაყოფიანი ბალამწარა</v>
          </cell>
          <cell r="C9635" t="str">
            <v>VI</v>
          </cell>
          <cell r="D9635">
            <v>15.2</v>
          </cell>
          <cell r="E9635">
            <v>56</v>
          </cell>
          <cell r="F9635">
            <v>1.67</v>
          </cell>
          <cell r="G9635">
            <v>1.5</v>
          </cell>
          <cell r="H9635">
            <v>0.17</v>
          </cell>
          <cell r="I9635">
            <v>1.67</v>
          </cell>
          <cell r="J9635">
            <v>0.16999999999999993</v>
          </cell>
        </row>
        <row r="9636">
          <cell r="A9636" t="str">
            <v>მცირენაყოფიანი ბალამწარაVI60</v>
          </cell>
          <cell r="B9636" t="str">
            <v>მცირენაყოფიანი ბალამწარა</v>
          </cell>
          <cell r="C9636" t="str">
            <v>VI</v>
          </cell>
          <cell r="D9636">
            <v>15.4</v>
          </cell>
          <cell r="E9636">
            <v>60</v>
          </cell>
          <cell r="F9636">
            <v>1.95</v>
          </cell>
          <cell r="G9636">
            <v>1.75</v>
          </cell>
          <cell r="H9636">
            <v>0.2</v>
          </cell>
          <cell r="I9636">
            <v>1.95</v>
          </cell>
          <cell r="J9636">
            <v>0.19999999999999996</v>
          </cell>
        </row>
        <row r="9637">
          <cell r="A9637" t="str">
            <v>მცირენაყოფიანი ბალამწარაVI64</v>
          </cell>
          <cell r="B9637" t="str">
            <v>მცირენაყოფიანი ბალამწარა</v>
          </cell>
          <cell r="C9637" t="str">
            <v>VI</v>
          </cell>
          <cell r="D9637">
            <v>15.6</v>
          </cell>
          <cell r="E9637">
            <v>64</v>
          </cell>
          <cell r="F9637">
            <v>2.23</v>
          </cell>
          <cell r="G9637">
            <v>2.0099999999999998</v>
          </cell>
          <cell r="H9637">
            <v>0.22</v>
          </cell>
          <cell r="I9637">
            <v>2.23</v>
          </cell>
          <cell r="J9637">
            <v>0.2200000000000002</v>
          </cell>
        </row>
        <row r="9638">
          <cell r="A9638" t="str">
            <v>მცირენაყოფიანი ბალამწარაVI68</v>
          </cell>
          <cell r="B9638" t="str">
            <v>მცირენაყოფიანი ბალამწარა</v>
          </cell>
          <cell r="C9638" t="str">
            <v>VI</v>
          </cell>
          <cell r="D9638">
            <v>15.8</v>
          </cell>
          <cell r="E9638">
            <v>68</v>
          </cell>
          <cell r="F9638">
            <v>2.56</v>
          </cell>
          <cell r="G9638">
            <v>2.29</v>
          </cell>
          <cell r="H9638">
            <v>0.26</v>
          </cell>
          <cell r="I9638">
            <v>2.5499999999999998</v>
          </cell>
          <cell r="J9638">
            <v>0.27</v>
          </cell>
        </row>
        <row r="9639">
          <cell r="A9639" t="str">
            <v>მცირენაყოფიანი ბალამწარაVI72</v>
          </cell>
          <cell r="B9639" t="str">
            <v>მცირენაყოფიანი ბალამწარა</v>
          </cell>
          <cell r="C9639" t="str">
            <v>VI</v>
          </cell>
          <cell r="D9639">
            <v>15.8</v>
          </cell>
          <cell r="E9639">
            <v>72</v>
          </cell>
          <cell r="F9639">
            <v>2.92</v>
          </cell>
          <cell r="G9639">
            <v>2.6</v>
          </cell>
          <cell r="H9639">
            <v>0.28999999999999998</v>
          </cell>
          <cell r="I9639">
            <v>2.89</v>
          </cell>
          <cell r="J9639">
            <v>0.31999999999999984</v>
          </cell>
        </row>
        <row r="9640">
          <cell r="A9640" t="str">
            <v>მცირენაყოფიანი ბალამწარაVI76</v>
          </cell>
          <cell r="B9640" t="str">
            <v>მცირენაყოფიანი ბალამწარა</v>
          </cell>
          <cell r="C9640" t="str">
            <v>VI</v>
          </cell>
          <cell r="D9640">
            <v>15.8</v>
          </cell>
          <cell r="E9640">
            <v>76</v>
          </cell>
          <cell r="F9640">
            <v>3.31</v>
          </cell>
          <cell r="G9640">
            <v>2.94</v>
          </cell>
          <cell r="H9640">
            <v>0.33</v>
          </cell>
          <cell r="I9640">
            <v>3.27</v>
          </cell>
          <cell r="J9640">
            <v>0.37000000000000011</v>
          </cell>
        </row>
        <row r="9641">
          <cell r="A9641" t="str">
            <v>მცირენაყოფიანი ბალამწარაVI80</v>
          </cell>
          <cell r="B9641" t="str">
            <v>მცირენაყოფიანი ბალამწარა</v>
          </cell>
          <cell r="C9641" t="str">
            <v>VI</v>
          </cell>
          <cell r="D9641">
            <v>15.8</v>
          </cell>
          <cell r="E9641">
            <v>80</v>
          </cell>
          <cell r="F9641">
            <v>3.73</v>
          </cell>
          <cell r="G9641">
            <v>3.31</v>
          </cell>
          <cell r="H9641">
            <v>0.37</v>
          </cell>
          <cell r="I9641">
            <v>3.68</v>
          </cell>
          <cell r="J9641">
            <v>0.41999999999999993</v>
          </cell>
        </row>
        <row r="9642">
          <cell r="A9642" t="str">
            <v>მცირენაყოფიანი ბალამწარაVI84</v>
          </cell>
          <cell r="B9642" t="str">
            <v>მცირენაყოფიანი ბალამწარა</v>
          </cell>
          <cell r="C9642" t="str">
            <v>VI</v>
          </cell>
          <cell r="D9642">
            <v>15.8</v>
          </cell>
          <cell r="E9642">
            <v>84</v>
          </cell>
          <cell r="F9642">
            <v>4.1900000000000004</v>
          </cell>
          <cell r="G9642">
            <v>3.71</v>
          </cell>
          <cell r="H9642">
            <v>0.42</v>
          </cell>
          <cell r="I9642">
            <v>4.13</v>
          </cell>
          <cell r="J9642">
            <v>0.48000000000000043</v>
          </cell>
        </row>
        <row r="9643">
          <cell r="A9643" t="str">
            <v>მცირენაყოფიანი ბალამწარაVI88</v>
          </cell>
          <cell r="B9643" t="str">
            <v>მცირენაყოფიანი ბალამწარა</v>
          </cell>
          <cell r="C9643" t="str">
            <v>VI</v>
          </cell>
          <cell r="D9643">
            <v>15.8</v>
          </cell>
          <cell r="E9643">
            <v>88</v>
          </cell>
          <cell r="F9643">
            <v>4.6900000000000004</v>
          </cell>
          <cell r="G9643">
            <v>4.1399999999999997</v>
          </cell>
          <cell r="H9643">
            <v>0.47</v>
          </cell>
          <cell r="I9643">
            <v>4.6099999999999994</v>
          </cell>
          <cell r="J9643">
            <v>0.55000000000000071</v>
          </cell>
        </row>
        <row r="9644">
          <cell r="A9644" t="str">
            <v>მცირენაყოფიანი ბალამწარაVI92</v>
          </cell>
          <cell r="B9644" t="str">
            <v>მცირენაყოფიანი ბალამწარა</v>
          </cell>
          <cell r="C9644" t="str">
            <v>VI</v>
          </cell>
          <cell r="D9644">
            <v>15.8</v>
          </cell>
          <cell r="E9644">
            <v>92</v>
          </cell>
          <cell r="F9644">
            <v>5.23</v>
          </cell>
          <cell r="G9644">
            <v>4.5999999999999996</v>
          </cell>
          <cell r="H9644">
            <v>0.52</v>
          </cell>
          <cell r="I9644">
            <v>5.1199999999999992</v>
          </cell>
          <cell r="J9644">
            <v>0.63000000000000078</v>
          </cell>
        </row>
        <row r="9645">
          <cell r="A9645" t="str">
            <v>მცირენაყოფიანი ბალამწარაVI96</v>
          </cell>
          <cell r="B9645" t="str">
            <v>მცირენაყოფიანი ბალამწარა</v>
          </cell>
          <cell r="C9645" t="str">
            <v>VI</v>
          </cell>
          <cell r="D9645">
            <v>15.8</v>
          </cell>
          <cell r="E9645">
            <v>96</v>
          </cell>
          <cell r="F9645">
            <v>5.8</v>
          </cell>
          <cell r="G9645">
            <v>5.0999999999999996</v>
          </cell>
          <cell r="H9645">
            <v>0.57999999999999996</v>
          </cell>
          <cell r="I9645">
            <v>5.68</v>
          </cell>
          <cell r="J9645">
            <v>0.70000000000000018</v>
          </cell>
        </row>
        <row r="9646">
          <cell r="A9646" t="str">
            <v>მცირენაყოფიანი ბალამწარაVI100</v>
          </cell>
          <cell r="B9646" t="str">
            <v>მცირენაყოფიანი ბალამწარა</v>
          </cell>
          <cell r="C9646" t="str">
            <v>VI</v>
          </cell>
          <cell r="D9646">
            <v>15.8</v>
          </cell>
          <cell r="E9646">
            <v>100</v>
          </cell>
          <cell r="F9646">
            <v>6.4</v>
          </cell>
          <cell r="G9646">
            <v>5.64</v>
          </cell>
          <cell r="H9646">
            <v>0.64</v>
          </cell>
          <cell r="I9646">
            <v>6.2799999999999994</v>
          </cell>
          <cell r="J9646">
            <v>0.76000000000000068</v>
          </cell>
        </row>
        <row r="9647">
          <cell r="A9647" t="str">
            <v>მცირენაყოფიანი ბალამწარაVI104</v>
          </cell>
          <cell r="B9647" t="str">
            <v>მცირენაყოფიანი ბალამწარა</v>
          </cell>
          <cell r="C9647" t="str">
            <v>VI</v>
          </cell>
          <cell r="D9647">
            <v>15.8</v>
          </cell>
          <cell r="E9647">
            <v>104</v>
          </cell>
          <cell r="F9647">
            <v>7.4</v>
          </cell>
          <cell r="G9647">
            <v>6.23</v>
          </cell>
          <cell r="H9647">
            <v>0.74</v>
          </cell>
          <cell r="I9647">
            <v>6.9700000000000006</v>
          </cell>
          <cell r="J9647">
            <v>1.17</v>
          </cell>
        </row>
        <row r="9648">
          <cell r="A9648" t="str">
            <v>მცირენაყოფიანი ბალამწარაVI108</v>
          </cell>
          <cell r="B9648" t="str">
            <v>მცირენაყოფიანი ბალამწარა</v>
          </cell>
          <cell r="C9648" t="str">
            <v>VI</v>
          </cell>
          <cell r="D9648">
            <v>15.8</v>
          </cell>
          <cell r="E9648">
            <v>108</v>
          </cell>
          <cell r="F9648">
            <v>8.1999999999999993</v>
          </cell>
          <cell r="G9648">
            <v>6.87</v>
          </cell>
          <cell r="H9648">
            <v>0.82</v>
          </cell>
          <cell r="I9648">
            <v>7.69</v>
          </cell>
          <cell r="J9648">
            <v>1.3299999999999992</v>
          </cell>
        </row>
        <row r="9649">
          <cell r="A9649" t="str">
            <v>ვაშლიI8</v>
          </cell>
          <cell r="B9649" t="str">
            <v>ვაშლი</v>
          </cell>
          <cell r="C9649" t="str">
            <v>I</v>
          </cell>
          <cell r="D9649">
            <v>16</v>
          </cell>
          <cell r="E9649">
            <v>8</v>
          </cell>
          <cell r="F9649">
            <v>3.4000000000000002E-2</v>
          </cell>
          <cell r="G9649">
            <v>0.03</v>
          </cell>
          <cell r="H9649">
            <v>0</v>
          </cell>
          <cell r="I9649">
            <v>0.03</v>
          </cell>
          <cell r="J9649">
            <v>4.0000000000000036E-3</v>
          </cell>
        </row>
        <row r="9650">
          <cell r="A9650" t="str">
            <v>ვაშლიI10</v>
          </cell>
          <cell r="B9650" t="str">
            <v>ვაშლი</v>
          </cell>
          <cell r="C9650" t="str">
            <v>I</v>
          </cell>
          <cell r="D9650">
            <v>17</v>
          </cell>
          <cell r="E9650">
            <v>10</v>
          </cell>
          <cell r="F9650">
            <v>5.6000000000000001E-2</v>
          </cell>
          <cell r="G9650">
            <v>0.05</v>
          </cell>
          <cell r="H9650">
            <v>0.01</v>
          </cell>
          <cell r="I9650">
            <v>6.0000000000000005E-2</v>
          </cell>
          <cell r="J9650">
            <v>5.9999999999999984E-3</v>
          </cell>
        </row>
        <row r="9651">
          <cell r="A9651" t="str">
            <v>ვაშლიI12</v>
          </cell>
          <cell r="B9651" t="str">
            <v>ვაშლი</v>
          </cell>
          <cell r="C9651" t="str">
            <v>I</v>
          </cell>
          <cell r="D9651">
            <v>17.5</v>
          </cell>
          <cell r="E9651">
            <v>12</v>
          </cell>
          <cell r="F9651">
            <v>8.4000000000000005E-2</v>
          </cell>
          <cell r="G9651">
            <v>7.0000000000000007E-2</v>
          </cell>
          <cell r="H9651">
            <v>0.01</v>
          </cell>
          <cell r="I9651">
            <v>0.08</v>
          </cell>
          <cell r="J9651">
            <v>1.3999999999999999E-2</v>
          </cell>
        </row>
        <row r="9652">
          <cell r="A9652" t="str">
            <v>ვაშლიI14</v>
          </cell>
          <cell r="B9652" t="str">
            <v>ვაშლი</v>
          </cell>
          <cell r="C9652" t="str">
            <v>I</v>
          </cell>
          <cell r="D9652">
            <v>18.5</v>
          </cell>
          <cell r="E9652">
            <v>14</v>
          </cell>
          <cell r="F9652">
            <v>0.11899999999999999</v>
          </cell>
          <cell r="G9652">
            <v>0.11</v>
          </cell>
          <cell r="H9652">
            <v>0.01</v>
          </cell>
          <cell r="I9652">
            <v>0.12</v>
          </cell>
          <cell r="J9652">
            <v>8.9999999999999941E-3</v>
          </cell>
        </row>
        <row r="9653">
          <cell r="A9653" t="str">
            <v>ვაშლიI16</v>
          </cell>
          <cell r="B9653" t="str">
            <v>ვაშლი</v>
          </cell>
          <cell r="C9653" t="str">
            <v>I</v>
          </cell>
          <cell r="D9653">
            <v>19</v>
          </cell>
          <cell r="E9653">
            <v>16</v>
          </cell>
          <cell r="F9653">
            <v>0.161</v>
          </cell>
          <cell r="G9653">
            <v>0.14000000000000001</v>
          </cell>
          <cell r="H9653">
            <v>0.02</v>
          </cell>
          <cell r="I9653">
            <v>0.16</v>
          </cell>
          <cell r="J9653">
            <v>2.0999999999999991E-2</v>
          </cell>
        </row>
        <row r="9654">
          <cell r="A9654" t="str">
            <v>ვაშლიI20</v>
          </cell>
          <cell r="B9654" t="str">
            <v>ვაშლი</v>
          </cell>
          <cell r="C9654" t="str">
            <v>I</v>
          </cell>
          <cell r="D9654">
            <v>20.5</v>
          </cell>
          <cell r="E9654">
            <v>20</v>
          </cell>
          <cell r="F9654">
            <v>0.27</v>
          </cell>
          <cell r="G9654">
            <v>0.24</v>
          </cell>
          <cell r="H9654">
            <v>0.03</v>
          </cell>
          <cell r="I9654">
            <v>0.27</v>
          </cell>
          <cell r="J9654">
            <v>3.0000000000000027E-2</v>
          </cell>
        </row>
        <row r="9655">
          <cell r="A9655" t="str">
            <v>ვაშლიI24</v>
          </cell>
          <cell r="B9655" t="str">
            <v>ვაშლი</v>
          </cell>
          <cell r="C9655" t="str">
            <v>I</v>
          </cell>
          <cell r="D9655">
            <v>22</v>
          </cell>
          <cell r="E9655">
            <v>24</v>
          </cell>
          <cell r="F9655">
            <v>0.41</v>
          </cell>
          <cell r="G9655">
            <v>0.37</v>
          </cell>
          <cell r="H9655">
            <v>0.04</v>
          </cell>
          <cell r="I9655">
            <v>0.41</v>
          </cell>
          <cell r="J9655">
            <v>3.999999999999998E-2</v>
          </cell>
        </row>
        <row r="9656">
          <cell r="A9656" t="str">
            <v>ვაშლიI28</v>
          </cell>
          <cell r="B9656" t="str">
            <v>ვაშლი</v>
          </cell>
          <cell r="C9656" t="str">
            <v>I</v>
          </cell>
          <cell r="D9656">
            <v>23</v>
          </cell>
          <cell r="E9656">
            <v>28</v>
          </cell>
          <cell r="F9656">
            <v>0.59</v>
          </cell>
          <cell r="G9656">
            <v>0.53</v>
          </cell>
          <cell r="H9656">
            <v>0.06</v>
          </cell>
          <cell r="I9656">
            <v>0.59000000000000008</v>
          </cell>
          <cell r="J9656">
            <v>5.9999999999999942E-2</v>
          </cell>
        </row>
        <row r="9657">
          <cell r="A9657" t="str">
            <v>ვაშლიI32</v>
          </cell>
          <cell r="B9657" t="str">
            <v>ვაშლი</v>
          </cell>
          <cell r="C9657" t="str">
            <v>I</v>
          </cell>
          <cell r="D9657">
            <v>24</v>
          </cell>
          <cell r="E9657">
            <v>32</v>
          </cell>
          <cell r="F9657">
            <v>0.8</v>
          </cell>
          <cell r="G9657">
            <v>0.72</v>
          </cell>
          <cell r="H9657">
            <v>0.08</v>
          </cell>
          <cell r="I9657">
            <v>0.79999999999999993</v>
          </cell>
          <cell r="J9657">
            <v>8.0000000000000071E-2</v>
          </cell>
        </row>
        <row r="9658">
          <cell r="A9658" t="str">
            <v>ვაშლიI36</v>
          </cell>
          <cell r="B9658" t="str">
            <v>ვაშლი</v>
          </cell>
          <cell r="C9658" t="str">
            <v>I</v>
          </cell>
          <cell r="D9658">
            <v>25</v>
          </cell>
          <cell r="E9658">
            <v>36</v>
          </cell>
          <cell r="F9658">
            <v>1.05</v>
          </cell>
          <cell r="G9658">
            <v>0.95</v>
          </cell>
          <cell r="H9658">
            <v>0.11</v>
          </cell>
          <cell r="I9658">
            <v>1.06</v>
          </cell>
          <cell r="J9658">
            <v>0.10000000000000009</v>
          </cell>
        </row>
        <row r="9659">
          <cell r="A9659" t="str">
            <v>ვაშლიI40</v>
          </cell>
          <cell r="B9659" t="str">
            <v>ვაშლი</v>
          </cell>
          <cell r="C9659" t="str">
            <v>I</v>
          </cell>
          <cell r="D9659">
            <v>25.5</v>
          </cell>
          <cell r="E9659">
            <v>40</v>
          </cell>
          <cell r="F9659">
            <v>1.34</v>
          </cell>
          <cell r="G9659">
            <v>1.22</v>
          </cell>
          <cell r="H9659">
            <v>0.13</v>
          </cell>
          <cell r="I9659">
            <v>1.35</v>
          </cell>
          <cell r="J9659">
            <v>0.12000000000000011</v>
          </cell>
        </row>
        <row r="9660">
          <cell r="A9660" t="str">
            <v>ვაშლიI44</v>
          </cell>
          <cell r="B9660" t="str">
            <v>ვაშლი</v>
          </cell>
          <cell r="C9660" t="str">
            <v>I</v>
          </cell>
          <cell r="D9660">
            <v>26.5</v>
          </cell>
          <cell r="E9660">
            <v>44</v>
          </cell>
          <cell r="F9660">
            <v>1.67</v>
          </cell>
          <cell r="G9660">
            <v>1.52</v>
          </cell>
          <cell r="H9660">
            <v>0.17</v>
          </cell>
          <cell r="I9660">
            <v>1.69</v>
          </cell>
          <cell r="J9660">
            <v>0.14999999999999991</v>
          </cell>
        </row>
        <row r="9661">
          <cell r="A9661" t="str">
            <v>ვაშლიI48</v>
          </cell>
          <cell r="B9661" t="str">
            <v>ვაშლი</v>
          </cell>
          <cell r="C9661" t="str">
            <v>I</v>
          </cell>
          <cell r="D9661">
            <v>27</v>
          </cell>
          <cell r="E9661">
            <v>48</v>
          </cell>
          <cell r="F9661">
            <v>2.04</v>
          </cell>
          <cell r="G9661">
            <v>1.87</v>
          </cell>
          <cell r="H9661">
            <v>0.2</v>
          </cell>
          <cell r="I9661">
            <v>2.0700000000000003</v>
          </cell>
          <cell r="J9661">
            <v>0.16999999999999993</v>
          </cell>
        </row>
        <row r="9662">
          <cell r="A9662" t="str">
            <v>ვაშლიI52</v>
          </cell>
          <cell r="B9662" t="str">
            <v>ვაშლი</v>
          </cell>
          <cell r="C9662" t="str">
            <v>I</v>
          </cell>
          <cell r="D9662">
            <v>27.5</v>
          </cell>
          <cell r="E9662">
            <v>52</v>
          </cell>
          <cell r="F9662">
            <v>2.4500000000000002</v>
          </cell>
          <cell r="G9662">
            <v>2.2400000000000002</v>
          </cell>
          <cell r="H9662">
            <v>0.25</v>
          </cell>
          <cell r="I9662">
            <v>2.4900000000000002</v>
          </cell>
          <cell r="J9662">
            <v>0.20999999999999996</v>
          </cell>
        </row>
        <row r="9663">
          <cell r="A9663" t="str">
            <v>ვაშლიI56</v>
          </cell>
          <cell r="B9663" t="str">
            <v>ვაშლი</v>
          </cell>
          <cell r="C9663" t="str">
            <v>I</v>
          </cell>
          <cell r="D9663">
            <v>28</v>
          </cell>
          <cell r="E9663">
            <v>56</v>
          </cell>
          <cell r="F9663">
            <v>2.89</v>
          </cell>
          <cell r="G9663">
            <v>2.65</v>
          </cell>
          <cell r="H9663">
            <v>0.28999999999999998</v>
          </cell>
          <cell r="I9663">
            <v>2.94</v>
          </cell>
          <cell r="J9663">
            <v>0.24000000000000021</v>
          </cell>
        </row>
        <row r="9664">
          <cell r="A9664" t="str">
            <v>ვაშლიI60</v>
          </cell>
          <cell r="B9664" t="str">
            <v>ვაშლი</v>
          </cell>
          <cell r="C9664" t="str">
            <v>I</v>
          </cell>
          <cell r="D9664">
            <v>28.5</v>
          </cell>
          <cell r="E9664">
            <v>60</v>
          </cell>
          <cell r="F9664">
            <v>3.37</v>
          </cell>
          <cell r="G9664">
            <v>3.09</v>
          </cell>
          <cell r="H9664">
            <v>0.34</v>
          </cell>
          <cell r="I9664">
            <v>3.4299999999999997</v>
          </cell>
          <cell r="J9664">
            <v>0.28000000000000025</v>
          </cell>
        </row>
        <row r="9665">
          <cell r="A9665" t="str">
            <v>ვაშლიI64</v>
          </cell>
          <cell r="B9665" t="str">
            <v>ვაშლი</v>
          </cell>
          <cell r="C9665" t="str">
            <v>I</v>
          </cell>
          <cell r="D9665">
            <v>29</v>
          </cell>
          <cell r="E9665">
            <v>64</v>
          </cell>
          <cell r="F9665">
            <v>3.88</v>
          </cell>
          <cell r="G9665">
            <v>3.56</v>
          </cell>
          <cell r="H9665">
            <v>0.39</v>
          </cell>
          <cell r="I9665">
            <v>3.95</v>
          </cell>
          <cell r="J9665">
            <v>0.31999999999999984</v>
          </cell>
        </row>
        <row r="9666">
          <cell r="A9666" t="str">
            <v>ვაშლიI68</v>
          </cell>
          <cell r="B9666" t="str">
            <v>ვაშლი</v>
          </cell>
          <cell r="C9666" t="str">
            <v>I</v>
          </cell>
          <cell r="D9666">
            <v>29.5</v>
          </cell>
          <cell r="E9666">
            <v>68</v>
          </cell>
          <cell r="F9666">
            <v>4.4400000000000004</v>
          </cell>
          <cell r="G9666">
            <v>4.07</v>
          </cell>
          <cell r="H9666">
            <v>0.44</v>
          </cell>
          <cell r="I9666">
            <v>4.5100000000000007</v>
          </cell>
          <cell r="J9666">
            <v>0.37000000000000011</v>
          </cell>
        </row>
        <row r="9667">
          <cell r="A9667" t="str">
            <v>ვაშლიI72</v>
          </cell>
          <cell r="B9667" t="str">
            <v>ვაშლი</v>
          </cell>
          <cell r="C9667" t="str">
            <v>I</v>
          </cell>
          <cell r="D9667">
            <v>30</v>
          </cell>
          <cell r="E9667">
            <v>72</v>
          </cell>
          <cell r="F9667">
            <v>5.03</v>
          </cell>
          <cell r="G9667">
            <v>4.5999999999999996</v>
          </cell>
          <cell r="H9667">
            <v>0.5</v>
          </cell>
          <cell r="I9667">
            <v>5.0999999999999996</v>
          </cell>
          <cell r="J9667">
            <v>0.4300000000000006</v>
          </cell>
        </row>
        <row r="9668">
          <cell r="A9668" t="str">
            <v>ვაშლიI76</v>
          </cell>
          <cell r="B9668" t="str">
            <v>ვაშლი</v>
          </cell>
          <cell r="C9668" t="str">
            <v>I</v>
          </cell>
          <cell r="D9668">
            <v>30</v>
          </cell>
          <cell r="E9668">
            <v>76</v>
          </cell>
          <cell r="F9668">
            <v>5.65</v>
          </cell>
          <cell r="G9668">
            <v>5.16</v>
          </cell>
          <cell r="H9668">
            <v>0.56999999999999995</v>
          </cell>
          <cell r="I9668">
            <v>5.73</v>
          </cell>
          <cell r="J9668">
            <v>0.49000000000000021</v>
          </cell>
        </row>
        <row r="9669">
          <cell r="A9669" t="str">
            <v>ვაშლიI80</v>
          </cell>
          <cell r="B9669" t="str">
            <v>ვაშლი</v>
          </cell>
          <cell r="C9669" t="str">
            <v>I</v>
          </cell>
          <cell r="D9669">
            <v>30.5</v>
          </cell>
          <cell r="E9669">
            <v>80</v>
          </cell>
          <cell r="F9669">
            <v>6.31</v>
          </cell>
          <cell r="G9669">
            <v>5.76</v>
          </cell>
          <cell r="H9669">
            <v>0.63</v>
          </cell>
          <cell r="I9669">
            <v>6.39</v>
          </cell>
          <cell r="J9669">
            <v>0.54999999999999982</v>
          </cell>
        </row>
        <row r="9670">
          <cell r="A9670" t="str">
            <v>ვაშლიI84</v>
          </cell>
          <cell r="B9670" t="str">
            <v>ვაშლი</v>
          </cell>
          <cell r="C9670" t="str">
            <v>I</v>
          </cell>
          <cell r="D9670">
            <v>30.5</v>
          </cell>
          <cell r="E9670">
            <v>84</v>
          </cell>
          <cell r="F9670">
            <v>7</v>
          </cell>
          <cell r="G9670">
            <v>6.38</v>
          </cell>
          <cell r="H9670">
            <v>0.7</v>
          </cell>
          <cell r="I9670">
            <v>7.08</v>
          </cell>
          <cell r="J9670">
            <v>0.62000000000000011</v>
          </cell>
        </row>
        <row r="9671">
          <cell r="A9671" t="str">
            <v>ვაშლიI88</v>
          </cell>
          <cell r="B9671" t="str">
            <v>ვაშლი</v>
          </cell>
          <cell r="C9671" t="str">
            <v>I</v>
          </cell>
          <cell r="D9671">
            <v>30.5</v>
          </cell>
          <cell r="E9671">
            <v>88</v>
          </cell>
          <cell r="F9671">
            <v>7.73</v>
          </cell>
          <cell r="G9671">
            <v>7.03</v>
          </cell>
          <cell r="H9671">
            <v>0.77</v>
          </cell>
          <cell r="I9671">
            <v>7.8000000000000007</v>
          </cell>
          <cell r="J9671">
            <v>0.70000000000000018</v>
          </cell>
        </row>
        <row r="9672">
          <cell r="A9672" t="str">
            <v>ვაშლიI92</v>
          </cell>
          <cell r="B9672" t="str">
            <v>ვაშლი</v>
          </cell>
          <cell r="C9672" t="str">
            <v>I</v>
          </cell>
          <cell r="D9672">
            <v>31</v>
          </cell>
          <cell r="E9672">
            <v>92</v>
          </cell>
          <cell r="F9672">
            <v>8.49</v>
          </cell>
          <cell r="G9672">
            <v>7.72</v>
          </cell>
          <cell r="H9672">
            <v>0.85</v>
          </cell>
          <cell r="I9672">
            <v>8.57</v>
          </cell>
          <cell r="J9672">
            <v>0.77000000000000046</v>
          </cell>
        </row>
        <row r="9673">
          <cell r="A9673" t="str">
            <v>ვაშლიI96</v>
          </cell>
          <cell r="B9673" t="str">
            <v>ვაშლი</v>
          </cell>
          <cell r="C9673" t="str">
            <v>I</v>
          </cell>
          <cell r="D9673">
            <v>31</v>
          </cell>
          <cell r="E9673">
            <v>96</v>
          </cell>
          <cell r="F9673">
            <v>9.2899999999999991</v>
          </cell>
          <cell r="G9673">
            <v>8.43</v>
          </cell>
          <cell r="H9673">
            <v>0.93</v>
          </cell>
          <cell r="I9673">
            <v>9.36</v>
          </cell>
          <cell r="J9673">
            <v>0.85999999999999943</v>
          </cell>
        </row>
        <row r="9674">
          <cell r="A9674" t="str">
            <v>ვაშლიI100</v>
          </cell>
          <cell r="B9674" t="str">
            <v>ვაშლი</v>
          </cell>
          <cell r="C9674" t="str">
            <v>I</v>
          </cell>
          <cell r="D9674">
            <v>31</v>
          </cell>
          <cell r="E9674">
            <v>100</v>
          </cell>
          <cell r="F9674">
            <v>10.14</v>
          </cell>
          <cell r="G9674">
            <v>9.19</v>
          </cell>
          <cell r="H9674">
            <v>1.01</v>
          </cell>
          <cell r="I9674">
            <v>10.199999999999999</v>
          </cell>
          <cell r="J9674">
            <v>0.95000000000000107</v>
          </cell>
        </row>
        <row r="9675">
          <cell r="A9675" t="str">
            <v>ვაშლიI104</v>
          </cell>
          <cell r="B9675" t="str">
            <v>ვაშლი</v>
          </cell>
          <cell r="C9675" t="str">
            <v>I</v>
          </cell>
          <cell r="D9675">
            <v>31.5</v>
          </cell>
          <cell r="E9675">
            <v>104</v>
          </cell>
          <cell r="F9675">
            <v>11.02</v>
          </cell>
          <cell r="G9675">
            <v>9.9600000000000009</v>
          </cell>
          <cell r="H9675">
            <v>1.1000000000000001</v>
          </cell>
          <cell r="I9675">
            <v>11.06</v>
          </cell>
          <cell r="J9675">
            <v>1.0599999999999987</v>
          </cell>
        </row>
        <row r="9676">
          <cell r="A9676" t="str">
            <v>ვაშლიI108</v>
          </cell>
          <cell r="B9676" t="str">
            <v>ვაშლი</v>
          </cell>
          <cell r="C9676" t="str">
            <v>I</v>
          </cell>
          <cell r="D9676">
            <v>31.5</v>
          </cell>
          <cell r="E9676">
            <v>108</v>
          </cell>
          <cell r="F9676">
            <v>11.95</v>
          </cell>
          <cell r="G9676">
            <v>10.79</v>
          </cell>
          <cell r="H9676">
            <v>1.2</v>
          </cell>
          <cell r="I9676">
            <v>11.989999999999998</v>
          </cell>
          <cell r="J9676">
            <v>1.1600000000000001</v>
          </cell>
        </row>
        <row r="9677">
          <cell r="A9677" t="str">
            <v>ვაშლიI112</v>
          </cell>
          <cell r="B9677" t="str">
            <v>ვაშლი</v>
          </cell>
          <cell r="C9677" t="str">
            <v>I</v>
          </cell>
          <cell r="D9677">
            <v>31.5</v>
          </cell>
          <cell r="E9677">
            <v>112</v>
          </cell>
          <cell r="F9677">
            <v>12.93</v>
          </cell>
          <cell r="G9677">
            <v>11.66</v>
          </cell>
          <cell r="H9677">
            <v>1.29</v>
          </cell>
          <cell r="I9677">
            <v>12.95</v>
          </cell>
          <cell r="J9677">
            <v>1.2699999999999996</v>
          </cell>
        </row>
        <row r="9678">
          <cell r="A9678" t="str">
            <v>ვაშლიII8</v>
          </cell>
          <cell r="B9678" t="str">
            <v>ვაშლი</v>
          </cell>
          <cell r="C9678" t="str">
            <v>II</v>
          </cell>
          <cell r="D9678">
            <v>14.5</v>
          </cell>
          <cell r="E9678">
            <v>8</v>
          </cell>
          <cell r="F9678">
            <v>3.1E-2</v>
          </cell>
          <cell r="G9678">
            <v>0.03</v>
          </cell>
          <cell r="H9678">
            <v>0</v>
          </cell>
          <cell r="I9678">
            <v>0.03</v>
          </cell>
          <cell r="J9678">
            <v>1.0000000000000009E-3</v>
          </cell>
        </row>
        <row r="9679">
          <cell r="A9679" t="str">
            <v>ვაშლიII10</v>
          </cell>
          <cell r="B9679" t="str">
            <v>ვაშლი</v>
          </cell>
          <cell r="C9679" t="str">
            <v>II</v>
          </cell>
          <cell r="D9679">
            <v>15.5</v>
          </cell>
          <cell r="E9679">
            <v>10</v>
          </cell>
          <cell r="F9679">
            <v>5.0999999999999997E-2</v>
          </cell>
          <cell r="G9679">
            <v>0.05</v>
          </cell>
          <cell r="H9679">
            <v>0.01</v>
          </cell>
          <cell r="I9679">
            <v>6.0000000000000005E-2</v>
          </cell>
          <cell r="J9679">
            <v>9.9999999999999395E-4</v>
          </cell>
        </row>
        <row r="9680">
          <cell r="A9680" t="str">
            <v>ვაშლიII12</v>
          </cell>
          <cell r="B9680" t="str">
            <v>ვაშლი</v>
          </cell>
          <cell r="C9680" t="str">
            <v>II</v>
          </cell>
          <cell r="D9680">
            <v>16</v>
          </cell>
          <cell r="E9680">
            <v>12</v>
          </cell>
          <cell r="F9680">
            <v>7.5999999999999998E-2</v>
          </cell>
          <cell r="G9680">
            <v>7.0000000000000007E-2</v>
          </cell>
          <cell r="H9680">
            <v>0.01</v>
          </cell>
          <cell r="I9680">
            <v>0.08</v>
          </cell>
          <cell r="J9680">
            <v>5.9999999999999915E-3</v>
          </cell>
        </row>
        <row r="9681">
          <cell r="A9681" t="str">
            <v>ვაშლიII14</v>
          </cell>
          <cell r="B9681" t="str">
            <v>ვაშლი</v>
          </cell>
          <cell r="C9681" t="str">
            <v>II</v>
          </cell>
          <cell r="D9681">
            <v>17</v>
          </cell>
          <cell r="E9681">
            <v>14</v>
          </cell>
          <cell r="F9681">
            <v>0.108</v>
          </cell>
          <cell r="G9681">
            <v>0.1</v>
          </cell>
          <cell r="H9681">
            <v>0.01</v>
          </cell>
          <cell r="I9681">
            <v>0.11</v>
          </cell>
          <cell r="J9681">
            <v>7.9999999999999932E-3</v>
          </cell>
        </row>
        <row r="9682">
          <cell r="A9682" t="str">
            <v>ვაშლიII16</v>
          </cell>
          <cell r="B9682" t="str">
            <v>ვაშლი</v>
          </cell>
          <cell r="C9682" t="str">
            <v>II</v>
          </cell>
          <cell r="D9682">
            <v>17.5</v>
          </cell>
          <cell r="E9682">
            <v>16</v>
          </cell>
          <cell r="F9682">
            <v>0.14699999999999999</v>
          </cell>
          <cell r="G9682">
            <v>0.13</v>
          </cell>
          <cell r="H9682">
            <v>0.02</v>
          </cell>
          <cell r="I9682">
            <v>0.15</v>
          </cell>
          <cell r="J9682">
            <v>1.6999999999999987E-2</v>
          </cell>
        </row>
        <row r="9683">
          <cell r="A9683" t="str">
            <v>ვაშლიII20</v>
          </cell>
          <cell r="B9683" t="str">
            <v>ვაშლი</v>
          </cell>
          <cell r="C9683" t="str">
            <v>II</v>
          </cell>
          <cell r="D9683">
            <v>18.5</v>
          </cell>
          <cell r="E9683">
            <v>20</v>
          </cell>
          <cell r="F9683">
            <v>0.24</v>
          </cell>
          <cell r="G9683">
            <v>0.21</v>
          </cell>
          <cell r="H9683">
            <v>0.02</v>
          </cell>
          <cell r="I9683">
            <v>0.22999999999999998</v>
          </cell>
          <cell r="J9683">
            <v>0.03</v>
          </cell>
        </row>
        <row r="9684">
          <cell r="A9684" t="str">
            <v>ვაშლიII24</v>
          </cell>
          <cell r="B9684" t="str">
            <v>ვაშლი</v>
          </cell>
          <cell r="C9684" t="str">
            <v>II</v>
          </cell>
          <cell r="D9684">
            <v>20</v>
          </cell>
          <cell r="E9684">
            <v>24</v>
          </cell>
          <cell r="F9684">
            <v>0.37</v>
          </cell>
          <cell r="G9684">
            <v>0.33</v>
          </cell>
          <cell r="H9684">
            <v>0.04</v>
          </cell>
          <cell r="I9684">
            <v>0.37</v>
          </cell>
          <cell r="J9684">
            <v>3.999999999999998E-2</v>
          </cell>
        </row>
        <row r="9685">
          <cell r="A9685" t="str">
            <v>ვაშლიII28</v>
          </cell>
          <cell r="B9685" t="str">
            <v>ვაშლი</v>
          </cell>
          <cell r="C9685" t="str">
            <v>II</v>
          </cell>
          <cell r="D9685">
            <v>21</v>
          </cell>
          <cell r="E9685">
            <v>28</v>
          </cell>
          <cell r="F9685">
            <v>0.54</v>
          </cell>
          <cell r="G9685">
            <v>0.49</v>
          </cell>
          <cell r="H9685">
            <v>0.05</v>
          </cell>
          <cell r="I9685">
            <v>0.54</v>
          </cell>
          <cell r="J9685">
            <v>5.0000000000000044E-2</v>
          </cell>
        </row>
        <row r="9686">
          <cell r="A9686" t="str">
            <v>ვაშლიII32</v>
          </cell>
          <cell r="B9686" t="str">
            <v>ვაშლი</v>
          </cell>
          <cell r="C9686" t="str">
            <v>II</v>
          </cell>
          <cell r="D9686">
            <v>22</v>
          </cell>
          <cell r="E9686">
            <v>32</v>
          </cell>
          <cell r="F9686">
            <v>0.73</v>
          </cell>
          <cell r="G9686">
            <v>0.66</v>
          </cell>
          <cell r="H9686">
            <v>7.0000000000000007E-2</v>
          </cell>
          <cell r="I9686">
            <v>0.73</v>
          </cell>
          <cell r="J9686">
            <v>6.9999999999999951E-2</v>
          </cell>
        </row>
        <row r="9687">
          <cell r="A9687" t="str">
            <v>ვაშლიII36</v>
          </cell>
          <cell r="B9687" t="str">
            <v>ვაშლი</v>
          </cell>
          <cell r="C9687" t="str">
            <v>II</v>
          </cell>
          <cell r="D9687">
            <v>22.5</v>
          </cell>
          <cell r="E9687">
            <v>36</v>
          </cell>
          <cell r="F9687">
            <v>0.96</v>
          </cell>
          <cell r="G9687">
            <v>0.87</v>
          </cell>
          <cell r="H9687">
            <v>0.1</v>
          </cell>
          <cell r="I9687">
            <v>0.97</v>
          </cell>
          <cell r="J9687">
            <v>8.9999999999999969E-2</v>
          </cell>
        </row>
        <row r="9688">
          <cell r="A9688" t="str">
            <v>ვაშლიII40</v>
          </cell>
          <cell r="B9688" t="str">
            <v>ვაშლი</v>
          </cell>
          <cell r="C9688" t="str">
            <v>II</v>
          </cell>
          <cell r="D9688">
            <v>23.5</v>
          </cell>
          <cell r="E9688">
            <v>40</v>
          </cell>
          <cell r="F9688">
            <v>1.22</v>
          </cell>
          <cell r="G9688">
            <v>1.1100000000000001</v>
          </cell>
          <cell r="H9688">
            <v>0.12</v>
          </cell>
          <cell r="I9688">
            <v>1.23</v>
          </cell>
          <cell r="J9688">
            <v>0.10999999999999988</v>
          </cell>
        </row>
        <row r="9689">
          <cell r="A9689" t="str">
            <v>ვაშლიII44</v>
          </cell>
          <cell r="B9689" t="str">
            <v>ვაშლი</v>
          </cell>
          <cell r="C9689" t="str">
            <v>II</v>
          </cell>
          <cell r="D9689">
            <v>24</v>
          </cell>
          <cell r="E9689">
            <v>44</v>
          </cell>
          <cell r="F9689">
            <v>1.52</v>
          </cell>
          <cell r="G9689">
            <v>1.39</v>
          </cell>
          <cell r="H9689">
            <v>0.15</v>
          </cell>
          <cell r="I9689">
            <v>1.5399999999999998</v>
          </cell>
          <cell r="J9689">
            <v>0.13000000000000012</v>
          </cell>
        </row>
        <row r="9690">
          <cell r="A9690" t="str">
            <v>ვაშლიII48</v>
          </cell>
          <cell r="B9690" t="str">
            <v>ვაშლი</v>
          </cell>
          <cell r="C9690" t="str">
            <v>II</v>
          </cell>
          <cell r="D9690">
            <v>24.5</v>
          </cell>
          <cell r="E9690">
            <v>48</v>
          </cell>
          <cell r="F9690">
            <v>1.86</v>
          </cell>
          <cell r="G9690">
            <v>1.7</v>
          </cell>
          <cell r="H9690">
            <v>0.19</v>
          </cell>
          <cell r="I9690">
            <v>1.89</v>
          </cell>
          <cell r="J9690">
            <v>0.16000000000000014</v>
          </cell>
        </row>
        <row r="9691">
          <cell r="A9691" t="str">
            <v>ვაშლიII52</v>
          </cell>
          <cell r="B9691" t="str">
            <v>ვაშლი</v>
          </cell>
          <cell r="C9691" t="str">
            <v>II</v>
          </cell>
          <cell r="D9691">
            <v>25</v>
          </cell>
          <cell r="E9691">
            <v>52</v>
          </cell>
          <cell r="F9691">
            <v>2.23</v>
          </cell>
          <cell r="G9691">
            <v>2.04</v>
          </cell>
          <cell r="H9691">
            <v>0.22</v>
          </cell>
          <cell r="I9691">
            <v>2.2600000000000002</v>
          </cell>
          <cell r="J9691">
            <v>0.18999999999999995</v>
          </cell>
        </row>
        <row r="9692">
          <cell r="A9692" t="str">
            <v>ვაშლიII56</v>
          </cell>
          <cell r="B9692" t="str">
            <v>ვაშლი</v>
          </cell>
          <cell r="C9692" t="str">
            <v>II</v>
          </cell>
          <cell r="D9692">
            <v>25.5</v>
          </cell>
          <cell r="E9692">
            <v>56</v>
          </cell>
          <cell r="F9692">
            <v>2.63</v>
          </cell>
          <cell r="G9692">
            <v>2.41</v>
          </cell>
          <cell r="H9692">
            <v>0.26</v>
          </cell>
          <cell r="I9692">
            <v>2.67</v>
          </cell>
          <cell r="J9692">
            <v>0.21999999999999975</v>
          </cell>
        </row>
        <row r="9693">
          <cell r="A9693" t="str">
            <v>ვაშლიII60</v>
          </cell>
          <cell r="B9693" t="str">
            <v>ვაშლი</v>
          </cell>
          <cell r="C9693" t="str">
            <v>II</v>
          </cell>
          <cell r="D9693">
            <v>26</v>
          </cell>
          <cell r="E9693">
            <v>60</v>
          </cell>
          <cell r="F9693">
            <v>3.07</v>
          </cell>
          <cell r="G9693">
            <v>2.81</v>
          </cell>
          <cell r="H9693">
            <v>0.31</v>
          </cell>
          <cell r="I9693">
            <v>3.12</v>
          </cell>
          <cell r="J9693">
            <v>0.25999999999999979</v>
          </cell>
        </row>
        <row r="9694">
          <cell r="A9694" t="str">
            <v>ვაშლიII64</v>
          </cell>
          <cell r="B9694" t="str">
            <v>ვაშლი</v>
          </cell>
          <cell r="C9694" t="str">
            <v>II</v>
          </cell>
          <cell r="D9694">
            <v>26.5</v>
          </cell>
          <cell r="E9694">
            <v>64</v>
          </cell>
          <cell r="F9694">
            <v>3.54</v>
          </cell>
          <cell r="G9694">
            <v>3.25</v>
          </cell>
          <cell r="H9694">
            <v>0.35</v>
          </cell>
          <cell r="I9694">
            <v>3.6</v>
          </cell>
          <cell r="J9694">
            <v>0.29000000000000004</v>
          </cell>
        </row>
        <row r="9695">
          <cell r="A9695" t="str">
            <v>ვაშლიII68</v>
          </cell>
          <cell r="B9695" t="str">
            <v>ვაშლი</v>
          </cell>
          <cell r="C9695" t="str">
            <v>II</v>
          </cell>
          <cell r="D9695">
            <v>27</v>
          </cell>
          <cell r="E9695">
            <v>68</v>
          </cell>
          <cell r="F9695">
            <v>4.04</v>
          </cell>
          <cell r="G9695">
            <v>3.7</v>
          </cell>
          <cell r="H9695">
            <v>0.4</v>
          </cell>
          <cell r="I9695">
            <v>4.1000000000000005</v>
          </cell>
          <cell r="J9695">
            <v>0.33999999999999986</v>
          </cell>
        </row>
        <row r="9696">
          <cell r="A9696" t="str">
            <v>ვაშლიII72</v>
          </cell>
          <cell r="B9696" t="str">
            <v>ვაშლი</v>
          </cell>
          <cell r="C9696" t="str">
            <v>II</v>
          </cell>
          <cell r="D9696">
            <v>27</v>
          </cell>
          <cell r="E9696">
            <v>72</v>
          </cell>
          <cell r="F9696">
            <v>4.57</v>
          </cell>
          <cell r="G9696">
            <v>4.18</v>
          </cell>
          <cell r="H9696">
            <v>0.46</v>
          </cell>
          <cell r="I9696">
            <v>4.6399999999999997</v>
          </cell>
          <cell r="J9696">
            <v>0.39000000000000057</v>
          </cell>
        </row>
        <row r="9697">
          <cell r="A9697" t="str">
            <v>ვაშლიII76</v>
          </cell>
          <cell r="B9697" t="str">
            <v>ვაშლი</v>
          </cell>
          <cell r="C9697" t="str">
            <v>II</v>
          </cell>
          <cell r="D9697">
            <v>27.5</v>
          </cell>
          <cell r="E9697">
            <v>76</v>
          </cell>
          <cell r="F9697">
            <v>5.14</v>
          </cell>
          <cell r="G9697">
            <v>4.7</v>
          </cell>
          <cell r="H9697">
            <v>0.51</v>
          </cell>
          <cell r="I9697">
            <v>5.21</v>
          </cell>
          <cell r="J9697">
            <v>0.4399999999999995</v>
          </cell>
        </row>
        <row r="9698">
          <cell r="A9698" t="str">
            <v>ვაშლიII80</v>
          </cell>
          <cell r="B9698" t="str">
            <v>ვაშლი</v>
          </cell>
          <cell r="C9698" t="str">
            <v>II</v>
          </cell>
          <cell r="D9698">
            <v>27.5</v>
          </cell>
          <cell r="E9698">
            <v>80</v>
          </cell>
          <cell r="F9698">
            <v>5.74</v>
          </cell>
          <cell r="G9698">
            <v>5.24</v>
          </cell>
          <cell r="H9698">
            <v>0.56999999999999995</v>
          </cell>
          <cell r="I9698">
            <v>5.8100000000000005</v>
          </cell>
          <cell r="J9698">
            <v>0.5</v>
          </cell>
        </row>
        <row r="9699">
          <cell r="A9699" t="str">
            <v>ვაშლიII84</v>
          </cell>
          <cell r="B9699" t="str">
            <v>ვაშლი</v>
          </cell>
          <cell r="C9699" t="str">
            <v>II</v>
          </cell>
          <cell r="D9699">
            <v>27.5</v>
          </cell>
          <cell r="E9699">
            <v>84</v>
          </cell>
          <cell r="F9699">
            <v>6.37</v>
          </cell>
          <cell r="G9699">
            <v>5.81</v>
          </cell>
          <cell r="H9699">
            <v>0.64</v>
          </cell>
          <cell r="I9699">
            <v>6.4499999999999993</v>
          </cell>
          <cell r="J9699">
            <v>0.5600000000000005</v>
          </cell>
        </row>
        <row r="9700">
          <cell r="A9700" t="str">
            <v>ვაშლიII88</v>
          </cell>
          <cell r="B9700" t="str">
            <v>ვაშლი</v>
          </cell>
          <cell r="C9700" t="str">
            <v>II</v>
          </cell>
          <cell r="D9700">
            <v>28</v>
          </cell>
          <cell r="E9700">
            <v>88</v>
          </cell>
          <cell r="F9700">
            <v>7.03</v>
          </cell>
          <cell r="G9700">
            <v>6.4</v>
          </cell>
          <cell r="H9700">
            <v>0.7</v>
          </cell>
          <cell r="I9700">
            <v>7.1000000000000005</v>
          </cell>
          <cell r="J9700">
            <v>0.62999999999999989</v>
          </cell>
        </row>
        <row r="9701">
          <cell r="A9701" t="str">
            <v>ვაშლიII92</v>
          </cell>
          <cell r="B9701" t="str">
            <v>ვაშლი</v>
          </cell>
          <cell r="C9701" t="str">
            <v>II</v>
          </cell>
          <cell r="D9701">
            <v>28</v>
          </cell>
          <cell r="E9701">
            <v>92</v>
          </cell>
          <cell r="F9701">
            <v>7.73</v>
          </cell>
          <cell r="G9701">
            <v>7.03</v>
          </cell>
          <cell r="H9701">
            <v>0.77</v>
          </cell>
          <cell r="I9701">
            <v>7.8000000000000007</v>
          </cell>
          <cell r="J9701">
            <v>0.70000000000000018</v>
          </cell>
        </row>
        <row r="9702">
          <cell r="A9702" t="str">
            <v>ვაშლიII96</v>
          </cell>
          <cell r="B9702" t="str">
            <v>ვაშლი</v>
          </cell>
          <cell r="C9702" t="str">
            <v>II</v>
          </cell>
          <cell r="D9702">
            <v>28.5</v>
          </cell>
          <cell r="E9702">
            <v>96</v>
          </cell>
          <cell r="F9702">
            <v>8.4600000000000009</v>
          </cell>
          <cell r="G9702">
            <v>7.67</v>
          </cell>
          <cell r="H9702">
            <v>0.85</v>
          </cell>
          <cell r="I9702">
            <v>8.52</v>
          </cell>
          <cell r="J9702">
            <v>0.79000000000000092</v>
          </cell>
        </row>
        <row r="9703">
          <cell r="A9703" t="str">
            <v>ვაშლიII100</v>
          </cell>
          <cell r="B9703" t="str">
            <v>ვაშლი</v>
          </cell>
          <cell r="C9703" t="str">
            <v>II</v>
          </cell>
          <cell r="D9703">
            <v>28.5</v>
          </cell>
          <cell r="E9703">
            <v>100</v>
          </cell>
          <cell r="F9703">
            <v>9.23</v>
          </cell>
          <cell r="G9703">
            <v>8.36</v>
          </cell>
          <cell r="H9703">
            <v>0.92</v>
          </cell>
          <cell r="I9703">
            <v>9.2799999999999994</v>
          </cell>
          <cell r="J9703">
            <v>0.87000000000000099</v>
          </cell>
        </row>
        <row r="9704">
          <cell r="A9704" t="str">
            <v>ვაშლიII104</v>
          </cell>
          <cell r="B9704" t="str">
            <v>ვაშლი</v>
          </cell>
          <cell r="C9704" t="str">
            <v>II</v>
          </cell>
          <cell r="D9704">
            <v>28.5</v>
          </cell>
          <cell r="E9704">
            <v>104</v>
          </cell>
          <cell r="F9704">
            <v>10.029999999999999</v>
          </cell>
          <cell r="G9704">
            <v>9.07</v>
          </cell>
          <cell r="H9704">
            <v>1</v>
          </cell>
          <cell r="I9704">
            <v>10.07</v>
          </cell>
          <cell r="J9704">
            <v>0.95999999999999908</v>
          </cell>
        </row>
        <row r="9705">
          <cell r="A9705" t="str">
            <v>ვაშლიII108</v>
          </cell>
          <cell r="B9705" t="str">
            <v>ვაშლი</v>
          </cell>
          <cell r="C9705" t="str">
            <v>II</v>
          </cell>
          <cell r="D9705">
            <v>28.5</v>
          </cell>
          <cell r="E9705">
            <v>108</v>
          </cell>
          <cell r="F9705">
            <v>10.88</v>
          </cell>
          <cell r="G9705">
            <v>9.83</v>
          </cell>
          <cell r="H9705">
            <v>1.0900000000000001</v>
          </cell>
          <cell r="I9705">
            <v>10.92</v>
          </cell>
          <cell r="J9705">
            <v>1.0500000000000007</v>
          </cell>
        </row>
        <row r="9706">
          <cell r="A9706" t="str">
            <v>ვაშლიII112</v>
          </cell>
          <cell r="B9706" t="str">
            <v>ვაშლი</v>
          </cell>
          <cell r="C9706" t="str">
            <v>II</v>
          </cell>
          <cell r="D9706">
            <v>28.5</v>
          </cell>
          <cell r="E9706">
            <v>112</v>
          </cell>
          <cell r="F9706">
            <v>11.77</v>
          </cell>
          <cell r="G9706">
            <v>10.62</v>
          </cell>
          <cell r="H9706">
            <v>1.18</v>
          </cell>
          <cell r="I9706">
            <v>11.799999999999999</v>
          </cell>
          <cell r="J9706">
            <v>1.1500000000000004</v>
          </cell>
        </row>
        <row r="9707">
          <cell r="A9707" t="str">
            <v>ვაშლიIII8</v>
          </cell>
          <cell r="B9707" t="str">
            <v>ვაშლი</v>
          </cell>
          <cell r="C9707" t="str">
            <v>III</v>
          </cell>
          <cell r="D9707">
            <v>13.5</v>
          </cell>
          <cell r="E9707">
            <v>8</v>
          </cell>
          <cell r="F9707">
            <v>2.8000000000000001E-2</v>
          </cell>
          <cell r="G9707">
            <v>0.02</v>
          </cell>
          <cell r="H9707">
            <v>0</v>
          </cell>
          <cell r="I9707">
            <v>0.02</v>
          </cell>
          <cell r="J9707">
            <v>8.0000000000000002E-3</v>
          </cell>
        </row>
        <row r="9708">
          <cell r="A9708" t="str">
            <v>ვაშლიIII10</v>
          </cell>
          <cell r="B9708" t="str">
            <v>ვაშლი</v>
          </cell>
          <cell r="C9708" t="str">
            <v>III</v>
          </cell>
          <cell r="D9708">
            <v>14</v>
          </cell>
          <cell r="E9708">
            <v>10</v>
          </cell>
          <cell r="F9708">
            <v>4.5999999999999999E-2</v>
          </cell>
          <cell r="G9708">
            <v>0.04</v>
          </cell>
          <cell r="H9708">
            <v>0.01</v>
          </cell>
          <cell r="I9708">
            <v>0.05</v>
          </cell>
          <cell r="J9708">
            <v>5.9999999999999984E-3</v>
          </cell>
        </row>
        <row r="9709">
          <cell r="A9709" t="str">
            <v>ვაშლიIII12</v>
          </cell>
          <cell r="B9709" t="str">
            <v>ვაშლი</v>
          </cell>
          <cell r="C9709" t="str">
            <v>III</v>
          </cell>
          <cell r="D9709">
            <v>14.5</v>
          </cell>
          <cell r="E9709">
            <v>12</v>
          </cell>
          <cell r="F9709">
            <v>6.9000000000000006E-2</v>
          </cell>
          <cell r="G9709">
            <v>0.06</v>
          </cell>
          <cell r="H9709">
            <v>0.01</v>
          </cell>
          <cell r="I9709">
            <v>6.9999999999999993E-2</v>
          </cell>
          <cell r="J9709">
            <v>9.000000000000008E-3</v>
          </cell>
        </row>
        <row r="9710">
          <cell r="A9710" t="str">
            <v>ვაშლიIII14</v>
          </cell>
          <cell r="B9710" t="str">
            <v>ვაშლი</v>
          </cell>
          <cell r="C9710" t="str">
            <v>III</v>
          </cell>
          <cell r="D9710">
            <v>15.5</v>
          </cell>
          <cell r="E9710">
            <v>14</v>
          </cell>
          <cell r="F9710">
            <v>9.9000000000000005E-2</v>
          </cell>
          <cell r="G9710">
            <v>0.09</v>
          </cell>
          <cell r="H9710">
            <v>0.01</v>
          </cell>
          <cell r="I9710">
            <v>9.9999999999999992E-2</v>
          </cell>
          <cell r="J9710">
            <v>9.000000000000008E-3</v>
          </cell>
        </row>
        <row r="9711">
          <cell r="A9711" t="str">
            <v>ვაშლიIII16</v>
          </cell>
          <cell r="B9711" t="str">
            <v>ვაშლი</v>
          </cell>
          <cell r="C9711" t="str">
            <v>III</v>
          </cell>
          <cell r="D9711">
            <v>16</v>
          </cell>
          <cell r="E9711">
            <v>16</v>
          </cell>
          <cell r="F9711">
            <v>0.13400000000000001</v>
          </cell>
          <cell r="G9711">
            <v>0.12</v>
          </cell>
          <cell r="H9711">
            <v>0.01</v>
          </cell>
          <cell r="I9711">
            <v>0.13</v>
          </cell>
          <cell r="J9711">
            <v>1.4000000000000012E-2</v>
          </cell>
        </row>
        <row r="9712">
          <cell r="A9712" t="str">
            <v>ვაშლიIII20</v>
          </cell>
          <cell r="B9712" t="str">
            <v>ვაშლი</v>
          </cell>
          <cell r="C9712" t="str">
            <v>III</v>
          </cell>
          <cell r="D9712">
            <v>17</v>
          </cell>
          <cell r="E9712">
            <v>20</v>
          </cell>
          <cell r="F9712">
            <v>0.22</v>
          </cell>
          <cell r="G9712">
            <v>0.2</v>
          </cell>
          <cell r="H9712">
            <v>0.02</v>
          </cell>
          <cell r="I9712">
            <v>0.22</v>
          </cell>
          <cell r="J9712">
            <v>1.999999999999999E-2</v>
          </cell>
        </row>
        <row r="9713">
          <cell r="A9713" t="str">
            <v>ვაშლიIII24</v>
          </cell>
          <cell r="B9713" t="str">
            <v>ვაშლი</v>
          </cell>
          <cell r="C9713" t="str">
            <v>III</v>
          </cell>
          <cell r="D9713">
            <v>18</v>
          </cell>
          <cell r="E9713">
            <v>24</v>
          </cell>
          <cell r="F9713">
            <v>0.34</v>
          </cell>
          <cell r="G9713">
            <v>0.31</v>
          </cell>
          <cell r="H9713">
            <v>0.03</v>
          </cell>
          <cell r="I9713">
            <v>0.33999999999999997</v>
          </cell>
          <cell r="J9713">
            <v>3.0000000000000027E-2</v>
          </cell>
        </row>
        <row r="9714">
          <cell r="A9714" t="str">
            <v>ვაშლიIII28</v>
          </cell>
          <cell r="B9714" t="str">
            <v>ვაშლი</v>
          </cell>
          <cell r="C9714" t="str">
            <v>III</v>
          </cell>
          <cell r="D9714">
            <v>19</v>
          </cell>
          <cell r="E9714">
            <v>28</v>
          </cell>
          <cell r="F9714">
            <v>0.49</v>
          </cell>
          <cell r="G9714">
            <v>0.44</v>
          </cell>
          <cell r="H9714">
            <v>0.05</v>
          </cell>
          <cell r="I9714">
            <v>0.49</v>
          </cell>
          <cell r="J9714">
            <v>4.9999999999999989E-2</v>
          </cell>
        </row>
        <row r="9715">
          <cell r="A9715" t="str">
            <v>ვაშლიIII32</v>
          </cell>
          <cell r="B9715" t="str">
            <v>ვაშლი</v>
          </cell>
          <cell r="C9715" t="str">
            <v>III</v>
          </cell>
          <cell r="D9715">
            <v>20</v>
          </cell>
          <cell r="E9715">
            <v>32</v>
          </cell>
          <cell r="F9715">
            <v>0.66</v>
          </cell>
          <cell r="G9715">
            <v>0.6</v>
          </cell>
          <cell r="H9715">
            <v>7.0000000000000007E-2</v>
          </cell>
          <cell r="I9715">
            <v>0.66999999999999993</v>
          </cell>
          <cell r="J9715">
            <v>6.0000000000000053E-2</v>
          </cell>
        </row>
        <row r="9716">
          <cell r="A9716" t="str">
            <v>ვაშლიIII36</v>
          </cell>
          <cell r="B9716" t="str">
            <v>ვაშლი</v>
          </cell>
          <cell r="C9716" t="str">
            <v>III</v>
          </cell>
          <cell r="D9716">
            <v>20.5</v>
          </cell>
          <cell r="E9716">
            <v>36</v>
          </cell>
          <cell r="F9716">
            <v>0.87</v>
          </cell>
          <cell r="G9716">
            <v>0.79</v>
          </cell>
          <cell r="H9716">
            <v>0.09</v>
          </cell>
          <cell r="I9716">
            <v>0.88</v>
          </cell>
          <cell r="J9716">
            <v>7.999999999999996E-2</v>
          </cell>
        </row>
        <row r="9717">
          <cell r="A9717" t="str">
            <v>ვაშლიIII40</v>
          </cell>
          <cell r="B9717" t="str">
            <v>ვაშლი</v>
          </cell>
          <cell r="C9717" t="str">
            <v>III</v>
          </cell>
          <cell r="D9717">
            <v>21.5</v>
          </cell>
          <cell r="E9717">
            <v>40</v>
          </cell>
          <cell r="F9717">
            <v>1.1100000000000001</v>
          </cell>
          <cell r="G9717">
            <v>1.01</v>
          </cell>
          <cell r="H9717">
            <v>0.11</v>
          </cell>
          <cell r="I9717">
            <v>1.1200000000000001</v>
          </cell>
          <cell r="J9717">
            <v>0.10000000000000009</v>
          </cell>
        </row>
        <row r="9718">
          <cell r="A9718" t="str">
            <v>ვაშლიIII44</v>
          </cell>
          <cell r="B9718" t="str">
            <v>ვაშლი</v>
          </cell>
          <cell r="C9718" t="str">
            <v>III</v>
          </cell>
          <cell r="D9718">
            <v>22</v>
          </cell>
          <cell r="E9718">
            <v>44</v>
          </cell>
          <cell r="F9718">
            <v>1.39</v>
          </cell>
          <cell r="G9718">
            <v>1.27</v>
          </cell>
          <cell r="H9718">
            <v>0.14000000000000001</v>
          </cell>
          <cell r="I9718">
            <v>1.4100000000000001</v>
          </cell>
          <cell r="J9718">
            <v>0.11999999999999988</v>
          </cell>
        </row>
        <row r="9719">
          <cell r="A9719" t="str">
            <v>ვაშლიIII48</v>
          </cell>
          <cell r="B9719" t="str">
            <v>ვაშლი</v>
          </cell>
          <cell r="C9719" t="str">
            <v>III</v>
          </cell>
          <cell r="D9719">
            <v>22.5</v>
          </cell>
          <cell r="E9719">
            <v>48</v>
          </cell>
          <cell r="F9719">
            <v>1.69</v>
          </cell>
          <cell r="G9719">
            <v>1.55</v>
          </cell>
          <cell r="H9719">
            <v>0.17</v>
          </cell>
          <cell r="I9719">
            <v>1.72</v>
          </cell>
          <cell r="J9719">
            <v>0.1399999999999999</v>
          </cell>
        </row>
        <row r="9720">
          <cell r="A9720" t="str">
            <v>ვაშლიIII52</v>
          </cell>
          <cell r="B9720" t="str">
            <v>ვაშლი</v>
          </cell>
          <cell r="C9720" t="str">
            <v>III</v>
          </cell>
          <cell r="D9720">
            <v>23</v>
          </cell>
          <cell r="E9720">
            <v>52</v>
          </cell>
          <cell r="F9720">
            <v>2.0299999999999998</v>
          </cell>
          <cell r="G9720">
            <v>1.86</v>
          </cell>
          <cell r="H9720">
            <v>0.2</v>
          </cell>
          <cell r="I9720">
            <v>2.06</v>
          </cell>
          <cell r="J9720">
            <v>0.16999999999999971</v>
          </cell>
        </row>
        <row r="9721">
          <cell r="A9721" t="str">
            <v>ვაშლიIII56</v>
          </cell>
          <cell r="B9721" t="str">
            <v>ვაშლი</v>
          </cell>
          <cell r="C9721" t="str">
            <v>III</v>
          </cell>
          <cell r="D9721">
            <v>23.5</v>
          </cell>
          <cell r="E9721">
            <v>56</v>
          </cell>
          <cell r="F9721">
            <v>2.39</v>
          </cell>
          <cell r="G9721">
            <v>2.19</v>
          </cell>
          <cell r="H9721">
            <v>0.24</v>
          </cell>
          <cell r="I9721">
            <v>2.4299999999999997</v>
          </cell>
          <cell r="J9721">
            <v>0.20000000000000018</v>
          </cell>
        </row>
        <row r="9722">
          <cell r="A9722" t="str">
            <v>ვაშლიIII60</v>
          </cell>
          <cell r="B9722" t="str">
            <v>ვაშლი</v>
          </cell>
          <cell r="C9722" t="str">
            <v>III</v>
          </cell>
          <cell r="D9722">
            <v>24</v>
          </cell>
          <cell r="E9722">
            <v>60</v>
          </cell>
          <cell r="F9722">
            <v>2.79</v>
          </cell>
          <cell r="G9722">
            <v>2.56</v>
          </cell>
          <cell r="H9722">
            <v>0.28000000000000003</v>
          </cell>
          <cell r="I9722">
            <v>2.84</v>
          </cell>
          <cell r="J9722">
            <v>0.22999999999999998</v>
          </cell>
        </row>
        <row r="9723">
          <cell r="A9723" t="str">
            <v>ვაშლიIII64</v>
          </cell>
          <cell r="B9723" t="str">
            <v>ვაშლი</v>
          </cell>
          <cell r="C9723" t="str">
            <v>III</v>
          </cell>
          <cell r="D9723">
            <v>24</v>
          </cell>
          <cell r="E9723">
            <v>64</v>
          </cell>
          <cell r="F9723">
            <v>3.22</v>
          </cell>
          <cell r="G9723">
            <v>2.95</v>
          </cell>
          <cell r="H9723">
            <v>0.32</v>
          </cell>
          <cell r="I9723">
            <v>3.27</v>
          </cell>
          <cell r="J9723">
            <v>0.27</v>
          </cell>
        </row>
        <row r="9724">
          <cell r="A9724" t="str">
            <v>ვაშლიIII68</v>
          </cell>
          <cell r="B9724" t="str">
            <v>ვაშლი</v>
          </cell>
          <cell r="C9724" t="str">
            <v>III</v>
          </cell>
          <cell r="D9724">
            <v>24.5</v>
          </cell>
          <cell r="E9724">
            <v>68</v>
          </cell>
          <cell r="F9724">
            <v>3.68</v>
          </cell>
          <cell r="G9724">
            <v>3.37</v>
          </cell>
          <cell r="H9724">
            <v>0.37</v>
          </cell>
          <cell r="I9724">
            <v>3.74</v>
          </cell>
          <cell r="J9724">
            <v>0.31000000000000005</v>
          </cell>
        </row>
        <row r="9725">
          <cell r="A9725" t="str">
            <v>ვაშლიIII72</v>
          </cell>
          <cell r="B9725" t="str">
            <v>ვაშლი</v>
          </cell>
          <cell r="C9725" t="str">
            <v>III</v>
          </cell>
          <cell r="D9725">
            <v>24.5</v>
          </cell>
          <cell r="E9725">
            <v>72</v>
          </cell>
          <cell r="F9725">
            <v>4.16</v>
          </cell>
          <cell r="G9725">
            <v>3.8</v>
          </cell>
          <cell r="H9725">
            <v>0.42</v>
          </cell>
          <cell r="I9725">
            <v>4.22</v>
          </cell>
          <cell r="J9725">
            <v>0.36000000000000032</v>
          </cell>
        </row>
        <row r="9726">
          <cell r="A9726" t="str">
            <v>ვაშლიIII76</v>
          </cell>
          <cell r="B9726" t="str">
            <v>ვაშლი</v>
          </cell>
          <cell r="C9726" t="str">
            <v>III</v>
          </cell>
          <cell r="D9726">
            <v>25</v>
          </cell>
          <cell r="E9726">
            <v>76</v>
          </cell>
          <cell r="F9726">
            <v>4.68</v>
          </cell>
          <cell r="G9726">
            <v>4.28</v>
          </cell>
          <cell r="H9726">
            <v>0.47</v>
          </cell>
          <cell r="I9726">
            <v>4.75</v>
          </cell>
          <cell r="J9726">
            <v>0.39999999999999947</v>
          </cell>
        </row>
        <row r="9727">
          <cell r="A9727" t="str">
            <v>ვაშლიIII80</v>
          </cell>
          <cell r="B9727" t="str">
            <v>ვაშლი</v>
          </cell>
          <cell r="C9727" t="str">
            <v>III</v>
          </cell>
          <cell r="D9727">
            <v>25</v>
          </cell>
          <cell r="E9727">
            <v>80</v>
          </cell>
          <cell r="F9727">
            <v>5.22</v>
          </cell>
          <cell r="G9727">
            <v>4.76</v>
          </cell>
          <cell r="H9727">
            <v>0.52</v>
          </cell>
          <cell r="I9727">
            <v>5.2799999999999994</v>
          </cell>
          <cell r="J9727">
            <v>0.45999999999999996</v>
          </cell>
        </row>
        <row r="9728">
          <cell r="A9728" t="str">
            <v>ვაშლიIII84</v>
          </cell>
          <cell r="B9728" t="str">
            <v>ვაშლი</v>
          </cell>
          <cell r="C9728" t="str">
            <v>III</v>
          </cell>
          <cell r="D9728">
            <v>25.5</v>
          </cell>
          <cell r="E9728">
            <v>84</v>
          </cell>
          <cell r="F9728">
            <v>5.8</v>
          </cell>
          <cell r="G9728">
            <v>5.29</v>
          </cell>
          <cell r="H9728">
            <v>0.57999999999999996</v>
          </cell>
          <cell r="I9728">
            <v>5.87</v>
          </cell>
          <cell r="J9728">
            <v>0.50999999999999979</v>
          </cell>
        </row>
        <row r="9729">
          <cell r="A9729" t="str">
            <v>ვაშლიIII88</v>
          </cell>
          <cell r="B9729" t="str">
            <v>ვაშლი</v>
          </cell>
          <cell r="C9729" t="str">
            <v>III</v>
          </cell>
          <cell r="D9729">
            <v>25.5</v>
          </cell>
          <cell r="E9729">
            <v>88</v>
          </cell>
          <cell r="F9729">
            <v>6.4</v>
          </cell>
          <cell r="G9729">
            <v>5.82</v>
          </cell>
          <cell r="H9729">
            <v>0.64</v>
          </cell>
          <cell r="I9729">
            <v>6.46</v>
          </cell>
          <cell r="J9729">
            <v>0.58000000000000007</v>
          </cell>
        </row>
        <row r="9730">
          <cell r="A9730" t="str">
            <v>ვაშლიIII92</v>
          </cell>
          <cell r="B9730" t="str">
            <v>ვაშლი</v>
          </cell>
          <cell r="C9730" t="str">
            <v>III</v>
          </cell>
          <cell r="D9730">
            <v>25.5</v>
          </cell>
          <cell r="E9730">
            <v>92</v>
          </cell>
          <cell r="F9730">
            <v>7.04</v>
          </cell>
          <cell r="G9730">
            <v>6.39</v>
          </cell>
          <cell r="H9730">
            <v>0.7</v>
          </cell>
          <cell r="I9730">
            <v>7.09</v>
          </cell>
          <cell r="J9730">
            <v>0.65000000000000036</v>
          </cell>
        </row>
        <row r="9731">
          <cell r="A9731" t="str">
            <v>ვაშლიIII96</v>
          </cell>
          <cell r="B9731" t="str">
            <v>ვაშლი</v>
          </cell>
          <cell r="C9731" t="str">
            <v>III</v>
          </cell>
          <cell r="D9731">
            <v>25.5</v>
          </cell>
          <cell r="E9731">
            <v>96</v>
          </cell>
          <cell r="F9731">
            <v>7.7</v>
          </cell>
          <cell r="G9731">
            <v>6.98</v>
          </cell>
          <cell r="H9731">
            <v>0.77</v>
          </cell>
          <cell r="I9731">
            <v>7.75</v>
          </cell>
          <cell r="J9731">
            <v>0.71999999999999975</v>
          </cell>
        </row>
        <row r="9732">
          <cell r="A9732" t="str">
            <v>ვაშლიIII100</v>
          </cell>
          <cell r="B9732" t="str">
            <v>ვაშლი</v>
          </cell>
          <cell r="C9732" t="str">
            <v>III</v>
          </cell>
          <cell r="D9732">
            <v>26</v>
          </cell>
          <cell r="E9732">
            <v>100</v>
          </cell>
          <cell r="F9732">
            <v>8.4</v>
          </cell>
          <cell r="G9732">
            <v>7.61</v>
          </cell>
          <cell r="H9732">
            <v>0.84</v>
          </cell>
          <cell r="I9732">
            <v>8.4500000000000011</v>
          </cell>
          <cell r="J9732">
            <v>0.79</v>
          </cell>
        </row>
        <row r="9733">
          <cell r="A9733" t="str">
            <v>ვაშლიIII104</v>
          </cell>
          <cell r="B9733" t="str">
            <v>ვაშლი</v>
          </cell>
          <cell r="C9733" t="str">
            <v>III</v>
          </cell>
          <cell r="D9733">
            <v>26</v>
          </cell>
          <cell r="E9733">
            <v>104</v>
          </cell>
          <cell r="F9733">
            <v>9.1300000000000008</v>
          </cell>
          <cell r="G9733">
            <v>8.25</v>
          </cell>
          <cell r="H9733">
            <v>0.91</v>
          </cell>
          <cell r="I9733">
            <v>9.16</v>
          </cell>
          <cell r="J9733">
            <v>0.88000000000000078</v>
          </cell>
        </row>
        <row r="9734">
          <cell r="A9734" t="str">
            <v>ვაშლიIII108</v>
          </cell>
          <cell r="B9734" t="str">
            <v>ვაშლი</v>
          </cell>
          <cell r="C9734" t="str">
            <v>III</v>
          </cell>
          <cell r="D9734">
            <v>26</v>
          </cell>
          <cell r="E9734">
            <v>108</v>
          </cell>
          <cell r="F9734">
            <v>9.9</v>
          </cell>
          <cell r="G9734">
            <v>8.94</v>
          </cell>
          <cell r="H9734">
            <v>0.99</v>
          </cell>
          <cell r="I9734">
            <v>9.93</v>
          </cell>
          <cell r="J9734">
            <v>0.96000000000000085</v>
          </cell>
        </row>
        <row r="9735">
          <cell r="A9735" t="str">
            <v>ვაშლიIII112</v>
          </cell>
          <cell r="B9735" t="str">
            <v>ვაშლი</v>
          </cell>
          <cell r="C9735" t="str">
            <v>III</v>
          </cell>
          <cell r="D9735">
            <v>26</v>
          </cell>
          <cell r="E9735">
            <v>112</v>
          </cell>
          <cell r="F9735">
            <v>10.72</v>
          </cell>
          <cell r="G9735">
            <v>9.67</v>
          </cell>
          <cell r="H9735">
            <v>1.07</v>
          </cell>
          <cell r="I9735">
            <v>10.74</v>
          </cell>
          <cell r="J9735">
            <v>1.0500000000000007</v>
          </cell>
        </row>
        <row r="9736">
          <cell r="A9736" t="str">
            <v>ვაშლიIV8</v>
          </cell>
          <cell r="B9736" t="str">
            <v>ვაშლი</v>
          </cell>
          <cell r="C9736" t="str">
            <v>IV</v>
          </cell>
          <cell r="D9736">
            <v>12</v>
          </cell>
          <cell r="E9736">
            <v>8</v>
          </cell>
          <cell r="F9736">
            <v>2.5999999999999999E-2</v>
          </cell>
          <cell r="G9736">
            <v>0.02</v>
          </cell>
          <cell r="H9736">
            <v>0</v>
          </cell>
          <cell r="I9736">
            <v>0.02</v>
          </cell>
          <cell r="J9736">
            <v>5.9999999999999984E-3</v>
          </cell>
        </row>
        <row r="9737">
          <cell r="A9737" t="str">
            <v>ვაშლიIV10</v>
          </cell>
          <cell r="B9737" t="str">
            <v>ვაშლი</v>
          </cell>
          <cell r="C9737" t="str">
            <v>IV</v>
          </cell>
          <cell r="D9737">
            <v>13</v>
          </cell>
          <cell r="E9737">
            <v>10</v>
          </cell>
          <cell r="F9737">
            <v>4.2000000000000003E-2</v>
          </cell>
          <cell r="G9737">
            <v>0.04</v>
          </cell>
          <cell r="H9737">
            <v>0</v>
          </cell>
          <cell r="I9737">
            <v>0.04</v>
          </cell>
          <cell r="J9737">
            <v>2.0000000000000018E-3</v>
          </cell>
        </row>
        <row r="9738">
          <cell r="A9738" t="str">
            <v>ვაშლიIV12</v>
          </cell>
          <cell r="B9738" t="str">
            <v>ვაშლი</v>
          </cell>
          <cell r="C9738" t="str">
            <v>IV</v>
          </cell>
          <cell r="D9738">
            <v>13.5</v>
          </cell>
          <cell r="E9738">
            <v>12</v>
          </cell>
          <cell r="F9738">
            <v>6.3E-2</v>
          </cell>
          <cell r="G9738">
            <v>0.06</v>
          </cell>
          <cell r="H9738">
            <v>0.01</v>
          </cell>
          <cell r="I9738">
            <v>6.9999999999999993E-2</v>
          </cell>
          <cell r="J9738">
            <v>3.0000000000000027E-3</v>
          </cell>
        </row>
        <row r="9739">
          <cell r="A9739" t="str">
            <v>ვაშლიIV14</v>
          </cell>
          <cell r="B9739" t="str">
            <v>ვაშლი</v>
          </cell>
          <cell r="C9739" t="str">
            <v>IV</v>
          </cell>
          <cell r="D9739">
            <v>14</v>
          </cell>
          <cell r="E9739">
            <v>14</v>
          </cell>
          <cell r="F9739">
            <v>0.09</v>
          </cell>
          <cell r="G9739">
            <v>0.08</v>
          </cell>
          <cell r="H9739">
            <v>0.01</v>
          </cell>
          <cell r="I9739">
            <v>0.09</v>
          </cell>
          <cell r="J9739">
            <v>9.999999999999995E-3</v>
          </cell>
        </row>
        <row r="9740">
          <cell r="A9740" t="str">
            <v>ვაშლიIV16</v>
          </cell>
          <cell r="B9740" t="str">
            <v>ვაშლი</v>
          </cell>
          <cell r="C9740" t="str">
            <v>IV</v>
          </cell>
          <cell r="D9740">
            <v>14.5</v>
          </cell>
          <cell r="E9740">
            <v>16</v>
          </cell>
          <cell r="F9740">
            <v>0.122</v>
          </cell>
          <cell r="G9740">
            <v>0.11</v>
          </cell>
          <cell r="H9740">
            <v>0.01</v>
          </cell>
          <cell r="I9740">
            <v>0.12</v>
          </cell>
          <cell r="J9740">
            <v>1.1999999999999997E-2</v>
          </cell>
        </row>
        <row r="9741">
          <cell r="A9741" t="str">
            <v>ვაშლიIV20</v>
          </cell>
          <cell r="B9741" t="str">
            <v>ვაშლი</v>
          </cell>
          <cell r="C9741" t="str">
            <v>IV</v>
          </cell>
          <cell r="D9741">
            <v>15.5</v>
          </cell>
          <cell r="E9741">
            <v>20</v>
          </cell>
          <cell r="F9741">
            <v>0.2</v>
          </cell>
          <cell r="G9741">
            <v>0.18</v>
          </cell>
          <cell r="H9741">
            <v>0.02</v>
          </cell>
          <cell r="I9741">
            <v>0.19999999999999998</v>
          </cell>
          <cell r="J9741">
            <v>2.0000000000000018E-2</v>
          </cell>
        </row>
        <row r="9742">
          <cell r="A9742" t="str">
            <v>ვაშლიIV24</v>
          </cell>
          <cell r="B9742" t="str">
            <v>ვაშლი</v>
          </cell>
          <cell r="C9742" t="str">
            <v>IV</v>
          </cell>
          <cell r="D9742">
            <v>16.5</v>
          </cell>
          <cell r="E9742">
            <v>24</v>
          </cell>
          <cell r="F9742">
            <v>0.31</v>
          </cell>
          <cell r="G9742">
            <v>0.28000000000000003</v>
          </cell>
          <cell r="H9742">
            <v>0.03</v>
          </cell>
          <cell r="I9742">
            <v>0.31000000000000005</v>
          </cell>
          <cell r="J9742">
            <v>2.9999999999999971E-2</v>
          </cell>
        </row>
        <row r="9743">
          <cell r="A9743" t="str">
            <v>ვაშლიIV28</v>
          </cell>
          <cell r="B9743" t="str">
            <v>ვაშლი</v>
          </cell>
          <cell r="C9743" t="str">
            <v>IV</v>
          </cell>
          <cell r="D9743">
            <v>17.5</v>
          </cell>
          <cell r="E9743">
            <v>28</v>
          </cell>
          <cell r="F9743">
            <v>0.44</v>
          </cell>
          <cell r="G9743">
            <v>0.4</v>
          </cell>
          <cell r="H9743">
            <v>0.04</v>
          </cell>
          <cell r="I9743">
            <v>0.44</v>
          </cell>
          <cell r="J9743">
            <v>3.999999999999998E-2</v>
          </cell>
        </row>
        <row r="9744">
          <cell r="A9744" t="str">
            <v>ვაშლიIV32</v>
          </cell>
          <cell r="B9744" t="str">
            <v>ვაშლი</v>
          </cell>
          <cell r="C9744" t="str">
            <v>IV</v>
          </cell>
          <cell r="D9744">
            <v>18</v>
          </cell>
          <cell r="E9744">
            <v>32</v>
          </cell>
          <cell r="F9744">
            <v>0.61</v>
          </cell>
          <cell r="G9744">
            <v>0.55000000000000004</v>
          </cell>
          <cell r="H9744">
            <v>0.06</v>
          </cell>
          <cell r="I9744">
            <v>0.6100000000000001</v>
          </cell>
          <cell r="J9744">
            <v>5.9999999999999942E-2</v>
          </cell>
        </row>
        <row r="9745">
          <cell r="A9745" t="str">
            <v>ვაშლიIV36</v>
          </cell>
          <cell r="B9745" t="str">
            <v>ვაშლი</v>
          </cell>
          <cell r="C9745" t="str">
            <v>IV</v>
          </cell>
          <cell r="D9745">
            <v>19</v>
          </cell>
          <cell r="E9745">
            <v>36</v>
          </cell>
          <cell r="F9745">
            <v>0.8</v>
          </cell>
          <cell r="G9745">
            <v>0.73</v>
          </cell>
          <cell r="H9745">
            <v>0.08</v>
          </cell>
          <cell r="I9745">
            <v>0.80999999999999994</v>
          </cell>
          <cell r="J9745">
            <v>7.0000000000000062E-2</v>
          </cell>
        </row>
        <row r="9746">
          <cell r="A9746" t="str">
            <v>ვაშლიIV40</v>
          </cell>
          <cell r="B9746" t="str">
            <v>ვაშლი</v>
          </cell>
          <cell r="C9746" t="str">
            <v>IV</v>
          </cell>
          <cell r="D9746">
            <v>19.5</v>
          </cell>
          <cell r="E9746">
            <v>40</v>
          </cell>
          <cell r="F9746">
            <v>1.01</v>
          </cell>
          <cell r="G9746">
            <v>0.92</v>
          </cell>
          <cell r="H9746">
            <v>0.1</v>
          </cell>
          <cell r="I9746">
            <v>1.02</v>
          </cell>
          <cell r="J9746">
            <v>8.9999999999999969E-2</v>
          </cell>
        </row>
        <row r="9747">
          <cell r="A9747" t="str">
            <v>ვაშლიIV44</v>
          </cell>
          <cell r="B9747" t="str">
            <v>ვაშლი</v>
          </cell>
          <cell r="C9747" t="str">
            <v>IV</v>
          </cell>
          <cell r="D9747">
            <v>20</v>
          </cell>
          <cell r="E9747">
            <v>44</v>
          </cell>
          <cell r="F9747">
            <v>1.26</v>
          </cell>
          <cell r="G9747">
            <v>1.1499999999999999</v>
          </cell>
          <cell r="H9747">
            <v>0.13</v>
          </cell>
          <cell r="I9747">
            <v>1.2799999999999998</v>
          </cell>
          <cell r="J9747">
            <v>0.1100000000000001</v>
          </cell>
        </row>
        <row r="9748">
          <cell r="A9748" t="str">
            <v>ვაშლიIV48</v>
          </cell>
          <cell r="B9748" t="str">
            <v>ვაშლი</v>
          </cell>
          <cell r="C9748" t="str">
            <v>IV</v>
          </cell>
          <cell r="D9748">
            <v>20.5</v>
          </cell>
          <cell r="E9748">
            <v>48</v>
          </cell>
          <cell r="F9748">
            <v>1.54</v>
          </cell>
          <cell r="G9748">
            <v>1.41</v>
          </cell>
          <cell r="H9748">
            <v>0.15</v>
          </cell>
          <cell r="I9748">
            <v>1.5599999999999998</v>
          </cell>
          <cell r="J9748">
            <v>0.13000000000000012</v>
          </cell>
        </row>
        <row r="9749">
          <cell r="A9749" t="str">
            <v>ვაშლიIV52</v>
          </cell>
          <cell r="B9749" t="str">
            <v>ვაშლი</v>
          </cell>
          <cell r="C9749" t="str">
            <v>IV</v>
          </cell>
          <cell r="D9749">
            <v>21</v>
          </cell>
          <cell r="E9749">
            <v>52</v>
          </cell>
          <cell r="F9749">
            <v>1.84</v>
          </cell>
          <cell r="G9749">
            <v>1.68</v>
          </cell>
          <cell r="H9749">
            <v>0.18</v>
          </cell>
          <cell r="I9749">
            <v>1.8599999999999999</v>
          </cell>
          <cell r="J9749">
            <v>0.16000000000000014</v>
          </cell>
        </row>
        <row r="9750">
          <cell r="A9750" t="str">
            <v>ვაშლიIV56</v>
          </cell>
          <cell r="B9750" t="str">
            <v>ვაშლი</v>
          </cell>
          <cell r="C9750" t="str">
            <v>IV</v>
          </cell>
          <cell r="D9750">
            <v>21.5</v>
          </cell>
          <cell r="E9750">
            <v>56</v>
          </cell>
          <cell r="F9750">
            <v>2.1800000000000002</v>
          </cell>
          <cell r="G9750">
            <v>2</v>
          </cell>
          <cell r="H9750">
            <v>0.22</v>
          </cell>
          <cell r="I9750">
            <v>2.2200000000000002</v>
          </cell>
          <cell r="J9750">
            <v>0.18000000000000016</v>
          </cell>
        </row>
        <row r="9751">
          <cell r="A9751" t="str">
            <v>ვაშლიIV60</v>
          </cell>
          <cell r="B9751" t="str">
            <v>ვაშლი</v>
          </cell>
          <cell r="C9751" t="str">
            <v>IV</v>
          </cell>
          <cell r="D9751">
            <v>21.5</v>
          </cell>
          <cell r="E9751">
            <v>60</v>
          </cell>
          <cell r="F9751">
            <v>2.54</v>
          </cell>
          <cell r="G9751">
            <v>2.33</v>
          </cell>
          <cell r="H9751">
            <v>0.25</v>
          </cell>
          <cell r="I9751">
            <v>2.58</v>
          </cell>
          <cell r="J9751">
            <v>0.20999999999999996</v>
          </cell>
        </row>
        <row r="9752">
          <cell r="A9752" t="str">
            <v>ვაშლიIV64</v>
          </cell>
          <cell r="B9752" t="str">
            <v>ვაშლი</v>
          </cell>
          <cell r="C9752" t="str">
            <v>IV</v>
          </cell>
          <cell r="D9752">
            <v>22</v>
          </cell>
          <cell r="E9752">
            <v>64</v>
          </cell>
          <cell r="F9752">
            <v>2.93</v>
          </cell>
          <cell r="G9752">
            <v>2.69</v>
          </cell>
          <cell r="H9752">
            <v>0.28999999999999998</v>
          </cell>
          <cell r="I9752">
            <v>2.98</v>
          </cell>
          <cell r="J9752">
            <v>0.24000000000000021</v>
          </cell>
        </row>
        <row r="9753">
          <cell r="A9753" t="str">
            <v>ვაშლიIV68</v>
          </cell>
          <cell r="B9753" t="str">
            <v>ვაშლი</v>
          </cell>
          <cell r="C9753" t="str">
            <v>IV</v>
          </cell>
          <cell r="D9753">
            <v>22.5</v>
          </cell>
          <cell r="E9753">
            <v>68</v>
          </cell>
          <cell r="F9753">
            <v>3.35</v>
          </cell>
          <cell r="G9753">
            <v>3.07</v>
          </cell>
          <cell r="H9753">
            <v>0.34</v>
          </cell>
          <cell r="I9753">
            <v>3.4099999999999997</v>
          </cell>
          <cell r="J9753">
            <v>0.28000000000000025</v>
          </cell>
        </row>
        <row r="9754">
          <cell r="A9754" t="str">
            <v>ვაშლიIV72</v>
          </cell>
          <cell r="B9754" t="str">
            <v>ვაშლი</v>
          </cell>
          <cell r="C9754" t="str">
            <v>IV</v>
          </cell>
          <cell r="D9754">
            <v>22.5</v>
          </cell>
          <cell r="E9754">
            <v>72</v>
          </cell>
          <cell r="F9754">
            <v>3.79</v>
          </cell>
          <cell r="G9754">
            <v>3.47</v>
          </cell>
          <cell r="H9754">
            <v>0.38</v>
          </cell>
          <cell r="I9754">
            <v>3.85</v>
          </cell>
          <cell r="J9754">
            <v>0.31999999999999984</v>
          </cell>
        </row>
        <row r="9755">
          <cell r="A9755" t="str">
            <v>ვაშლიIV76</v>
          </cell>
          <cell r="B9755" t="str">
            <v>ვაშლი</v>
          </cell>
          <cell r="C9755" t="str">
            <v>IV</v>
          </cell>
          <cell r="D9755">
            <v>22.5</v>
          </cell>
          <cell r="E9755">
            <v>76</v>
          </cell>
          <cell r="F9755">
            <v>4.26</v>
          </cell>
          <cell r="G9755">
            <v>3.89</v>
          </cell>
          <cell r="H9755">
            <v>0.43</v>
          </cell>
          <cell r="I9755">
            <v>4.32</v>
          </cell>
          <cell r="J9755">
            <v>0.36999999999999966</v>
          </cell>
        </row>
        <row r="9756">
          <cell r="A9756" t="str">
            <v>ვაშლიIV80</v>
          </cell>
          <cell r="B9756" t="str">
            <v>ვაშლი</v>
          </cell>
          <cell r="C9756" t="str">
            <v>IV</v>
          </cell>
          <cell r="D9756">
            <v>23</v>
          </cell>
          <cell r="E9756">
            <v>80</v>
          </cell>
          <cell r="F9756">
            <v>4.76</v>
          </cell>
          <cell r="G9756">
            <v>4.3499999999999996</v>
          </cell>
          <cell r="H9756">
            <v>0.48</v>
          </cell>
          <cell r="I9756">
            <v>4.83</v>
          </cell>
          <cell r="J9756">
            <v>0.41000000000000014</v>
          </cell>
        </row>
        <row r="9757">
          <cell r="A9757" t="str">
            <v>ვაშლიIV84</v>
          </cell>
          <cell r="B9757" t="str">
            <v>ვაშლი</v>
          </cell>
          <cell r="C9757" t="str">
            <v>IV</v>
          </cell>
          <cell r="D9757">
            <v>23</v>
          </cell>
          <cell r="E9757">
            <v>84</v>
          </cell>
          <cell r="F9757">
            <v>5.28</v>
          </cell>
          <cell r="G9757">
            <v>4.82</v>
          </cell>
          <cell r="H9757">
            <v>0.53</v>
          </cell>
          <cell r="I9757">
            <v>5.3500000000000005</v>
          </cell>
          <cell r="J9757">
            <v>0.45999999999999996</v>
          </cell>
        </row>
        <row r="9758">
          <cell r="A9758" t="str">
            <v>ვაშლიIV88</v>
          </cell>
          <cell r="B9758" t="str">
            <v>ვაშლი</v>
          </cell>
          <cell r="C9758" t="str">
            <v>IV</v>
          </cell>
          <cell r="D9758">
            <v>23</v>
          </cell>
          <cell r="E9758">
            <v>88</v>
          </cell>
          <cell r="F9758">
            <v>5.83</v>
          </cell>
          <cell r="G9758">
            <v>5.31</v>
          </cell>
          <cell r="H9758">
            <v>0.57999999999999996</v>
          </cell>
          <cell r="I9758">
            <v>5.89</v>
          </cell>
          <cell r="J9758">
            <v>0.52000000000000046</v>
          </cell>
        </row>
        <row r="9759">
          <cell r="A9759" t="str">
            <v>ვაშლიIV92</v>
          </cell>
          <cell r="B9759" t="str">
            <v>ვაშლი</v>
          </cell>
          <cell r="C9759" t="str">
            <v>IV</v>
          </cell>
          <cell r="D9759">
            <v>23.5</v>
          </cell>
          <cell r="E9759">
            <v>92</v>
          </cell>
          <cell r="F9759">
            <v>6.41</v>
          </cell>
          <cell r="G9759">
            <v>5.83</v>
          </cell>
          <cell r="H9759">
            <v>0.64</v>
          </cell>
          <cell r="I9759">
            <v>6.47</v>
          </cell>
          <cell r="J9759">
            <v>0.58000000000000007</v>
          </cell>
        </row>
        <row r="9760">
          <cell r="A9760" t="str">
            <v>ვაშლიIV96</v>
          </cell>
          <cell r="B9760" t="str">
            <v>ვაშლი</v>
          </cell>
          <cell r="C9760" t="str">
            <v>IV</v>
          </cell>
          <cell r="D9760">
            <v>23.5</v>
          </cell>
          <cell r="E9760">
            <v>96</v>
          </cell>
          <cell r="F9760">
            <v>7.01</v>
          </cell>
          <cell r="G9760">
            <v>3.36</v>
          </cell>
          <cell r="H9760">
            <v>0.7</v>
          </cell>
          <cell r="I9760">
            <v>4.0599999999999996</v>
          </cell>
          <cell r="J9760">
            <v>3.65</v>
          </cell>
        </row>
        <row r="9761">
          <cell r="A9761" t="str">
            <v>ვაშლიIV100</v>
          </cell>
          <cell r="B9761" t="str">
            <v>ვაშლი</v>
          </cell>
          <cell r="C9761" t="str">
            <v>IV</v>
          </cell>
          <cell r="D9761">
            <v>23.5</v>
          </cell>
          <cell r="E9761">
            <v>100</v>
          </cell>
          <cell r="F9761">
            <v>7.65</v>
          </cell>
          <cell r="G9761">
            <v>6.93</v>
          </cell>
          <cell r="H9761">
            <v>0.77</v>
          </cell>
          <cell r="I9761">
            <v>7.6999999999999993</v>
          </cell>
          <cell r="J9761">
            <v>0.72000000000000064</v>
          </cell>
        </row>
        <row r="9762">
          <cell r="A9762" t="str">
            <v>ვაშლიIV104</v>
          </cell>
          <cell r="B9762" t="str">
            <v>ვაშლი</v>
          </cell>
          <cell r="C9762" t="str">
            <v>IV</v>
          </cell>
          <cell r="D9762">
            <v>23.5</v>
          </cell>
          <cell r="E9762">
            <v>104</v>
          </cell>
          <cell r="F9762">
            <v>8.31</v>
          </cell>
          <cell r="G9762">
            <v>7.51</v>
          </cell>
          <cell r="H9762">
            <v>0.83</v>
          </cell>
          <cell r="I9762">
            <v>8.34</v>
          </cell>
          <cell r="J9762">
            <v>0.80000000000000071</v>
          </cell>
        </row>
        <row r="9763">
          <cell r="A9763" t="str">
            <v>ვაშლიIV108</v>
          </cell>
          <cell r="B9763" t="str">
            <v>ვაშლი</v>
          </cell>
          <cell r="C9763" t="str">
            <v>IV</v>
          </cell>
          <cell r="D9763">
            <v>24</v>
          </cell>
          <cell r="E9763">
            <v>108</v>
          </cell>
          <cell r="F9763">
            <v>9.02</v>
          </cell>
          <cell r="G9763">
            <v>8.14</v>
          </cell>
          <cell r="H9763">
            <v>0.9</v>
          </cell>
          <cell r="I9763">
            <v>9.0400000000000009</v>
          </cell>
          <cell r="J9763">
            <v>0.87999999999999901</v>
          </cell>
        </row>
        <row r="9764">
          <cell r="A9764" t="str">
            <v>ვაშლიIV112</v>
          </cell>
          <cell r="B9764" t="str">
            <v>ვაშლი</v>
          </cell>
          <cell r="C9764" t="str">
            <v>IV</v>
          </cell>
          <cell r="D9764">
            <v>24</v>
          </cell>
          <cell r="E9764">
            <v>112</v>
          </cell>
          <cell r="F9764">
            <v>9.76</v>
          </cell>
          <cell r="G9764">
            <v>8.8000000000000007</v>
          </cell>
          <cell r="H9764">
            <v>0.98</v>
          </cell>
          <cell r="I9764">
            <v>9.7800000000000011</v>
          </cell>
          <cell r="J9764">
            <v>0.95999999999999908</v>
          </cell>
        </row>
        <row r="9765">
          <cell r="A9765" t="str">
            <v>ვაშლიV8</v>
          </cell>
          <cell r="B9765" t="str">
            <v>ვაშლი</v>
          </cell>
          <cell r="C9765" t="str">
            <v>V</v>
          </cell>
          <cell r="D9765">
            <v>11</v>
          </cell>
          <cell r="E9765">
            <v>8</v>
          </cell>
          <cell r="F9765">
            <v>2.3E-2</v>
          </cell>
          <cell r="G9765">
            <v>0.02</v>
          </cell>
          <cell r="H9765">
            <v>0</v>
          </cell>
          <cell r="I9765">
            <v>0.02</v>
          </cell>
          <cell r="J9765">
            <v>2.9999999999999992E-3</v>
          </cell>
        </row>
        <row r="9766">
          <cell r="A9766" t="str">
            <v>ვაშლიV10</v>
          </cell>
          <cell r="B9766" t="str">
            <v>ვაშლი</v>
          </cell>
          <cell r="C9766" t="str">
            <v>V</v>
          </cell>
          <cell r="D9766">
            <v>11.5</v>
          </cell>
          <cell r="E9766">
            <v>10</v>
          </cell>
          <cell r="F9766">
            <v>3.7999999999999999E-2</v>
          </cell>
          <cell r="G9766">
            <v>0.03</v>
          </cell>
          <cell r="H9766">
            <v>0</v>
          </cell>
          <cell r="I9766">
            <v>0.03</v>
          </cell>
          <cell r="J9766">
            <v>8.0000000000000002E-3</v>
          </cell>
        </row>
        <row r="9767">
          <cell r="A9767" t="str">
            <v>ვაშლიV12</v>
          </cell>
          <cell r="B9767" t="str">
            <v>ვაშლი</v>
          </cell>
          <cell r="C9767" t="str">
            <v>V</v>
          </cell>
          <cell r="D9767">
            <v>12</v>
          </cell>
          <cell r="E9767">
            <v>12</v>
          </cell>
          <cell r="F9767">
            <v>5.8000000000000003E-2</v>
          </cell>
          <cell r="G9767">
            <v>0.05</v>
          </cell>
          <cell r="H9767">
            <v>0.01</v>
          </cell>
          <cell r="I9767">
            <v>6.0000000000000005E-2</v>
          </cell>
          <cell r="J9767">
            <v>8.0000000000000002E-3</v>
          </cell>
        </row>
        <row r="9768">
          <cell r="A9768" t="str">
            <v>ვაშლიV14</v>
          </cell>
          <cell r="B9768" t="str">
            <v>ვაშლი</v>
          </cell>
          <cell r="C9768" t="str">
            <v>V</v>
          </cell>
          <cell r="D9768">
            <v>12.5</v>
          </cell>
          <cell r="E9768">
            <v>14</v>
          </cell>
          <cell r="F9768">
            <v>8.2000000000000003E-2</v>
          </cell>
          <cell r="G9768">
            <v>7.0000000000000007E-2</v>
          </cell>
          <cell r="H9768">
            <v>0.01</v>
          </cell>
          <cell r="I9768">
            <v>0.08</v>
          </cell>
          <cell r="J9768">
            <v>1.1999999999999997E-2</v>
          </cell>
        </row>
        <row r="9769">
          <cell r="A9769" t="str">
            <v>ვაშლიV16</v>
          </cell>
          <cell r="B9769" t="str">
            <v>ვაშლი</v>
          </cell>
          <cell r="C9769" t="str">
            <v>V</v>
          </cell>
          <cell r="D9769">
            <v>13</v>
          </cell>
          <cell r="E9769">
            <v>16</v>
          </cell>
          <cell r="F9769">
            <v>0.11</v>
          </cell>
          <cell r="G9769">
            <v>0.1</v>
          </cell>
          <cell r="H9769">
            <v>0.01</v>
          </cell>
          <cell r="I9769">
            <v>0.11</v>
          </cell>
          <cell r="J9769">
            <v>9.999999999999995E-3</v>
          </cell>
        </row>
        <row r="9770">
          <cell r="A9770" t="str">
            <v>ვაშლიV20</v>
          </cell>
          <cell r="B9770" t="str">
            <v>ვაშლი</v>
          </cell>
          <cell r="C9770" t="str">
            <v>V</v>
          </cell>
          <cell r="D9770">
            <v>14</v>
          </cell>
          <cell r="E9770">
            <v>20</v>
          </cell>
          <cell r="F9770">
            <v>0.18</v>
          </cell>
          <cell r="G9770">
            <v>0.16</v>
          </cell>
          <cell r="H9770">
            <v>0.02</v>
          </cell>
          <cell r="I9770">
            <v>0.18</v>
          </cell>
          <cell r="J9770">
            <v>1.999999999999999E-2</v>
          </cell>
        </row>
        <row r="9771">
          <cell r="A9771" t="str">
            <v>ვაშლიV24</v>
          </cell>
          <cell r="B9771" t="str">
            <v>ვაშლი</v>
          </cell>
          <cell r="C9771" t="str">
            <v>V</v>
          </cell>
          <cell r="D9771">
            <v>15</v>
          </cell>
          <cell r="E9771">
            <v>24</v>
          </cell>
          <cell r="F9771">
            <v>0.28000000000000003</v>
          </cell>
          <cell r="G9771">
            <v>0.25</v>
          </cell>
          <cell r="H9771">
            <v>0.03</v>
          </cell>
          <cell r="I9771">
            <v>0.28000000000000003</v>
          </cell>
          <cell r="J9771">
            <v>3.0000000000000027E-2</v>
          </cell>
        </row>
        <row r="9772">
          <cell r="A9772" t="str">
            <v>ვაშლიV28</v>
          </cell>
          <cell r="B9772" t="str">
            <v>ვაშლი</v>
          </cell>
          <cell r="C9772" t="str">
            <v>V</v>
          </cell>
          <cell r="D9772">
            <v>16</v>
          </cell>
          <cell r="E9772">
            <v>28</v>
          </cell>
          <cell r="F9772">
            <v>0.4</v>
          </cell>
          <cell r="G9772">
            <v>0.36</v>
          </cell>
          <cell r="H9772">
            <v>0.04</v>
          </cell>
          <cell r="I9772">
            <v>0.39999999999999997</v>
          </cell>
          <cell r="J9772">
            <v>4.0000000000000036E-2</v>
          </cell>
        </row>
        <row r="9773">
          <cell r="A9773" t="str">
            <v>ვაშლიV32</v>
          </cell>
          <cell r="B9773" t="str">
            <v>ვაშლი</v>
          </cell>
          <cell r="C9773" t="str">
            <v>V</v>
          </cell>
          <cell r="D9773">
            <v>16.5</v>
          </cell>
          <cell r="E9773">
            <v>32</v>
          </cell>
          <cell r="F9773">
            <v>0.55000000000000004</v>
          </cell>
          <cell r="G9773">
            <v>0.5</v>
          </cell>
          <cell r="H9773">
            <v>0.06</v>
          </cell>
          <cell r="I9773">
            <v>0.56000000000000005</v>
          </cell>
          <cell r="J9773">
            <v>5.0000000000000044E-2</v>
          </cell>
        </row>
        <row r="9774">
          <cell r="A9774" t="str">
            <v>ვაშლიV36</v>
          </cell>
          <cell r="B9774" t="str">
            <v>ვაშლი</v>
          </cell>
          <cell r="C9774" t="str">
            <v>V</v>
          </cell>
          <cell r="D9774">
            <v>17</v>
          </cell>
          <cell r="E9774">
            <v>36</v>
          </cell>
          <cell r="F9774">
            <v>0.72</v>
          </cell>
          <cell r="G9774">
            <v>0.65</v>
          </cell>
          <cell r="H9774">
            <v>7.0000000000000007E-2</v>
          </cell>
          <cell r="I9774">
            <v>0.72</v>
          </cell>
          <cell r="J9774">
            <v>6.9999999999999951E-2</v>
          </cell>
        </row>
        <row r="9775">
          <cell r="A9775" t="str">
            <v>ვაშლიV40</v>
          </cell>
          <cell r="B9775" t="str">
            <v>ვაშლი</v>
          </cell>
          <cell r="C9775" t="str">
            <v>V</v>
          </cell>
          <cell r="D9775">
            <v>17.5</v>
          </cell>
          <cell r="E9775">
            <v>40</v>
          </cell>
          <cell r="F9775">
            <v>0.92</v>
          </cell>
          <cell r="G9775">
            <v>0.84</v>
          </cell>
          <cell r="H9775">
            <v>0.09</v>
          </cell>
          <cell r="I9775">
            <v>0.92999999999999994</v>
          </cell>
          <cell r="J9775">
            <v>8.0000000000000071E-2</v>
          </cell>
        </row>
        <row r="9776">
          <cell r="A9776" t="str">
            <v>ვაშლიV44</v>
          </cell>
          <cell r="B9776" t="str">
            <v>ვაშლი</v>
          </cell>
          <cell r="C9776" t="str">
            <v>V</v>
          </cell>
          <cell r="D9776">
            <v>18</v>
          </cell>
          <cell r="E9776">
            <v>44</v>
          </cell>
          <cell r="F9776">
            <v>1.1499999999999999</v>
          </cell>
          <cell r="G9776">
            <v>1.05</v>
          </cell>
          <cell r="H9776">
            <v>0.12</v>
          </cell>
          <cell r="I9776">
            <v>1.17</v>
          </cell>
          <cell r="J9776">
            <v>9.9999999999999867E-2</v>
          </cell>
        </row>
        <row r="9777">
          <cell r="A9777" t="str">
            <v>ვაშლიV48</v>
          </cell>
          <cell r="B9777" t="str">
            <v>ვაშლი</v>
          </cell>
          <cell r="C9777" t="str">
            <v>V</v>
          </cell>
          <cell r="D9777">
            <v>18.5</v>
          </cell>
          <cell r="E9777">
            <v>48</v>
          </cell>
          <cell r="F9777">
            <v>1.4</v>
          </cell>
          <cell r="G9777">
            <v>1.28</v>
          </cell>
          <cell r="H9777">
            <v>0.14000000000000001</v>
          </cell>
          <cell r="I9777">
            <v>1.42</v>
          </cell>
          <cell r="J9777">
            <v>0.11999999999999988</v>
          </cell>
        </row>
        <row r="9778">
          <cell r="A9778" t="str">
            <v>ვაშლიV52</v>
          </cell>
          <cell r="B9778" t="str">
            <v>ვაშლი</v>
          </cell>
          <cell r="C9778" t="str">
            <v>V</v>
          </cell>
          <cell r="D9778">
            <v>19</v>
          </cell>
          <cell r="E9778">
            <v>52</v>
          </cell>
          <cell r="F9778">
            <v>1.68</v>
          </cell>
          <cell r="G9778">
            <v>1.54</v>
          </cell>
          <cell r="H9778">
            <v>0.17</v>
          </cell>
          <cell r="I9778">
            <v>1.71</v>
          </cell>
          <cell r="J9778">
            <v>0.1399999999999999</v>
          </cell>
        </row>
        <row r="9779">
          <cell r="A9779" t="str">
            <v>ვაშლიV56</v>
          </cell>
          <cell r="B9779" t="str">
            <v>ვაშლი</v>
          </cell>
          <cell r="C9779" t="str">
            <v>V</v>
          </cell>
          <cell r="D9779">
            <v>19.5</v>
          </cell>
          <cell r="E9779">
            <v>56</v>
          </cell>
          <cell r="F9779">
            <v>1.98</v>
          </cell>
          <cell r="G9779">
            <v>1.82</v>
          </cell>
          <cell r="H9779">
            <v>0.2</v>
          </cell>
          <cell r="I9779">
            <v>2.02</v>
          </cell>
          <cell r="J9779">
            <v>0.15999999999999992</v>
          </cell>
        </row>
        <row r="9780">
          <cell r="A9780" t="str">
            <v>ვაშლიV60</v>
          </cell>
          <cell r="B9780" t="str">
            <v>ვაშლი</v>
          </cell>
          <cell r="C9780" t="str">
            <v>V</v>
          </cell>
          <cell r="D9780">
            <v>19.5</v>
          </cell>
          <cell r="E9780">
            <v>60</v>
          </cell>
          <cell r="F9780">
            <v>2.31</v>
          </cell>
          <cell r="G9780">
            <v>2.12</v>
          </cell>
          <cell r="H9780">
            <v>0.23</v>
          </cell>
          <cell r="I9780">
            <v>2.35</v>
          </cell>
          <cell r="J9780">
            <v>0.18999999999999995</v>
          </cell>
        </row>
        <row r="9781">
          <cell r="A9781" t="str">
            <v>ვაშლიV64</v>
          </cell>
          <cell r="B9781" t="str">
            <v>ვაშლი</v>
          </cell>
          <cell r="C9781" t="str">
            <v>V</v>
          </cell>
          <cell r="D9781">
            <v>20</v>
          </cell>
          <cell r="E9781">
            <v>64</v>
          </cell>
          <cell r="F9781">
            <v>2.67</v>
          </cell>
          <cell r="G9781">
            <v>2.4500000000000002</v>
          </cell>
          <cell r="H9781">
            <v>0.27</v>
          </cell>
          <cell r="I9781">
            <v>2.72</v>
          </cell>
          <cell r="J9781">
            <v>0.21999999999999975</v>
          </cell>
        </row>
        <row r="9782">
          <cell r="A9782" t="str">
            <v>ვაშლიV68</v>
          </cell>
          <cell r="B9782" t="str">
            <v>ვაშლი</v>
          </cell>
          <cell r="C9782" t="str">
            <v>V</v>
          </cell>
          <cell r="D9782">
            <v>20</v>
          </cell>
          <cell r="E9782">
            <v>68</v>
          </cell>
          <cell r="F9782">
            <v>3.05</v>
          </cell>
          <cell r="G9782">
            <v>2.79</v>
          </cell>
          <cell r="H9782">
            <v>0.31</v>
          </cell>
          <cell r="I9782">
            <v>3.1</v>
          </cell>
          <cell r="J9782">
            <v>0.25999999999999979</v>
          </cell>
        </row>
        <row r="9783">
          <cell r="A9783" t="str">
            <v>ვაშლიV72</v>
          </cell>
          <cell r="B9783" t="str">
            <v>ვაშლი</v>
          </cell>
          <cell r="C9783" t="str">
            <v>V</v>
          </cell>
          <cell r="D9783">
            <v>20.5</v>
          </cell>
          <cell r="E9783">
            <v>72</v>
          </cell>
          <cell r="F9783">
            <v>3.45</v>
          </cell>
          <cell r="G9783">
            <v>3.16</v>
          </cell>
          <cell r="H9783">
            <v>0.35</v>
          </cell>
          <cell r="I9783">
            <v>3.5100000000000002</v>
          </cell>
          <cell r="J9783">
            <v>0.29000000000000004</v>
          </cell>
        </row>
        <row r="9784">
          <cell r="A9784" t="str">
            <v>ვაშლიV76</v>
          </cell>
          <cell r="B9784" t="str">
            <v>ვაშლი</v>
          </cell>
          <cell r="C9784" t="str">
            <v>V</v>
          </cell>
          <cell r="D9784">
            <v>20.5</v>
          </cell>
          <cell r="E9784">
            <v>76</v>
          </cell>
          <cell r="F9784">
            <v>3.88</v>
          </cell>
          <cell r="G9784">
            <v>3.55</v>
          </cell>
          <cell r="H9784">
            <v>0.39</v>
          </cell>
          <cell r="I9784">
            <v>3.94</v>
          </cell>
          <cell r="J9784">
            <v>0.33000000000000007</v>
          </cell>
        </row>
        <row r="9785">
          <cell r="A9785" t="str">
            <v>ვაშლიV80</v>
          </cell>
          <cell r="B9785" t="str">
            <v>ვაშლი</v>
          </cell>
          <cell r="C9785" t="str">
            <v>V</v>
          </cell>
          <cell r="D9785">
            <v>21</v>
          </cell>
          <cell r="E9785">
            <v>80</v>
          </cell>
          <cell r="F9785">
            <v>4.33</v>
          </cell>
          <cell r="G9785">
            <v>3.95</v>
          </cell>
          <cell r="H9785">
            <v>0.43</v>
          </cell>
          <cell r="I9785">
            <v>4.38</v>
          </cell>
          <cell r="J9785">
            <v>0.37999999999999989</v>
          </cell>
        </row>
        <row r="9786">
          <cell r="A9786" t="str">
            <v>ვაშლიV84</v>
          </cell>
          <cell r="B9786" t="str">
            <v>ვაშლი</v>
          </cell>
          <cell r="C9786" t="str">
            <v>V</v>
          </cell>
          <cell r="D9786">
            <v>21</v>
          </cell>
          <cell r="E9786">
            <v>84</v>
          </cell>
          <cell r="F9786">
            <v>4.8</v>
          </cell>
          <cell r="G9786">
            <v>4.38</v>
          </cell>
          <cell r="H9786">
            <v>0.48</v>
          </cell>
          <cell r="I9786">
            <v>4.8599999999999994</v>
          </cell>
          <cell r="J9786">
            <v>0.41999999999999993</v>
          </cell>
        </row>
        <row r="9787">
          <cell r="A9787" t="str">
            <v>ვაშლიV88</v>
          </cell>
          <cell r="B9787" t="str">
            <v>ვაშლი</v>
          </cell>
          <cell r="C9787" t="str">
            <v>V</v>
          </cell>
          <cell r="D9787">
            <v>21.5</v>
          </cell>
          <cell r="E9787">
            <v>88</v>
          </cell>
          <cell r="F9787">
            <v>5.3</v>
          </cell>
          <cell r="G9787">
            <v>4.82</v>
          </cell>
          <cell r="H9787">
            <v>0.53</v>
          </cell>
          <cell r="I9787">
            <v>5.3500000000000005</v>
          </cell>
          <cell r="J9787">
            <v>0.47999999999999954</v>
          </cell>
        </row>
        <row r="9788">
          <cell r="A9788" t="str">
            <v>ვაშლიV92</v>
          </cell>
          <cell r="B9788" t="str">
            <v>ვაშლი</v>
          </cell>
          <cell r="C9788" t="str">
            <v>V</v>
          </cell>
          <cell r="D9788">
            <v>21.5</v>
          </cell>
          <cell r="E9788">
            <v>92</v>
          </cell>
          <cell r="F9788">
            <v>5.83</v>
          </cell>
          <cell r="G9788">
            <v>5.3</v>
          </cell>
          <cell r="H9788">
            <v>0.57999999999999996</v>
          </cell>
          <cell r="I9788">
            <v>5.88</v>
          </cell>
          <cell r="J9788">
            <v>0.53000000000000025</v>
          </cell>
        </row>
        <row r="9789">
          <cell r="A9789" t="str">
            <v>ვაშლიV96</v>
          </cell>
          <cell r="B9789" t="str">
            <v>ვაშლი</v>
          </cell>
          <cell r="C9789" t="str">
            <v>V</v>
          </cell>
          <cell r="D9789">
            <v>21.5</v>
          </cell>
          <cell r="E9789">
            <v>96</v>
          </cell>
          <cell r="F9789">
            <v>6.38</v>
          </cell>
          <cell r="G9789">
            <v>5.79</v>
          </cell>
          <cell r="H9789">
            <v>0.64</v>
          </cell>
          <cell r="I9789">
            <v>6.43</v>
          </cell>
          <cell r="J9789">
            <v>0.58999999999999986</v>
          </cell>
        </row>
        <row r="9790">
          <cell r="A9790" t="str">
            <v>ვაშლიV100</v>
          </cell>
          <cell r="B9790" t="str">
            <v>ვაშლი</v>
          </cell>
          <cell r="C9790" t="str">
            <v>V</v>
          </cell>
          <cell r="D9790">
            <v>21.5</v>
          </cell>
          <cell r="E9790">
            <v>100</v>
          </cell>
          <cell r="F9790">
            <v>6.96</v>
          </cell>
          <cell r="G9790">
            <v>6.31</v>
          </cell>
          <cell r="H9790">
            <v>0.7</v>
          </cell>
          <cell r="I9790">
            <v>7.01</v>
          </cell>
          <cell r="J9790">
            <v>0.65000000000000036</v>
          </cell>
        </row>
        <row r="9791">
          <cell r="A9791" t="str">
            <v>ვაშლიV104</v>
          </cell>
          <cell r="B9791" t="str">
            <v>ვაშლი</v>
          </cell>
          <cell r="C9791" t="str">
            <v>V</v>
          </cell>
          <cell r="D9791">
            <v>21.5</v>
          </cell>
          <cell r="E9791">
            <v>104</v>
          </cell>
          <cell r="F9791">
            <v>7.57</v>
          </cell>
          <cell r="G9791">
            <v>6.84</v>
          </cell>
          <cell r="H9791">
            <v>0.76</v>
          </cell>
          <cell r="I9791">
            <v>7.6</v>
          </cell>
          <cell r="J9791">
            <v>0.73000000000000043</v>
          </cell>
        </row>
        <row r="9792">
          <cell r="A9792" t="str">
            <v>ვაშლიV108</v>
          </cell>
          <cell r="B9792" t="str">
            <v>ვაშლი</v>
          </cell>
          <cell r="C9792" t="str">
            <v>V</v>
          </cell>
          <cell r="D9792">
            <v>21.5</v>
          </cell>
          <cell r="E9792">
            <v>108</v>
          </cell>
          <cell r="F9792">
            <v>8.51</v>
          </cell>
          <cell r="G9792">
            <v>7.41</v>
          </cell>
          <cell r="H9792">
            <v>0.85</v>
          </cell>
          <cell r="I9792">
            <v>8.26</v>
          </cell>
          <cell r="J9792">
            <v>1.0999999999999996</v>
          </cell>
        </row>
        <row r="9793">
          <cell r="A9793" t="str">
            <v>ვაშლიV112</v>
          </cell>
          <cell r="B9793" t="str">
            <v>ვაშლი</v>
          </cell>
          <cell r="C9793" t="str">
            <v>V</v>
          </cell>
          <cell r="D9793">
            <v>21.5</v>
          </cell>
          <cell r="E9793">
            <v>112</v>
          </cell>
          <cell r="F9793">
            <v>8.8800000000000008</v>
          </cell>
          <cell r="G9793">
            <v>8.01</v>
          </cell>
          <cell r="H9793">
            <v>0.89</v>
          </cell>
          <cell r="I9793">
            <v>8.9</v>
          </cell>
          <cell r="J9793">
            <v>0.87000000000000099</v>
          </cell>
        </row>
        <row r="9794">
          <cell r="A9794" t="str">
            <v>ვაშლიVI8</v>
          </cell>
          <cell r="B9794" t="str">
            <v>ვაშლი</v>
          </cell>
          <cell r="C9794" t="str">
            <v>VI</v>
          </cell>
          <cell r="D9794">
            <v>10</v>
          </cell>
          <cell r="E9794">
            <v>8</v>
          </cell>
          <cell r="F9794">
            <v>2.1000000000000001E-2</v>
          </cell>
          <cell r="G9794">
            <v>0.02</v>
          </cell>
          <cell r="H9794">
            <v>0</v>
          </cell>
          <cell r="I9794">
            <v>0.02</v>
          </cell>
          <cell r="J9794">
            <v>1.0000000000000009E-3</v>
          </cell>
        </row>
        <row r="9795">
          <cell r="A9795" t="str">
            <v>ვაშლიVI10</v>
          </cell>
          <cell r="B9795" t="str">
            <v>ვაშლი</v>
          </cell>
          <cell r="C9795" t="str">
            <v>VI</v>
          </cell>
          <cell r="D9795">
            <v>10.5</v>
          </cell>
          <cell r="E9795">
            <v>10</v>
          </cell>
          <cell r="F9795">
            <v>3.5000000000000003E-2</v>
          </cell>
          <cell r="G9795">
            <v>0.03</v>
          </cell>
          <cell r="H9795">
            <v>0</v>
          </cell>
          <cell r="I9795">
            <v>0.03</v>
          </cell>
          <cell r="J9795">
            <v>5.0000000000000044E-3</v>
          </cell>
        </row>
        <row r="9796">
          <cell r="A9796" t="str">
            <v>ვაშლიVI12</v>
          </cell>
          <cell r="B9796" t="str">
            <v>ვაშლი</v>
          </cell>
          <cell r="C9796" t="str">
            <v>VI</v>
          </cell>
          <cell r="D9796">
            <v>11</v>
          </cell>
          <cell r="E9796">
            <v>12</v>
          </cell>
          <cell r="F9796">
            <v>5.1999999999999998E-2</v>
          </cell>
          <cell r="G9796">
            <v>0.05</v>
          </cell>
          <cell r="H9796">
            <v>0.01</v>
          </cell>
          <cell r="I9796">
            <v>6.0000000000000005E-2</v>
          </cell>
          <cell r="J9796">
            <v>1.9999999999999948E-3</v>
          </cell>
        </row>
        <row r="9797">
          <cell r="A9797" t="str">
            <v>ვაშლიVI14</v>
          </cell>
          <cell r="B9797" t="str">
            <v>ვაშლი</v>
          </cell>
          <cell r="C9797" t="str">
            <v>VI</v>
          </cell>
          <cell r="D9797">
            <v>11.5</v>
          </cell>
          <cell r="E9797">
            <v>14</v>
          </cell>
          <cell r="F9797">
            <v>7.3999999999999996E-2</v>
          </cell>
          <cell r="G9797">
            <v>7.0000000000000007E-2</v>
          </cell>
          <cell r="H9797">
            <v>0.01</v>
          </cell>
          <cell r="I9797">
            <v>0.08</v>
          </cell>
          <cell r="J9797">
            <v>3.9999999999999897E-3</v>
          </cell>
        </row>
        <row r="9798">
          <cell r="A9798" t="str">
            <v>ვაშლიVI16</v>
          </cell>
          <cell r="B9798" t="str">
            <v>ვაშლი</v>
          </cell>
          <cell r="C9798" t="str">
            <v>VI</v>
          </cell>
          <cell r="D9798">
            <v>12</v>
          </cell>
          <cell r="E9798">
            <v>16</v>
          </cell>
          <cell r="F9798">
            <v>0.10100000000000001</v>
          </cell>
          <cell r="G9798">
            <v>0.09</v>
          </cell>
          <cell r="H9798">
            <v>0.01</v>
          </cell>
          <cell r="I9798">
            <v>9.9999999999999992E-2</v>
          </cell>
          <cell r="J9798">
            <v>1.100000000000001E-2</v>
          </cell>
        </row>
        <row r="9799">
          <cell r="A9799" t="str">
            <v>ვაშლიVI20</v>
          </cell>
          <cell r="B9799" t="str">
            <v>ვაშლი</v>
          </cell>
          <cell r="C9799" t="str">
            <v>VI</v>
          </cell>
          <cell r="D9799">
            <v>13</v>
          </cell>
          <cell r="E9799">
            <v>20</v>
          </cell>
          <cell r="F9799">
            <v>0.17</v>
          </cell>
          <cell r="G9799">
            <v>0.15</v>
          </cell>
          <cell r="H9799">
            <v>0.02</v>
          </cell>
          <cell r="I9799">
            <v>0.16999999999999998</v>
          </cell>
          <cell r="J9799">
            <v>2.0000000000000018E-2</v>
          </cell>
        </row>
        <row r="9800">
          <cell r="A9800" t="str">
            <v>ვაშლიVI24</v>
          </cell>
          <cell r="B9800" t="str">
            <v>ვაშლი</v>
          </cell>
          <cell r="C9800" t="str">
            <v>VI</v>
          </cell>
          <cell r="D9800">
            <v>13.5</v>
          </cell>
          <cell r="E9800">
            <v>24</v>
          </cell>
          <cell r="F9800">
            <v>0.26</v>
          </cell>
          <cell r="G9800">
            <v>0.23</v>
          </cell>
          <cell r="H9800">
            <v>0.03</v>
          </cell>
          <cell r="I9800">
            <v>0.26</v>
          </cell>
          <cell r="J9800">
            <v>0.03</v>
          </cell>
        </row>
        <row r="9801">
          <cell r="A9801" t="str">
            <v>ვაშლიVI28</v>
          </cell>
          <cell r="B9801" t="str">
            <v>ვაშლი</v>
          </cell>
          <cell r="C9801" t="str">
            <v>VI</v>
          </cell>
          <cell r="D9801">
            <v>14.5</v>
          </cell>
          <cell r="E9801">
            <v>28</v>
          </cell>
          <cell r="F9801">
            <v>0.37</v>
          </cell>
          <cell r="G9801">
            <v>0.33</v>
          </cell>
          <cell r="H9801">
            <v>0.04</v>
          </cell>
          <cell r="I9801">
            <v>0.37</v>
          </cell>
          <cell r="J9801">
            <v>3.999999999999998E-2</v>
          </cell>
        </row>
        <row r="9802">
          <cell r="A9802" t="str">
            <v>ვაშლიVI32</v>
          </cell>
          <cell r="B9802" t="str">
            <v>ვაშლი</v>
          </cell>
          <cell r="C9802" t="str">
            <v>VI</v>
          </cell>
          <cell r="D9802">
            <v>15</v>
          </cell>
          <cell r="E9802">
            <v>32</v>
          </cell>
          <cell r="F9802">
            <v>0.5</v>
          </cell>
          <cell r="G9802">
            <v>0.45</v>
          </cell>
          <cell r="H9802">
            <v>0.05</v>
          </cell>
          <cell r="I9802">
            <v>0.5</v>
          </cell>
          <cell r="J9802">
            <v>4.9999999999999989E-2</v>
          </cell>
        </row>
        <row r="9803">
          <cell r="A9803" t="str">
            <v>ვაშლიVI36</v>
          </cell>
          <cell r="B9803" t="str">
            <v>ვაშლი</v>
          </cell>
          <cell r="C9803" t="str">
            <v>VI</v>
          </cell>
          <cell r="D9803">
            <v>15.5</v>
          </cell>
          <cell r="E9803">
            <v>36</v>
          </cell>
          <cell r="F9803">
            <v>0.66</v>
          </cell>
          <cell r="G9803">
            <v>0.6</v>
          </cell>
          <cell r="H9803">
            <v>7.0000000000000007E-2</v>
          </cell>
          <cell r="I9803">
            <v>0.66999999999999993</v>
          </cell>
          <cell r="J9803">
            <v>6.0000000000000053E-2</v>
          </cell>
        </row>
        <row r="9804">
          <cell r="A9804" t="str">
            <v>ვაშლიVI40</v>
          </cell>
          <cell r="B9804" t="str">
            <v>ვაშლი</v>
          </cell>
          <cell r="C9804" t="str">
            <v>VI</v>
          </cell>
          <cell r="D9804">
            <v>16</v>
          </cell>
          <cell r="E9804">
            <v>40</v>
          </cell>
          <cell r="F9804">
            <v>0.84</v>
          </cell>
          <cell r="G9804">
            <v>0.76</v>
          </cell>
          <cell r="H9804">
            <v>0.08</v>
          </cell>
          <cell r="I9804">
            <v>0.84</v>
          </cell>
          <cell r="J9804">
            <v>7.999999999999996E-2</v>
          </cell>
        </row>
        <row r="9805">
          <cell r="A9805" t="str">
            <v>ვაშლიVI44</v>
          </cell>
          <cell r="B9805" t="str">
            <v>ვაშლი</v>
          </cell>
          <cell r="C9805" t="str">
            <v>VI</v>
          </cell>
          <cell r="D9805">
            <v>16.5</v>
          </cell>
          <cell r="E9805">
            <v>44</v>
          </cell>
          <cell r="F9805">
            <v>1.05</v>
          </cell>
          <cell r="G9805">
            <v>0.96</v>
          </cell>
          <cell r="H9805">
            <v>0.11</v>
          </cell>
          <cell r="I9805">
            <v>1.07</v>
          </cell>
          <cell r="J9805">
            <v>9.000000000000008E-2</v>
          </cell>
        </row>
        <row r="9806">
          <cell r="A9806" t="str">
            <v>ვაშლიVI48</v>
          </cell>
          <cell r="B9806" t="str">
            <v>ვაშლი</v>
          </cell>
          <cell r="C9806" t="str">
            <v>VI</v>
          </cell>
          <cell r="D9806">
            <v>17</v>
          </cell>
          <cell r="E9806">
            <v>48</v>
          </cell>
          <cell r="F9806">
            <v>1.28</v>
          </cell>
          <cell r="G9806">
            <v>1.17</v>
          </cell>
          <cell r="H9806">
            <v>0.13</v>
          </cell>
          <cell r="I9806">
            <v>1.2999999999999998</v>
          </cell>
          <cell r="J9806">
            <v>0.1100000000000001</v>
          </cell>
        </row>
        <row r="9807">
          <cell r="A9807" t="str">
            <v>ვაშლიVI52</v>
          </cell>
          <cell r="B9807" t="str">
            <v>ვაშლი</v>
          </cell>
          <cell r="C9807" t="str">
            <v>VI</v>
          </cell>
          <cell r="D9807">
            <v>17.5</v>
          </cell>
          <cell r="E9807">
            <v>52</v>
          </cell>
          <cell r="F9807">
            <v>1.53</v>
          </cell>
          <cell r="G9807">
            <v>1.4</v>
          </cell>
          <cell r="H9807">
            <v>0.15</v>
          </cell>
          <cell r="I9807">
            <v>1.5499999999999998</v>
          </cell>
          <cell r="J9807">
            <v>0.13000000000000012</v>
          </cell>
        </row>
        <row r="9808">
          <cell r="A9808" t="str">
            <v>ვაშლიVI56</v>
          </cell>
          <cell r="B9808" t="str">
            <v>ვაშლი</v>
          </cell>
          <cell r="C9808" t="str">
            <v>VI</v>
          </cell>
          <cell r="D9808">
            <v>17.5</v>
          </cell>
          <cell r="E9808">
            <v>56</v>
          </cell>
          <cell r="F9808">
            <v>1.81</v>
          </cell>
          <cell r="G9808">
            <v>1.66</v>
          </cell>
          <cell r="H9808">
            <v>0.18</v>
          </cell>
          <cell r="I9808">
            <v>1.8399999999999999</v>
          </cell>
          <cell r="J9808">
            <v>0.15000000000000013</v>
          </cell>
        </row>
        <row r="9809">
          <cell r="A9809" t="str">
            <v>ვაშლიVI60</v>
          </cell>
          <cell r="B9809" t="str">
            <v>ვაშლი</v>
          </cell>
          <cell r="C9809" t="str">
            <v>VI</v>
          </cell>
          <cell r="D9809">
            <v>18</v>
          </cell>
          <cell r="E9809">
            <v>60</v>
          </cell>
          <cell r="F9809">
            <v>2.11</v>
          </cell>
          <cell r="G9809">
            <v>1.94</v>
          </cell>
          <cell r="H9809">
            <v>0.21</v>
          </cell>
          <cell r="I9809">
            <v>2.15</v>
          </cell>
          <cell r="J9809">
            <v>0.16999999999999993</v>
          </cell>
        </row>
        <row r="9810">
          <cell r="A9810" t="str">
            <v>ვაშლიVI64</v>
          </cell>
          <cell r="B9810" t="str">
            <v>ვაშლი</v>
          </cell>
          <cell r="C9810" t="str">
            <v>VI</v>
          </cell>
          <cell r="D9810">
            <v>18</v>
          </cell>
          <cell r="E9810">
            <v>64</v>
          </cell>
          <cell r="F9810">
            <v>2.4300000000000002</v>
          </cell>
          <cell r="G9810">
            <v>2.23</v>
          </cell>
          <cell r="H9810">
            <v>0.24</v>
          </cell>
          <cell r="I9810">
            <v>2.4699999999999998</v>
          </cell>
          <cell r="J9810">
            <v>0.20000000000000018</v>
          </cell>
        </row>
        <row r="9811">
          <cell r="A9811" t="str">
            <v>ვაშლიVI68</v>
          </cell>
          <cell r="B9811" t="str">
            <v>ვაშლი</v>
          </cell>
          <cell r="C9811" t="str">
            <v>VI</v>
          </cell>
          <cell r="D9811">
            <v>18.5</v>
          </cell>
          <cell r="E9811">
            <v>68</v>
          </cell>
          <cell r="F9811">
            <v>2.77</v>
          </cell>
          <cell r="G9811">
            <v>2.54</v>
          </cell>
          <cell r="H9811">
            <v>0.28000000000000003</v>
          </cell>
          <cell r="I9811">
            <v>2.8200000000000003</v>
          </cell>
          <cell r="J9811">
            <v>0.22999999999999998</v>
          </cell>
        </row>
        <row r="9812">
          <cell r="A9812" t="str">
            <v>ვაშლიVI72</v>
          </cell>
          <cell r="B9812" t="str">
            <v>ვაშლი</v>
          </cell>
          <cell r="C9812" t="str">
            <v>VI</v>
          </cell>
          <cell r="D9812">
            <v>18.5</v>
          </cell>
          <cell r="E9812">
            <v>72</v>
          </cell>
          <cell r="F9812">
            <v>3.14</v>
          </cell>
          <cell r="G9812">
            <v>2.87</v>
          </cell>
          <cell r="H9812">
            <v>0.31</v>
          </cell>
          <cell r="I9812">
            <v>3.18</v>
          </cell>
          <cell r="J9812">
            <v>0.27</v>
          </cell>
        </row>
        <row r="9813">
          <cell r="A9813" t="str">
            <v>ვაშლიVI76</v>
          </cell>
          <cell r="B9813" t="str">
            <v>ვაშლი</v>
          </cell>
          <cell r="C9813" t="str">
            <v>VI</v>
          </cell>
          <cell r="D9813">
            <v>18.5</v>
          </cell>
          <cell r="E9813">
            <v>76</v>
          </cell>
          <cell r="F9813">
            <v>3.53</v>
          </cell>
          <cell r="G9813">
            <v>3.23</v>
          </cell>
          <cell r="H9813">
            <v>0.35</v>
          </cell>
          <cell r="I9813">
            <v>3.58</v>
          </cell>
          <cell r="J9813">
            <v>0.29999999999999982</v>
          </cell>
        </row>
        <row r="9814">
          <cell r="A9814" t="str">
            <v>ვაშლიVI80</v>
          </cell>
          <cell r="B9814" t="str">
            <v>ვაშლი</v>
          </cell>
          <cell r="C9814" t="str">
            <v>VI</v>
          </cell>
          <cell r="D9814">
            <v>19</v>
          </cell>
          <cell r="E9814">
            <v>80</v>
          </cell>
          <cell r="F9814">
            <v>3.94</v>
          </cell>
          <cell r="G9814">
            <v>3.6</v>
          </cell>
          <cell r="H9814">
            <v>0.39</v>
          </cell>
          <cell r="I9814">
            <v>3.99</v>
          </cell>
          <cell r="J9814">
            <v>0.33999999999999986</v>
          </cell>
        </row>
        <row r="9815">
          <cell r="A9815" t="str">
            <v>ვაშლიVI84</v>
          </cell>
          <cell r="B9815" t="str">
            <v>ვაშლი</v>
          </cell>
          <cell r="C9815" t="str">
            <v>VI</v>
          </cell>
          <cell r="D9815">
            <v>19</v>
          </cell>
          <cell r="E9815">
            <v>84</v>
          </cell>
          <cell r="F9815">
            <v>4.37</v>
          </cell>
          <cell r="G9815">
            <v>3.99</v>
          </cell>
          <cell r="H9815">
            <v>0.44</v>
          </cell>
          <cell r="I9815">
            <v>4.4300000000000006</v>
          </cell>
          <cell r="J9815">
            <v>0.37999999999999989</v>
          </cell>
        </row>
        <row r="9816">
          <cell r="A9816" t="str">
            <v>ვაშლიVI88</v>
          </cell>
          <cell r="B9816" t="str">
            <v>ვაშლი</v>
          </cell>
          <cell r="C9816" t="str">
            <v>VI</v>
          </cell>
          <cell r="D9816">
            <v>19</v>
          </cell>
          <cell r="E9816">
            <v>88</v>
          </cell>
          <cell r="F9816">
            <v>4.83</v>
          </cell>
          <cell r="G9816">
            <v>4.4000000000000004</v>
          </cell>
          <cell r="H9816">
            <v>0.48</v>
          </cell>
          <cell r="I9816">
            <v>4.8800000000000008</v>
          </cell>
          <cell r="J9816">
            <v>0.42999999999999972</v>
          </cell>
        </row>
        <row r="9817">
          <cell r="A9817" t="str">
            <v>ვაშლიVI92</v>
          </cell>
          <cell r="B9817" t="str">
            <v>ვაშლი</v>
          </cell>
          <cell r="C9817" t="str">
            <v>VI</v>
          </cell>
          <cell r="D9817">
            <v>19.5</v>
          </cell>
          <cell r="E9817">
            <v>92</v>
          </cell>
          <cell r="F9817">
            <v>5.31</v>
          </cell>
          <cell r="G9817">
            <v>4.83</v>
          </cell>
          <cell r="H9817">
            <v>0.53</v>
          </cell>
          <cell r="I9817">
            <v>5.36</v>
          </cell>
          <cell r="J9817">
            <v>0.47999999999999954</v>
          </cell>
        </row>
        <row r="9818">
          <cell r="A9818" t="str">
            <v>ვაშლიVI96</v>
          </cell>
          <cell r="B9818" t="str">
            <v>ვაშლი</v>
          </cell>
          <cell r="C9818" t="str">
            <v>VI</v>
          </cell>
          <cell r="D9818">
            <v>19.5</v>
          </cell>
          <cell r="E9818">
            <v>96</v>
          </cell>
          <cell r="F9818">
            <v>5.81</v>
          </cell>
          <cell r="G9818">
            <v>5.27</v>
          </cell>
          <cell r="H9818">
            <v>0.57999999999999996</v>
          </cell>
          <cell r="I9818">
            <v>5.85</v>
          </cell>
          <cell r="J9818">
            <v>0.54</v>
          </cell>
        </row>
        <row r="9819">
          <cell r="A9819" t="str">
            <v>ვაშლიVI100</v>
          </cell>
          <cell r="B9819" t="str">
            <v>ვაშლი</v>
          </cell>
          <cell r="C9819" t="str">
            <v>VI</v>
          </cell>
          <cell r="D9819">
            <v>19.5</v>
          </cell>
          <cell r="E9819">
            <v>100</v>
          </cell>
          <cell r="F9819">
            <v>6.34</v>
          </cell>
          <cell r="G9819">
            <v>5.74</v>
          </cell>
          <cell r="H9819">
            <v>0.63</v>
          </cell>
          <cell r="I9819">
            <v>6.37</v>
          </cell>
          <cell r="J9819">
            <v>0.59999999999999964</v>
          </cell>
        </row>
        <row r="9820">
          <cell r="A9820" t="str">
            <v>ვაშლიVII8</v>
          </cell>
          <cell r="B9820" t="str">
            <v>ვაშლი</v>
          </cell>
          <cell r="C9820" t="str">
            <v>VII</v>
          </cell>
          <cell r="D9820">
            <v>9</v>
          </cell>
          <cell r="E9820">
            <v>8</v>
          </cell>
          <cell r="F9820">
            <v>1.9E-2</v>
          </cell>
          <cell r="G9820">
            <v>0.02</v>
          </cell>
          <cell r="H9820">
            <v>0</v>
          </cell>
          <cell r="I9820">
            <v>0.02</v>
          </cell>
          <cell r="J9820">
            <v>-1.0000000000000009E-3</v>
          </cell>
        </row>
        <row r="9821">
          <cell r="A9821" t="str">
            <v>ვაშლიVII10</v>
          </cell>
          <cell r="B9821" t="str">
            <v>ვაშლი</v>
          </cell>
          <cell r="C9821" t="str">
            <v>VII</v>
          </cell>
          <cell r="D9821">
            <v>9.5</v>
          </cell>
          <cell r="E9821">
            <v>10</v>
          </cell>
          <cell r="F9821">
            <v>3.2000000000000001E-2</v>
          </cell>
          <cell r="G9821">
            <v>0.03</v>
          </cell>
          <cell r="H9821">
            <v>0</v>
          </cell>
          <cell r="I9821">
            <v>0.03</v>
          </cell>
          <cell r="J9821">
            <v>2.0000000000000018E-3</v>
          </cell>
        </row>
        <row r="9822">
          <cell r="A9822" t="str">
            <v>ვაშლიVII12</v>
          </cell>
          <cell r="B9822" t="str">
            <v>ვაშლი</v>
          </cell>
          <cell r="C9822" t="str">
            <v>VII</v>
          </cell>
          <cell r="D9822">
            <v>10</v>
          </cell>
          <cell r="E9822">
            <v>12</v>
          </cell>
          <cell r="F9822">
            <v>4.8000000000000001E-2</v>
          </cell>
          <cell r="G9822">
            <v>0.04</v>
          </cell>
          <cell r="H9822">
            <v>0.01</v>
          </cell>
          <cell r="I9822">
            <v>0.05</v>
          </cell>
          <cell r="J9822">
            <v>8.0000000000000002E-3</v>
          </cell>
        </row>
        <row r="9823">
          <cell r="A9823" t="str">
            <v>ვაშლიVII14</v>
          </cell>
          <cell r="B9823" t="str">
            <v>ვაშლი</v>
          </cell>
          <cell r="C9823" t="str">
            <v>VII</v>
          </cell>
          <cell r="D9823">
            <v>10.5</v>
          </cell>
          <cell r="E9823">
            <v>14</v>
          </cell>
          <cell r="F9823">
            <v>6.8000000000000005E-2</v>
          </cell>
          <cell r="G9823">
            <v>0.06</v>
          </cell>
          <cell r="H9823">
            <v>0.01</v>
          </cell>
          <cell r="I9823">
            <v>6.9999999999999993E-2</v>
          </cell>
          <cell r="J9823">
            <v>8.0000000000000071E-3</v>
          </cell>
        </row>
        <row r="9824">
          <cell r="A9824" t="str">
            <v>ვაშლიVII16</v>
          </cell>
          <cell r="B9824" t="str">
            <v>ვაშლი</v>
          </cell>
          <cell r="C9824" t="str">
            <v>VII</v>
          </cell>
          <cell r="D9824">
            <v>11</v>
          </cell>
          <cell r="E9824">
            <v>16</v>
          </cell>
          <cell r="F9824">
            <v>9.1999999999999998E-2</v>
          </cell>
          <cell r="G9824">
            <v>0.08</v>
          </cell>
          <cell r="H9824">
            <v>0.01</v>
          </cell>
          <cell r="I9824">
            <v>0.09</v>
          </cell>
          <cell r="J9824">
            <v>1.1999999999999997E-2</v>
          </cell>
        </row>
        <row r="9825">
          <cell r="A9825" t="str">
            <v>ვაშლიVII20</v>
          </cell>
          <cell r="B9825" t="str">
            <v>ვაშლი</v>
          </cell>
          <cell r="C9825" t="str">
            <v>VII</v>
          </cell>
          <cell r="D9825">
            <v>11.5</v>
          </cell>
          <cell r="E9825">
            <v>20</v>
          </cell>
          <cell r="F9825">
            <v>0.15</v>
          </cell>
          <cell r="G9825">
            <v>0.13</v>
          </cell>
          <cell r="H9825">
            <v>0.02</v>
          </cell>
          <cell r="I9825">
            <v>0.15</v>
          </cell>
          <cell r="J9825">
            <v>1.999999999999999E-2</v>
          </cell>
        </row>
        <row r="9826">
          <cell r="A9826" t="str">
            <v>ვაშლიVII24</v>
          </cell>
          <cell r="B9826" t="str">
            <v>ვაშლი</v>
          </cell>
          <cell r="C9826" t="str">
            <v>VII</v>
          </cell>
          <cell r="D9826">
            <v>12.5</v>
          </cell>
          <cell r="E9826">
            <v>24</v>
          </cell>
          <cell r="F9826">
            <v>0.23</v>
          </cell>
          <cell r="G9826">
            <v>0.21</v>
          </cell>
          <cell r="H9826">
            <v>0.02</v>
          </cell>
          <cell r="I9826">
            <v>0.22999999999999998</v>
          </cell>
          <cell r="J9826">
            <v>2.0000000000000018E-2</v>
          </cell>
        </row>
        <row r="9827">
          <cell r="A9827" t="str">
            <v>ვაშლიVII28</v>
          </cell>
          <cell r="B9827" t="str">
            <v>ვაშლი</v>
          </cell>
          <cell r="C9827" t="str">
            <v>VII</v>
          </cell>
          <cell r="D9827">
            <v>13</v>
          </cell>
          <cell r="E9827">
            <v>28</v>
          </cell>
          <cell r="F9827">
            <v>0.33</v>
          </cell>
          <cell r="G9827">
            <v>0.3</v>
          </cell>
          <cell r="H9827">
            <v>0.03</v>
          </cell>
          <cell r="I9827">
            <v>0.32999999999999996</v>
          </cell>
          <cell r="J9827">
            <v>3.0000000000000027E-2</v>
          </cell>
        </row>
        <row r="9828">
          <cell r="A9828" t="str">
            <v>ვაშლიVII32</v>
          </cell>
          <cell r="B9828" t="str">
            <v>ვაშლი</v>
          </cell>
          <cell r="C9828" t="str">
            <v>VII</v>
          </cell>
          <cell r="D9828">
            <v>13.5</v>
          </cell>
          <cell r="E9828">
            <v>32</v>
          </cell>
          <cell r="F9828">
            <v>0.46</v>
          </cell>
          <cell r="G9828">
            <v>0.42</v>
          </cell>
          <cell r="H9828">
            <v>0.05</v>
          </cell>
          <cell r="I9828">
            <v>0.47</v>
          </cell>
          <cell r="J9828">
            <v>4.0000000000000036E-2</v>
          </cell>
        </row>
        <row r="9829">
          <cell r="A9829" t="str">
            <v>ვაშლიVII36</v>
          </cell>
          <cell r="B9829" t="str">
            <v>ვაშლი</v>
          </cell>
          <cell r="C9829" t="str">
            <v>VII</v>
          </cell>
          <cell r="D9829">
            <v>14</v>
          </cell>
          <cell r="E9829">
            <v>36</v>
          </cell>
          <cell r="F9829">
            <v>0.6</v>
          </cell>
          <cell r="G9829">
            <v>0.55000000000000004</v>
          </cell>
          <cell r="H9829">
            <v>0.06</v>
          </cell>
          <cell r="I9829">
            <v>0.6100000000000001</v>
          </cell>
          <cell r="J9829">
            <v>4.9999999999999933E-2</v>
          </cell>
        </row>
        <row r="9830">
          <cell r="A9830" t="str">
            <v>ვაშლიVII40</v>
          </cell>
          <cell r="B9830" t="str">
            <v>ვაშლი</v>
          </cell>
          <cell r="C9830" t="str">
            <v>VII</v>
          </cell>
          <cell r="D9830">
            <v>14.5</v>
          </cell>
          <cell r="E9830">
            <v>40</v>
          </cell>
          <cell r="F9830">
            <v>0.76</v>
          </cell>
          <cell r="G9830">
            <v>0.69</v>
          </cell>
          <cell r="H9830">
            <v>0.08</v>
          </cell>
          <cell r="I9830">
            <v>0.76999999999999991</v>
          </cell>
          <cell r="J9830">
            <v>7.0000000000000062E-2</v>
          </cell>
        </row>
        <row r="9831">
          <cell r="A9831" t="str">
            <v>ვაშლიVII44</v>
          </cell>
          <cell r="B9831" t="str">
            <v>ვაშლი</v>
          </cell>
          <cell r="C9831" t="str">
            <v>VII</v>
          </cell>
          <cell r="D9831">
            <v>15</v>
          </cell>
          <cell r="E9831">
            <v>44</v>
          </cell>
          <cell r="F9831">
            <v>0.95</v>
          </cell>
          <cell r="G9831">
            <v>0.87</v>
          </cell>
          <cell r="H9831">
            <v>0.1</v>
          </cell>
          <cell r="I9831">
            <v>0.97</v>
          </cell>
          <cell r="J9831">
            <v>7.999999999999996E-2</v>
          </cell>
        </row>
        <row r="9832">
          <cell r="A9832" t="str">
            <v>ვაშლიVII48</v>
          </cell>
          <cell r="B9832" t="str">
            <v>ვაშლი</v>
          </cell>
          <cell r="C9832" t="str">
            <v>VII</v>
          </cell>
          <cell r="D9832">
            <v>15.5</v>
          </cell>
          <cell r="E9832">
            <v>48</v>
          </cell>
          <cell r="F9832">
            <v>1.1599999999999999</v>
          </cell>
          <cell r="G9832">
            <v>1.06</v>
          </cell>
          <cell r="H9832">
            <v>0.12</v>
          </cell>
          <cell r="I9832">
            <v>1.1800000000000002</v>
          </cell>
          <cell r="J9832">
            <v>9.9999999999999867E-2</v>
          </cell>
        </row>
        <row r="9833">
          <cell r="A9833" t="str">
            <v>ვაშლიVII52</v>
          </cell>
          <cell r="B9833" t="str">
            <v>ვაშლი</v>
          </cell>
          <cell r="C9833" t="str">
            <v>VII</v>
          </cell>
          <cell r="D9833">
            <v>15.5</v>
          </cell>
          <cell r="E9833">
            <v>52</v>
          </cell>
          <cell r="F9833">
            <v>1.39</v>
          </cell>
          <cell r="G9833">
            <v>1.27</v>
          </cell>
          <cell r="H9833">
            <v>0.14000000000000001</v>
          </cell>
          <cell r="I9833">
            <v>1.4100000000000001</v>
          </cell>
          <cell r="J9833">
            <v>0.11999999999999988</v>
          </cell>
        </row>
        <row r="9834">
          <cell r="A9834" t="str">
            <v>ვაშლიVII56</v>
          </cell>
          <cell r="B9834" t="str">
            <v>ვაშლი</v>
          </cell>
          <cell r="C9834" t="str">
            <v>VII</v>
          </cell>
          <cell r="D9834">
            <v>16</v>
          </cell>
          <cell r="E9834">
            <v>56</v>
          </cell>
          <cell r="F9834">
            <v>1.64</v>
          </cell>
          <cell r="G9834">
            <v>1.5</v>
          </cell>
          <cell r="H9834">
            <v>0.16</v>
          </cell>
          <cell r="I9834">
            <v>1.66</v>
          </cell>
          <cell r="J9834">
            <v>0.1399999999999999</v>
          </cell>
        </row>
        <row r="9835">
          <cell r="A9835" t="str">
            <v>ვაშლიVII60</v>
          </cell>
          <cell r="B9835" t="str">
            <v>ვაშლი</v>
          </cell>
          <cell r="C9835" t="str">
            <v>VII</v>
          </cell>
          <cell r="D9835">
            <v>16.5</v>
          </cell>
          <cell r="E9835">
            <v>60</v>
          </cell>
          <cell r="F9835">
            <v>1.92</v>
          </cell>
          <cell r="G9835">
            <v>1.76</v>
          </cell>
          <cell r="H9835">
            <v>0.19</v>
          </cell>
          <cell r="I9835">
            <v>1.95</v>
          </cell>
          <cell r="J9835">
            <v>0.15999999999999992</v>
          </cell>
        </row>
        <row r="9836">
          <cell r="A9836" t="str">
            <v>ვაშლიVII64</v>
          </cell>
          <cell r="B9836" t="str">
            <v>ვაშლი</v>
          </cell>
          <cell r="C9836" t="str">
            <v>VII</v>
          </cell>
          <cell r="D9836">
            <v>16.5</v>
          </cell>
          <cell r="E9836">
            <v>64</v>
          </cell>
          <cell r="F9836">
            <v>2.21</v>
          </cell>
          <cell r="G9836">
            <v>2.0299999999999998</v>
          </cell>
          <cell r="H9836">
            <v>0.22</v>
          </cell>
          <cell r="I9836">
            <v>2.25</v>
          </cell>
          <cell r="J9836">
            <v>0.18000000000000016</v>
          </cell>
        </row>
        <row r="9837">
          <cell r="A9837" t="str">
            <v>ვაშლიVII68</v>
          </cell>
          <cell r="B9837" t="str">
            <v>ვაშლი</v>
          </cell>
          <cell r="C9837" t="str">
            <v>VII</v>
          </cell>
          <cell r="D9837">
            <v>16.5</v>
          </cell>
          <cell r="E9837">
            <v>68</v>
          </cell>
          <cell r="F9837">
            <v>2.52</v>
          </cell>
          <cell r="G9837">
            <v>2.31</v>
          </cell>
          <cell r="H9837">
            <v>0.25</v>
          </cell>
          <cell r="I9837">
            <v>2.56</v>
          </cell>
          <cell r="J9837">
            <v>0.20999999999999996</v>
          </cell>
        </row>
        <row r="9838">
          <cell r="A9838" t="str">
            <v>ვაშლიVII72</v>
          </cell>
          <cell r="B9838" t="str">
            <v>ვაშლი</v>
          </cell>
          <cell r="C9838" t="str">
            <v>VII</v>
          </cell>
          <cell r="D9838">
            <v>17</v>
          </cell>
          <cell r="E9838">
            <v>72</v>
          </cell>
          <cell r="F9838">
            <v>2.86</v>
          </cell>
          <cell r="G9838">
            <v>2.62</v>
          </cell>
          <cell r="H9838">
            <v>0.28999999999999998</v>
          </cell>
          <cell r="I9838">
            <v>2.91</v>
          </cell>
          <cell r="J9838">
            <v>0.23999999999999977</v>
          </cell>
        </row>
        <row r="9839">
          <cell r="A9839" t="str">
            <v>ვაშლიVII76</v>
          </cell>
          <cell r="B9839" t="str">
            <v>ვაშლი</v>
          </cell>
          <cell r="C9839" t="str">
            <v>VII</v>
          </cell>
          <cell r="D9839">
            <v>17</v>
          </cell>
          <cell r="E9839">
            <v>76</v>
          </cell>
          <cell r="F9839">
            <v>3.21</v>
          </cell>
          <cell r="G9839">
            <v>2.93</v>
          </cell>
          <cell r="H9839">
            <v>0.32</v>
          </cell>
          <cell r="I9839">
            <v>3.25</v>
          </cell>
          <cell r="J9839">
            <v>0.2799999999999998</v>
          </cell>
        </row>
        <row r="9840">
          <cell r="A9840" t="str">
            <v>ვაშლიVII80</v>
          </cell>
          <cell r="B9840" t="str">
            <v>ვაშლი</v>
          </cell>
          <cell r="C9840" t="str">
            <v>VII</v>
          </cell>
          <cell r="D9840">
            <v>17</v>
          </cell>
          <cell r="E9840">
            <v>80</v>
          </cell>
          <cell r="F9840">
            <v>3.59</v>
          </cell>
          <cell r="G9840">
            <v>3.28</v>
          </cell>
          <cell r="H9840">
            <v>0.36</v>
          </cell>
          <cell r="I9840">
            <v>3.6399999999999997</v>
          </cell>
          <cell r="J9840">
            <v>0.31000000000000005</v>
          </cell>
        </row>
        <row r="9841">
          <cell r="A9841" t="str">
            <v>ვაშლიVIII8</v>
          </cell>
          <cell r="B9841" t="str">
            <v>ვაშლი</v>
          </cell>
          <cell r="C9841" t="str">
            <v>VIII</v>
          </cell>
          <cell r="D9841">
            <v>8</v>
          </cell>
          <cell r="E9841">
            <v>8</v>
          </cell>
          <cell r="F9841">
            <v>1.7000000000000001E-2</v>
          </cell>
          <cell r="G9841">
            <v>0.02</v>
          </cell>
          <cell r="H9841">
            <v>0</v>
          </cell>
          <cell r="I9841">
            <v>0.02</v>
          </cell>
          <cell r="J9841">
            <v>-2.9999999999999992E-3</v>
          </cell>
        </row>
        <row r="9842">
          <cell r="A9842" t="str">
            <v>ვაშლიVIII10</v>
          </cell>
          <cell r="B9842" t="str">
            <v>ვაშლი</v>
          </cell>
          <cell r="C9842" t="str">
            <v>VIII</v>
          </cell>
          <cell r="D9842">
            <v>8.5</v>
          </cell>
          <cell r="E9842">
            <v>10</v>
          </cell>
          <cell r="F9842">
            <v>2.9000000000000001E-2</v>
          </cell>
          <cell r="G9842">
            <v>0.03</v>
          </cell>
          <cell r="H9842">
            <v>0</v>
          </cell>
          <cell r="I9842">
            <v>0.03</v>
          </cell>
          <cell r="J9842">
            <v>-9.9999999999999742E-4</v>
          </cell>
        </row>
        <row r="9843">
          <cell r="A9843" t="str">
            <v>ვაშლიVIII12</v>
          </cell>
          <cell r="B9843" t="str">
            <v>ვაშლი</v>
          </cell>
          <cell r="C9843" t="str">
            <v>VIII</v>
          </cell>
          <cell r="D9843">
            <v>9</v>
          </cell>
          <cell r="E9843">
            <v>12</v>
          </cell>
          <cell r="F9843">
            <v>4.2999999999999997E-2</v>
          </cell>
          <cell r="G9843">
            <v>0.04</v>
          </cell>
          <cell r="H9843">
            <v>0</v>
          </cell>
          <cell r="I9843">
            <v>0.04</v>
          </cell>
          <cell r="J9843">
            <v>2.9999999999999957E-3</v>
          </cell>
        </row>
        <row r="9844">
          <cell r="A9844" t="str">
            <v>ვაშლიVIII14</v>
          </cell>
          <cell r="B9844" t="str">
            <v>ვაშლი</v>
          </cell>
          <cell r="C9844" t="str">
            <v>VIII</v>
          </cell>
          <cell r="D9844">
            <v>9.5</v>
          </cell>
          <cell r="E9844">
            <v>14</v>
          </cell>
          <cell r="F9844">
            <v>6.2E-2</v>
          </cell>
          <cell r="G9844">
            <v>0.06</v>
          </cell>
          <cell r="H9844">
            <v>0.01</v>
          </cell>
          <cell r="I9844">
            <v>6.9999999999999993E-2</v>
          </cell>
          <cell r="J9844">
            <v>2.0000000000000018E-3</v>
          </cell>
        </row>
        <row r="9845">
          <cell r="A9845" t="str">
            <v>ვაშლიVIII16</v>
          </cell>
          <cell r="B9845" t="str">
            <v>ვაშლი</v>
          </cell>
          <cell r="C9845" t="str">
            <v>VIII</v>
          </cell>
          <cell r="D9845">
            <v>10</v>
          </cell>
          <cell r="E9845">
            <v>16</v>
          </cell>
          <cell r="F9845">
            <v>8.4000000000000005E-2</v>
          </cell>
          <cell r="G9845">
            <v>7.0000000000000007E-2</v>
          </cell>
          <cell r="H9845">
            <v>0.01</v>
          </cell>
          <cell r="I9845">
            <v>0.08</v>
          </cell>
          <cell r="J9845">
            <v>1.3999999999999999E-2</v>
          </cell>
        </row>
        <row r="9846">
          <cell r="A9846" t="str">
            <v>ვაშლიVIII20</v>
          </cell>
          <cell r="B9846" t="str">
            <v>ვაშლი</v>
          </cell>
          <cell r="C9846" t="str">
            <v>VIII</v>
          </cell>
          <cell r="D9846">
            <v>10.5</v>
          </cell>
          <cell r="E9846">
            <v>20</v>
          </cell>
          <cell r="F9846">
            <v>0.14000000000000001</v>
          </cell>
          <cell r="G9846">
            <v>0.13</v>
          </cell>
          <cell r="H9846">
            <v>0.01</v>
          </cell>
          <cell r="I9846">
            <v>0.14000000000000001</v>
          </cell>
          <cell r="J9846">
            <v>1.0000000000000009E-2</v>
          </cell>
        </row>
        <row r="9847">
          <cell r="A9847" t="str">
            <v>ვაშლიVIII24</v>
          </cell>
          <cell r="B9847" t="str">
            <v>ვაშლი</v>
          </cell>
          <cell r="C9847" t="str">
            <v>VIII</v>
          </cell>
          <cell r="D9847">
            <v>11.5</v>
          </cell>
          <cell r="E9847">
            <v>24</v>
          </cell>
          <cell r="F9847">
            <v>0.21</v>
          </cell>
          <cell r="G9847">
            <v>0.19</v>
          </cell>
          <cell r="H9847">
            <v>0.02</v>
          </cell>
          <cell r="I9847">
            <v>0.21</v>
          </cell>
          <cell r="J9847">
            <v>1.999999999999999E-2</v>
          </cell>
        </row>
        <row r="9848">
          <cell r="A9848" t="str">
            <v>ვაშლიVIII28</v>
          </cell>
          <cell r="B9848" t="str">
            <v>ვაშლი</v>
          </cell>
          <cell r="C9848" t="str">
            <v>VIII</v>
          </cell>
          <cell r="D9848">
            <v>12</v>
          </cell>
          <cell r="E9848">
            <v>28</v>
          </cell>
          <cell r="F9848">
            <v>0.3</v>
          </cell>
          <cell r="G9848">
            <v>0.27</v>
          </cell>
          <cell r="H9848">
            <v>0.03</v>
          </cell>
          <cell r="I9848">
            <v>0.30000000000000004</v>
          </cell>
          <cell r="J9848">
            <v>2.9999999999999971E-2</v>
          </cell>
        </row>
        <row r="9849">
          <cell r="A9849" t="str">
            <v>ვაშლიVIII32</v>
          </cell>
          <cell r="B9849" t="str">
            <v>ვაშლი</v>
          </cell>
          <cell r="C9849" t="str">
            <v>VIII</v>
          </cell>
          <cell r="D9849">
            <v>12.5</v>
          </cell>
          <cell r="E9849">
            <v>32</v>
          </cell>
          <cell r="F9849">
            <v>0.42</v>
          </cell>
          <cell r="G9849">
            <v>0.38</v>
          </cell>
          <cell r="H9849">
            <v>0.04</v>
          </cell>
          <cell r="I9849">
            <v>0.42</v>
          </cell>
          <cell r="J9849">
            <v>3.999999999999998E-2</v>
          </cell>
        </row>
        <row r="9850">
          <cell r="A9850" t="str">
            <v>ვაშლიVIII36</v>
          </cell>
          <cell r="B9850" t="str">
            <v>ვაშლი</v>
          </cell>
          <cell r="C9850" t="str">
            <v>VIII</v>
          </cell>
          <cell r="D9850">
            <v>13</v>
          </cell>
          <cell r="E9850">
            <v>36</v>
          </cell>
          <cell r="F9850">
            <v>0.55000000000000004</v>
          </cell>
          <cell r="G9850">
            <v>0.5</v>
          </cell>
          <cell r="H9850">
            <v>0.06</v>
          </cell>
          <cell r="I9850">
            <v>0.56000000000000005</v>
          </cell>
          <cell r="J9850">
            <v>5.0000000000000044E-2</v>
          </cell>
        </row>
        <row r="9851">
          <cell r="A9851" t="str">
            <v>ვაშლიVIII40</v>
          </cell>
          <cell r="B9851" t="str">
            <v>ვაშლი</v>
          </cell>
          <cell r="C9851" t="str">
            <v>VIII</v>
          </cell>
          <cell r="D9851">
            <v>13.5</v>
          </cell>
          <cell r="E9851">
            <v>40</v>
          </cell>
          <cell r="F9851">
            <v>0.7</v>
          </cell>
          <cell r="G9851">
            <v>0.64</v>
          </cell>
          <cell r="H9851">
            <v>7.0000000000000007E-2</v>
          </cell>
          <cell r="I9851">
            <v>0.71</v>
          </cell>
          <cell r="J9851">
            <v>5.9999999999999942E-2</v>
          </cell>
        </row>
        <row r="9852">
          <cell r="A9852" t="str">
            <v>ვაშლიVIII44</v>
          </cell>
          <cell r="B9852" t="str">
            <v>ვაშლი</v>
          </cell>
          <cell r="C9852" t="str">
            <v>VIII</v>
          </cell>
          <cell r="D9852">
            <v>13.5</v>
          </cell>
          <cell r="E9852">
            <v>44</v>
          </cell>
          <cell r="F9852">
            <v>0.87</v>
          </cell>
          <cell r="G9852">
            <v>0.8</v>
          </cell>
          <cell r="H9852">
            <v>0.09</v>
          </cell>
          <cell r="I9852">
            <v>0.89</v>
          </cell>
          <cell r="J9852">
            <v>6.9999999999999951E-2</v>
          </cell>
        </row>
        <row r="9853">
          <cell r="A9853" t="str">
            <v>ვაშლიVIII48</v>
          </cell>
          <cell r="B9853" t="str">
            <v>ვაშლი</v>
          </cell>
          <cell r="C9853" t="str">
            <v>VIII</v>
          </cell>
          <cell r="D9853">
            <v>14</v>
          </cell>
          <cell r="E9853">
            <v>48</v>
          </cell>
          <cell r="F9853">
            <v>1.05</v>
          </cell>
          <cell r="G9853">
            <v>0.96</v>
          </cell>
          <cell r="H9853">
            <v>0.11</v>
          </cell>
          <cell r="I9853">
            <v>1.07</v>
          </cell>
          <cell r="J9853">
            <v>9.000000000000008E-2</v>
          </cell>
        </row>
        <row r="9854">
          <cell r="A9854" t="str">
            <v>ვაშლიVIII52</v>
          </cell>
          <cell r="B9854" t="str">
            <v>ვაშლი</v>
          </cell>
          <cell r="C9854" t="str">
            <v>VIII</v>
          </cell>
          <cell r="D9854">
            <v>14.5</v>
          </cell>
          <cell r="E9854">
            <v>52</v>
          </cell>
          <cell r="F9854">
            <v>1.27</v>
          </cell>
          <cell r="G9854">
            <v>1.1599999999999999</v>
          </cell>
          <cell r="H9854">
            <v>0.13</v>
          </cell>
          <cell r="I9854">
            <v>1.29</v>
          </cell>
          <cell r="J9854">
            <v>0.1100000000000001</v>
          </cell>
        </row>
        <row r="9855">
          <cell r="A9855" t="str">
            <v>ვაშლიVIII56</v>
          </cell>
          <cell r="B9855" t="str">
            <v>ვაშლი</v>
          </cell>
          <cell r="C9855" t="str">
            <v>VIII</v>
          </cell>
          <cell r="D9855">
            <v>14.5</v>
          </cell>
          <cell r="E9855">
            <v>56</v>
          </cell>
          <cell r="F9855">
            <v>1.5</v>
          </cell>
          <cell r="G9855">
            <v>1.38</v>
          </cell>
          <cell r="H9855">
            <v>0.15</v>
          </cell>
          <cell r="I9855">
            <v>1.5299999999999998</v>
          </cell>
          <cell r="J9855">
            <v>0.12000000000000011</v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">
          <cell r="A1" t="str">
            <v>ფორმულა</v>
          </cell>
          <cell r="B1" t="str">
            <v>ჯიში</v>
          </cell>
          <cell r="C1" t="str">
            <v>თანრიგი</v>
          </cell>
          <cell r="D1" t="str">
            <v>სიმაღლე</v>
          </cell>
          <cell r="E1" t="str">
            <v>ტაქსაციური დიამეტრი</v>
          </cell>
          <cell r="F1" t="str">
            <v>ღეროს მოცულობა ქერქით</v>
          </cell>
          <cell r="G1" t="str">
            <v>ლიკვიდი 0,01</v>
          </cell>
          <cell r="H1" t="str">
            <v>შეშა ვარჯიდან (ფოთ. 10%, წიწ. 5%)0,01</v>
          </cell>
          <cell r="I1" t="str">
            <v>სულ მპცულობა</v>
          </cell>
          <cell r="J1" t="str">
            <v>ნარჩენი</v>
          </cell>
        </row>
        <row r="2">
          <cell r="A2" t="str">
            <v>I</v>
          </cell>
          <cell r="B2" t="str">
            <v>II</v>
          </cell>
          <cell r="C2" t="str">
            <v>III</v>
          </cell>
          <cell r="D2" t="str">
            <v>IV</v>
          </cell>
          <cell r="E2" t="str">
            <v>V</v>
          </cell>
          <cell r="F2" t="str">
            <v>VI</v>
          </cell>
          <cell r="G2" t="str">
            <v>VII</v>
          </cell>
          <cell r="H2" t="str">
            <v>VIII</v>
          </cell>
          <cell r="I2" t="str">
            <v>IX</v>
          </cell>
          <cell r="J2" t="str">
            <v>X</v>
          </cell>
        </row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/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/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/>
          </cell>
        </row>
        <row r="9518">
          <cell r="A9518" t="str">
            <v/>
          </cell>
        </row>
        <row r="9519">
          <cell r="A9519" t="str">
            <v/>
          </cell>
        </row>
        <row r="9520">
          <cell r="A9520" t="str">
            <v/>
          </cell>
        </row>
        <row r="9521">
          <cell r="A9521" t="str">
            <v/>
          </cell>
        </row>
        <row r="9522">
          <cell r="A9522" t="str">
            <v/>
          </cell>
        </row>
        <row r="9523">
          <cell r="A9523" t="str">
            <v/>
          </cell>
        </row>
        <row r="9524">
          <cell r="A9524" t="str">
            <v/>
          </cell>
        </row>
        <row r="9525">
          <cell r="A9525" t="str">
            <v/>
          </cell>
        </row>
        <row r="9526">
          <cell r="A9526" t="str">
            <v/>
          </cell>
        </row>
        <row r="9527">
          <cell r="A9527" t="str">
            <v/>
          </cell>
        </row>
        <row r="9528">
          <cell r="A9528" t="str">
            <v/>
          </cell>
        </row>
        <row r="9529">
          <cell r="A9529" t="str">
            <v/>
          </cell>
        </row>
        <row r="9530">
          <cell r="A9530" t="str">
            <v/>
          </cell>
        </row>
        <row r="9531">
          <cell r="A9531" t="str">
            <v/>
          </cell>
        </row>
        <row r="9532">
          <cell r="A9532" t="str">
            <v/>
          </cell>
        </row>
        <row r="9533">
          <cell r="A9533" t="str">
            <v/>
          </cell>
        </row>
        <row r="9534">
          <cell r="A9534" t="str">
            <v/>
          </cell>
        </row>
        <row r="9535">
          <cell r="A9535" t="str">
            <v/>
          </cell>
        </row>
        <row r="9536">
          <cell r="A9536" t="str">
            <v/>
          </cell>
        </row>
        <row r="9537">
          <cell r="A9537" t="str">
            <v/>
          </cell>
        </row>
        <row r="9538">
          <cell r="A9538" t="str">
            <v/>
          </cell>
        </row>
        <row r="9539">
          <cell r="A9539" t="str">
            <v/>
          </cell>
        </row>
        <row r="9540">
          <cell r="A9540" t="str">
            <v/>
          </cell>
        </row>
        <row r="9541">
          <cell r="A9541" t="str">
            <v/>
          </cell>
        </row>
        <row r="9542">
          <cell r="A9542" t="str">
            <v/>
          </cell>
        </row>
        <row r="9543">
          <cell r="A9543" t="str">
            <v/>
          </cell>
        </row>
        <row r="9544">
          <cell r="A9544" t="str">
            <v/>
          </cell>
        </row>
        <row r="9545">
          <cell r="A9545" t="str">
            <v/>
          </cell>
        </row>
        <row r="9546">
          <cell r="A9546" t="str">
            <v/>
          </cell>
        </row>
        <row r="9547">
          <cell r="A9547" t="str">
            <v/>
          </cell>
        </row>
        <row r="9548">
          <cell r="A9548" t="str">
            <v/>
          </cell>
        </row>
        <row r="9549">
          <cell r="A9549" t="str">
            <v/>
          </cell>
        </row>
        <row r="9550">
          <cell r="A9550" t="str">
            <v/>
          </cell>
        </row>
        <row r="9551">
          <cell r="A9551" t="str">
            <v/>
          </cell>
        </row>
        <row r="9552">
          <cell r="A9552" t="str">
            <v/>
          </cell>
        </row>
        <row r="9553">
          <cell r="A9553" t="str">
            <v/>
          </cell>
        </row>
        <row r="9554">
          <cell r="A9554" t="str">
            <v/>
          </cell>
        </row>
        <row r="9555">
          <cell r="A9555" t="str">
            <v/>
          </cell>
        </row>
        <row r="9556">
          <cell r="A9556" t="str">
            <v/>
          </cell>
        </row>
        <row r="9557">
          <cell r="A9557" t="str">
            <v/>
          </cell>
        </row>
        <row r="9558">
          <cell r="A9558" t="str">
            <v/>
          </cell>
        </row>
        <row r="9559">
          <cell r="A9559" t="str">
            <v/>
          </cell>
        </row>
        <row r="9560">
          <cell r="A9560" t="str">
            <v/>
          </cell>
        </row>
        <row r="9561">
          <cell r="A9561" t="str">
            <v/>
          </cell>
        </row>
        <row r="9562">
          <cell r="A9562" t="str">
            <v/>
          </cell>
        </row>
        <row r="9563">
          <cell r="A9563" t="str">
            <v/>
          </cell>
        </row>
        <row r="9564">
          <cell r="A9564" t="str">
            <v/>
          </cell>
        </row>
        <row r="9565">
          <cell r="A9565" t="str">
            <v/>
          </cell>
        </row>
        <row r="9566">
          <cell r="A9566" t="str">
            <v/>
          </cell>
        </row>
        <row r="9567">
          <cell r="A9567" t="str">
            <v/>
          </cell>
        </row>
        <row r="9568">
          <cell r="A9568" t="str">
            <v/>
          </cell>
        </row>
        <row r="9569">
          <cell r="A9569" t="str">
            <v/>
          </cell>
        </row>
        <row r="9570">
          <cell r="A9570" t="str">
            <v/>
          </cell>
        </row>
        <row r="9571">
          <cell r="A9571" t="str">
            <v/>
          </cell>
        </row>
        <row r="9572">
          <cell r="A9572" t="str">
            <v/>
          </cell>
        </row>
        <row r="9573">
          <cell r="A9573" t="str">
            <v/>
          </cell>
        </row>
        <row r="9574">
          <cell r="A9574" t="str">
            <v/>
          </cell>
        </row>
        <row r="9575">
          <cell r="A9575" t="str">
            <v/>
          </cell>
        </row>
        <row r="9576">
          <cell r="A9576" t="str">
            <v/>
          </cell>
        </row>
        <row r="9577">
          <cell r="A9577" t="str">
            <v/>
          </cell>
        </row>
        <row r="9578">
          <cell r="A9578" t="str">
            <v/>
          </cell>
        </row>
        <row r="9579">
          <cell r="A9579" t="str">
            <v/>
          </cell>
        </row>
        <row r="9580">
          <cell r="A9580" t="str">
            <v/>
          </cell>
        </row>
        <row r="9581">
          <cell r="A9581" t="str">
            <v/>
          </cell>
        </row>
        <row r="9582">
          <cell r="A9582" t="str">
            <v/>
          </cell>
        </row>
        <row r="9583">
          <cell r="A9583" t="str">
            <v/>
          </cell>
        </row>
        <row r="9584">
          <cell r="A9584" t="str">
            <v/>
          </cell>
        </row>
        <row r="9585">
          <cell r="A9585" t="str">
            <v/>
          </cell>
        </row>
        <row r="9586">
          <cell r="A9586" t="str">
            <v/>
          </cell>
        </row>
        <row r="9587">
          <cell r="A9587" t="str">
            <v/>
          </cell>
        </row>
        <row r="9588">
          <cell r="A9588" t="str">
            <v/>
          </cell>
        </row>
        <row r="9589">
          <cell r="A9589" t="str">
            <v/>
          </cell>
        </row>
        <row r="9590">
          <cell r="A9590" t="str">
            <v/>
          </cell>
        </row>
        <row r="9591">
          <cell r="A9591" t="str">
            <v/>
          </cell>
        </row>
        <row r="9592">
          <cell r="A9592" t="str">
            <v/>
          </cell>
        </row>
        <row r="9593">
          <cell r="A9593" t="str">
            <v/>
          </cell>
        </row>
        <row r="9594">
          <cell r="A9594" t="str">
            <v/>
          </cell>
        </row>
        <row r="9595">
          <cell r="A9595" t="str">
            <v/>
          </cell>
        </row>
        <row r="9596">
          <cell r="A9596" t="str">
            <v/>
          </cell>
        </row>
        <row r="9597">
          <cell r="A9597" t="str">
            <v/>
          </cell>
        </row>
        <row r="9598">
          <cell r="A9598" t="str">
            <v/>
          </cell>
        </row>
        <row r="9599">
          <cell r="A9599" t="str">
            <v/>
          </cell>
        </row>
        <row r="9600">
          <cell r="A9600" t="str">
            <v/>
          </cell>
        </row>
        <row r="9601">
          <cell r="A9601" t="str">
            <v/>
          </cell>
        </row>
        <row r="9602">
          <cell r="A9602" t="str">
            <v/>
          </cell>
        </row>
        <row r="9603">
          <cell r="A9603" t="str">
            <v/>
          </cell>
        </row>
        <row r="9604">
          <cell r="A9604" t="str">
            <v/>
          </cell>
        </row>
        <row r="9605">
          <cell r="A9605" t="str">
            <v/>
          </cell>
        </row>
        <row r="9606">
          <cell r="A9606" t="str">
            <v/>
          </cell>
        </row>
        <row r="9607">
          <cell r="A9607" t="str">
            <v/>
          </cell>
        </row>
        <row r="9608">
          <cell r="A9608" t="str">
            <v/>
          </cell>
        </row>
        <row r="9609">
          <cell r="A9609" t="str">
            <v/>
          </cell>
        </row>
        <row r="9610">
          <cell r="A9610" t="str">
            <v/>
          </cell>
        </row>
        <row r="9611">
          <cell r="A9611" t="str">
            <v/>
          </cell>
        </row>
        <row r="9612">
          <cell r="A9612" t="str">
            <v/>
          </cell>
        </row>
        <row r="9613">
          <cell r="A9613" t="str">
            <v/>
          </cell>
        </row>
        <row r="9614">
          <cell r="A9614" t="str">
            <v/>
          </cell>
        </row>
        <row r="9615">
          <cell r="A9615" t="str">
            <v/>
          </cell>
        </row>
        <row r="9616">
          <cell r="A9616" t="str">
            <v/>
          </cell>
        </row>
        <row r="9617">
          <cell r="A9617" t="str">
            <v/>
          </cell>
        </row>
        <row r="9618">
          <cell r="A9618" t="str">
            <v/>
          </cell>
        </row>
        <row r="9619">
          <cell r="A9619" t="str">
            <v/>
          </cell>
        </row>
        <row r="9620">
          <cell r="A9620" t="str">
            <v/>
          </cell>
        </row>
        <row r="9621">
          <cell r="A9621" t="str">
            <v/>
          </cell>
        </row>
        <row r="9622">
          <cell r="A9622" t="str">
            <v/>
          </cell>
        </row>
        <row r="9623">
          <cell r="A9623" t="str">
            <v/>
          </cell>
        </row>
        <row r="9624">
          <cell r="A9624" t="str">
            <v/>
          </cell>
        </row>
        <row r="9625">
          <cell r="A9625" t="str">
            <v/>
          </cell>
        </row>
        <row r="9626">
          <cell r="A9626" t="str">
            <v/>
          </cell>
        </row>
        <row r="9627">
          <cell r="A9627" t="str">
            <v/>
          </cell>
        </row>
        <row r="9628">
          <cell r="A9628" t="str">
            <v/>
          </cell>
        </row>
        <row r="9629">
          <cell r="A9629" t="str">
            <v/>
          </cell>
        </row>
        <row r="9630">
          <cell r="A9630" t="str">
            <v/>
          </cell>
        </row>
        <row r="9631">
          <cell r="A9631" t="str">
            <v/>
          </cell>
        </row>
        <row r="9632">
          <cell r="A9632" t="str">
            <v/>
          </cell>
        </row>
        <row r="9633">
          <cell r="A9633" t="str">
            <v/>
          </cell>
        </row>
        <row r="9634">
          <cell r="A9634" t="str">
            <v/>
          </cell>
        </row>
        <row r="9635">
          <cell r="A9635" t="str">
            <v/>
          </cell>
        </row>
        <row r="9636">
          <cell r="A9636" t="str">
            <v/>
          </cell>
        </row>
        <row r="9637">
          <cell r="A9637" t="str">
            <v/>
          </cell>
        </row>
        <row r="9638">
          <cell r="A9638" t="str">
            <v/>
          </cell>
        </row>
        <row r="9639">
          <cell r="A9639" t="str">
            <v/>
          </cell>
        </row>
        <row r="9640">
          <cell r="A9640" t="str">
            <v/>
          </cell>
        </row>
        <row r="9641">
          <cell r="A9641" t="str">
            <v/>
          </cell>
        </row>
        <row r="9642">
          <cell r="A9642" t="str">
            <v/>
          </cell>
        </row>
        <row r="9643">
          <cell r="A9643" t="str">
            <v/>
          </cell>
        </row>
        <row r="9644">
          <cell r="A9644" t="str">
            <v/>
          </cell>
        </row>
        <row r="9645">
          <cell r="A9645" t="str">
            <v/>
          </cell>
        </row>
        <row r="9646">
          <cell r="A9646" t="str">
            <v/>
          </cell>
        </row>
        <row r="9647">
          <cell r="A9647" t="str">
            <v/>
          </cell>
        </row>
        <row r="9648">
          <cell r="A9648" t="str">
            <v/>
          </cell>
        </row>
        <row r="9649">
          <cell r="A9649" t="str">
            <v/>
          </cell>
        </row>
        <row r="9650">
          <cell r="A9650" t="str">
            <v/>
          </cell>
        </row>
        <row r="9651">
          <cell r="A9651" t="str">
            <v/>
          </cell>
        </row>
        <row r="9652">
          <cell r="A9652" t="str">
            <v/>
          </cell>
        </row>
        <row r="9653">
          <cell r="A9653" t="str">
            <v/>
          </cell>
        </row>
        <row r="9654">
          <cell r="A9654" t="str">
            <v/>
          </cell>
        </row>
        <row r="9655">
          <cell r="A9655" t="str">
            <v/>
          </cell>
        </row>
        <row r="9656">
          <cell r="A9656" t="str">
            <v/>
          </cell>
        </row>
        <row r="9657">
          <cell r="A9657" t="str">
            <v/>
          </cell>
        </row>
        <row r="9658">
          <cell r="A9658" t="str">
            <v/>
          </cell>
        </row>
        <row r="9659">
          <cell r="A9659" t="str">
            <v/>
          </cell>
        </row>
        <row r="9660">
          <cell r="A9660" t="str">
            <v/>
          </cell>
        </row>
        <row r="9661">
          <cell r="A9661" t="str">
            <v/>
          </cell>
        </row>
        <row r="9662">
          <cell r="A9662" t="str">
            <v/>
          </cell>
        </row>
        <row r="9663">
          <cell r="A9663" t="str">
            <v/>
          </cell>
        </row>
        <row r="9664">
          <cell r="A9664" t="str">
            <v/>
          </cell>
        </row>
        <row r="9665">
          <cell r="A9665" t="str">
            <v/>
          </cell>
        </row>
        <row r="9666">
          <cell r="A9666" t="str">
            <v/>
          </cell>
        </row>
        <row r="9667">
          <cell r="A9667" t="str">
            <v/>
          </cell>
        </row>
        <row r="9668">
          <cell r="A9668" t="str">
            <v/>
          </cell>
        </row>
        <row r="9669">
          <cell r="A9669" t="str">
            <v/>
          </cell>
        </row>
        <row r="9670">
          <cell r="A9670" t="str">
            <v/>
          </cell>
        </row>
        <row r="9671">
          <cell r="A9671" t="str">
            <v/>
          </cell>
        </row>
        <row r="9672">
          <cell r="A9672" t="str">
            <v/>
          </cell>
        </row>
        <row r="9673">
          <cell r="A9673" t="str">
            <v/>
          </cell>
        </row>
        <row r="9674">
          <cell r="A9674" t="str">
            <v/>
          </cell>
        </row>
        <row r="9675">
          <cell r="A9675" t="str">
            <v/>
          </cell>
        </row>
        <row r="9676">
          <cell r="A9676" t="str">
            <v/>
          </cell>
        </row>
        <row r="9677">
          <cell r="A9677" t="str">
            <v/>
          </cell>
        </row>
        <row r="9678">
          <cell r="A9678" t="str">
            <v/>
          </cell>
        </row>
        <row r="9679">
          <cell r="A9679" t="str">
            <v/>
          </cell>
        </row>
        <row r="9680">
          <cell r="A9680" t="str">
            <v/>
          </cell>
        </row>
        <row r="9681">
          <cell r="A9681" t="str">
            <v/>
          </cell>
        </row>
        <row r="9682">
          <cell r="A9682" t="str">
            <v/>
          </cell>
        </row>
        <row r="9683">
          <cell r="A9683" t="str">
            <v/>
          </cell>
        </row>
        <row r="9684">
          <cell r="A9684" t="str">
            <v/>
          </cell>
        </row>
        <row r="9685">
          <cell r="A9685" t="str">
            <v/>
          </cell>
        </row>
        <row r="9686">
          <cell r="A9686" t="str">
            <v/>
          </cell>
        </row>
        <row r="9687">
          <cell r="A9687" t="str">
            <v/>
          </cell>
        </row>
        <row r="9688">
          <cell r="A9688" t="str">
            <v/>
          </cell>
        </row>
        <row r="9689">
          <cell r="A9689" t="str">
            <v/>
          </cell>
        </row>
        <row r="9690">
          <cell r="A9690" t="str">
            <v/>
          </cell>
        </row>
        <row r="9691">
          <cell r="A9691" t="str">
            <v/>
          </cell>
        </row>
        <row r="9692">
          <cell r="A9692" t="str">
            <v/>
          </cell>
        </row>
        <row r="9693">
          <cell r="A9693" t="str">
            <v/>
          </cell>
        </row>
        <row r="9694">
          <cell r="A9694" t="str">
            <v/>
          </cell>
        </row>
        <row r="9695">
          <cell r="A9695" t="str">
            <v/>
          </cell>
        </row>
        <row r="9696">
          <cell r="A9696" t="str">
            <v/>
          </cell>
        </row>
        <row r="9697">
          <cell r="A9697" t="str">
            <v/>
          </cell>
        </row>
        <row r="9698">
          <cell r="A9698" t="str">
            <v/>
          </cell>
        </row>
        <row r="9699">
          <cell r="A9699" t="str">
            <v/>
          </cell>
        </row>
        <row r="9700">
          <cell r="A9700" t="str">
            <v/>
          </cell>
        </row>
        <row r="9701">
          <cell r="A9701" t="str">
            <v/>
          </cell>
        </row>
        <row r="9702">
          <cell r="A9702" t="str">
            <v/>
          </cell>
        </row>
        <row r="9703">
          <cell r="A9703" t="str">
            <v/>
          </cell>
        </row>
        <row r="9704">
          <cell r="A9704" t="str">
            <v/>
          </cell>
        </row>
        <row r="9705">
          <cell r="A9705" t="str">
            <v/>
          </cell>
        </row>
        <row r="9706">
          <cell r="A9706" t="str">
            <v/>
          </cell>
        </row>
        <row r="9707">
          <cell r="A9707" t="str">
            <v/>
          </cell>
        </row>
        <row r="9708">
          <cell r="A9708" t="str">
            <v/>
          </cell>
        </row>
        <row r="9709">
          <cell r="A9709" t="str">
            <v/>
          </cell>
        </row>
        <row r="9710">
          <cell r="A9710" t="str">
            <v/>
          </cell>
        </row>
        <row r="9711">
          <cell r="A9711" t="str">
            <v/>
          </cell>
        </row>
        <row r="9712">
          <cell r="A9712" t="str">
            <v/>
          </cell>
        </row>
        <row r="9713">
          <cell r="A9713" t="str">
            <v/>
          </cell>
        </row>
        <row r="9714">
          <cell r="A9714" t="str">
            <v/>
          </cell>
        </row>
        <row r="9715">
          <cell r="A9715" t="str">
            <v/>
          </cell>
        </row>
        <row r="9716">
          <cell r="A9716" t="str">
            <v/>
          </cell>
        </row>
        <row r="9717">
          <cell r="A9717" t="str">
            <v/>
          </cell>
        </row>
        <row r="9718">
          <cell r="A9718" t="str">
            <v/>
          </cell>
        </row>
        <row r="9719">
          <cell r="A9719" t="str">
            <v/>
          </cell>
        </row>
        <row r="9720">
          <cell r="A9720" t="str">
            <v/>
          </cell>
        </row>
        <row r="9721">
          <cell r="A9721" t="str">
            <v/>
          </cell>
        </row>
        <row r="9722">
          <cell r="A9722" t="str">
            <v/>
          </cell>
        </row>
        <row r="9723">
          <cell r="A9723" t="str">
            <v/>
          </cell>
        </row>
        <row r="9724">
          <cell r="A9724" t="str">
            <v/>
          </cell>
        </row>
        <row r="9725">
          <cell r="A9725" t="str">
            <v/>
          </cell>
        </row>
        <row r="9726">
          <cell r="A9726" t="str">
            <v/>
          </cell>
        </row>
        <row r="9727">
          <cell r="A9727" t="str">
            <v/>
          </cell>
        </row>
        <row r="9728">
          <cell r="A9728" t="str">
            <v/>
          </cell>
        </row>
        <row r="9729">
          <cell r="A9729" t="str">
            <v/>
          </cell>
        </row>
        <row r="9730">
          <cell r="A9730" t="str">
            <v/>
          </cell>
        </row>
        <row r="9731">
          <cell r="A9731" t="str">
            <v/>
          </cell>
        </row>
        <row r="9732">
          <cell r="A9732" t="str">
            <v/>
          </cell>
        </row>
        <row r="9733">
          <cell r="A9733" t="str">
            <v/>
          </cell>
        </row>
        <row r="9734">
          <cell r="A9734" t="str">
            <v/>
          </cell>
        </row>
        <row r="9735">
          <cell r="A9735" t="str">
            <v/>
          </cell>
        </row>
        <row r="9736">
          <cell r="A9736" t="str">
            <v/>
          </cell>
        </row>
        <row r="9737">
          <cell r="A9737" t="str">
            <v/>
          </cell>
        </row>
        <row r="9738">
          <cell r="A9738" t="str">
            <v/>
          </cell>
        </row>
        <row r="9739">
          <cell r="A9739" t="str">
            <v/>
          </cell>
        </row>
        <row r="9740">
          <cell r="A9740" t="str">
            <v/>
          </cell>
        </row>
        <row r="9741">
          <cell r="A9741" t="str">
            <v/>
          </cell>
        </row>
        <row r="9742">
          <cell r="A9742" t="str">
            <v/>
          </cell>
        </row>
        <row r="9743">
          <cell r="A9743" t="str">
            <v/>
          </cell>
        </row>
        <row r="9744">
          <cell r="A9744" t="str">
            <v/>
          </cell>
        </row>
        <row r="9745">
          <cell r="A9745" t="str">
            <v/>
          </cell>
        </row>
        <row r="9746">
          <cell r="A9746" t="str">
            <v/>
          </cell>
        </row>
        <row r="9747">
          <cell r="A9747" t="str">
            <v/>
          </cell>
        </row>
        <row r="9748">
          <cell r="A9748" t="str">
            <v/>
          </cell>
        </row>
        <row r="9749">
          <cell r="A9749" t="str">
            <v/>
          </cell>
        </row>
        <row r="9750">
          <cell r="A9750" t="str">
            <v/>
          </cell>
        </row>
        <row r="9751">
          <cell r="A9751" t="str">
            <v/>
          </cell>
        </row>
        <row r="9752">
          <cell r="A9752" t="str">
            <v/>
          </cell>
        </row>
        <row r="9753">
          <cell r="A9753" t="str">
            <v/>
          </cell>
        </row>
        <row r="9754">
          <cell r="A9754" t="str">
            <v/>
          </cell>
        </row>
        <row r="9755">
          <cell r="A9755" t="str">
            <v/>
          </cell>
        </row>
        <row r="9756">
          <cell r="A9756" t="str">
            <v/>
          </cell>
        </row>
        <row r="9757">
          <cell r="A9757" t="str">
            <v/>
          </cell>
        </row>
        <row r="9758">
          <cell r="A9758" t="str">
            <v/>
          </cell>
        </row>
        <row r="9759">
          <cell r="A9759" t="str">
            <v/>
          </cell>
        </row>
        <row r="9760">
          <cell r="A9760" t="str">
            <v/>
          </cell>
        </row>
        <row r="9761">
          <cell r="A9761" t="str">
            <v/>
          </cell>
        </row>
        <row r="9762">
          <cell r="A9762" t="str">
            <v/>
          </cell>
        </row>
        <row r="9763">
          <cell r="A9763" t="str">
            <v/>
          </cell>
        </row>
        <row r="9764">
          <cell r="A9764" t="str">
            <v/>
          </cell>
        </row>
        <row r="9765">
          <cell r="A9765" t="str">
            <v/>
          </cell>
        </row>
        <row r="9766">
          <cell r="A9766" t="str">
            <v/>
          </cell>
        </row>
        <row r="9767">
          <cell r="A9767" t="str">
            <v/>
          </cell>
        </row>
        <row r="9768">
          <cell r="A9768" t="str">
            <v/>
          </cell>
        </row>
        <row r="9769">
          <cell r="A9769" t="str">
            <v/>
          </cell>
        </row>
        <row r="9770">
          <cell r="A9770" t="str">
            <v/>
          </cell>
        </row>
        <row r="9771">
          <cell r="A9771" t="str">
            <v/>
          </cell>
        </row>
        <row r="9772">
          <cell r="A9772" t="str">
            <v/>
          </cell>
        </row>
        <row r="9773">
          <cell r="A9773" t="str">
            <v/>
          </cell>
        </row>
        <row r="9774">
          <cell r="A9774" t="str">
            <v/>
          </cell>
        </row>
        <row r="9775">
          <cell r="A9775" t="str">
            <v/>
          </cell>
        </row>
        <row r="9776">
          <cell r="A9776" t="str">
            <v/>
          </cell>
        </row>
        <row r="9777">
          <cell r="A9777" t="str">
            <v/>
          </cell>
        </row>
        <row r="9778">
          <cell r="A9778" t="str">
            <v/>
          </cell>
        </row>
        <row r="9779">
          <cell r="A9779" t="str">
            <v/>
          </cell>
        </row>
        <row r="9780">
          <cell r="A9780" t="str">
            <v/>
          </cell>
        </row>
        <row r="9781">
          <cell r="A9781" t="str">
            <v/>
          </cell>
        </row>
        <row r="9782">
          <cell r="A9782" t="str">
            <v/>
          </cell>
        </row>
        <row r="9783">
          <cell r="A9783" t="str">
            <v/>
          </cell>
        </row>
        <row r="9784">
          <cell r="A9784" t="str">
            <v/>
          </cell>
        </row>
        <row r="9785">
          <cell r="A9785" t="str">
            <v/>
          </cell>
        </row>
        <row r="9786">
          <cell r="A9786" t="str">
            <v/>
          </cell>
        </row>
        <row r="9787">
          <cell r="A9787" t="str">
            <v/>
          </cell>
        </row>
        <row r="9788">
          <cell r="A9788" t="str">
            <v/>
          </cell>
        </row>
        <row r="9789">
          <cell r="A9789" t="str">
            <v/>
          </cell>
        </row>
        <row r="9790">
          <cell r="A9790" t="str">
            <v/>
          </cell>
        </row>
        <row r="9791">
          <cell r="A9791" t="str">
            <v/>
          </cell>
        </row>
        <row r="9792">
          <cell r="A9792" t="str">
            <v/>
          </cell>
        </row>
        <row r="9793">
          <cell r="A9793" t="str">
            <v/>
          </cell>
        </row>
        <row r="9794">
          <cell r="A9794" t="str">
            <v/>
          </cell>
        </row>
        <row r="9795">
          <cell r="A9795" t="str">
            <v/>
          </cell>
        </row>
        <row r="9796">
          <cell r="A9796" t="str">
            <v/>
          </cell>
        </row>
        <row r="9797">
          <cell r="A9797" t="str">
            <v/>
          </cell>
        </row>
        <row r="9798">
          <cell r="A9798" t="str">
            <v/>
          </cell>
        </row>
        <row r="9799">
          <cell r="A9799" t="str">
            <v/>
          </cell>
        </row>
        <row r="9800">
          <cell r="A9800" t="str">
            <v/>
          </cell>
        </row>
        <row r="9801">
          <cell r="A9801" t="str">
            <v/>
          </cell>
        </row>
        <row r="9802">
          <cell r="A9802" t="str">
            <v/>
          </cell>
        </row>
        <row r="9803">
          <cell r="A9803" t="str">
            <v/>
          </cell>
        </row>
        <row r="9804">
          <cell r="A9804" t="str">
            <v/>
          </cell>
        </row>
        <row r="9805">
          <cell r="A9805" t="str">
            <v/>
          </cell>
        </row>
        <row r="9806">
          <cell r="A9806" t="str">
            <v/>
          </cell>
        </row>
        <row r="9807">
          <cell r="A9807" t="str">
            <v/>
          </cell>
        </row>
        <row r="9808">
          <cell r="A9808" t="str">
            <v/>
          </cell>
        </row>
        <row r="9809">
          <cell r="A9809" t="str">
            <v/>
          </cell>
        </row>
        <row r="9810">
          <cell r="A9810" t="str">
            <v/>
          </cell>
        </row>
        <row r="9811">
          <cell r="A9811" t="str">
            <v/>
          </cell>
        </row>
        <row r="9812">
          <cell r="A9812" t="str">
            <v/>
          </cell>
        </row>
        <row r="9813">
          <cell r="A9813" t="str">
            <v/>
          </cell>
        </row>
        <row r="9814">
          <cell r="A9814" t="str">
            <v/>
          </cell>
        </row>
        <row r="9815">
          <cell r="A9815" t="str">
            <v/>
          </cell>
        </row>
        <row r="9816">
          <cell r="A9816" t="str">
            <v/>
          </cell>
        </row>
        <row r="9817">
          <cell r="A9817" t="str">
            <v/>
          </cell>
        </row>
        <row r="9818">
          <cell r="A9818" t="str">
            <v/>
          </cell>
        </row>
        <row r="9819">
          <cell r="A9819" t="str">
            <v/>
          </cell>
        </row>
        <row r="9820">
          <cell r="A9820" t="str">
            <v/>
          </cell>
        </row>
        <row r="9821">
          <cell r="A9821" t="str">
            <v/>
          </cell>
        </row>
        <row r="9822">
          <cell r="A9822" t="str">
            <v/>
          </cell>
        </row>
        <row r="9823">
          <cell r="A9823" t="str">
            <v/>
          </cell>
        </row>
        <row r="9824">
          <cell r="A9824" t="str">
            <v/>
          </cell>
        </row>
        <row r="9825">
          <cell r="A9825" t="str">
            <v/>
          </cell>
        </row>
        <row r="9826">
          <cell r="A9826" t="str">
            <v/>
          </cell>
        </row>
        <row r="9827">
          <cell r="A9827" t="str">
            <v/>
          </cell>
        </row>
        <row r="9828">
          <cell r="A9828" t="str">
            <v/>
          </cell>
        </row>
        <row r="9829">
          <cell r="A9829" t="str">
            <v/>
          </cell>
        </row>
        <row r="9830">
          <cell r="A9830" t="str">
            <v/>
          </cell>
        </row>
        <row r="9831">
          <cell r="A9831" t="str">
            <v/>
          </cell>
        </row>
        <row r="9832">
          <cell r="A9832" t="str">
            <v/>
          </cell>
        </row>
        <row r="9833">
          <cell r="A9833" t="str">
            <v/>
          </cell>
        </row>
        <row r="9834">
          <cell r="A9834" t="str">
            <v/>
          </cell>
        </row>
        <row r="9835">
          <cell r="A9835" t="str">
            <v/>
          </cell>
        </row>
        <row r="9836">
          <cell r="A9836" t="str">
            <v/>
          </cell>
        </row>
        <row r="9837">
          <cell r="A9837" t="str">
            <v/>
          </cell>
        </row>
        <row r="9838">
          <cell r="A9838" t="str">
            <v/>
          </cell>
        </row>
        <row r="9839">
          <cell r="A9839" t="str">
            <v/>
          </cell>
        </row>
        <row r="9840">
          <cell r="A9840" t="str">
            <v/>
          </cell>
        </row>
        <row r="9841">
          <cell r="A9841" t="str">
            <v/>
          </cell>
        </row>
        <row r="9842">
          <cell r="A9842" t="str">
            <v/>
          </cell>
        </row>
        <row r="9843">
          <cell r="A9843" t="str">
            <v/>
          </cell>
        </row>
        <row r="9844">
          <cell r="A9844" t="str">
            <v/>
          </cell>
        </row>
        <row r="9845">
          <cell r="A9845" t="str">
            <v/>
          </cell>
        </row>
        <row r="9846">
          <cell r="A9846" t="str">
            <v/>
          </cell>
        </row>
        <row r="9847">
          <cell r="A9847" t="str">
            <v/>
          </cell>
        </row>
        <row r="9848">
          <cell r="A9848" t="str">
            <v/>
          </cell>
        </row>
        <row r="9849">
          <cell r="A9849" t="str">
            <v/>
          </cell>
        </row>
        <row r="9850">
          <cell r="A9850" t="str">
            <v/>
          </cell>
        </row>
        <row r="9851">
          <cell r="A9851" t="str">
            <v/>
          </cell>
        </row>
        <row r="9852">
          <cell r="A9852" t="str">
            <v/>
          </cell>
        </row>
        <row r="9853">
          <cell r="A9853" t="str">
            <v/>
          </cell>
        </row>
        <row r="9854">
          <cell r="A9854" t="str">
            <v/>
          </cell>
        </row>
        <row r="9855">
          <cell r="A9855" t="str">
            <v/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  <row r="9860">
          <cell r="A9860" t="str">
            <v/>
          </cell>
        </row>
        <row r="9861">
          <cell r="A986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2"/>
  <sheetViews>
    <sheetView tabSelected="1" view="pageLayout" zoomScale="110" zoomScaleNormal="100" zoomScalePageLayoutView="110" workbookViewId="0">
      <selection sqref="A1:M1"/>
    </sheetView>
  </sheetViews>
  <sheetFormatPr defaultRowHeight="15" x14ac:dyDescent="0.25"/>
  <cols>
    <col min="1" max="1" width="3.5703125" style="1" customWidth="1"/>
    <col min="2" max="2" width="12.85546875" style="1" customWidth="1"/>
    <col min="3" max="3" width="4.85546875" style="1" customWidth="1"/>
    <col min="4" max="4" width="5.42578125" style="1" customWidth="1"/>
    <col min="5" max="5" width="8.7109375" style="1" customWidth="1"/>
    <col min="6" max="6" width="11.5703125" style="1" customWidth="1"/>
    <col min="7" max="7" width="10.5703125" style="1" customWidth="1"/>
    <col min="8" max="8" width="6.42578125" style="1" customWidth="1"/>
    <col min="9" max="9" width="6.7109375" style="1" customWidth="1"/>
    <col min="10" max="10" width="7.42578125" style="1" customWidth="1"/>
    <col min="11" max="11" width="9" style="1" customWidth="1"/>
    <col min="12" max="12" width="9.140625" style="1" customWidth="1"/>
    <col min="13" max="13" width="6.7109375" style="1" customWidth="1"/>
    <col min="14" max="46" width="9.140625" style="1"/>
    <col min="47" max="47" width="19.42578125" style="1" customWidth="1"/>
    <col min="48" max="48" width="21" style="1" customWidth="1"/>
    <col min="49" max="16384" width="9.140625" style="1"/>
  </cols>
  <sheetData>
    <row r="1" spans="1:48" x14ac:dyDescent="0.25">
      <c r="A1" s="35" t="s">
        <v>102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</row>
    <row r="2" spans="1:48" ht="12" customHeight="1" x14ac:dyDescent="0.25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AV2" s="1" t="s">
        <v>162</v>
      </c>
    </row>
    <row r="3" spans="1:48" ht="26.25" customHeight="1" x14ac:dyDescent="0.25">
      <c r="A3" s="43" t="s">
        <v>1</v>
      </c>
      <c r="B3" s="43"/>
      <c r="C3" s="43"/>
      <c r="D3" s="43"/>
      <c r="E3" s="43"/>
      <c r="F3" s="43"/>
      <c r="G3" s="43"/>
      <c r="H3" s="44"/>
      <c r="I3" s="44"/>
      <c r="J3" s="44"/>
      <c r="K3" s="44"/>
      <c r="L3" s="44"/>
      <c r="M3" s="44"/>
    </row>
    <row r="4" spans="1:48" ht="15.75" x14ac:dyDescent="0.3">
      <c r="A4" s="42" t="s">
        <v>103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AU4" s="1" t="s">
        <v>163</v>
      </c>
      <c r="AV4" s="1">
        <v>15001005744</v>
      </c>
    </row>
    <row r="5" spans="1:48" ht="15.75" x14ac:dyDescent="0.3">
      <c r="A5" s="42" t="s">
        <v>104</v>
      </c>
      <c r="B5" s="42"/>
      <c r="C5" s="42"/>
      <c r="D5" s="42" t="s">
        <v>231</v>
      </c>
      <c r="E5" s="42"/>
      <c r="F5" s="42"/>
      <c r="G5" s="42"/>
      <c r="H5" s="42"/>
      <c r="I5" s="42"/>
      <c r="J5" s="42" t="s">
        <v>105</v>
      </c>
      <c r="K5" s="42"/>
      <c r="L5" s="42">
        <v>204995176</v>
      </c>
      <c r="M5" s="42"/>
      <c r="AU5" s="1" t="s">
        <v>164</v>
      </c>
      <c r="AV5" s="1">
        <v>35001083830</v>
      </c>
    </row>
    <row r="6" spans="1:48" ht="15.75" x14ac:dyDescent="0.3">
      <c r="A6" s="42" t="s">
        <v>106</v>
      </c>
      <c r="B6" s="42"/>
      <c r="C6" s="42"/>
      <c r="D6" s="42"/>
      <c r="E6" s="42"/>
      <c r="F6" s="42" t="s">
        <v>232</v>
      </c>
      <c r="G6" s="42"/>
      <c r="H6" s="42"/>
      <c r="I6" s="42"/>
      <c r="J6" s="42"/>
      <c r="K6" s="42"/>
      <c r="L6" s="42"/>
      <c r="M6" s="42"/>
      <c r="AU6" s="1" t="s">
        <v>165</v>
      </c>
      <c r="AV6" s="1">
        <v>57001049257</v>
      </c>
    </row>
    <row r="7" spans="1:48" ht="15.75" x14ac:dyDescent="0.3">
      <c r="A7" s="42" t="s">
        <v>107</v>
      </c>
      <c r="B7" s="42"/>
      <c r="C7" s="42"/>
      <c r="D7" s="93" t="str">
        <f>'აღრიცხვის უწყისი'!E5</f>
        <v>სსიპ სახელმწიფო ქონების ეროვნული სააგენტო</v>
      </c>
      <c r="E7" s="93"/>
      <c r="F7" s="93"/>
      <c r="G7" s="93"/>
      <c r="H7" s="45" t="s">
        <v>108</v>
      </c>
      <c r="I7" s="45"/>
      <c r="J7" s="45"/>
      <c r="K7" s="47">
        <f>'აღრიცხვის უწყისი'!E6</f>
        <v>0</v>
      </c>
      <c r="L7" s="47"/>
      <c r="M7" s="47"/>
      <c r="AU7" s="1" t="s">
        <v>166</v>
      </c>
      <c r="AV7" s="1">
        <v>30001000339</v>
      </c>
    </row>
    <row r="8" spans="1:48" ht="15.75" x14ac:dyDescent="0.3">
      <c r="A8" s="42" t="s">
        <v>109</v>
      </c>
      <c r="B8" s="42"/>
      <c r="C8" s="42">
        <f>'აღრიცხვის უწყისი'!K6</f>
        <v>0</v>
      </c>
      <c r="D8" s="42"/>
      <c r="E8" s="42"/>
      <c r="F8" s="26" t="s">
        <v>112</v>
      </c>
      <c r="G8" s="27">
        <f>'აღრიცხვის უწყისი'!I8</f>
        <v>0</v>
      </c>
      <c r="H8" s="48" t="s">
        <v>111</v>
      </c>
      <c r="I8" s="49"/>
      <c r="J8" s="27">
        <f>'აღრიცხვის უწყისი'!I9</f>
        <v>0</v>
      </c>
      <c r="K8" s="45" t="s">
        <v>230</v>
      </c>
      <c r="L8" s="45"/>
      <c r="M8" s="27">
        <f>'აღრიცხვის უწყისი'!I10</f>
        <v>19994</v>
      </c>
      <c r="AU8" s="1" t="s">
        <v>167</v>
      </c>
      <c r="AV8" s="17" t="s">
        <v>182</v>
      </c>
    </row>
    <row r="9" spans="1:48" ht="15.75" x14ac:dyDescent="0.3">
      <c r="A9" s="42" t="s">
        <v>113</v>
      </c>
      <c r="B9" s="42"/>
      <c r="C9" s="42"/>
      <c r="D9" s="42"/>
      <c r="E9" s="42"/>
      <c r="F9" s="42"/>
      <c r="G9" s="42"/>
      <c r="H9" s="45"/>
      <c r="I9" s="45"/>
      <c r="J9" s="26" t="s">
        <v>114</v>
      </c>
      <c r="K9" s="26"/>
      <c r="L9" s="46" t="str">
        <f>'აღრიცხვის უწყისი'!I11</f>
        <v>სპეციალური</v>
      </c>
      <c r="M9" s="46"/>
      <c r="AU9" s="1" t="s">
        <v>168</v>
      </c>
      <c r="AV9" s="1">
        <v>10001000873</v>
      </c>
    </row>
    <row r="10" spans="1:48" ht="15.75" x14ac:dyDescent="0.3">
      <c r="A10" s="42" t="s">
        <v>115</v>
      </c>
      <c r="B10" s="42"/>
      <c r="C10" s="42"/>
      <c r="D10" s="42" t="s">
        <v>167</v>
      </c>
      <c r="E10" s="42"/>
      <c r="F10" s="42"/>
      <c r="G10" s="42"/>
      <c r="H10" s="42"/>
      <c r="I10" s="42" t="s">
        <v>116</v>
      </c>
      <c r="J10" s="42"/>
      <c r="K10" s="42" t="str">
        <f>VLOOKUP(D10,AU4:AV21,2,0)</f>
        <v>01011065814</v>
      </c>
      <c r="L10" s="42"/>
      <c r="M10" s="42"/>
      <c r="AU10" s="1" t="s">
        <v>169</v>
      </c>
      <c r="AV10" s="1">
        <v>22001017968</v>
      </c>
    </row>
    <row r="11" spans="1:48" ht="15.75" x14ac:dyDescent="0.3">
      <c r="A11" s="42" t="s">
        <v>117</v>
      </c>
      <c r="B11" s="42"/>
      <c r="C11" s="42"/>
      <c r="D11" s="32">
        <f>H63</f>
        <v>103</v>
      </c>
      <c r="E11" s="42" t="s">
        <v>118</v>
      </c>
      <c r="F11" s="42"/>
      <c r="G11" s="27">
        <f>'აღრიცხვის უწყისი'!M8</f>
        <v>0.5</v>
      </c>
      <c r="H11" s="42" t="s">
        <v>161</v>
      </c>
      <c r="I11" s="42"/>
      <c r="J11" s="27">
        <f>'აღრიცხვის უწყისი'!K8</f>
        <v>100</v>
      </c>
      <c r="K11" s="42" t="s">
        <v>119</v>
      </c>
      <c r="L11" s="42"/>
      <c r="M11" s="27">
        <f>'აღრიცხვის უწყისი'!I16</f>
        <v>125</v>
      </c>
      <c r="AU11" s="1" t="s">
        <v>170</v>
      </c>
      <c r="AV11" s="1">
        <v>15001009944</v>
      </c>
    </row>
    <row r="12" spans="1:48" ht="15.75" x14ac:dyDescent="0.3">
      <c r="A12" s="26" t="s">
        <v>120</v>
      </c>
      <c r="B12" s="26"/>
      <c r="C12" s="45" t="str">
        <f>'აღრიცხვის უწყისი'!J18</f>
        <v>საკმარისი</v>
      </c>
      <c r="D12" s="45"/>
      <c r="E12" s="42" t="s">
        <v>121</v>
      </c>
      <c r="F12" s="42"/>
      <c r="G12" s="27">
        <f>'აღრიცხვის უწყისი'!J17</f>
        <v>1300</v>
      </c>
      <c r="H12" s="42" t="s">
        <v>122</v>
      </c>
      <c r="I12" s="42"/>
      <c r="J12" s="27">
        <f>'აღრიცხვის უწყისი'!J19:M19</f>
        <v>25</v>
      </c>
      <c r="K12" s="42" t="s">
        <v>123</v>
      </c>
      <c r="L12" s="42"/>
      <c r="M12" s="27" t="str">
        <f>დათვალიერება!E14</f>
        <v>ჩდ</v>
      </c>
      <c r="AU12" s="1" t="s">
        <v>171</v>
      </c>
      <c r="AV12" s="17" t="s">
        <v>173</v>
      </c>
    </row>
    <row r="13" spans="1:48" ht="15.75" x14ac:dyDescent="0.3">
      <c r="A13" s="50" t="s">
        <v>124</v>
      </c>
      <c r="B13" s="50"/>
      <c r="C13" s="50"/>
      <c r="D13" s="26" t="s">
        <v>220</v>
      </c>
      <c r="E13" s="42">
        <f>'აღრიცხვის უწყისი'!J14</f>
        <v>443407</v>
      </c>
      <c r="F13" s="42"/>
      <c r="G13" s="42"/>
      <c r="H13" s="28" t="s">
        <v>22</v>
      </c>
      <c r="I13" s="42">
        <f>'აღრიცხვის უწყისი'!L14</f>
        <v>4612123</v>
      </c>
      <c r="J13" s="42"/>
      <c r="K13" s="42"/>
      <c r="L13" s="42"/>
      <c r="M13" s="42"/>
      <c r="AU13" s="1" t="s">
        <v>172</v>
      </c>
      <c r="AV13" s="1">
        <v>10001043755</v>
      </c>
    </row>
    <row r="14" spans="1:48" ht="15.75" x14ac:dyDescent="0.3">
      <c r="A14" s="50"/>
      <c r="B14" s="50"/>
      <c r="C14" s="50"/>
      <c r="D14" s="26" t="s">
        <v>221</v>
      </c>
      <c r="E14" s="42">
        <f>'აღრიცხვის უწყისი'!J15</f>
        <v>445029</v>
      </c>
      <c r="F14" s="42"/>
      <c r="G14" s="42"/>
      <c r="H14" s="28" t="s">
        <v>22</v>
      </c>
      <c r="I14" s="42">
        <f>'აღრიცხვის უწყისი'!L15</f>
        <v>4612761</v>
      </c>
      <c r="J14" s="42"/>
      <c r="K14" s="42"/>
      <c r="L14" s="42"/>
      <c r="M14" s="42"/>
    </row>
    <row r="15" spans="1:48" ht="15.75" x14ac:dyDescent="0.3">
      <c r="A15" s="42" t="s">
        <v>125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</row>
    <row r="16" spans="1:48" ht="15.75" x14ac:dyDescent="0.3">
      <c r="A16" s="42" t="s">
        <v>126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</row>
    <row r="17" spans="1:13" ht="15.75" x14ac:dyDescent="0.3">
      <c r="A17" s="53" t="s">
        <v>136</v>
      </c>
      <c r="B17" s="53"/>
      <c r="C17" s="54"/>
      <c r="D17" s="51" t="s">
        <v>127</v>
      </c>
      <c r="E17" s="51"/>
      <c r="F17" s="51" t="s">
        <v>128</v>
      </c>
      <c r="G17" s="51"/>
      <c r="H17" s="51"/>
      <c r="I17" s="51" t="s">
        <v>73</v>
      </c>
      <c r="J17" s="51"/>
      <c r="K17" s="56"/>
      <c r="L17" s="57"/>
      <c r="M17" s="57"/>
    </row>
    <row r="18" spans="1:13" ht="15.75" x14ac:dyDescent="0.3">
      <c r="A18" s="53"/>
      <c r="B18" s="53"/>
      <c r="C18" s="54"/>
      <c r="D18" s="45">
        <v>7</v>
      </c>
      <c r="E18" s="45"/>
      <c r="F18" s="45" t="s">
        <v>234</v>
      </c>
      <c r="G18" s="45"/>
      <c r="H18" s="45"/>
      <c r="I18" s="45" t="s">
        <v>27</v>
      </c>
      <c r="J18" s="45"/>
      <c r="K18" s="56"/>
      <c r="L18" s="57"/>
      <c r="M18" s="57"/>
    </row>
    <row r="19" spans="1:13" ht="15.75" x14ac:dyDescent="0.3">
      <c r="A19" s="53"/>
      <c r="B19" s="53"/>
      <c r="C19" s="54"/>
      <c r="D19" s="45">
        <v>2</v>
      </c>
      <c r="E19" s="45"/>
      <c r="F19" s="45" t="s">
        <v>235</v>
      </c>
      <c r="G19" s="45"/>
      <c r="H19" s="45"/>
      <c r="I19" s="45" t="s">
        <v>28</v>
      </c>
      <c r="J19" s="45"/>
      <c r="K19" s="56"/>
      <c r="L19" s="57"/>
      <c r="M19" s="57"/>
    </row>
    <row r="20" spans="1:13" ht="15.75" x14ac:dyDescent="0.3">
      <c r="A20" s="53"/>
      <c r="B20" s="53"/>
      <c r="C20" s="54"/>
      <c r="D20" s="45">
        <v>1</v>
      </c>
      <c r="E20" s="45"/>
      <c r="F20" s="45" t="s">
        <v>237</v>
      </c>
      <c r="G20" s="45"/>
      <c r="H20" s="45"/>
      <c r="I20" s="45" t="s">
        <v>28</v>
      </c>
      <c r="J20" s="45"/>
      <c r="K20" s="56"/>
      <c r="L20" s="57"/>
      <c r="M20" s="57"/>
    </row>
    <row r="21" spans="1:13" ht="15.75" x14ac:dyDescent="0.3">
      <c r="A21" s="53"/>
      <c r="B21" s="53"/>
      <c r="C21" s="54"/>
      <c r="D21" s="45" t="s">
        <v>243</v>
      </c>
      <c r="E21" s="45"/>
      <c r="F21" s="45" t="s">
        <v>233</v>
      </c>
      <c r="G21" s="45"/>
      <c r="H21" s="45"/>
      <c r="I21" s="45" t="s">
        <v>28</v>
      </c>
      <c r="J21" s="45"/>
      <c r="K21" s="56"/>
      <c r="L21" s="57"/>
      <c r="M21" s="57"/>
    </row>
    <row r="22" spans="1:13" ht="15.75" x14ac:dyDescent="0.3">
      <c r="A22" s="53"/>
      <c r="B22" s="53"/>
      <c r="C22" s="54"/>
      <c r="D22" s="45" t="s">
        <v>243</v>
      </c>
      <c r="E22" s="45"/>
      <c r="F22" s="45" t="s">
        <v>238</v>
      </c>
      <c r="G22" s="45"/>
      <c r="H22" s="45"/>
      <c r="I22" s="45" t="s">
        <v>28</v>
      </c>
      <c r="J22" s="45"/>
      <c r="K22" s="56"/>
      <c r="L22" s="57"/>
      <c r="M22" s="57"/>
    </row>
    <row r="23" spans="1:13" x14ac:dyDescent="0.2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</row>
    <row r="24" spans="1:13" x14ac:dyDescent="0.25">
      <c r="A24" s="55" t="s">
        <v>1</v>
      </c>
      <c r="B24" s="55" t="s">
        <v>128</v>
      </c>
      <c r="C24" s="58" t="s">
        <v>129</v>
      </c>
      <c r="D24" s="41" t="s">
        <v>135</v>
      </c>
      <c r="E24" s="41"/>
      <c r="F24" s="41"/>
      <c r="G24" s="41"/>
      <c r="H24" s="41"/>
      <c r="I24" s="41"/>
      <c r="J24" s="41"/>
      <c r="K24" s="41"/>
      <c r="L24" s="41"/>
      <c r="M24" s="52" t="s">
        <v>97</v>
      </c>
    </row>
    <row r="25" spans="1:13" x14ac:dyDescent="0.25">
      <c r="A25" s="55"/>
      <c r="B25" s="55"/>
      <c r="C25" s="58"/>
      <c r="D25" s="41" t="s">
        <v>95</v>
      </c>
      <c r="E25" s="41"/>
      <c r="F25" s="41"/>
      <c r="G25" s="41"/>
      <c r="H25" s="41" t="s">
        <v>94</v>
      </c>
      <c r="I25" s="41"/>
      <c r="J25" s="41"/>
      <c r="K25" s="41"/>
      <c r="L25" s="59" t="s">
        <v>134</v>
      </c>
      <c r="M25" s="52"/>
    </row>
    <row r="26" spans="1:13" ht="65.25" customHeight="1" x14ac:dyDescent="0.25">
      <c r="A26" s="55"/>
      <c r="B26" s="55"/>
      <c r="C26" s="58"/>
      <c r="D26" s="20" t="s">
        <v>130</v>
      </c>
      <c r="E26" s="20" t="s">
        <v>131</v>
      </c>
      <c r="F26" s="20" t="s">
        <v>132</v>
      </c>
      <c r="G26" s="21" t="s">
        <v>133</v>
      </c>
      <c r="H26" s="20" t="s">
        <v>130</v>
      </c>
      <c r="I26" s="20" t="s">
        <v>131</v>
      </c>
      <c r="J26" s="20" t="s">
        <v>132</v>
      </c>
      <c r="K26" s="22" t="s">
        <v>133</v>
      </c>
      <c r="L26" s="59"/>
      <c r="M26" s="52"/>
    </row>
    <row r="27" spans="1:13" x14ac:dyDescent="0.25">
      <c r="A27" s="11" t="s">
        <v>23</v>
      </c>
      <c r="B27" s="11" t="s">
        <v>24</v>
      </c>
      <c r="C27" s="11" t="s">
        <v>25</v>
      </c>
      <c r="D27" s="11" t="s">
        <v>26</v>
      </c>
      <c r="E27" s="11" t="s">
        <v>27</v>
      </c>
      <c r="F27" s="11" t="s">
        <v>28</v>
      </c>
      <c r="G27" s="11" t="s">
        <v>29</v>
      </c>
      <c r="H27" s="11" t="s">
        <v>30</v>
      </c>
      <c r="I27" s="11" t="s">
        <v>31</v>
      </c>
      <c r="J27" s="11" t="s">
        <v>100</v>
      </c>
      <c r="K27" s="11" t="s">
        <v>101</v>
      </c>
      <c r="L27" s="11" t="s">
        <v>137</v>
      </c>
      <c r="M27" s="11" t="s">
        <v>138</v>
      </c>
    </row>
    <row r="28" spans="1:13" x14ac:dyDescent="0.25">
      <c r="A28" s="12">
        <v>1</v>
      </c>
      <c r="B28" s="41" t="s">
        <v>234</v>
      </c>
      <c r="C28" s="12">
        <v>8</v>
      </c>
      <c r="D28" s="12"/>
      <c r="E28" s="12"/>
      <c r="F28" s="12"/>
      <c r="G28" s="12">
        <f>E28+F28</f>
        <v>0</v>
      </c>
      <c r="H28" s="12">
        <v>1</v>
      </c>
      <c r="I28" s="12">
        <f>'აღრიცხვის უწყისი'!G37</f>
        <v>0.02</v>
      </c>
      <c r="J28" s="12">
        <f>'აღრიცხვის უწყისი'!H37</f>
        <v>0</v>
      </c>
      <c r="K28" s="12">
        <f>I28+J28</f>
        <v>0.02</v>
      </c>
      <c r="L28" s="12">
        <f>G28+K28</f>
        <v>0.02</v>
      </c>
      <c r="M28" s="12"/>
    </row>
    <row r="29" spans="1:13" x14ac:dyDescent="0.25">
      <c r="A29" s="12">
        <v>2</v>
      </c>
      <c r="B29" s="41"/>
      <c r="C29" s="12">
        <v>12</v>
      </c>
      <c r="D29" s="12"/>
      <c r="E29" s="12"/>
      <c r="F29" s="12"/>
      <c r="G29" s="12">
        <f t="shared" ref="G29:G60" si="0">E29+F29</f>
        <v>0</v>
      </c>
      <c r="H29" s="12">
        <v>8</v>
      </c>
      <c r="I29" s="12">
        <f>H29*'აღრიცხვის უწყისი'!G65</f>
        <v>0.4</v>
      </c>
      <c r="J29" s="12">
        <f>H29*'აღრიცხვის უწყისი'!H72</f>
        <v>0.08</v>
      </c>
      <c r="K29" s="12">
        <f t="shared" ref="K29:K60" si="1">I29+J29</f>
        <v>0.48000000000000004</v>
      </c>
      <c r="L29" s="12">
        <f t="shared" ref="L29:L60" si="2">G29+K29</f>
        <v>0.48000000000000004</v>
      </c>
      <c r="M29" s="12"/>
    </row>
    <row r="30" spans="1:13" x14ac:dyDescent="0.25">
      <c r="A30" s="12">
        <v>3</v>
      </c>
      <c r="B30" s="41"/>
      <c r="C30" s="12">
        <v>16</v>
      </c>
      <c r="D30" s="12"/>
      <c r="E30" s="12"/>
      <c r="F30" s="12"/>
      <c r="G30" s="12">
        <f t="shared" si="0"/>
        <v>0</v>
      </c>
      <c r="H30" s="12">
        <v>22</v>
      </c>
      <c r="I30" s="12">
        <f>H30*'აღრიცხვის უწყისი'!G62</f>
        <v>2.2000000000000002</v>
      </c>
      <c r="J30" s="12">
        <f>H30*'აღრიცხვის უწყისი'!H62</f>
        <v>0.22</v>
      </c>
      <c r="K30" s="12">
        <f t="shared" si="1"/>
        <v>2.4200000000000004</v>
      </c>
      <c r="L30" s="12">
        <f t="shared" si="2"/>
        <v>2.4200000000000004</v>
      </c>
      <c r="M30" s="12"/>
    </row>
    <row r="31" spans="1:13" x14ac:dyDescent="0.25">
      <c r="A31" s="12">
        <v>4</v>
      </c>
      <c r="B31" s="41"/>
      <c r="C31" s="12">
        <v>20</v>
      </c>
      <c r="D31" s="12"/>
      <c r="E31" s="12"/>
      <c r="F31" s="12"/>
      <c r="G31" s="12">
        <f t="shared" si="0"/>
        <v>0</v>
      </c>
      <c r="H31" s="12">
        <v>16</v>
      </c>
      <c r="I31" s="12">
        <f>H31*'აღრიცხვის უწყისი'!G77</f>
        <v>2.56</v>
      </c>
      <c r="J31" s="12">
        <f>H31*'აღრიცხვის უწყისი'!H79</f>
        <v>0.32</v>
      </c>
      <c r="K31" s="12">
        <f t="shared" si="1"/>
        <v>2.88</v>
      </c>
      <c r="L31" s="12">
        <f t="shared" si="2"/>
        <v>2.88</v>
      </c>
      <c r="M31" s="12"/>
    </row>
    <row r="32" spans="1:13" x14ac:dyDescent="0.25">
      <c r="A32" s="12">
        <v>5</v>
      </c>
      <c r="B32" s="41"/>
      <c r="C32" s="12">
        <v>24</v>
      </c>
      <c r="D32" s="12"/>
      <c r="E32" s="12"/>
      <c r="F32" s="12"/>
      <c r="G32" s="12">
        <f t="shared" si="0"/>
        <v>0</v>
      </c>
      <c r="H32" s="12">
        <v>13</v>
      </c>
      <c r="I32" s="12">
        <f>H32*'აღრიცხვის უწყისი'!G89</f>
        <v>3.25</v>
      </c>
      <c r="J32" s="12">
        <f>H32*'აღრიცხვის უწყისი'!H87</f>
        <v>0.39</v>
      </c>
      <c r="K32" s="12">
        <f t="shared" si="1"/>
        <v>3.64</v>
      </c>
      <c r="L32" s="12">
        <f t="shared" si="2"/>
        <v>3.64</v>
      </c>
      <c r="M32" s="12"/>
    </row>
    <row r="33" spans="1:17" x14ac:dyDescent="0.25">
      <c r="A33" s="12">
        <v>6</v>
      </c>
      <c r="B33" s="41"/>
      <c r="C33" s="12">
        <v>28</v>
      </c>
      <c r="D33" s="12"/>
      <c r="E33" s="12"/>
      <c r="F33" s="12"/>
      <c r="G33" s="12">
        <f t="shared" si="0"/>
        <v>0</v>
      </c>
      <c r="H33" s="12">
        <v>5</v>
      </c>
      <c r="I33" s="12">
        <f>H33*'აღრიცხვის უწყისი'!G96</f>
        <v>1.7999999999999998</v>
      </c>
      <c r="J33" s="12">
        <f>H33*'აღრიცხვის უწყისი'!H71</f>
        <v>0.2</v>
      </c>
      <c r="K33" s="12">
        <f t="shared" si="1"/>
        <v>1.9999999999999998</v>
      </c>
      <c r="L33" s="12">
        <f t="shared" si="2"/>
        <v>1.9999999999999998</v>
      </c>
      <c r="M33" s="12"/>
      <c r="Q33" s="94"/>
    </row>
    <row r="34" spans="1:17" x14ac:dyDescent="0.25">
      <c r="A34" s="12">
        <v>7</v>
      </c>
      <c r="B34" s="41"/>
      <c r="C34" s="12">
        <v>36</v>
      </c>
      <c r="D34" s="12"/>
      <c r="E34" s="12"/>
      <c r="F34" s="12"/>
      <c r="G34" s="12">
        <f t="shared" si="0"/>
        <v>0</v>
      </c>
      <c r="H34" s="12">
        <v>1</v>
      </c>
      <c r="I34" s="12">
        <f>'აღრიცხვის უწყისი'!G118</f>
        <v>0.65</v>
      </c>
      <c r="J34" s="12">
        <f>'აღრიცხვის უწყისი'!H118</f>
        <v>7.0000000000000007E-2</v>
      </c>
      <c r="K34" s="12">
        <f t="shared" si="1"/>
        <v>0.72</v>
      </c>
      <c r="L34" s="12">
        <f t="shared" si="2"/>
        <v>0.72</v>
      </c>
      <c r="M34" s="12"/>
      <c r="Q34" s="94"/>
    </row>
    <row r="35" spans="1:17" x14ac:dyDescent="0.25">
      <c r="A35" s="40" t="s">
        <v>96</v>
      </c>
      <c r="B35" s="40"/>
      <c r="C35" s="40"/>
      <c r="D35" s="29">
        <f>SUM(D28:D34)</f>
        <v>0</v>
      </c>
      <c r="E35" s="30">
        <f>SUM(E28:E34)</f>
        <v>0</v>
      </c>
      <c r="F35" s="30">
        <f>SUM(F28:F34)</f>
        <v>0</v>
      </c>
      <c r="G35" s="30">
        <f>SUM(G28:G34)</f>
        <v>0</v>
      </c>
      <c r="H35" s="31">
        <f>SUM(H28:H34)</f>
        <v>66</v>
      </c>
      <c r="I35" s="30">
        <f>SUM(I28:I34)</f>
        <v>10.88</v>
      </c>
      <c r="J35" s="30">
        <f>SUM(J28:J34)</f>
        <v>1.28</v>
      </c>
      <c r="K35" s="30">
        <f>SUM(K28:K34)</f>
        <v>12.160000000000002</v>
      </c>
      <c r="L35" s="30">
        <f>SUM(L28:L34)</f>
        <v>12.160000000000002</v>
      </c>
      <c r="M35" s="29"/>
      <c r="Q35" s="94"/>
    </row>
    <row r="36" spans="1:17" x14ac:dyDescent="0.25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Q36" s="94"/>
    </row>
    <row r="37" spans="1:17" x14ac:dyDescent="0.25">
      <c r="A37" s="12">
        <v>1</v>
      </c>
      <c r="B37" s="41" t="s">
        <v>237</v>
      </c>
      <c r="C37" s="12">
        <v>16</v>
      </c>
      <c r="D37" s="12"/>
      <c r="E37" s="12"/>
      <c r="F37" s="12"/>
      <c r="G37" s="12">
        <f t="shared" si="0"/>
        <v>0</v>
      </c>
      <c r="H37" s="12">
        <v>6</v>
      </c>
      <c r="I37" s="12">
        <f>H37*'აღრიცხვის უწყისი'!G98</f>
        <v>0.48</v>
      </c>
      <c r="J37" s="12">
        <f>H37*'აღრიცხვის უწყისი'!H104</f>
        <v>0.06</v>
      </c>
      <c r="K37" s="12">
        <f t="shared" si="1"/>
        <v>0.54</v>
      </c>
      <c r="L37" s="12">
        <f t="shared" si="2"/>
        <v>0.54</v>
      </c>
      <c r="M37" s="12"/>
      <c r="Q37" s="94"/>
    </row>
    <row r="38" spans="1:17" x14ac:dyDescent="0.25">
      <c r="A38" s="12">
        <v>2</v>
      </c>
      <c r="B38" s="41"/>
      <c r="C38" s="12">
        <v>20</v>
      </c>
      <c r="D38" s="12"/>
      <c r="E38" s="12"/>
      <c r="F38" s="12"/>
      <c r="G38" s="12">
        <f t="shared" si="0"/>
        <v>0</v>
      </c>
      <c r="H38" s="12">
        <v>2</v>
      </c>
      <c r="I38" s="12">
        <f>H38*'აღრიცხვის უწყისი'!G74</f>
        <v>0.28000000000000003</v>
      </c>
      <c r="J38" s="12">
        <f>H38*'აღრიცხვის უწყისი'!H74</f>
        <v>0.04</v>
      </c>
      <c r="K38" s="12">
        <f t="shared" si="1"/>
        <v>0.32</v>
      </c>
      <c r="L38" s="12">
        <f t="shared" si="2"/>
        <v>0.32</v>
      </c>
      <c r="M38" s="12"/>
    </row>
    <row r="39" spans="1:17" x14ac:dyDescent="0.25">
      <c r="A39" s="12">
        <v>3</v>
      </c>
      <c r="B39" s="41"/>
      <c r="C39" s="12">
        <v>28</v>
      </c>
      <c r="D39" s="12"/>
      <c r="E39" s="12"/>
      <c r="F39" s="12"/>
      <c r="G39" s="12">
        <f t="shared" si="0"/>
        <v>0</v>
      </c>
      <c r="H39" s="12">
        <v>1</v>
      </c>
      <c r="I39" s="12">
        <f>'აღრიცხვის უწყისი'!G126</f>
        <v>0.32</v>
      </c>
      <c r="J39" s="12">
        <f>'აღრიცხვის უწყისი'!H126</f>
        <v>0.04</v>
      </c>
      <c r="K39" s="12">
        <f t="shared" si="1"/>
        <v>0.36</v>
      </c>
      <c r="L39" s="12">
        <f t="shared" si="2"/>
        <v>0.36</v>
      </c>
      <c r="M39" s="12"/>
    </row>
    <row r="40" spans="1:17" x14ac:dyDescent="0.25">
      <c r="A40" s="40" t="s">
        <v>96</v>
      </c>
      <c r="B40" s="40"/>
      <c r="C40" s="40"/>
      <c r="D40" s="31">
        <f>SUM(D37:D39)</f>
        <v>0</v>
      </c>
      <c r="E40" s="30">
        <f>SUM(E37:E39)</f>
        <v>0</v>
      </c>
      <c r="F40" s="30">
        <f>SUM(F37:F39)</f>
        <v>0</v>
      </c>
      <c r="G40" s="30">
        <f>SUM(G37:G39)</f>
        <v>0</v>
      </c>
      <c r="H40" s="31">
        <f>SUM(H37:H39)</f>
        <v>9</v>
      </c>
      <c r="I40" s="30">
        <f>SUM(I37:I39)</f>
        <v>1.08</v>
      </c>
      <c r="J40" s="30">
        <f>SUM(J37:J39)</f>
        <v>0.14000000000000001</v>
      </c>
      <c r="K40" s="30">
        <f>SUM(K37:K39)</f>
        <v>1.2200000000000002</v>
      </c>
      <c r="L40" s="30">
        <f>SUM(L37:L39)</f>
        <v>1.2200000000000002</v>
      </c>
      <c r="M40" s="29"/>
    </row>
    <row r="41" spans="1:17" x14ac:dyDescent="0.25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</row>
    <row r="42" spans="1:17" x14ac:dyDescent="0.25">
      <c r="A42" s="12">
        <v>1</v>
      </c>
      <c r="B42" s="41" t="s">
        <v>236</v>
      </c>
      <c r="C42" s="12">
        <v>8</v>
      </c>
      <c r="D42" s="12"/>
      <c r="E42" s="12"/>
      <c r="F42" s="12"/>
      <c r="G42" s="12">
        <f t="shared" si="0"/>
        <v>0</v>
      </c>
      <c r="H42" s="12">
        <v>1</v>
      </c>
      <c r="I42" s="12">
        <f>'აღრიცხვის უწყისი'!G85</f>
        <v>0.01</v>
      </c>
      <c r="J42" s="12">
        <f>'აღრიცხვის უწყისი'!H85</f>
        <v>0</v>
      </c>
      <c r="K42" s="12">
        <f t="shared" si="1"/>
        <v>0.01</v>
      </c>
      <c r="L42" s="12">
        <f t="shared" si="2"/>
        <v>0.01</v>
      </c>
      <c r="M42" s="12"/>
    </row>
    <row r="43" spans="1:17" x14ac:dyDescent="0.25">
      <c r="A43" s="12">
        <v>2</v>
      </c>
      <c r="B43" s="41"/>
      <c r="C43" s="12">
        <v>12</v>
      </c>
      <c r="D43" s="12"/>
      <c r="E43" s="12"/>
      <c r="F43" s="12"/>
      <c r="G43" s="12">
        <f t="shared" si="0"/>
        <v>0</v>
      </c>
      <c r="H43" s="12">
        <v>1</v>
      </c>
      <c r="I43" s="12">
        <f>'აღრიცხვის უწყისი'!G60</f>
        <v>0.04</v>
      </c>
      <c r="J43" s="12">
        <f>'აღრიცხვის უწყისი'!H60</f>
        <v>0.01</v>
      </c>
      <c r="K43" s="12">
        <f t="shared" si="1"/>
        <v>0.05</v>
      </c>
      <c r="L43" s="12">
        <f t="shared" si="2"/>
        <v>0.05</v>
      </c>
      <c r="M43" s="12"/>
    </row>
    <row r="44" spans="1:17" x14ac:dyDescent="0.25">
      <c r="A44" s="12">
        <v>3</v>
      </c>
      <c r="B44" s="41"/>
      <c r="C44" s="12">
        <v>16</v>
      </c>
      <c r="D44" s="12"/>
      <c r="E44" s="12"/>
      <c r="F44" s="12"/>
      <c r="G44" s="12">
        <f t="shared" si="0"/>
        <v>0</v>
      </c>
      <c r="H44" s="12">
        <v>2</v>
      </c>
      <c r="I44" s="12">
        <f>H44*'აღრიცხვის უწყისი'!G112</f>
        <v>0.16</v>
      </c>
      <c r="J44" s="12">
        <f>H44*'აღრიცხვის უწყისი'!H112</f>
        <v>0.02</v>
      </c>
      <c r="K44" s="12">
        <f t="shared" si="1"/>
        <v>0.18</v>
      </c>
      <c r="L44" s="12">
        <f t="shared" si="2"/>
        <v>0.18</v>
      </c>
      <c r="M44" s="12"/>
    </row>
    <row r="45" spans="1:17" x14ac:dyDescent="0.25">
      <c r="A45" s="12">
        <v>4</v>
      </c>
      <c r="B45" s="41"/>
      <c r="C45" s="12">
        <v>20</v>
      </c>
      <c r="D45" s="12"/>
      <c r="E45" s="12"/>
      <c r="F45" s="12"/>
      <c r="G45" s="12">
        <f t="shared" si="0"/>
        <v>0</v>
      </c>
      <c r="H45" s="12">
        <v>1</v>
      </c>
      <c r="I45" s="12">
        <f>'აღრიცხვის უწყისი'!G103</f>
        <v>0.14000000000000001</v>
      </c>
      <c r="J45" s="12">
        <f>'აღრიცხვის უწყისი'!H103</f>
        <v>0.02</v>
      </c>
      <c r="K45" s="12">
        <f t="shared" si="1"/>
        <v>0.16</v>
      </c>
      <c r="L45" s="12">
        <f t="shared" si="2"/>
        <v>0.16</v>
      </c>
      <c r="M45" s="12"/>
    </row>
    <row r="46" spans="1:17" x14ac:dyDescent="0.25">
      <c r="A46" s="40" t="s">
        <v>96</v>
      </c>
      <c r="B46" s="40"/>
      <c r="C46" s="40"/>
      <c r="D46" s="31">
        <f>SUM(D42:D45)</f>
        <v>0</v>
      </c>
      <c r="E46" s="30">
        <f>SUM(E42:E45)</f>
        <v>0</v>
      </c>
      <c r="F46" s="30">
        <f>SUM(F42:F45)</f>
        <v>0</v>
      </c>
      <c r="G46" s="30">
        <f>SUM(G42:G45)</f>
        <v>0</v>
      </c>
      <c r="H46" s="31">
        <f>SUM(H42:H45)</f>
        <v>5</v>
      </c>
      <c r="I46" s="30">
        <f>SUM(I42:I45)</f>
        <v>0.35000000000000003</v>
      </c>
      <c r="J46" s="30">
        <f>SUM(J42:J45)</f>
        <v>0.05</v>
      </c>
      <c r="K46" s="30">
        <f>SUM(K42:K45)</f>
        <v>0.4</v>
      </c>
      <c r="L46" s="30">
        <f>SUM(L42:L45)</f>
        <v>0.4</v>
      </c>
      <c r="M46" s="29"/>
    </row>
    <row r="47" spans="1:17" x14ac:dyDescent="0.25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</row>
    <row r="48" spans="1:17" x14ac:dyDescent="0.25">
      <c r="A48" s="12">
        <v>1</v>
      </c>
      <c r="B48" s="41" t="s">
        <v>235</v>
      </c>
      <c r="C48" s="12">
        <v>12</v>
      </c>
      <c r="D48" s="12"/>
      <c r="E48" s="12"/>
      <c r="F48" s="12"/>
      <c r="G48" s="12">
        <f t="shared" si="0"/>
        <v>0</v>
      </c>
      <c r="H48" s="12">
        <v>3</v>
      </c>
      <c r="I48" s="12">
        <f>H48*'აღრიცხვის უწყისი'!G51</f>
        <v>0.12</v>
      </c>
      <c r="J48" s="12">
        <f>H48*'აღრიცხვის უწყისი'!H51</f>
        <v>0.03</v>
      </c>
      <c r="K48" s="12">
        <f t="shared" si="1"/>
        <v>0.15</v>
      </c>
      <c r="L48" s="12">
        <f t="shared" si="2"/>
        <v>0.15</v>
      </c>
      <c r="M48" s="12"/>
    </row>
    <row r="49" spans="1:13" x14ac:dyDescent="0.25">
      <c r="A49" s="12">
        <v>2</v>
      </c>
      <c r="B49" s="41"/>
      <c r="C49" s="12">
        <v>16</v>
      </c>
      <c r="D49" s="12"/>
      <c r="E49" s="12"/>
      <c r="F49" s="12"/>
      <c r="G49" s="12">
        <f t="shared" si="0"/>
        <v>0</v>
      </c>
      <c r="H49" s="12">
        <v>3</v>
      </c>
      <c r="I49" s="12">
        <f>H49*'აღრიცხვის უწყისი'!G38</f>
        <v>0.24</v>
      </c>
      <c r="J49" s="12">
        <f>H49*'აღრიცხვის უწყისი'!H38</f>
        <v>0.03</v>
      </c>
      <c r="K49" s="12">
        <f t="shared" si="1"/>
        <v>0.27</v>
      </c>
      <c r="L49" s="12">
        <f t="shared" si="2"/>
        <v>0.27</v>
      </c>
      <c r="M49" s="12"/>
    </row>
    <row r="50" spans="1:13" x14ac:dyDescent="0.25">
      <c r="A50" s="12">
        <v>3</v>
      </c>
      <c r="B50" s="41"/>
      <c r="C50" s="12">
        <v>20</v>
      </c>
      <c r="D50" s="12"/>
      <c r="E50" s="12"/>
      <c r="F50" s="12"/>
      <c r="G50" s="12">
        <f t="shared" si="0"/>
        <v>0</v>
      </c>
      <c r="H50" s="12">
        <v>6</v>
      </c>
      <c r="I50" s="12">
        <f>H50*'აღრიცხვის უწყისი'!G94</f>
        <v>0.84000000000000008</v>
      </c>
      <c r="J50" s="12">
        <f>H50*'აღრიცხვის უწყისი'!H43</f>
        <v>0.12</v>
      </c>
      <c r="K50" s="12">
        <f t="shared" si="1"/>
        <v>0.96000000000000008</v>
      </c>
      <c r="L50" s="12">
        <f t="shared" si="2"/>
        <v>0.96000000000000008</v>
      </c>
      <c r="M50" s="12"/>
    </row>
    <row r="51" spans="1:13" x14ac:dyDescent="0.25">
      <c r="A51" s="12">
        <v>4</v>
      </c>
      <c r="B51" s="41"/>
      <c r="C51" s="12">
        <v>24</v>
      </c>
      <c r="D51" s="12"/>
      <c r="E51" s="12"/>
      <c r="F51" s="12"/>
      <c r="G51" s="12">
        <f t="shared" si="0"/>
        <v>0</v>
      </c>
      <c r="H51" s="12">
        <v>4</v>
      </c>
      <c r="I51" s="12">
        <f>H51*'აღრიცხვის უწყისი'!G48</f>
        <v>0.92</v>
      </c>
      <c r="J51" s="12">
        <f>H51*'აღრიცხვის უწყისი'!H48</f>
        <v>0.12</v>
      </c>
      <c r="K51" s="12">
        <f t="shared" si="1"/>
        <v>1.04</v>
      </c>
      <c r="L51" s="12">
        <f t="shared" si="2"/>
        <v>1.04</v>
      </c>
      <c r="M51" s="12"/>
    </row>
    <row r="52" spans="1:13" x14ac:dyDescent="0.25">
      <c r="A52" s="12">
        <v>5</v>
      </c>
      <c r="B52" s="41"/>
      <c r="C52" s="12">
        <v>36</v>
      </c>
      <c r="D52" s="12"/>
      <c r="E52" s="12"/>
      <c r="F52" s="12"/>
      <c r="G52" s="12">
        <f t="shared" si="0"/>
        <v>0</v>
      </c>
      <c r="H52" s="12">
        <v>1</v>
      </c>
      <c r="I52" s="12">
        <f>'აღრიცხვის უწყისი'!G64</f>
        <v>0.56000000000000005</v>
      </c>
      <c r="J52" s="12">
        <f>'აღრიცხვის უწყისი'!H64</f>
        <v>0.06</v>
      </c>
      <c r="K52" s="12">
        <f t="shared" si="1"/>
        <v>0.62000000000000011</v>
      </c>
      <c r="L52" s="12">
        <f t="shared" si="2"/>
        <v>0.62000000000000011</v>
      </c>
      <c r="M52" s="12"/>
    </row>
    <row r="53" spans="1:13" x14ac:dyDescent="0.25">
      <c r="A53" s="40" t="s">
        <v>96</v>
      </c>
      <c r="B53" s="40"/>
      <c r="C53" s="40"/>
      <c r="D53" s="31">
        <f>SUM(D48:D52)</f>
        <v>0</v>
      </c>
      <c r="E53" s="30">
        <f>SUM(E48:E52)</f>
        <v>0</v>
      </c>
      <c r="F53" s="30">
        <f>SUM(F48:F52)</f>
        <v>0</v>
      </c>
      <c r="G53" s="30">
        <f>SUM(G48:G52)</f>
        <v>0</v>
      </c>
      <c r="H53" s="31">
        <f>SUM(H48:H52)</f>
        <v>17</v>
      </c>
      <c r="I53" s="30">
        <f>SUM(I48:I52)</f>
        <v>2.68</v>
      </c>
      <c r="J53" s="30">
        <f>SUM(J48:J52)</f>
        <v>0.36</v>
      </c>
      <c r="K53" s="30">
        <f>SUM(K48:K52)</f>
        <v>3.04</v>
      </c>
      <c r="L53" s="30">
        <f>SUM(L48:L52)</f>
        <v>3.04</v>
      </c>
      <c r="M53" s="29"/>
    </row>
    <row r="54" spans="1:13" x14ac:dyDescent="0.25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</row>
    <row r="55" spans="1:13" x14ac:dyDescent="0.25">
      <c r="A55" s="12">
        <v>1</v>
      </c>
      <c r="B55" s="41" t="s">
        <v>233</v>
      </c>
      <c r="C55" s="12">
        <v>16</v>
      </c>
      <c r="D55" s="12"/>
      <c r="E55" s="12"/>
      <c r="F55" s="12"/>
      <c r="G55" s="12">
        <f t="shared" si="0"/>
        <v>0</v>
      </c>
      <c r="H55" s="12">
        <v>1</v>
      </c>
      <c r="I55" s="12">
        <f>H55*'აღრიცხვის უწყისი'!G116</f>
        <v>0.08</v>
      </c>
      <c r="J55" s="12">
        <f>'აღრიცხვის უწყისი'!H116</f>
        <v>0.01</v>
      </c>
      <c r="K55" s="12">
        <f t="shared" si="1"/>
        <v>0.09</v>
      </c>
      <c r="L55" s="12">
        <f t="shared" si="2"/>
        <v>0.09</v>
      </c>
      <c r="M55" s="12"/>
    </row>
    <row r="56" spans="1:13" x14ac:dyDescent="0.25">
      <c r="A56" s="12">
        <v>2</v>
      </c>
      <c r="B56" s="41"/>
      <c r="C56" s="12">
        <v>20</v>
      </c>
      <c r="D56" s="12"/>
      <c r="E56" s="12"/>
      <c r="F56" s="12"/>
      <c r="G56" s="12">
        <f t="shared" si="0"/>
        <v>0</v>
      </c>
      <c r="H56" s="12">
        <v>3</v>
      </c>
      <c r="I56" s="12">
        <f>H56*'აღრიცხვის უწყისი'!G121</f>
        <v>0.42000000000000004</v>
      </c>
      <c r="J56" s="12">
        <f>H56*'აღრიცხვის უწყისი'!H121</f>
        <v>0.06</v>
      </c>
      <c r="K56" s="12">
        <f t="shared" si="1"/>
        <v>0.48000000000000004</v>
      </c>
      <c r="L56" s="12">
        <f t="shared" si="2"/>
        <v>0.48000000000000004</v>
      </c>
      <c r="M56" s="12"/>
    </row>
    <row r="57" spans="1:13" x14ac:dyDescent="0.25">
      <c r="A57" s="12">
        <v>3</v>
      </c>
      <c r="B57" s="41"/>
      <c r="C57" s="12">
        <v>24</v>
      </c>
      <c r="D57" s="12"/>
      <c r="E57" s="12"/>
      <c r="F57" s="12"/>
      <c r="G57" s="12">
        <f t="shared" si="0"/>
        <v>0</v>
      </c>
      <c r="H57" s="12">
        <v>1</v>
      </c>
      <c r="I57" s="12">
        <f>'აღრიცხვის უწყისი'!G27</f>
        <v>0.23</v>
      </c>
      <c r="J57" s="12">
        <f>'აღრიცხვის უწყისი'!H27</f>
        <v>0.03</v>
      </c>
      <c r="K57" s="12">
        <f t="shared" si="1"/>
        <v>0.26</v>
      </c>
      <c r="L57" s="12">
        <f t="shared" si="2"/>
        <v>0.26</v>
      </c>
      <c r="M57" s="12"/>
    </row>
    <row r="58" spans="1:13" x14ac:dyDescent="0.25">
      <c r="A58" s="40" t="s">
        <v>96</v>
      </c>
      <c r="B58" s="40"/>
      <c r="C58" s="40"/>
      <c r="D58" s="31">
        <f>SUM(D55:D57)</f>
        <v>0</v>
      </c>
      <c r="E58" s="30">
        <f>SUM(E55:E57)</f>
        <v>0</v>
      </c>
      <c r="F58" s="30">
        <f>SUM(F55:F57)</f>
        <v>0</v>
      </c>
      <c r="G58" s="30">
        <f>SUM(G55:G57)</f>
        <v>0</v>
      </c>
      <c r="H58" s="31">
        <f>SUM(H55:H57)</f>
        <v>5</v>
      </c>
      <c r="I58" s="30">
        <f>SUM(I55:I57)</f>
        <v>0.73</v>
      </c>
      <c r="J58" s="30">
        <f>SUM(J55:J57)</f>
        <v>9.9999999999999992E-2</v>
      </c>
      <c r="K58" s="30">
        <f>SUM(K55:K57)</f>
        <v>0.83000000000000007</v>
      </c>
      <c r="L58" s="30">
        <f>SUM(L55:L57)</f>
        <v>0.83000000000000007</v>
      </c>
      <c r="M58" s="29"/>
    </row>
    <row r="59" spans="1:13" x14ac:dyDescent="0.25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</row>
    <row r="60" spans="1:13" x14ac:dyDescent="0.25">
      <c r="A60" s="12">
        <v>1</v>
      </c>
      <c r="B60" s="34" t="s">
        <v>238</v>
      </c>
      <c r="C60" s="12">
        <v>20</v>
      </c>
      <c r="D60" s="12"/>
      <c r="E60" s="12"/>
      <c r="F60" s="12"/>
      <c r="G60" s="12">
        <f t="shared" si="0"/>
        <v>0</v>
      </c>
      <c r="H60" s="12">
        <v>1</v>
      </c>
      <c r="I60" s="12">
        <f>'აღრიცხვის უწყისი'!G92</f>
        <v>0.14000000000000001</v>
      </c>
      <c r="J60" s="12">
        <f>'აღრიცხვის უწყისი'!H92</f>
        <v>0.02</v>
      </c>
      <c r="K60" s="12">
        <f t="shared" si="1"/>
        <v>0.16</v>
      </c>
      <c r="L60" s="12">
        <f t="shared" si="2"/>
        <v>0.16</v>
      </c>
      <c r="M60" s="12"/>
    </row>
    <row r="61" spans="1:13" x14ac:dyDescent="0.25">
      <c r="A61" s="40" t="s">
        <v>96</v>
      </c>
      <c r="B61" s="40"/>
      <c r="C61" s="40"/>
      <c r="D61" s="31">
        <f>SUM(D60:D60)</f>
        <v>0</v>
      </c>
      <c r="E61" s="30">
        <f>SUM(E60:E60)</f>
        <v>0</v>
      </c>
      <c r="F61" s="30">
        <f>SUM(F60:F60)</f>
        <v>0</v>
      </c>
      <c r="G61" s="30">
        <f>SUM(G60:G60)</f>
        <v>0</v>
      </c>
      <c r="H61" s="31">
        <f>SUM(H60:H60)</f>
        <v>1</v>
      </c>
      <c r="I61" s="30">
        <f>SUM(I60:I60)</f>
        <v>0.14000000000000001</v>
      </c>
      <c r="J61" s="30">
        <f>SUM(J60:J60)</f>
        <v>0.02</v>
      </c>
      <c r="K61" s="30">
        <f>SUM(K60:K60)</f>
        <v>0.16</v>
      </c>
      <c r="L61" s="30">
        <f>SUM(L60:L60)</f>
        <v>0.16</v>
      </c>
      <c r="M61" s="29"/>
    </row>
    <row r="62" spans="1:13" x14ac:dyDescent="0.25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</row>
    <row r="63" spans="1:13" x14ac:dyDescent="0.25">
      <c r="A63" s="41" t="s">
        <v>222</v>
      </c>
      <c r="B63" s="41"/>
      <c r="C63" s="41"/>
      <c r="D63" s="12"/>
      <c r="E63" s="12"/>
      <c r="F63" s="12"/>
      <c r="G63" s="12"/>
      <c r="H63" s="31">
        <f t="shared" ref="H63:K63" si="3">H61+H58+H53+H46+H40+H35</f>
        <v>103</v>
      </c>
      <c r="I63" s="30">
        <f t="shared" si="3"/>
        <v>15.860000000000001</v>
      </c>
      <c r="J63" s="30">
        <f t="shared" si="3"/>
        <v>1.9500000000000002</v>
      </c>
      <c r="K63" s="30">
        <f t="shared" si="3"/>
        <v>17.810000000000002</v>
      </c>
      <c r="L63" s="30">
        <f>L61+L58+L53+L46+L40+L35</f>
        <v>17.810000000000002</v>
      </c>
      <c r="M63" s="12"/>
    </row>
    <row r="64" spans="1:13" x14ac:dyDescent="0.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</row>
    <row r="65" spans="1:13" x14ac:dyDescent="0.25">
      <c r="A65" s="1" t="s">
        <v>223</v>
      </c>
      <c r="D65" s="35"/>
      <c r="E65" s="35"/>
      <c r="F65" s="35"/>
      <c r="G65" s="35"/>
      <c r="H65" s="35"/>
      <c r="I65" s="35"/>
      <c r="J65" s="35"/>
      <c r="K65" s="35"/>
      <c r="L65" s="35"/>
      <c r="M65" s="35"/>
    </row>
    <row r="66" spans="1:13" x14ac:dyDescent="0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</row>
    <row r="67" spans="1:13" x14ac:dyDescent="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</row>
    <row r="68" spans="1:13" x14ac:dyDescent="0.25">
      <c r="A68" s="1" t="s">
        <v>224</v>
      </c>
      <c r="F68" s="35" t="str">
        <f>D10</f>
        <v>თ._სარდლიშვილი</v>
      </c>
      <c r="G68" s="35"/>
      <c r="H68" s="35"/>
      <c r="I68" s="35"/>
      <c r="J68" s="35"/>
      <c r="K68" s="35"/>
      <c r="L68" s="35"/>
      <c r="M68" s="35"/>
    </row>
    <row r="69" spans="1:13" x14ac:dyDescent="0.25">
      <c r="A69" s="35"/>
      <c r="B69" s="35"/>
      <c r="C69" s="35"/>
      <c r="D69" s="35"/>
      <c r="E69" s="35"/>
      <c r="F69" s="36" t="s">
        <v>226</v>
      </c>
      <c r="G69" s="36"/>
      <c r="H69" s="36"/>
      <c r="I69" s="36"/>
      <c r="J69" s="36"/>
      <c r="K69" s="36"/>
      <c r="L69" s="36"/>
      <c r="M69" s="36"/>
    </row>
    <row r="70" spans="1:13" x14ac:dyDescent="0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</row>
    <row r="71" spans="1:13" x14ac:dyDescent="0.25">
      <c r="A71" s="35"/>
      <c r="B71" s="35"/>
      <c r="C71" s="35"/>
      <c r="D71" s="35"/>
      <c r="E71" s="35"/>
      <c r="F71" s="38"/>
      <c r="G71" s="38"/>
      <c r="H71" s="38"/>
      <c r="I71" s="38"/>
      <c r="J71" s="38"/>
      <c r="K71" s="38"/>
      <c r="L71" s="38"/>
      <c r="M71" s="38"/>
    </row>
    <row r="72" spans="1:13" x14ac:dyDescent="0.25">
      <c r="F72" s="37" t="s">
        <v>225</v>
      </c>
      <c r="G72" s="37"/>
      <c r="H72" s="37"/>
      <c r="I72" s="37"/>
      <c r="J72" s="37"/>
      <c r="K72" s="37"/>
      <c r="L72" s="37"/>
      <c r="M72" s="37"/>
    </row>
  </sheetData>
  <mergeCells count="100">
    <mergeCell ref="M24:M26"/>
    <mergeCell ref="D24:L24"/>
    <mergeCell ref="A17:C22"/>
    <mergeCell ref="A24:A26"/>
    <mergeCell ref="K17:M22"/>
    <mergeCell ref="A23:L23"/>
    <mergeCell ref="B24:B26"/>
    <mergeCell ref="C24:C26"/>
    <mergeCell ref="D25:G25"/>
    <mergeCell ref="H25:K25"/>
    <mergeCell ref="L25:L26"/>
    <mergeCell ref="D22:E22"/>
    <mergeCell ref="F22:H22"/>
    <mergeCell ref="I22:J22"/>
    <mergeCell ref="D20:E20"/>
    <mergeCell ref="F20:H20"/>
    <mergeCell ref="I20:J20"/>
    <mergeCell ref="D21:E21"/>
    <mergeCell ref="F21:H21"/>
    <mergeCell ref="I21:J21"/>
    <mergeCell ref="D18:E18"/>
    <mergeCell ref="F18:H18"/>
    <mergeCell ref="I18:J18"/>
    <mergeCell ref="D19:E19"/>
    <mergeCell ref="F19:H19"/>
    <mergeCell ref="I19:J19"/>
    <mergeCell ref="A16:G16"/>
    <mergeCell ref="H15:M15"/>
    <mergeCell ref="H16:M16"/>
    <mergeCell ref="D17:E17"/>
    <mergeCell ref="F17:H17"/>
    <mergeCell ref="I17:J17"/>
    <mergeCell ref="A13:C14"/>
    <mergeCell ref="E13:G13"/>
    <mergeCell ref="E14:G14"/>
    <mergeCell ref="I13:M13"/>
    <mergeCell ref="I14:M14"/>
    <mergeCell ref="A15:G15"/>
    <mergeCell ref="A11:C11"/>
    <mergeCell ref="E11:F11"/>
    <mergeCell ref="H11:I11"/>
    <mergeCell ref="K11:L11"/>
    <mergeCell ref="C12:D12"/>
    <mergeCell ref="E12:F12"/>
    <mergeCell ref="H12:I12"/>
    <mergeCell ref="K12:L12"/>
    <mergeCell ref="A9:G9"/>
    <mergeCell ref="H9:I9"/>
    <mergeCell ref="L9:M9"/>
    <mergeCell ref="A10:C10"/>
    <mergeCell ref="D10:H10"/>
    <mergeCell ref="I10:J10"/>
    <mergeCell ref="K10:M10"/>
    <mergeCell ref="A7:C7"/>
    <mergeCell ref="D7:G7"/>
    <mergeCell ref="H7:J7"/>
    <mergeCell ref="K7:M7"/>
    <mergeCell ref="A8:B8"/>
    <mergeCell ref="K8:L8"/>
    <mergeCell ref="C8:E8"/>
    <mergeCell ref="H8:I8"/>
    <mergeCell ref="A5:C5"/>
    <mergeCell ref="D5:I5"/>
    <mergeCell ref="J5:K5"/>
    <mergeCell ref="L5:M5"/>
    <mergeCell ref="A4:E4"/>
    <mergeCell ref="A6:E6"/>
    <mergeCell ref="F4:M4"/>
    <mergeCell ref="F6:M6"/>
    <mergeCell ref="A1:M1"/>
    <mergeCell ref="A2:M2"/>
    <mergeCell ref="A3:G3"/>
    <mergeCell ref="H3:M3"/>
    <mergeCell ref="B28:B34"/>
    <mergeCell ref="A35:C35"/>
    <mergeCell ref="A36:M36"/>
    <mergeCell ref="A41:M41"/>
    <mergeCell ref="B37:B39"/>
    <mergeCell ref="A40:C40"/>
    <mergeCell ref="A46:C46"/>
    <mergeCell ref="A47:M47"/>
    <mergeCell ref="B42:B45"/>
    <mergeCell ref="A53:C53"/>
    <mergeCell ref="A54:M54"/>
    <mergeCell ref="B48:B52"/>
    <mergeCell ref="A58:C58"/>
    <mergeCell ref="A59:M59"/>
    <mergeCell ref="B55:B57"/>
    <mergeCell ref="A61:C61"/>
    <mergeCell ref="A62:M62"/>
    <mergeCell ref="A63:C63"/>
    <mergeCell ref="F68:M68"/>
    <mergeCell ref="F69:M69"/>
    <mergeCell ref="F72:M72"/>
    <mergeCell ref="F70:M71"/>
    <mergeCell ref="A69:E71"/>
    <mergeCell ref="A66:M67"/>
    <mergeCell ref="A64:M64"/>
    <mergeCell ref="D65:F65"/>
    <mergeCell ref="G65:M65"/>
  </mergeCells>
  <dataValidations count="1">
    <dataValidation type="list" allowBlank="1" showInputMessage="1" showErrorMessage="1" sqref="D10:H10">
      <formula1>$AU$4:$AU$22</formula1>
    </dataValidation>
  </dataValidations>
  <pageMargins left="0.19685039370078741" right="0.19685039370078741" top="0.19685039370078741" bottom="0.19685039370078741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134"/>
  <sheetViews>
    <sheetView view="pageLayout" topLeftCell="C1" zoomScaleNormal="100" workbookViewId="0">
      <selection activeCell="I14" sqref="I14"/>
    </sheetView>
  </sheetViews>
  <sheetFormatPr defaultRowHeight="15" outlineLevelCol="1" x14ac:dyDescent="0.25"/>
  <cols>
    <col min="1" max="1" width="13" style="1" hidden="1" customWidth="1" outlineLevel="1"/>
    <col min="2" max="2" width="9.140625" style="1" hidden="1" customWidth="1" outlineLevel="1"/>
    <col min="3" max="3" width="5.28515625" style="1" customWidth="1" collapsed="1"/>
    <col min="4" max="4" width="12.85546875" style="1" customWidth="1"/>
    <col min="5" max="5" width="8.140625" style="1" customWidth="1"/>
    <col min="6" max="6" width="8.28515625" style="1" customWidth="1"/>
    <col min="7" max="8" width="9.140625" style="1"/>
    <col min="9" max="9" width="10.7109375" style="1" customWidth="1"/>
    <col min="10" max="11" width="11.42578125" style="1" customWidth="1"/>
    <col min="12" max="12" width="9.42578125" style="1" customWidth="1"/>
    <col min="13" max="13" width="7.140625" style="1" customWidth="1"/>
    <col min="14" max="68" width="9.140625" style="1"/>
    <col min="69" max="69" width="49.140625" style="1" customWidth="1"/>
    <col min="70" max="70" width="14.7109375" style="1" customWidth="1"/>
    <col min="71" max="71" width="18.28515625" style="1" customWidth="1"/>
    <col min="72" max="73" width="17.85546875" style="1" customWidth="1"/>
    <col min="74" max="74" width="12.85546875" style="1" customWidth="1"/>
    <col min="75" max="75" width="15.140625" style="1" customWidth="1"/>
    <col min="76" max="76" width="9.85546875" style="1" customWidth="1"/>
    <col min="77" max="77" width="9.140625" style="1" customWidth="1"/>
    <col min="78" max="83" width="10.42578125" style="1" customWidth="1"/>
    <col min="84" max="84" width="10.42578125" style="4" customWidth="1"/>
    <col min="85" max="89" width="10.42578125" style="1" customWidth="1"/>
    <col min="90" max="98" width="12.140625" style="1" customWidth="1"/>
    <col min="99" max="99" width="15.140625" style="1" customWidth="1"/>
    <col min="100" max="100" width="9.140625" style="1"/>
    <col min="101" max="101" width="9.140625" style="1" customWidth="1"/>
    <col min="102" max="16384" width="9.140625" style="1"/>
  </cols>
  <sheetData>
    <row r="1" spans="3:100" ht="31.5" x14ac:dyDescent="0.35">
      <c r="C1" s="67" t="s">
        <v>0</v>
      </c>
      <c r="D1" s="67"/>
      <c r="E1" s="67"/>
      <c r="F1" s="67"/>
      <c r="G1" s="67"/>
      <c r="H1" s="67"/>
      <c r="I1" s="67"/>
      <c r="J1" s="67"/>
      <c r="K1" s="67"/>
      <c r="L1" s="67"/>
      <c r="M1" s="67"/>
      <c r="BV1" s="1" t="s">
        <v>46</v>
      </c>
      <c r="BW1" s="1" t="s">
        <v>47</v>
      </c>
      <c r="BX1" s="1" t="s">
        <v>48</v>
      </c>
      <c r="BY1" s="1" t="s">
        <v>49</v>
      </c>
      <c r="BZ1" s="1" t="s">
        <v>51</v>
      </c>
      <c r="CA1" s="1" t="s">
        <v>50</v>
      </c>
      <c r="CB1" s="2" t="s">
        <v>52</v>
      </c>
      <c r="CC1" s="1" t="s">
        <v>53</v>
      </c>
      <c r="CD1" s="1" t="s">
        <v>55</v>
      </c>
      <c r="CE1" s="1" t="s">
        <v>69</v>
      </c>
      <c r="CF1" s="3" t="s">
        <v>70</v>
      </c>
      <c r="CG1" s="1" t="s">
        <v>71</v>
      </c>
      <c r="CH1" s="1" t="s">
        <v>67</v>
      </c>
      <c r="CI1" s="1" t="s">
        <v>65</v>
      </c>
      <c r="CJ1" s="1" t="s">
        <v>64</v>
      </c>
      <c r="CK1" s="1" t="s">
        <v>66</v>
      </c>
      <c r="CL1" s="2" t="s">
        <v>68</v>
      </c>
      <c r="CM1" s="2" t="s">
        <v>86</v>
      </c>
      <c r="CN1" s="2" t="s">
        <v>56</v>
      </c>
      <c r="CO1" s="2" t="s">
        <v>57</v>
      </c>
      <c r="CP1" s="2" t="s">
        <v>58</v>
      </c>
      <c r="CQ1" s="2" t="s">
        <v>59</v>
      </c>
      <c r="CR1" s="2" t="s">
        <v>60</v>
      </c>
      <c r="CS1" s="2" t="s">
        <v>61</v>
      </c>
      <c r="CT1" s="2" t="s">
        <v>85</v>
      </c>
      <c r="CU1" s="2" t="s">
        <v>63</v>
      </c>
      <c r="CV1" s="2" t="s">
        <v>62</v>
      </c>
    </row>
    <row r="2" spans="3:100" ht="18" x14ac:dyDescent="0.35">
      <c r="C2" s="68" t="s">
        <v>1</v>
      </c>
      <c r="D2" s="68"/>
      <c r="E2" s="68"/>
      <c r="F2" s="68"/>
      <c r="G2" s="68"/>
      <c r="H2" s="68"/>
      <c r="I2" s="44"/>
      <c r="J2" s="44"/>
      <c r="K2" s="44"/>
      <c r="L2" s="44"/>
      <c r="M2" s="44"/>
      <c r="BS2" s="35" t="s">
        <v>45</v>
      </c>
      <c r="BT2" s="35"/>
      <c r="BU2" s="4">
        <v>1</v>
      </c>
      <c r="BV2" s="1">
        <v>1</v>
      </c>
      <c r="BW2" s="1">
        <v>1</v>
      </c>
      <c r="BX2" s="1">
        <v>1</v>
      </c>
      <c r="BY2" s="1">
        <v>1</v>
      </c>
      <c r="BZ2" s="1">
        <v>1</v>
      </c>
      <c r="CA2" s="1">
        <v>1</v>
      </c>
      <c r="CB2" s="1">
        <v>1</v>
      </c>
      <c r="CC2" s="1">
        <v>1</v>
      </c>
      <c r="CD2" s="1">
        <v>1</v>
      </c>
      <c r="CE2" s="1">
        <v>1</v>
      </c>
      <c r="CF2" s="4">
        <v>1</v>
      </c>
      <c r="CG2" s="1">
        <v>1</v>
      </c>
      <c r="CH2" s="1">
        <v>1</v>
      </c>
      <c r="CI2" s="1">
        <v>1</v>
      </c>
      <c r="CJ2" s="1">
        <v>1</v>
      </c>
      <c r="CK2" s="1">
        <v>1</v>
      </c>
      <c r="CL2" s="1">
        <v>1</v>
      </c>
      <c r="CM2" s="1">
        <v>1</v>
      </c>
      <c r="CN2" s="1">
        <v>1</v>
      </c>
      <c r="CO2" s="1">
        <v>1</v>
      </c>
      <c r="CP2" s="1">
        <v>1</v>
      </c>
      <c r="CQ2" s="1">
        <v>1</v>
      </c>
      <c r="CR2" s="1">
        <v>1</v>
      </c>
      <c r="CS2" s="1">
        <v>1</v>
      </c>
      <c r="CT2" s="1">
        <v>1</v>
      </c>
      <c r="CU2" s="1">
        <v>1</v>
      </c>
      <c r="CV2" s="1">
        <v>1</v>
      </c>
    </row>
    <row r="3" spans="3:100" x14ac:dyDescent="0.25">
      <c r="C3" s="69" t="s">
        <v>2</v>
      </c>
      <c r="D3" s="70"/>
      <c r="E3" s="70"/>
      <c r="F3" s="70"/>
      <c r="G3" s="70"/>
      <c r="H3" s="71"/>
      <c r="I3" s="71"/>
      <c r="J3" s="71"/>
      <c r="K3" s="71"/>
      <c r="L3" s="71"/>
      <c r="M3" s="72"/>
      <c r="BR3" s="1" t="s">
        <v>156</v>
      </c>
      <c r="BS3" s="65" t="s">
        <v>156</v>
      </c>
      <c r="BT3" s="1" t="s">
        <v>46</v>
      </c>
      <c r="BU3" s="1">
        <v>2</v>
      </c>
      <c r="BV3" s="1">
        <v>2</v>
      </c>
      <c r="BW3" s="1">
        <v>2</v>
      </c>
      <c r="BX3" s="1">
        <v>2</v>
      </c>
      <c r="BY3" s="1">
        <v>2</v>
      </c>
      <c r="BZ3" s="1">
        <v>2</v>
      </c>
      <c r="CA3" s="1">
        <v>2</v>
      </c>
      <c r="CB3" s="1">
        <v>2</v>
      </c>
      <c r="CC3" s="1">
        <v>2</v>
      </c>
      <c r="CD3" s="1">
        <v>2</v>
      </c>
      <c r="CE3" s="1">
        <v>2</v>
      </c>
      <c r="CF3" s="4" t="s">
        <v>74</v>
      </c>
      <c r="CG3" s="1">
        <v>2</v>
      </c>
      <c r="CH3" s="1">
        <v>2</v>
      </c>
      <c r="CI3" s="1">
        <v>2</v>
      </c>
      <c r="CJ3" s="1">
        <v>2</v>
      </c>
      <c r="CK3" s="1">
        <v>2</v>
      </c>
      <c r="CL3" s="1">
        <v>2</v>
      </c>
      <c r="CM3" s="1">
        <v>2</v>
      </c>
      <c r="CN3" s="1">
        <v>2</v>
      </c>
      <c r="CO3" s="1">
        <v>2</v>
      </c>
      <c r="CP3" s="1">
        <v>2</v>
      </c>
      <c r="CQ3" s="1">
        <v>2</v>
      </c>
      <c r="CR3" s="1">
        <v>2</v>
      </c>
      <c r="CS3" s="1">
        <v>2</v>
      </c>
      <c r="CT3" s="1">
        <v>2</v>
      </c>
      <c r="CU3" s="1">
        <v>2</v>
      </c>
      <c r="CV3" s="1">
        <v>2</v>
      </c>
    </row>
    <row r="4" spans="3:100" x14ac:dyDescent="0.25">
      <c r="C4" s="63" t="s">
        <v>3</v>
      </c>
      <c r="D4" s="63"/>
      <c r="E4" s="63"/>
      <c r="F4" s="63"/>
      <c r="G4" s="63"/>
      <c r="H4" s="64"/>
      <c r="I4" s="64"/>
      <c r="J4" s="64"/>
      <c r="K4" s="64"/>
      <c r="L4" s="64"/>
      <c r="M4" s="64"/>
      <c r="BR4" s="1" t="s">
        <v>157</v>
      </c>
      <c r="BS4" s="65"/>
      <c r="BT4" s="1" t="s">
        <v>47</v>
      </c>
      <c r="BU4" s="1">
        <v>3</v>
      </c>
      <c r="BV4" s="1">
        <v>3</v>
      </c>
      <c r="BW4" s="1">
        <v>3</v>
      </c>
      <c r="BX4" s="1">
        <v>3</v>
      </c>
      <c r="BY4" s="1">
        <v>3</v>
      </c>
      <c r="BZ4" s="1">
        <v>3</v>
      </c>
      <c r="CA4" s="1">
        <v>3</v>
      </c>
      <c r="CB4" s="1">
        <v>3</v>
      </c>
      <c r="CC4" s="1">
        <v>3</v>
      </c>
      <c r="CD4" s="1">
        <v>3</v>
      </c>
      <c r="CE4" s="1">
        <v>3</v>
      </c>
      <c r="CF4" s="4">
        <v>2</v>
      </c>
      <c r="CG4" s="1">
        <v>3</v>
      </c>
      <c r="CH4" s="1">
        <v>3</v>
      </c>
      <c r="CI4" s="1">
        <v>3</v>
      </c>
      <c r="CJ4" s="1">
        <v>3</v>
      </c>
      <c r="CK4" s="1">
        <v>3</v>
      </c>
      <c r="CL4" s="1">
        <v>3</v>
      </c>
      <c r="CM4" s="1">
        <v>3</v>
      </c>
      <c r="CN4" s="1">
        <v>3</v>
      </c>
      <c r="CO4" s="1">
        <v>3</v>
      </c>
      <c r="CP4" s="1">
        <v>3</v>
      </c>
      <c r="CQ4" s="1">
        <v>3</v>
      </c>
      <c r="CR4" s="1">
        <v>3</v>
      </c>
      <c r="CS4" s="1">
        <v>3</v>
      </c>
      <c r="CT4" s="1">
        <v>3</v>
      </c>
      <c r="CU4" s="1">
        <v>3</v>
      </c>
      <c r="CV4" s="1">
        <v>3</v>
      </c>
    </row>
    <row r="5" spans="3:100" x14ac:dyDescent="0.25">
      <c r="C5" s="63" t="s">
        <v>4</v>
      </c>
      <c r="D5" s="63"/>
      <c r="E5" s="91" t="s">
        <v>227</v>
      </c>
      <c r="F5" s="92"/>
      <c r="G5" s="92"/>
      <c r="H5" s="92"/>
      <c r="I5" s="92"/>
      <c r="J5" s="92"/>
      <c r="K5" s="92"/>
      <c r="L5" s="92"/>
      <c r="M5" s="92"/>
      <c r="BR5" s="1" t="s">
        <v>158</v>
      </c>
      <c r="BS5" s="65"/>
      <c r="BT5" s="1" t="s">
        <v>48</v>
      </c>
      <c r="BU5" s="4">
        <v>4</v>
      </c>
      <c r="BV5" s="1">
        <v>4</v>
      </c>
      <c r="BW5" s="1">
        <v>4</v>
      </c>
      <c r="BX5" s="1">
        <v>4</v>
      </c>
      <c r="BY5" s="1">
        <v>4</v>
      </c>
      <c r="BZ5" s="1">
        <v>4</v>
      </c>
      <c r="CA5" s="1">
        <v>4</v>
      </c>
      <c r="CB5" s="1">
        <v>4</v>
      </c>
      <c r="CC5" s="1">
        <v>4</v>
      </c>
      <c r="CD5" s="1">
        <v>4</v>
      </c>
      <c r="CE5" s="1">
        <v>4</v>
      </c>
      <c r="CF5" s="4">
        <v>3</v>
      </c>
      <c r="CG5" s="1">
        <v>4</v>
      </c>
      <c r="CH5" s="1">
        <v>4</v>
      </c>
      <c r="CI5" s="1">
        <v>4</v>
      </c>
      <c r="CJ5" s="1">
        <v>4</v>
      </c>
      <c r="CK5" s="1">
        <v>4</v>
      </c>
      <c r="CL5" s="1">
        <v>4</v>
      </c>
      <c r="CM5" s="1">
        <v>4</v>
      </c>
      <c r="CN5" s="1">
        <v>4</v>
      </c>
      <c r="CO5" s="1">
        <v>4</v>
      </c>
      <c r="CP5" s="1">
        <v>4</v>
      </c>
      <c r="CQ5" s="1">
        <v>4</v>
      </c>
      <c r="CR5" s="1">
        <v>4</v>
      </c>
      <c r="CS5" s="1">
        <v>4</v>
      </c>
      <c r="CT5" s="1">
        <v>4</v>
      </c>
      <c r="CU5" s="1">
        <v>4</v>
      </c>
      <c r="CV5" s="1">
        <v>4</v>
      </c>
    </row>
    <row r="6" spans="3:100" x14ac:dyDescent="0.25">
      <c r="C6" s="63" t="s">
        <v>5</v>
      </c>
      <c r="D6" s="63"/>
      <c r="E6" s="60"/>
      <c r="F6" s="61"/>
      <c r="G6" s="61"/>
      <c r="H6" s="61"/>
      <c r="I6" s="62"/>
      <c r="J6" s="6" t="s">
        <v>6</v>
      </c>
      <c r="K6" s="60"/>
      <c r="L6" s="61"/>
      <c r="M6" s="62"/>
      <c r="BS6" s="65"/>
      <c r="BT6" s="1" t="s">
        <v>49</v>
      </c>
      <c r="BU6" s="1">
        <v>5</v>
      </c>
      <c r="BV6" s="1">
        <v>5</v>
      </c>
      <c r="BW6" s="1">
        <v>5</v>
      </c>
      <c r="BX6" s="1">
        <v>5</v>
      </c>
      <c r="BY6" s="1">
        <v>5</v>
      </c>
      <c r="BZ6" s="1">
        <v>5</v>
      </c>
      <c r="CA6" s="1">
        <v>5</v>
      </c>
      <c r="CB6" s="1">
        <v>5</v>
      </c>
      <c r="CC6" s="1">
        <v>5</v>
      </c>
      <c r="CD6" s="1">
        <v>5</v>
      </c>
      <c r="CE6" s="1">
        <v>5</v>
      </c>
      <c r="CF6" s="4">
        <v>4</v>
      </c>
      <c r="CG6" s="1" t="s">
        <v>75</v>
      </c>
      <c r="CH6" s="1">
        <v>5</v>
      </c>
      <c r="CI6" s="1">
        <v>5</v>
      </c>
      <c r="CJ6" s="1">
        <v>5</v>
      </c>
      <c r="CK6" s="1">
        <v>5</v>
      </c>
      <c r="CM6" s="1">
        <v>5</v>
      </c>
      <c r="CN6" s="1">
        <v>5</v>
      </c>
      <c r="CO6" s="1">
        <v>5</v>
      </c>
      <c r="CP6" s="1">
        <v>5</v>
      </c>
      <c r="CQ6" s="1">
        <v>5</v>
      </c>
      <c r="CR6" s="1">
        <v>5</v>
      </c>
      <c r="CS6" s="1">
        <v>5</v>
      </c>
      <c r="CT6" s="1">
        <v>5</v>
      </c>
      <c r="CU6" s="1">
        <v>5</v>
      </c>
      <c r="CV6" s="1">
        <v>5</v>
      </c>
    </row>
    <row r="7" spans="3:100" x14ac:dyDescent="0.25">
      <c r="C7" s="64" t="s">
        <v>7</v>
      </c>
      <c r="D7" s="64"/>
      <c r="E7" s="63" t="str">
        <f>პასპორი!D5</f>
        <v>საქართველოს სახელმწიფო ელექტროსისტემა</v>
      </c>
      <c r="F7" s="63"/>
      <c r="G7" s="63"/>
      <c r="H7" s="63"/>
      <c r="I7" s="63"/>
      <c r="J7" s="63"/>
      <c r="K7" s="63"/>
      <c r="L7" s="63"/>
      <c r="M7" s="63"/>
      <c r="BS7" s="65"/>
      <c r="BT7" s="1" t="s">
        <v>50</v>
      </c>
      <c r="BU7" s="1">
        <v>6</v>
      </c>
      <c r="BV7" s="1">
        <v>6</v>
      </c>
      <c r="BW7" s="1">
        <v>6</v>
      </c>
      <c r="BX7" s="1">
        <v>6</v>
      </c>
      <c r="BY7" s="1">
        <v>6</v>
      </c>
      <c r="BZ7" s="1">
        <v>6</v>
      </c>
      <c r="CA7" s="1">
        <v>6</v>
      </c>
      <c r="CB7" s="1">
        <v>6</v>
      </c>
      <c r="CC7" s="1">
        <v>6</v>
      </c>
      <c r="CD7" s="1">
        <v>6</v>
      </c>
      <c r="CE7" s="1">
        <v>6</v>
      </c>
      <c r="CF7" s="4" t="s">
        <v>75</v>
      </c>
      <c r="CG7" s="1">
        <v>5</v>
      </c>
      <c r="CH7" s="1">
        <v>6</v>
      </c>
      <c r="CI7" s="1">
        <v>6</v>
      </c>
      <c r="CJ7" s="1">
        <v>6</v>
      </c>
      <c r="CK7" s="1">
        <v>6</v>
      </c>
      <c r="CM7" s="1">
        <v>6</v>
      </c>
      <c r="CN7" s="1">
        <v>6</v>
      </c>
      <c r="CO7" s="1">
        <v>6</v>
      </c>
      <c r="CP7" s="1">
        <v>6</v>
      </c>
      <c r="CQ7" s="1">
        <v>6</v>
      </c>
      <c r="CR7" s="1">
        <v>6</v>
      </c>
      <c r="CS7" s="1">
        <v>6</v>
      </c>
      <c r="CT7" s="1">
        <v>6</v>
      </c>
      <c r="CU7" s="1">
        <v>6</v>
      </c>
      <c r="CV7" s="1">
        <v>6</v>
      </c>
    </row>
    <row r="8" spans="3:100" x14ac:dyDescent="0.25">
      <c r="C8" s="78" t="s">
        <v>8</v>
      </c>
      <c r="D8" s="78"/>
      <c r="E8" s="7" t="s">
        <v>239</v>
      </c>
      <c r="F8" s="7" t="s">
        <v>27</v>
      </c>
      <c r="G8" s="63" t="s">
        <v>9</v>
      </c>
      <c r="H8" s="63"/>
      <c r="I8" s="33"/>
      <c r="J8" s="7" t="s">
        <v>19</v>
      </c>
      <c r="K8" s="5">
        <v>100</v>
      </c>
      <c r="L8" s="7" t="s">
        <v>20</v>
      </c>
      <c r="M8" s="33">
        <v>0.5</v>
      </c>
      <c r="BS8" s="65"/>
      <c r="BT8" s="1" t="s">
        <v>51</v>
      </c>
      <c r="BU8" s="4">
        <v>7</v>
      </c>
      <c r="BV8" s="1">
        <v>7</v>
      </c>
      <c r="BW8" s="1">
        <v>7</v>
      </c>
      <c r="BX8" s="1">
        <v>7</v>
      </c>
      <c r="BY8" s="1">
        <v>7</v>
      </c>
      <c r="BZ8" s="1">
        <v>7</v>
      </c>
      <c r="CA8" s="1">
        <v>7</v>
      </c>
      <c r="CB8" s="1">
        <v>7</v>
      </c>
      <c r="CC8" s="1">
        <v>7</v>
      </c>
      <c r="CD8" s="1">
        <v>7</v>
      </c>
      <c r="CE8" s="1">
        <v>7</v>
      </c>
      <c r="CF8" s="4">
        <v>5</v>
      </c>
      <c r="CG8" s="1" t="s">
        <v>81</v>
      </c>
      <c r="CH8" s="1">
        <v>7</v>
      </c>
      <c r="CI8" s="1">
        <v>7</v>
      </c>
      <c r="CJ8" s="1">
        <v>7</v>
      </c>
      <c r="CK8" s="1">
        <v>7</v>
      </c>
      <c r="CM8" s="1">
        <v>7</v>
      </c>
      <c r="CN8" s="1">
        <v>7</v>
      </c>
      <c r="CO8" s="1">
        <v>7</v>
      </c>
      <c r="CP8" s="1">
        <v>7</v>
      </c>
      <c r="CQ8" s="1">
        <v>7</v>
      </c>
      <c r="CR8" s="1">
        <v>7</v>
      </c>
      <c r="CS8" s="1">
        <v>7</v>
      </c>
      <c r="CU8" s="1">
        <v>7</v>
      </c>
      <c r="CV8" s="1">
        <v>7</v>
      </c>
    </row>
    <row r="9" spans="3:100" x14ac:dyDescent="0.25">
      <c r="C9" s="78"/>
      <c r="D9" s="78"/>
      <c r="E9" s="7" t="s">
        <v>241</v>
      </c>
      <c r="F9" s="7" t="s">
        <v>28</v>
      </c>
      <c r="G9" s="63" t="s">
        <v>10</v>
      </c>
      <c r="H9" s="63"/>
      <c r="I9" s="60"/>
      <c r="J9" s="61"/>
      <c r="K9" s="61"/>
      <c r="L9" s="61"/>
      <c r="M9" s="62"/>
      <c r="BS9" s="65"/>
      <c r="BT9" s="1" t="s">
        <v>50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4">
        <v>6</v>
      </c>
      <c r="CG9" s="1">
        <v>6</v>
      </c>
      <c r="CH9" s="1">
        <v>8</v>
      </c>
      <c r="CI9" s="1">
        <v>8</v>
      </c>
      <c r="CJ9" s="1">
        <v>8</v>
      </c>
      <c r="CK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V9" s="1">
        <v>8</v>
      </c>
    </row>
    <row r="10" spans="3:100" x14ac:dyDescent="0.25">
      <c r="C10" s="78"/>
      <c r="D10" s="78"/>
      <c r="E10" s="7" t="s">
        <v>240</v>
      </c>
      <c r="F10" s="7" t="s">
        <v>28</v>
      </c>
      <c r="G10" s="63" t="s">
        <v>11</v>
      </c>
      <c r="H10" s="63"/>
      <c r="I10" s="33">
        <v>19994</v>
      </c>
      <c r="J10" s="7" t="s">
        <v>228</v>
      </c>
      <c r="K10" s="64"/>
      <c r="L10" s="64"/>
      <c r="M10" s="64"/>
      <c r="BS10" s="65"/>
      <c r="BT10" s="1" t="s">
        <v>52</v>
      </c>
      <c r="BU10" s="1">
        <v>9</v>
      </c>
      <c r="BV10" s="1">
        <v>9</v>
      </c>
      <c r="BW10" s="1">
        <v>9</v>
      </c>
      <c r="BX10" s="1">
        <v>9</v>
      </c>
      <c r="BY10" s="1">
        <v>9</v>
      </c>
      <c r="BZ10" s="1">
        <v>9</v>
      </c>
      <c r="CA10" s="1">
        <v>9</v>
      </c>
      <c r="CB10" s="1">
        <v>9</v>
      </c>
      <c r="CC10" s="1">
        <v>9</v>
      </c>
      <c r="CD10" s="1">
        <v>9</v>
      </c>
      <c r="CE10" s="1">
        <v>9</v>
      </c>
      <c r="CF10" s="4" t="s">
        <v>76</v>
      </c>
      <c r="CG10" s="1">
        <v>7</v>
      </c>
      <c r="CH10" s="1">
        <v>9</v>
      </c>
      <c r="CI10" s="1">
        <v>9</v>
      </c>
      <c r="CJ10" s="1">
        <v>9</v>
      </c>
      <c r="CK10" s="1">
        <v>9</v>
      </c>
      <c r="CM10" s="1">
        <v>9</v>
      </c>
      <c r="CN10" s="1">
        <v>9</v>
      </c>
      <c r="CO10" s="1">
        <v>9</v>
      </c>
      <c r="CP10" s="1">
        <v>9</v>
      </c>
      <c r="CQ10" s="1">
        <v>9</v>
      </c>
      <c r="CR10" s="1">
        <v>9</v>
      </c>
      <c r="CS10" s="1">
        <v>9</v>
      </c>
      <c r="CV10" s="1">
        <v>9</v>
      </c>
    </row>
    <row r="11" spans="3:100" x14ac:dyDescent="0.25">
      <c r="C11" s="78"/>
      <c r="D11" s="78"/>
      <c r="E11" s="7" t="s">
        <v>245</v>
      </c>
      <c r="F11" s="7" t="s">
        <v>28</v>
      </c>
      <c r="G11" s="63" t="s">
        <v>12</v>
      </c>
      <c r="H11" s="63"/>
      <c r="I11" s="60" t="s">
        <v>44</v>
      </c>
      <c r="J11" s="61"/>
      <c r="K11" s="61"/>
      <c r="L11" s="61"/>
      <c r="M11" s="62"/>
      <c r="BS11" s="65"/>
      <c r="BT11" s="1" t="s">
        <v>53</v>
      </c>
      <c r="BU11" s="4">
        <v>10</v>
      </c>
      <c r="BV11" s="1">
        <v>10</v>
      </c>
      <c r="BW11" s="1">
        <v>10</v>
      </c>
      <c r="BX11" s="1">
        <v>10</v>
      </c>
      <c r="BY11" s="1">
        <v>10</v>
      </c>
      <c r="BZ11" s="1">
        <v>10</v>
      </c>
      <c r="CA11" s="1">
        <v>10</v>
      </c>
      <c r="CB11" s="1">
        <v>10</v>
      </c>
      <c r="CC11" s="1">
        <v>10</v>
      </c>
      <c r="CD11" s="1">
        <v>10</v>
      </c>
      <c r="CE11" s="1">
        <v>10</v>
      </c>
      <c r="CF11" s="4">
        <v>7</v>
      </c>
      <c r="CG11" s="1">
        <v>8</v>
      </c>
      <c r="CH11" s="1">
        <v>10</v>
      </c>
      <c r="CI11" s="1">
        <v>10</v>
      </c>
      <c r="CJ11" s="1">
        <v>10</v>
      </c>
      <c r="CK11" s="1">
        <v>10</v>
      </c>
      <c r="CM11" s="1">
        <v>10</v>
      </c>
      <c r="CN11" s="1">
        <v>10</v>
      </c>
      <c r="CO11" s="1">
        <v>10</v>
      </c>
      <c r="CP11" s="1">
        <v>10</v>
      </c>
      <c r="CQ11" s="1">
        <v>10</v>
      </c>
      <c r="CR11" s="1">
        <v>10</v>
      </c>
      <c r="CS11" s="1">
        <v>10</v>
      </c>
      <c r="CV11" s="1">
        <v>10</v>
      </c>
    </row>
    <row r="12" spans="3:100" x14ac:dyDescent="0.25">
      <c r="C12" s="78"/>
      <c r="D12" s="78"/>
      <c r="E12" s="7" t="s">
        <v>242</v>
      </c>
      <c r="F12" s="7" t="s">
        <v>28</v>
      </c>
      <c r="G12" s="66" t="s">
        <v>13</v>
      </c>
      <c r="H12" s="66"/>
      <c r="I12" s="66"/>
      <c r="J12" s="63" t="str">
        <f>დათვალიერება!B14</f>
        <v>7რცხ 2მხ 1იფ +ნეკ +პნ</v>
      </c>
      <c r="K12" s="63"/>
      <c r="L12" s="63"/>
      <c r="M12" s="63"/>
      <c r="BS12" s="65"/>
      <c r="BT12" s="1" t="s">
        <v>54</v>
      </c>
      <c r="BU12" s="1">
        <v>11</v>
      </c>
      <c r="BV12" s="1">
        <v>11</v>
      </c>
      <c r="BW12" s="1">
        <v>11</v>
      </c>
      <c r="BX12" s="1">
        <v>11</v>
      </c>
      <c r="BY12" s="1">
        <v>11</v>
      </c>
      <c r="BZ12" s="1">
        <v>11</v>
      </c>
      <c r="CA12" s="1">
        <v>11</v>
      </c>
      <c r="CB12" s="1">
        <v>11</v>
      </c>
      <c r="CC12" s="1">
        <v>11</v>
      </c>
      <c r="CD12" s="1">
        <v>11</v>
      </c>
      <c r="CE12" s="1">
        <v>11</v>
      </c>
      <c r="CF12" s="4">
        <v>8</v>
      </c>
      <c r="CG12" s="1">
        <v>9</v>
      </c>
      <c r="CH12" s="1">
        <v>11</v>
      </c>
      <c r="CI12" s="1">
        <v>11</v>
      </c>
      <c r="CJ12" s="1">
        <v>11</v>
      </c>
      <c r="CK12" s="1">
        <v>11</v>
      </c>
      <c r="CM12" s="1">
        <v>11</v>
      </c>
      <c r="CN12" s="1">
        <v>11</v>
      </c>
      <c r="CO12" s="1">
        <v>11</v>
      </c>
      <c r="CP12" s="1">
        <v>11</v>
      </c>
      <c r="CQ12" s="1">
        <v>11</v>
      </c>
      <c r="CR12" s="1">
        <v>11</v>
      </c>
      <c r="CS12" s="1">
        <v>11</v>
      </c>
      <c r="CV12" s="1">
        <v>11</v>
      </c>
    </row>
    <row r="13" spans="3:100" ht="15" customHeight="1" x14ac:dyDescent="0.25">
      <c r="C13" s="78"/>
      <c r="D13" s="78"/>
      <c r="E13" s="7" t="s">
        <v>246</v>
      </c>
      <c r="F13" s="7" t="s">
        <v>28</v>
      </c>
      <c r="G13" s="66"/>
      <c r="H13" s="66"/>
      <c r="I13" s="66"/>
      <c r="J13" s="63"/>
      <c r="K13" s="63"/>
      <c r="L13" s="63"/>
      <c r="M13" s="63"/>
      <c r="BQ13" s="1" t="s">
        <v>20</v>
      </c>
      <c r="BS13" s="65"/>
      <c r="BT13" s="1" t="s">
        <v>55</v>
      </c>
      <c r="BU13" s="1">
        <v>12</v>
      </c>
      <c r="BV13" s="1">
        <v>12</v>
      </c>
      <c r="BW13" s="1">
        <v>12</v>
      </c>
      <c r="BX13" s="1">
        <v>12</v>
      </c>
      <c r="BY13" s="1">
        <v>12</v>
      </c>
      <c r="BZ13" s="1">
        <v>12</v>
      </c>
      <c r="CA13" s="1">
        <v>12</v>
      </c>
      <c r="CB13" s="1">
        <v>12</v>
      </c>
      <c r="CC13" s="1">
        <v>12</v>
      </c>
      <c r="CD13" s="1">
        <v>12</v>
      </c>
      <c r="CE13" s="1">
        <v>12</v>
      </c>
      <c r="CF13" s="4" t="s">
        <v>77</v>
      </c>
      <c r="CG13" s="1">
        <v>10</v>
      </c>
      <c r="CH13" s="1">
        <v>12</v>
      </c>
      <c r="CI13" s="1">
        <v>12</v>
      </c>
      <c r="CJ13" s="1">
        <v>12</v>
      </c>
      <c r="CK13" s="1">
        <v>12</v>
      </c>
      <c r="CM13" s="1">
        <v>12</v>
      </c>
      <c r="CN13" s="1">
        <v>12</v>
      </c>
      <c r="CO13" s="1">
        <v>12</v>
      </c>
      <c r="CP13" s="1">
        <v>12</v>
      </c>
      <c r="CQ13" s="1">
        <v>12</v>
      </c>
      <c r="CR13" s="1">
        <v>12</v>
      </c>
      <c r="CS13" s="1">
        <v>12</v>
      </c>
      <c r="CV13" s="1">
        <v>12</v>
      </c>
    </row>
    <row r="14" spans="3:100" ht="17.25" customHeight="1" x14ac:dyDescent="0.25">
      <c r="C14" s="78"/>
      <c r="D14" s="78"/>
      <c r="E14" s="7"/>
      <c r="F14" s="7"/>
      <c r="G14" s="79" t="s">
        <v>14</v>
      </c>
      <c r="H14" s="79"/>
      <c r="I14" s="8" t="s">
        <v>21</v>
      </c>
      <c r="J14" s="33">
        <v>443407</v>
      </c>
      <c r="K14" s="8" t="s">
        <v>22</v>
      </c>
      <c r="L14" s="60">
        <v>4612123</v>
      </c>
      <c r="M14" s="62"/>
      <c r="BQ14" s="1">
        <v>0.1</v>
      </c>
      <c r="BS14" s="65"/>
      <c r="BT14" s="1" t="s">
        <v>54</v>
      </c>
      <c r="BU14" s="4">
        <v>13</v>
      </c>
      <c r="BV14" s="1">
        <v>13</v>
      </c>
      <c r="BW14" s="1">
        <v>13</v>
      </c>
      <c r="BX14" s="1">
        <v>13</v>
      </c>
      <c r="BY14" s="1">
        <v>13</v>
      </c>
      <c r="BZ14" s="1">
        <v>13</v>
      </c>
      <c r="CA14" s="1">
        <v>13</v>
      </c>
      <c r="CB14" s="1">
        <v>13</v>
      </c>
      <c r="CC14" s="1">
        <v>13</v>
      </c>
      <c r="CD14" s="1">
        <v>13</v>
      </c>
      <c r="CE14" s="1">
        <v>13</v>
      </c>
      <c r="CF14" s="4">
        <v>9</v>
      </c>
      <c r="CG14" s="1" t="s">
        <v>82</v>
      </c>
      <c r="CH14" s="1">
        <v>13</v>
      </c>
      <c r="CI14" s="1">
        <v>13</v>
      </c>
      <c r="CJ14" s="1">
        <v>13</v>
      </c>
      <c r="CK14" s="1">
        <v>13</v>
      </c>
      <c r="CM14" s="1">
        <v>13</v>
      </c>
      <c r="CN14" s="1">
        <v>13</v>
      </c>
      <c r="CO14" s="1">
        <v>13</v>
      </c>
      <c r="CP14" s="1">
        <v>13</v>
      </c>
      <c r="CQ14" s="1">
        <v>13</v>
      </c>
      <c r="CR14" s="1">
        <v>13</v>
      </c>
      <c r="CS14" s="1">
        <v>13</v>
      </c>
      <c r="CV14" s="1">
        <v>13</v>
      </c>
    </row>
    <row r="15" spans="3:100" x14ac:dyDescent="0.25">
      <c r="C15" s="78"/>
      <c r="D15" s="78"/>
      <c r="E15" s="7"/>
      <c r="F15" s="7"/>
      <c r="G15" s="79"/>
      <c r="H15" s="79"/>
      <c r="I15" s="8" t="s">
        <v>21</v>
      </c>
      <c r="J15" s="33">
        <v>445029</v>
      </c>
      <c r="K15" s="8" t="s">
        <v>22</v>
      </c>
      <c r="L15" s="60">
        <v>4612761</v>
      </c>
      <c r="M15" s="62"/>
      <c r="BQ15" s="1">
        <v>0.2</v>
      </c>
      <c r="BS15" s="73" t="s">
        <v>157</v>
      </c>
      <c r="BT15" s="1" t="s">
        <v>56</v>
      </c>
      <c r="BU15" s="1">
        <v>14</v>
      </c>
      <c r="BV15" s="1">
        <v>14</v>
      </c>
      <c r="BW15" s="1">
        <v>14</v>
      </c>
      <c r="BX15" s="1">
        <v>14</v>
      </c>
      <c r="BY15" s="1">
        <v>14</v>
      </c>
      <c r="BZ15" s="1">
        <v>14</v>
      </c>
      <c r="CA15" s="1">
        <v>14</v>
      </c>
      <c r="CB15" s="1">
        <v>14</v>
      </c>
      <c r="CC15" s="1">
        <v>14</v>
      </c>
      <c r="CD15" s="1">
        <v>14</v>
      </c>
      <c r="CE15" s="1">
        <v>14</v>
      </c>
      <c r="CF15" s="4" t="s">
        <v>78</v>
      </c>
      <c r="CG15" s="1">
        <v>11</v>
      </c>
      <c r="CH15" s="1">
        <v>14</v>
      </c>
      <c r="CI15" s="1">
        <v>14</v>
      </c>
      <c r="CJ15" s="1">
        <v>14</v>
      </c>
      <c r="CK15" s="1">
        <v>14</v>
      </c>
      <c r="CM15" s="1">
        <v>14</v>
      </c>
      <c r="CN15" s="1">
        <v>14</v>
      </c>
      <c r="CO15" s="1">
        <v>14</v>
      </c>
      <c r="CP15" s="1">
        <v>14</v>
      </c>
      <c r="CQ15" s="1">
        <v>14</v>
      </c>
      <c r="CR15" s="1">
        <v>14</v>
      </c>
      <c r="CS15" s="1">
        <v>14</v>
      </c>
      <c r="CV15" s="1">
        <v>14</v>
      </c>
    </row>
    <row r="16" spans="3:100" x14ac:dyDescent="0.25">
      <c r="C16" s="78"/>
      <c r="D16" s="78"/>
      <c r="E16" s="7"/>
      <c r="F16" s="7"/>
      <c r="G16" s="63" t="s">
        <v>15</v>
      </c>
      <c r="H16" s="63"/>
      <c r="I16" s="60">
        <f>დათვალიერება!G19</f>
        <v>125</v>
      </c>
      <c r="J16" s="61"/>
      <c r="K16" s="61"/>
      <c r="L16" s="61"/>
      <c r="M16" s="62"/>
      <c r="BQ16" s="1">
        <v>0.3</v>
      </c>
      <c r="BS16" s="73"/>
      <c r="BT16" s="1" t="s">
        <v>57</v>
      </c>
      <c r="BU16" s="1">
        <v>15</v>
      </c>
      <c r="BV16" s="1">
        <v>15</v>
      </c>
      <c r="BW16" s="1">
        <v>15</v>
      </c>
      <c r="BX16" s="1">
        <v>15</v>
      </c>
      <c r="BY16" s="1">
        <v>15</v>
      </c>
      <c r="BZ16" s="1">
        <v>15</v>
      </c>
      <c r="CA16" s="1">
        <v>15</v>
      </c>
      <c r="CB16" s="1">
        <v>15</v>
      </c>
      <c r="CC16" s="1">
        <v>15</v>
      </c>
      <c r="CD16" s="1">
        <v>15</v>
      </c>
      <c r="CE16" s="1">
        <v>15</v>
      </c>
      <c r="CF16" s="4">
        <v>10</v>
      </c>
      <c r="CG16" s="1" t="s">
        <v>83</v>
      </c>
      <c r="CH16" s="1">
        <v>15</v>
      </c>
      <c r="CI16" s="1">
        <v>15</v>
      </c>
      <c r="CJ16" s="1">
        <v>15</v>
      </c>
      <c r="CK16" s="1">
        <v>15</v>
      </c>
      <c r="CM16" s="1">
        <v>15</v>
      </c>
      <c r="CN16" s="1">
        <v>15</v>
      </c>
      <c r="CO16" s="1">
        <v>15</v>
      </c>
      <c r="CP16" s="1">
        <v>15</v>
      </c>
      <c r="CQ16" s="1">
        <v>15</v>
      </c>
      <c r="CR16" s="1">
        <v>15</v>
      </c>
      <c r="CS16" s="1">
        <v>15</v>
      </c>
      <c r="CV16" s="1">
        <v>15</v>
      </c>
    </row>
    <row r="17" spans="1:100" x14ac:dyDescent="0.25">
      <c r="C17" s="78"/>
      <c r="D17" s="78"/>
      <c r="E17" s="7"/>
      <c r="F17" s="7"/>
      <c r="G17" s="63" t="s">
        <v>16</v>
      </c>
      <c r="H17" s="63"/>
      <c r="I17" s="63"/>
      <c r="J17" s="60">
        <v>1300</v>
      </c>
      <c r="K17" s="61"/>
      <c r="L17" s="61"/>
      <c r="M17" s="62"/>
      <c r="BQ17" s="1">
        <v>0.4</v>
      </c>
      <c r="BS17" s="73"/>
      <c r="BT17" s="1" t="s">
        <v>58</v>
      </c>
      <c r="BU17" s="4">
        <v>16</v>
      </c>
      <c r="BV17" s="1">
        <v>16</v>
      </c>
      <c r="BW17" s="1">
        <v>16</v>
      </c>
      <c r="BX17" s="1">
        <v>16</v>
      </c>
      <c r="BY17" s="1">
        <v>16</v>
      </c>
      <c r="BZ17" s="1">
        <v>16</v>
      </c>
      <c r="CA17" s="1">
        <v>16</v>
      </c>
      <c r="CB17" s="1">
        <v>16</v>
      </c>
      <c r="CC17" s="1">
        <v>16</v>
      </c>
      <c r="CD17" s="1">
        <v>16</v>
      </c>
      <c r="CE17" s="1">
        <v>16</v>
      </c>
      <c r="CF17" s="4">
        <v>11</v>
      </c>
      <c r="CG17" s="1">
        <v>12</v>
      </c>
      <c r="CH17" s="1">
        <v>16</v>
      </c>
      <c r="CI17" s="1">
        <v>16</v>
      </c>
      <c r="CJ17" s="1">
        <v>16</v>
      </c>
      <c r="CK17" s="1">
        <v>16</v>
      </c>
      <c r="CM17" s="1">
        <v>16</v>
      </c>
      <c r="CN17" s="1">
        <v>16</v>
      </c>
      <c r="CO17" s="1">
        <v>16</v>
      </c>
      <c r="CP17" s="1">
        <v>16</v>
      </c>
      <c r="CQ17" s="1">
        <v>16</v>
      </c>
      <c r="CR17" s="1">
        <v>16</v>
      </c>
      <c r="CS17" s="1">
        <v>16</v>
      </c>
      <c r="CV17" s="1">
        <v>16</v>
      </c>
    </row>
    <row r="18" spans="1:100" x14ac:dyDescent="0.25">
      <c r="C18" s="78"/>
      <c r="D18" s="78"/>
      <c r="E18" s="7"/>
      <c r="F18" s="7"/>
      <c r="G18" s="63" t="s">
        <v>17</v>
      </c>
      <c r="H18" s="63"/>
      <c r="I18" s="63"/>
      <c r="J18" s="60" t="s">
        <v>159</v>
      </c>
      <c r="K18" s="61"/>
      <c r="L18" s="61"/>
      <c r="M18" s="62"/>
      <c r="BQ18" s="1">
        <v>0.5</v>
      </c>
      <c r="BS18" s="73"/>
      <c r="BT18" s="1" t="s">
        <v>59</v>
      </c>
      <c r="BU18" s="1">
        <v>17</v>
      </c>
      <c r="BV18" s="1">
        <v>17</v>
      </c>
      <c r="BW18" s="1">
        <v>17</v>
      </c>
      <c r="BX18" s="1">
        <v>17</v>
      </c>
      <c r="BY18" s="1">
        <v>17</v>
      </c>
      <c r="BZ18" s="1">
        <v>17</v>
      </c>
      <c r="CA18" s="1">
        <v>17</v>
      </c>
      <c r="CB18" s="1">
        <v>17</v>
      </c>
      <c r="CC18" s="1">
        <v>17</v>
      </c>
      <c r="CD18" s="1">
        <v>17</v>
      </c>
      <c r="CE18" s="1">
        <v>17</v>
      </c>
      <c r="CF18" s="4">
        <v>12</v>
      </c>
      <c r="CG18" s="1">
        <v>12</v>
      </c>
      <c r="CH18" s="1">
        <v>17</v>
      </c>
      <c r="CI18" s="1">
        <v>17</v>
      </c>
      <c r="CJ18" s="1">
        <v>17</v>
      </c>
      <c r="CK18" s="1">
        <v>17</v>
      </c>
      <c r="CM18" s="1">
        <v>17</v>
      </c>
      <c r="CN18" s="1">
        <v>17</v>
      </c>
      <c r="CO18" s="1">
        <v>17</v>
      </c>
      <c r="CP18" s="1">
        <v>17</v>
      </c>
      <c r="CQ18" s="1">
        <v>17</v>
      </c>
      <c r="CR18" s="1">
        <v>17</v>
      </c>
      <c r="CS18" s="1">
        <v>17</v>
      </c>
      <c r="CV18" s="1">
        <v>17</v>
      </c>
    </row>
    <row r="19" spans="1:100" x14ac:dyDescent="0.25">
      <c r="C19" s="78"/>
      <c r="D19" s="78"/>
      <c r="E19" s="7"/>
      <c r="F19" s="7"/>
      <c r="G19" s="63" t="s">
        <v>18</v>
      </c>
      <c r="H19" s="63"/>
      <c r="I19" s="63"/>
      <c r="J19" s="60">
        <f>დათვალიერება!G14</f>
        <v>25</v>
      </c>
      <c r="K19" s="61"/>
      <c r="L19" s="61"/>
      <c r="M19" s="62"/>
      <c r="BQ19" s="1">
        <v>0.6</v>
      </c>
      <c r="BS19" s="73"/>
      <c r="BT19" s="1" t="s">
        <v>60</v>
      </c>
      <c r="BU19" s="1">
        <v>18</v>
      </c>
      <c r="BV19" s="1">
        <v>18</v>
      </c>
      <c r="BW19" s="1">
        <v>18</v>
      </c>
      <c r="BX19" s="1">
        <v>18</v>
      </c>
      <c r="BY19" s="1">
        <v>18</v>
      </c>
      <c r="BZ19" s="1">
        <v>18</v>
      </c>
      <c r="CA19" s="1">
        <v>18</v>
      </c>
      <c r="CB19" s="1">
        <v>18</v>
      </c>
      <c r="CC19" s="1">
        <v>18</v>
      </c>
      <c r="CD19" s="1">
        <v>18</v>
      </c>
      <c r="CE19" s="1">
        <v>18</v>
      </c>
      <c r="CF19" s="4">
        <v>13</v>
      </c>
      <c r="CG19" s="1">
        <v>14</v>
      </c>
      <c r="CH19" s="1">
        <v>18</v>
      </c>
      <c r="CI19" s="1">
        <v>18</v>
      </c>
      <c r="CJ19" s="1">
        <v>18</v>
      </c>
      <c r="CK19" s="1">
        <v>18</v>
      </c>
      <c r="CM19" s="1">
        <v>18</v>
      </c>
      <c r="CN19" s="1">
        <v>18</v>
      </c>
      <c r="CO19" s="1">
        <v>18</v>
      </c>
      <c r="CP19" s="1">
        <v>18</v>
      </c>
      <c r="CQ19" s="1">
        <v>18</v>
      </c>
      <c r="CR19" s="1">
        <v>18</v>
      </c>
      <c r="CS19" s="1">
        <v>18</v>
      </c>
      <c r="CV19" s="1">
        <v>18</v>
      </c>
    </row>
    <row r="20" spans="1:100" x14ac:dyDescent="0.25">
      <c r="C20" s="78"/>
      <c r="D20" s="78"/>
      <c r="E20" s="7"/>
      <c r="F20" s="7"/>
      <c r="G20" s="64"/>
      <c r="H20" s="64"/>
      <c r="I20" s="64"/>
      <c r="J20" s="64"/>
      <c r="K20" s="64"/>
      <c r="L20" s="64"/>
      <c r="M20" s="64"/>
      <c r="BQ20" s="1">
        <v>0.7</v>
      </c>
      <c r="BS20" s="73"/>
      <c r="BT20" s="1" t="s">
        <v>61</v>
      </c>
      <c r="BU20" s="4">
        <v>19</v>
      </c>
      <c r="BV20" s="1">
        <v>19</v>
      </c>
      <c r="BW20" s="1">
        <v>19</v>
      </c>
      <c r="BX20" s="1">
        <v>19</v>
      </c>
      <c r="BY20" s="1">
        <v>19</v>
      </c>
      <c r="BZ20" s="1">
        <v>19</v>
      </c>
      <c r="CA20" s="1">
        <v>19</v>
      </c>
      <c r="CB20" s="1">
        <v>19</v>
      </c>
      <c r="CC20" s="1">
        <v>19</v>
      </c>
      <c r="CD20" s="1">
        <v>19</v>
      </c>
      <c r="CE20" s="1">
        <v>19</v>
      </c>
      <c r="CF20" s="4">
        <v>14</v>
      </c>
      <c r="CG20" s="1">
        <v>15</v>
      </c>
      <c r="CH20" s="1">
        <v>19</v>
      </c>
      <c r="CI20" s="1">
        <v>19</v>
      </c>
      <c r="CJ20" s="1">
        <v>19</v>
      </c>
      <c r="CK20" s="1">
        <v>19</v>
      </c>
      <c r="CM20" s="1">
        <v>19</v>
      </c>
      <c r="CN20" s="1">
        <v>19</v>
      </c>
      <c r="CO20" s="1">
        <v>19</v>
      </c>
      <c r="CP20" s="1">
        <v>19</v>
      </c>
      <c r="CQ20" s="1">
        <v>19</v>
      </c>
      <c r="CR20" s="1">
        <v>19</v>
      </c>
      <c r="CS20" s="1">
        <v>19</v>
      </c>
      <c r="CV20" s="1">
        <v>19</v>
      </c>
    </row>
    <row r="21" spans="1:100" x14ac:dyDescent="0.25">
      <c r="C21" s="78"/>
      <c r="D21" s="78"/>
      <c r="E21" s="7"/>
      <c r="F21" s="7"/>
      <c r="G21" s="64"/>
      <c r="H21" s="64"/>
      <c r="I21" s="64"/>
      <c r="J21" s="64"/>
      <c r="K21" s="64"/>
      <c r="L21" s="64"/>
      <c r="M21" s="64"/>
      <c r="BQ21" s="1">
        <v>0.8</v>
      </c>
      <c r="BS21" s="73"/>
      <c r="BT21" s="1" t="s">
        <v>54</v>
      </c>
      <c r="BU21" s="1">
        <v>20</v>
      </c>
      <c r="BV21" s="1">
        <v>20</v>
      </c>
      <c r="BW21" s="1">
        <v>20</v>
      </c>
      <c r="BX21" s="1">
        <v>20</v>
      </c>
      <c r="BY21" s="1">
        <v>20</v>
      </c>
      <c r="BZ21" s="1">
        <v>20</v>
      </c>
      <c r="CA21" s="1">
        <v>20</v>
      </c>
      <c r="CB21" s="1">
        <v>20</v>
      </c>
      <c r="CC21" s="1">
        <v>20</v>
      </c>
      <c r="CD21" s="1">
        <v>20</v>
      </c>
      <c r="CE21" s="1">
        <v>20</v>
      </c>
      <c r="CF21" s="4">
        <v>15</v>
      </c>
      <c r="CG21" s="1" t="s">
        <v>79</v>
      </c>
      <c r="CH21" s="1">
        <v>20</v>
      </c>
      <c r="CI21" s="1">
        <v>20</v>
      </c>
      <c r="CJ21" s="1">
        <v>20</v>
      </c>
      <c r="CK21" s="1">
        <v>20</v>
      </c>
      <c r="CM21" s="1">
        <v>20</v>
      </c>
      <c r="CN21" s="1">
        <v>20</v>
      </c>
      <c r="CO21" s="1">
        <v>20</v>
      </c>
      <c r="CP21" s="1">
        <v>20</v>
      </c>
      <c r="CQ21" s="1">
        <v>20</v>
      </c>
      <c r="CR21" s="1">
        <v>20</v>
      </c>
      <c r="CS21" s="1">
        <v>20</v>
      </c>
      <c r="CV21" s="1">
        <v>20</v>
      </c>
    </row>
    <row r="22" spans="1:100" x14ac:dyDescent="0.25"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BQ22" s="1">
        <v>0.9</v>
      </c>
      <c r="BS22" s="73"/>
      <c r="BT22" s="1" t="s">
        <v>62</v>
      </c>
      <c r="BU22" s="1">
        <v>21</v>
      </c>
      <c r="BV22" s="1">
        <v>21</v>
      </c>
      <c r="BW22" s="1">
        <v>21</v>
      </c>
      <c r="BX22" s="1">
        <v>21</v>
      </c>
      <c r="BY22" s="1">
        <v>21</v>
      </c>
      <c r="BZ22" s="1">
        <v>21</v>
      </c>
      <c r="CA22" s="1">
        <v>21</v>
      </c>
      <c r="CB22" s="1">
        <v>21</v>
      </c>
      <c r="CC22" s="1">
        <v>21</v>
      </c>
      <c r="CD22" s="1">
        <v>21</v>
      </c>
      <c r="CE22" s="1">
        <v>21</v>
      </c>
      <c r="CF22" s="4" t="s">
        <v>79</v>
      </c>
      <c r="CG22" s="1">
        <v>16</v>
      </c>
      <c r="CI22" s="1">
        <v>21</v>
      </c>
      <c r="CJ22" s="1">
        <v>21</v>
      </c>
      <c r="CK22" s="1">
        <v>21</v>
      </c>
      <c r="CM22" s="1">
        <v>21</v>
      </c>
      <c r="CN22" s="1">
        <v>21</v>
      </c>
      <c r="CO22" s="1">
        <v>21</v>
      </c>
      <c r="CP22" s="1">
        <v>21</v>
      </c>
      <c r="CQ22" s="1">
        <v>21</v>
      </c>
      <c r="CR22" s="1">
        <v>21</v>
      </c>
      <c r="CS22" s="1">
        <v>21</v>
      </c>
      <c r="CV22" s="1">
        <v>21</v>
      </c>
    </row>
    <row r="23" spans="1:100" ht="15.75" customHeight="1" x14ac:dyDescent="0.25">
      <c r="C23" s="55" t="s">
        <v>87</v>
      </c>
      <c r="D23" s="52" t="s">
        <v>88</v>
      </c>
      <c r="E23" s="74" t="s">
        <v>89</v>
      </c>
      <c r="F23" s="75"/>
      <c r="G23" s="55" t="s">
        <v>90</v>
      </c>
      <c r="H23" s="55"/>
      <c r="I23" s="55"/>
      <c r="J23" s="55"/>
      <c r="K23" s="55"/>
      <c r="L23" s="55" t="s">
        <v>97</v>
      </c>
      <c r="M23" s="55" t="s">
        <v>98</v>
      </c>
      <c r="BQ23" s="1">
        <v>1</v>
      </c>
      <c r="BS23" s="73"/>
      <c r="BT23" s="1" t="s">
        <v>85</v>
      </c>
      <c r="BU23" s="4">
        <v>22</v>
      </c>
      <c r="BV23" s="1">
        <v>22</v>
      </c>
      <c r="BW23" s="1">
        <v>22</v>
      </c>
      <c r="BX23" s="1">
        <v>22</v>
      </c>
      <c r="BY23" s="1">
        <v>22</v>
      </c>
      <c r="BZ23" s="1">
        <v>22</v>
      </c>
      <c r="CA23" s="1">
        <v>22</v>
      </c>
      <c r="CB23" s="1">
        <v>22</v>
      </c>
      <c r="CC23" s="1">
        <v>22</v>
      </c>
      <c r="CD23" s="1">
        <v>22</v>
      </c>
      <c r="CE23" s="1">
        <v>22</v>
      </c>
      <c r="CF23" s="4">
        <v>16</v>
      </c>
      <c r="CG23" s="1" t="s">
        <v>84</v>
      </c>
      <c r="CI23" s="1">
        <v>22</v>
      </c>
      <c r="CJ23" s="1">
        <v>22</v>
      </c>
      <c r="CK23" s="1">
        <v>22</v>
      </c>
      <c r="CM23" s="1">
        <v>22</v>
      </c>
      <c r="CN23" s="1">
        <v>22</v>
      </c>
      <c r="CO23" s="1">
        <v>22</v>
      </c>
      <c r="CP23" s="1">
        <v>22</v>
      </c>
      <c r="CQ23" s="1">
        <v>22</v>
      </c>
      <c r="CR23" s="1">
        <v>22</v>
      </c>
      <c r="CS23" s="1">
        <v>22</v>
      </c>
      <c r="CV23" s="1">
        <v>22</v>
      </c>
    </row>
    <row r="24" spans="1:100" ht="37.5" customHeight="1" x14ac:dyDescent="0.25">
      <c r="C24" s="55"/>
      <c r="D24" s="52"/>
      <c r="E24" s="76"/>
      <c r="F24" s="77"/>
      <c r="G24" s="52" t="s">
        <v>91</v>
      </c>
      <c r="H24" s="52" t="s">
        <v>92</v>
      </c>
      <c r="I24" s="52" t="s">
        <v>93</v>
      </c>
      <c r="J24" s="52"/>
      <c r="K24" s="52"/>
      <c r="L24" s="55"/>
      <c r="M24" s="55"/>
      <c r="BS24" s="73"/>
      <c r="BT24" s="1" t="s">
        <v>63</v>
      </c>
      <c r="BU24" s="1">
        <v>23</v>
      </c>
      <c r="BV24" s="1">
        <v>23</v>
      </c>
      <c r="BW24" s="1">
        <v>23</v>
      </c>
      <c r="BX24" s="1">
        <v>23</v>
      </c>
      <c r="BY24" s="1">
        <v>23</v>
      </c>
      <c r="BZ24" s="1">
        <v>23</v>
      </c>
      <c r="CA24" s="1">
        <v>23</v>
      </c>
      <c r="CB24" s="1">
        <v>23</v>
      </c>
      <c r="CC24" s="1">
        <v>23</v>
      </c>
      <c r="CE24" s="1">
        <v>23</v>
      </c>
      <c r="CF24" s="4">
        <v>17</v>
      </c>
      <c r="CG24" s="1">
        <v>17</v>
      </c>
      <c r="CJ24" s="1">
        <v>23</v>
      </c>
      <c r="CK24" s="1">
        <v>23</v>
      </c>
      <c r="CM24" s="1">
        <v>23</v>
      </c>
      <c r="CN24" s="1">
        <v>23</v>
      </c>
      <c r="CO24" s="1">
        <v>23</v>
      </c>
      <c r="CP24" s="1">
        <v>23</v>
      </c>
      <c r="CQ24" s="1">
        <v>23</v>
      </c>
      <c r="CR24" s="1">
        <v>23</v>
      </c>
      <c r="CS24" s="1">
        <v>23</v>
      </c>
      <c r="CV24" s="1">
        <v>23</v>
      </c>
    </row>
    <row r="25" spans="1:100" ht="44.25" customHeight="1" x14ac:dyDescent="0.25">
      <c r="C25" s="55"/>
      <c r="D25" s="52"/>
      <c r="E25" s="9" t="s">
        <v>99</v>
      </c>
      <c r="F25" s="9" t="s">
        <v>94</v>
      </c>
      <c r="G25" s="52"/>
      <c r="H25" s="52"/>
      <c r="I25" s="10" t="s">
        <v>95</v>
      </c>
      <c r="J25" s="10" t="s">
        <v>94</v>
      </c>
      <c r="K25" s="11" t="s">
        <v>96</v>
      </c>
      <c r="L25" s="55"/>
      <c r="M25" s="55"/>
      <c r="BS25" s="73"/>
      <c r="BT25" s="1" t="s">
        <v>54</v>
      </c>
      <c r="BU25" s="1">
        <v>24</v>
      </c>
      <c r="BV25" s="1">
        <v>24</v>
      </c>
      <c r="BW25" s="1">
        <v>24</v>
      </c>
      <c r="BX25" s="1">
        <v>24</v>
      </c>
      <c r="BY25" s="1">
        <v>24</v>
      </c>
      <c r="BZ25" s="1">
        <v>24</v>
      </c>
      <c r="CA25" s="1">
        <v>24</v>
      </c>
      <c r="CB25" s="1">
        <v>24</v>
      </c>
      <c r="CC25" s="1">
        <v>24</v>
      </c>
      <c r="CE25" s="1">
        <v>24</v>
      </c>
      <c r="CF25" s="4">
        <v>18</v>
      </c>
      <c r="CJ25" s="1">
        <v>24</v>
      </c>
      <c r="CK25" s="1">
        <v>24</v>
      </c>
      <c r="CM25" s="1">
        <v>24</v>
      </c>
      <c r="CN25" s="1">
        <v>24</v>
      </c>
      <c r="CO25" s="1">
        <v>24</v>
      </c>
      <c r="CP25" s="1">
        <v>24</v>
      </c>
      <c r="CQ25" s="1">
        <v>24</v>
      </c>
      <c r="CR25" s="1">
        <v>24</v>
      </c>
      <c r="CS25" s="1">
        <v>24</v>
      </c>
      <c r="CV25" s="1">
        <v>24</v>
      </c>
    </row>
    <row r="26" spans="1:100" x14ac:dyDescent="0.25">
      <c r="C26" s="11" t="s">
        <v>23</v>
      </c>
      <c r="D26" s="11" t="s">
        <v>24</v>
      </c>
      <c r="E26" s="11" t="s">
        <v>25</v>
      </c>
      <c r="F26" s="11" t="s">
        <v>26</v>
      </c>
      <c r="G26" s="11" t="s">
        <v>27</v>
      </c>
      <c r="H26" s="11" t="s">
        <v>28</v>
      </c>
      <c r="I26" s="11" t="s">
        <v>29</v>
      </c>
      <c r="J26" s="11" t="s">
        <v>30</v>
      </c>
      <c r="K26" s="11" t="s">
        <v>31</v>
      </c>
      <c r="L26" s="11" t="s">
        <v>100</v>
      </c>
      <c r="M26" s="11" t="s">
        <v>101</v>
      </c>
      <c r="BS26" s="73" t="s">
        <v>158</v>
      </c>
      <c r="BT26" s="1" t="s">
        <v>64</v>
      </c>
      <c r="BU26" s="4">
        <v>25</v>
      </c>
      <c r="BV26" s="1">
        <v>25</v>
      </c>
      <c r="BW26" s="1">
        <v>25</v>
      </c>
      <c r="BX26" s="1">
        <v>25</v>
      </c>
      <c r="BY26" s="1">
        <v>25</v>
      </c>
      <c r="BZ26" s="1">
        <v>25</v>
      </c>
      <c r="CA26" s="1">
        <v>25</v>
      </c>
      <c r="CB26" s="1">
        <v>25</v>
      </c>
      <c r="CC26" s="1">
        <v>25</v>
      </c>
      <c r="CE26" s="1">
        <v>25</v>
      </c>
      <c r="CF26" s="4">
        <v>19</v>
      </c>
      <c r="CJ26" s="1">
        <v>25</v>
      </c>
      <c r="CK26" s="1">
        <v>25</v>
      </c>
      <c r="CM26" s="1">
        <v>25</v>
      </c>
      <c r="CN26" s="1">
        <v>25</v>
      </c>
      <c r="CO26" s="1">
        <v>25</v>
      </c>
      <c r="CP26" s="1">
        <v>25</v>
      </c>
      <c r="CQ26" s="1">
        <v>25</v>
      </c>
      <c r="CR26" s="1">
        <v>25</v>
      </c>
      <c r="CS26" s="1">
        <v>25</v>
      </c>
      <c r="CV26" s="1">
        <v>25</v>
      </c>
    </row>
    <row r="27" spans="1:100" x14ac:dyDescent="0.25">
      <c r="A27" s="1" t="str">
        <f>D27&amp;B27&amp;E27&amp;F27</f>
        <v>ნეკერჩხალიVI24</v>
      </c>
      <c r="B27" s="1" t="s">
        <v>28</v>
      </c>
      <c r="C27" s="12">
        <v>67</v>
      </c>
      <c r="D27" s="12" t="s">
        <v>233</v>
      </c>
      <c r="E27" s="12"/>
      <c r="F27" s="12">
        <v>24</v>
      </c>
      <c r="G27" s="12">
        <f>VLOOKUP(A27,[1]Лист1!$A$3:$J$9859,7,0)</f>
        <v>0.23</v>
      </c>
      <c r="H27" s="12">
        <f>VLOOKUP(A27,[1]Лист1!$A$3:$J$9858,8,0)</f>
        <v>0.03</v>
      </c>
      <c r="I27" s="13">
        <f>IF(E27&gt;0,(G27+H27),0)</f>
        <v>0</v>
      </c>
      <c r="J27" s="13">
        <f>IF(F27&gt;0,(G27+H27),0)</f>
        <v>0.26</v>
      </c>
      <c r="K27" s="13">
        <f>I27+J27</f>
        <v>0.26</v>
      </c>
      <c r="L27" s="12"/>
      <c r="M27" s="12"/>
      <c r="BS27" s="73"/>
      <c r="BT27" s="1" t="s">
        <v>65</v>
      </c>
      <c r="BU27" s="1">
        <v>26</v>
      </c>
      <c r="BV27" s="1">
        <v>26</v>
      </c>
      <c r="BW27" s="1">
        <v>26</v>
      </c>
      <c r="BX27" s="1">
        <v>26</v>
      </c>
      <c r="BY27" s="1">
        <v>26</v>
      </c>
      <c r="BZ27" s="1">
        <v>26</v>
      </c>
      <c r="CA27" s="1">
        <v>26</v>
      </c>
      <c r="CB27" s="1">
        <v>26</v>
      </c>
      <c r="CC27" s="1">
        <v>26</v>
      </c>
      <c r="CE27" s="1">
        <v>26</v>
      </c>
      <c r="CF27" s="4">
        <v>20</v>
      </c>
      <c r="CJ27" s="1">
        <v>26</v>
      </c>
      <c r="CK27" s="1">
        <v>26</v>
      </c>
      <c r="CM27" s="1">
        <v>26</v>
      </c>
      <c r="CN27" s="1">
        <v>26</v>
      </c>
      <c r="CO27" s="1">
        <v>26</v>
      </c>
      <c r="CP27" s="1">
        <v>26</v>
      </c>
      <c r="CQ27" s="1">
        <v>26</v>
      </c>
      <c r="CR27" s="1">
        <v>26</v>
      </c>
      <c r="CS27" s="1">
        <v>26</v>
      </c>
      <c r="CV27" s="1">
        <v>26</v>
      </c>
    </row>
    <row r="28" spans="1:100" ht="15.75" customHeight="1" x14ac:dyDescent="0.25">
      <c r="A28" s="1" t="str">
        <f t="shared" ref="A28:A91" si="0">D28&amp;B28&amp;E28&amp;F28</f>
        <v>რცხილაV16</v>
      </c>
      <c r="B28" s="1" t="s">
        <v>27</v>
      </c>
      <c r="C28" s="12">
        <v>68</v>
      </c>
      <c r="D28" s="12" t="s">
        <v>234</v>
      </c>
      <c r="E28" s="12"/>
      <c r="F28" s="12">
        <v>16</v>
      </c>
      <c r="G28" s="12">
        <f>VLOOKUP(A28,[2]Лист1!$A$1:$J$9811,7,0)</f>
        <v>0.1</v>
      </c>
      <c r="H28" s="12">
        <f>VLOOKUP(A28,[2]Лист1!$A$1:$J$9861,8,0)</f>
        <v>0.01</v>
      </c>
      <c r="I28" s="13">
        <f t="shared" ref="I28:I91" si="1">IF(E28&gt;0,(G28+H28),0)</f>
        <v>0</v>
      </c>
      <c r="J28" s="13">
        <f t="shared" ref="J28:J91" si="2">IF(F28&gt;0,(G28+H28),0)</f>
        <v>0.11</v>
      </c>
      <c r="K28" s="13">
        <f t="shared" ref="K28:K91" si="3">I28+J28</f>
        <v>0.11</v>
      </c>
      <c r="L28" s="12"/>
      <c r="M28" s="12"/>
      <c r="BS28" s="73"/>
      <c r="BT28" s="1" t="s">
        <v>66</v>
      </c>
      <c r="BU28" s="1">
        <v>27</v>
      </c>
      <c r="BV28" s="1">
        <v>27</v>
      </c>
      <c r="BW28" s="1">
        <v>27</v>
      </c>
      <c r="BX28" s="1">
        <v>27</v>
      </c>
      <c r="BY28" s="1">
        <v>27</v>
      </c>
      <c r="BZ28" s="1">
        <v>27</v>
      </c>
      <c r="CA28" s="1">
        <v>27</v>
      </c>
      <c r="CB28" s="1">
        <v>27</v>
      </c>
      <c r="CC28" s="1">
        <v>27</v>
      </c>
      <c r="CE28" s="1">
        <v>27</v>
      </c>
      <c r="CF28" s="4">
        <v>21</v>
      </c>
      <c r="CJ28" s="1">
        <v>27</v>
      </c>
      <c r="CK28" s="1">
        <v>27</v>
      </c>
      <c r="CM28" s="1">
        <v>27</v>
      </c>
      <c r="CN28" s="1">
        <v>27</v>
      </c>
      <c r="CO28" s="1">
        <v>27</v>
      </c>
      <c r="CP28" s="1">
        <v>27</v>
      </c>
      <c r="CQ28" s="1">
        <v>27</v>
      </c>
      <c r="CR28" s="1">
        <v>27</v>
      </c>
      <c r="CS28" s="1">
        <v>27</v>
      </c>
      <c r="CV28" s="1">
        <v>27</v>
      </c>
    </row>
    <row r="29" spans="1:100" x14ac:dyDescent="0.25">
      <c r="A29" s="1" t="str">
        <f t="shared" si="0"/>
        <v>მუხაVI20</v>
      </c>
      <c r="B29" s="1" t="s">
        <v>28</v>
      </c>
      <c r="C29" s="12">
        <v>69</v>
      </c>
      <c r="D29" s="12" t="s">
        <v>235</v>
      </c>
      <c r="E29" s="12"/>
      <c r="F29" s="12">
        <v>20</v>
      </c>
      <c r="G29" s="12">
        <f>VLOOKUP(A29,[2]Лист1!$A$1:$J$9811,7,0)</f>
        <v>0.14000000000000001</v>
      </c>
      <c r="H29" s="12">
        <f>VLOOKUP(A29,[2]Лист1!$A$1:$J$9861,8,0)</f>
        <v>0.02</v>
      </c>
      <c r="I29" s="13">
        <f t="shared" si="1"/>
        <v>0</v>
      </c>
      <c r="J29" s="13">
        <f t="shared" si="2"/>
        <v>0.16</v>
      </c>
      <c r="K29" s="13">
        <f t="shared" si="3"/>
        <v>0.16</v>
      </c>
      <c r="L29" s="12"/>
      <c r="M29" s="12"/>
      <c r="BS29" s="73"/>
      <c r="BT29" s="1" t="s">
        <v>67</v>
      </c>
      <c r="BU29" s="4">
        <v>28</v>
      </c>
      <c r="BV29" s="1">
        <v>28</v>
      </c>
      <c r="BW29" s="1">
        <v>28</v>
      </c>
      <c r="BX29" s="1">
        <v>28</v>
      </c>
      <c r="BY29" s="1">
        <v>28</v>
      </c>
      <c r="BZ29" s="1">
        <v>28</v>
      </c>
      <c r="CA29" s="1">
        <v>28</v>
      </c>
      <c r="CB29" s="1">
        <v>28</v>
      </c>
      <c r="CE29" s="1">
        <v>28</v>
      </c>
      <c r="CF29" s="4">
        <v>22</v>
      </c>
      <c r="CJ29" s="1">
        <v>28</v>
      </c>
      <c r="CK29" s="1">
        <v>28</v>
      </c>
      <c r="CM29" s="1">
        <v>28</v>
      </c>
      <c r="CN29" s="1">
        <v>28</v>
      </c>
      <c r="CO29" s="1">
        <v>28</v>
      </c>
      <c r="CP29" s="1">
        <v>28</v>
      </c>
      <c r="CQ29" s="1">
        <v>28</v>
      </c>
      <c r="CR29" s="1">
        <v>28</v>
      </c>
      <c r="CS29" s="1">
        <v>28</v>
      </c>
      <c r="CV29" s="1">
        <v>28</v>
      </c>
    </row>
    <row r="30" spans="1:100" x14ac:dyDescent="0.25">
      <c r="A30" s="1" t="str">
        <f t="shared" si="0"/>
        <v>რცხილაV24</v>
      </c>
      <c r="B30" s="1" t="s">
        <v>27</v>
      </c>
      <c r="C30" s="12">
        <v>70</v>
      </c>
      <c r="D30" s="12" t="s">
        <v>234</v>
      </c>
      <c r="E30" s="12"/>
      <c r="F30" s="12">
        <v>24</v>
      </c>
      <c r="G30" s="12">
        <f>VLOOKUP(A30,[2]Лист1!$A$1:$J$9811,7,0)</f>
        <v>0.25</v>
      </c>
      <c r="H30" s="12">
        <f>VLOOKUP(A30,[2]Лист1!$A$1:$J$9861,8,0)</f>
        <v>0.03</v>
      </c>
      <c r="I30" s="13">
        <f t="shared" si="1"/>
        <v>0</v>
      </c>
      <c r="J30" s="13">
        <f t="shared" si="2"/>
        <v>0.28000000000000003</v>
      </c>
      <c r="K30" s="13">
        <f t="shared" si="3"/>
        <v>0.28000000000000003</v>
      </c>
      <c r="L30" s="12"/>
      <c r="M30" s="12"/>
      <c r="BS30" s="73"/>
      <c r="BT30" s="1" t="s">
        <v>68</v>
      </c>
      <c r="BU30" s="1">
        <v>29</v>
      </c>
      <c r="BV30" s="1">
        <v>29</v>
      </c>
      <c r="BW30" s="1">
        <v>29</v>
      </c>
      <c r="BX30" s="1">
        <v>29</v>
      </c>
      <c r="BY30" s="1">
        <v>29</v>
      </c>
      <c r="BZ30" s="1">
        <v>29</v>
      </c>
      <c r="CA30" s="1">
        <v>29</v>
      </c>
      <c r="CB30" s="1">
        <v>29</v>
      </c>
      <c r="CE30" s="1">
        <v>29</v>
      </c>
      <c r="CF30" s="4">
        <v>23</v>
      </c>
      <c r="CJ30" s="1">
        <v>29</v>
      </c>
      <c r="CK30" s="1">
        <v>29</v>
      </c>
      <c r="CM30" s="1">
        <v>29</v>
      </c>
      <c r="CN30" s="1">
        <v>29</v>
      </c>
      <c r="CO30" s="1">
        <v>29</v>
      </c>
      <c r="CP30" s="1">
        <v>29</v>
      </c>
      <c r="CQ30" s="1">
        <v>29</v>
      </c>
      <c r="CR30" s="1">
        <v>29</v>
      </c>
      <c r="CS30" s="1">
        <v>29</v>
      </c>
      <c r="CV30" s="1">
        <v>29</v>
      </c>
    </row>
    <row r="31" spans="1:100" x14ac:dyDescent="0.25">
      <c r="A31" s="1" t="str">
        <f t="shared" si="0"/>
        <v>რცხილაV16</v>
      </c>
      <c r="B31" s="1" t="s">
        <v>27</v>
      </c>
      <c r="C31" s="12">
        <v>71</v>
      </c>
      <c r="D31" s="12" t="s">
        <v>234</v>
      </c>
      <c r="E31" s="12"/>
      <c r="F31" s="12">
        <v>16</v>
      </c>
      <c r="G31" s="12">
        <f>VLOOKUP(A31,[2]Лист1!$A$1:$J$9811,7,0)</f>
        <v>0.1</v>
      </c>
      <c r="H31" s="12">
        <f>VLOOKUP(A31,[2]Лист1!$A$1:$J$9861,8,0)</f>
        <v>0.01</v>
      </c>
      <c r="I31" s="13">
        <f t="shared" si="1"/>
        <v>0</v>
      </c>
      <c r="J31" s="13">
        <f t="shared" si="2"/>
        <v>0.11</v>
      </c>
      <c r="K31" s="13">
        <f t="shared" si="3"/>
        <v>0.11</v>
      </c>
      <c r="L31" s="12"/>
      <c r="M31" s="12"/>
      <c r="BS31" s="73"/>
      <c r="BT31" s="1" t="s">
        <v>69</v>
      </c>
      <c r="BU31" s="1">
        <v>30</v>
      </c>
      <c r="BV31" s="1">
        <v>30</v>
      </c>
      <c r="BW31" s="1">
        <v>30</v>
      </c>
      <c r="BX31" s="1">
        <v>30</v>
      </c>
      <c r="BY31" s="1">
        <v>30</v>
      </c>
      <c r="BZ31" s="1">
        <v>30</v>
      </c>
      <c r="CA31" s="1">
        <v>30</v>
      </c>
      <c r="CB31" s="1">
        <v>30</v>
      </c>
      <c r="CE31" s="1">
        <v>30</v>
      </c>
      <c r="CF31" s="4">
        <v>24</v>
      </c>
      <c r="CJ31" s="1">
        <v>30</v>
      </c>
      <c r="CK31" s="1">
        <v>30</v>
      </c>
      <c r="CM31" s="1">
        <v>30</v>
      </c>
      <c r="CN31" s="1">
        <v>30</v>
      </c>
      <c r="CO31" s="1">
        <v>30</v>
      </c>
      <c r="CP31" s="1">
        <v>30</v>
      </c>
      <c r="CQ31" s="1">
        <v>30</v>
      </c>
      <c r="CR31" s="1">
        <v>30</v>
      </c>
      <c r="CS31" s="1">
        <v>30</v>
      </c>
    </row>
    <row r="32" spans="1:100" x14ac:dyDescent="0.25">
      <c r="A32" s="1" t="str">
        <f t="shared" si="0"/>
        <v>რცხილაV16</v>
      </c>
      <c r="B32" s="1" t="s">
        <v>27</v>
      </c>
      <c r="C32" s="12">
        <v>72</v>
      </c>
      <c r="D32" s="12" t="s">
        <v>234</v>
      </c>
      <c r="E32" s="12"/>
      <c r="F32" s="12">
        <v>16</v>
      </c>
      <c r="G32" s="12">
        <f>VLOOKUP(A32,[2]Лист1!$A$1:$J$9811,7,0)</f>
        <v>0.1</v>
      </c>
      <c r="H32" s="12">
        <f>VLOOKUP(A32,[2]Лист1!$A$1:$J$9861,8,0)</f>
        <v>0.01</v>
      </c>
      <c r="I32" s="13">
        <f t="shared" si="1"/>
        <v>0</v>
      </c>
      <c r="J32" s="13">
        <f t="shared" si="2"/>
        <v>0.11</v>
      </c>
      <c r="K32" s="13">
        <f t="shared" si="3"/>
        <v>0.11</v>
      </c>
      <c r="L32" s="12"/>
      <c r="M32" s="12"/>
      <c r="BQ32" s="1" t="s">
        <v>160</v>
      </c>
      <c r="BS32" s="73"/>
      <c r="BT32" s="1" t="s">
        <v>70</v>
      </c>
      <c r="BU32" s="4">
        <v>31</v>
      </c>
      <c r="BV32" s="1">
        <v>31</v>
      </c>
      <c r="BW32" s="1">
        <v>31</v>
      </c>
      <c r="BX32" s="1">
        <v>31</v>
      </c>
      <c r="BY32" s="1">
        <v>31</v>
      </c>
      <c r="BZ32" s="1">
        <v>31</v>
      </c>
      <c r="CA32" s="1">
        <v>31</v>
      </c>
      <c r="CB32" s="1">
        <v>31</v>
      </c>
      <c r="CE32" s="1">
        <v>31</v>
      </c>
      <c r="CF32" s="4">
        <v>25</v>
      </c>
      <c r="CJ32" s="1">
        <v>31</v>
      </c>
      <c r="CK32" s="1">
        <v>31</v>
      </c>
      <c r="CM32" s="1">
        <v>31</v>
      </c>
      <c r="CN32" s="1">
        <v>31</v>
      </c>
      <c r="CO32" s="1">
        <v>31</v>
      </c>
      <c r="CP32" s="1">
        <v>31</v>
      </c>
      <c r="CQ32" s="1">
        <v>31</v>
      </c>
      <c r="CR32" s="1">
        <v>31</v>
      </c>
      <c r="CS32" s="1">
        <v>31</v>
      </c>
    </row>
    <row r="33" spans="1:97" x14ac:dyDescent="0.25">
      <c r="A33" s="1" t="str">
        <f t="shared" si="0"/>
        <v>რცხილაV20</v>
      </c>
      <c r="B33" s="1" t="s">
        <v>27</v>
      </c>
      <c r="C33" s="12">
        <v>73</v>
      </c>
      <c r="D33" s="12" t="s">
        <v>234</v>
      </c>
      <c r="E33" s="12"/>
      <c r="F33" s="12">
        <v>20</v>
      </c>
      <c r="G33" s="12">
        <f>VLOOKUP(A33,[2]Лист1!$A$1:$J$9811,7,0)</f>
        <v>0.16</v>
      </c>
      <c r="H33" s="12">
        <f>VLOOKUP(A33,[2]Лист1!$A$1:$J$9861,8,0)</f>
        <v>0.02</v>
      </c>
      <c r="I33" s="13">
        <f t="shared" si="1"/>
        <v>0</v>
      </c>
      <c r="J33" s="13">
        <f t="shared" si="2"/>
        <v>0.18</v>
      </c>
      <c r="K33" s="13">
        <f t="shared" si="3"/>
        <v>0.18</v>
      </c>
      <c r="L33" s="12"/>
      <c r="M33" s="12"/>
      <c r="BQ33" s="1">
        <v>5</v>
      </c>
      <c r="BS33" s="73"/>
      <c r="BT33" s="1" t="s">
        <v>71</v>
      </c>
      <c r="BU33" s="1">
        <v>32</v>
      </c>
      <c r="BV33" s="1">
        <v>32</v>
      </c>
      <c r="BW33" s="1">
        <v>32</v>
      </c>
      <c r="BX33" s="1">
        <v>32</v>
      </c>
      <c r="BY33" s="1">
        <v>32</v>
      </c>
      <c r="BZ33" s="1">
        <v>32</v>
      </c>
      <c r="CA33" s="1">
        <v>32</v>
      </c>
      <c r="CB33" s="1">
        <v>32</v>
      </c>
      <c r="CE33" s="1">
        <v>32</v>
      </c>
      <c r="CF33" s="4">
        <v>26</v>
      </c>
      <c r="CJ33" s="1">
        <v>32</v>
      </c>
      <c r="CK33" s="1">
        <v>32</v>
      </c>
      <c r="CM33" s="1">
        <v>32</v>
      </c>
      <c r="CN33" s="1">
        <v>32</v>
      </c>
      <c r="CO33" s="1">
        <v>32</v>
      </c>
      <c r="CP33" s="1">
        <v>32</v>
      </c>
      <c r="CQ33" s="1">
        <v>32</v>
      </c>
      <c r="CR33" s="1">
        <v>32</v>
      </c>
      <c r="CS33" s="1">
        <v>32</v>
      </c>
    </row>
    <row r="34" spans="1:97" x14ac:dyDescent="0.25">
      <c r="A34" s="1" t="str">
        <f t="shared" si="0"/>
        <v>რცხილაV16</v>
      </c>
      <c r="B34" s="1" t="s">
        <v>27</v>
      </c>
      <c r="C34" s="12">
        <v>74</v>
      </c>
      <c r="D34" s="12" t="s">
        <v>234</v>
      </c>
      <c r="E34" s="12"/>
      <c r="F34" s="12">
        <v>16</v>
      </c>
      <c r="G34" s="12">
        <f>VLOOKUP(A34,[2]Лист1!$A$1:$J$9811,7,0)</f>
        <v>0.1</v>
      </c>
      <c r="H34" s="12">
        <f>VLOOKUP(A34,[2]Лист1!$A$1:$J$9861,8,0)</f>
        <v>0.01</v>
      </c>
      <c r="I34" s="13">
        <f t="shared" si="1"/>
        <v>0</v>
      </c>
      <c r="J34" s="13">
        <f t="shared" si="2"/>
        <v>0.11</v>
      </c>
      <c r="K34" s="13">
        <f t="shared" si="3"/>
        <v>0.11</v>
      </c>
      <c r="L34" s="12"/>
      <c r="M34" s="12"/>
      <c r="BQ34" s="1">
        <v>10</v>
      </c>
      <c r="BS34" s="73"/>
      <c r="BT34" s="1" t="s">
        <v>72</v>
      </c>
      <c r="BU34" s="1">
        <v>33</v>
      </c>
      <c r="BV34" s="1">
        <v>33</v>
      </c>
      <c r="BW34" s="1">
        <v>33</v>
      </c>
      <c r="BX34" s="1">
        <v>33</v>
      </c>
      <c r="BY34" s="1">
        <v>33</v>
      </c>
      <c r="BZ34" s="1">
        <v>33</v>
      </c>
      <c r="CA34" s="1">
        <v>33</v>
      </c>
      <c r="CB34" s="1">
        <v>33</v>
      </c>
      <c r="CE34" s="1">
        <v>33</v>
      </c>
      <c r="CF34" s="4">
        <v>27</v>
      </c>
      <c r="CJ34" s="1">
        <v>33</v>
      </c>
      <c r="CK34" s="1">
        <v>33</v>
      </c>
      <c r="CM34" s="1">
        <v>33</v>
      </c>
      <c r="CN34" s="1">
        <v>33</v>
      </c>
      <c r="CO34" s="1">
        <v>33</v>
      </c>
      <c r="CP34" s="1">
        <v>33</v>
      </c>
      <c r="CQ34" s="1">
        <v>33</v>
      </c>
      <c r="CR34" s="1">
        <v>33</v>
      </c>
      <c r="CS34" s="1">
        <v>33</v>
      </c>
    </row>
    <row r="35" spans="1:97" x14ac:dyDescent="0.25">
      <c r="A35" s="1" t="str">
        <f t="shared" si="0"/>
        <v>რცხილაV16</v>
      </c>
      <c r="B35" s="1" t="s">
        <v>27</v>
      </c>
      <c r="C35" s="12">
        <v>75</v>
      </c>
      <c r="D35" s="12" t="s">
        <v>234</v>
      </c>
      <c r="E35" s="12"/>
      <c r="F35" s="12">
        <v>16</v>
      </c>
      <c r="G35" s="12">
        <f>VLOOKUP(A35,[2]Лист1!$A$1:$J$9811,7,0)</f>
        <v>0.1</v>
      </c>
      <c r="H35" s="12">
        <f>VLOOKUP(A35,[2]Лист1!$A$1:$J$9861,8,0)</f>
        <v>0.01</v>
      </c>
      <c r="I35" s="13">
        <f t="shared" si="1"/>
        <v>0</v>
      </c>
      <c r="J35" s="13">
        <f t="shared" si="2"/>
        <v>0.11</v>
      </c>
      <c r="K35" s="13">
        <f t="shared" si="3"/>
        <v>0.11</v>
      </c>
      <c r="L35" s="12"/>
      <c r="M35" s="12"/>
      <c r="BQ35" s="1">
        <v>15</v>
      </c>
      <c r="BS35" s="73"/>
      <c r="BT35" s="1" t="s">
        <v>54</v>
      </c>
      <c r="BU35" s="4">
        <v>34</v>
      </c>
      <c r="BV35" s="1">
        <v>34</v>
      </c>
      <c r="BW35" s="1">
        <v>34</v>
      </c>
      <c r="BX35" s="1">
        <v>34</v>
      </c>
      <c r="BY35" s="1">
        <v>34</v>
      </c>
      <c r="BZ35" s="1">
        <v>34</v>
      </c>
      <c r="CA35" s="1">
        <v>34</v>
      </c>
      <c r="CB35" s="1">
        <v>34</v>
      </c>
      <c r="CE35" s="1">
        <v>34</v>
      </c>
      <c r="CF35" s="4">
        <v>28</v>
      </c>
      <c r="CJ35" s="1">
        <v>34</v>
      </c>
      <c r="CK35" s="1">
        <v>34</v>
      </c>
      <c r="CM35" s="1">
        <v>34</v>
      </c>
      <c r="CN35" s="1">
        <v>34</v>
      </c>
      <c r="CO35" s="1">
        <v>34</v>
      </c>
      <c r="CP35" s="1">
        <v>34</v>
      </c>
      <c r="CQ35" s="1">
        <v>34</v>
      </c>
      <c r="CR35" s="1">
        <v>34</v>
      </c>
      <c r="CS35" s="1">
        <v>34</v>
      </c>
    </row>
    <row r="36" spans="1:97" x14ac:dyDescent="0.25">
      <c r="A36" s="1" t="str">
        <f t="shared" si="0"/>
        <v>რცხილაV16</v>
      </c>
      <c r="B36" s="1" t="s">
        <v>27</v>
      </c>
      <c r="C36" s="12">
        <v>76</v>
      </c>
      <c r="D36" s="12" t="s">
        <v>234</v>
      </c>
      <c r="E36" s="12"/>
      <c r="F36" s="12">
        <v>16</v>
      </c>
      <c r="G36" s="12">
        <f>VLOOKUP(A36,[2]Лист1!$A$1:$J$9811,7,0)</f>
        <v>0.1</v>
      </c>
      <c r="H36" s="12">
        <f>VLOOKUP(A36,[2]Лист1!$A$1:$J$9861,8,0)</f>
        <v>0.01</v>
      </c>
      <c r="I36" s="13">
        <f t="shared" si="1"/>
        <v>0</v>
      </c>
      <c r="J36" s="13">
        <f t="shared" si="2"/>
        <v>0.11</v>
      </c>
      <c r="K36" s="13">
        <f t="shared" si="3"/>
        <v>0.11</v>
      </c>
      <c r="L36" s="12"/>
      <c r="M36" s="12"/>
      <c r="BQ36" s="1">
        <v>20</v>
      </c>
      <c r="BU36" s="1">
        <v>35</v>
      </c>
      <c r="BV36" s="1">
        <v>35</v>
      </c>
      <c r="BW36" s="1">
        <v>35</v>
      </c>
      <c r="BX36" s="1">
        <v>35</v>
      </c>
      <c r="BY36" s="1">
        <v>35</v>
      </c>
      <c r="BZ36" s="1">
        <v>35</v>
      </c>
      <c r="CA36" s="1">
        <v>35</v>
      </c>
      <c r="CB36" s="1">
        <v>35</v>
      </c>
      <c r="CF36" s="4" t="s">
        <v>80</v>
      </c>
      <c r="CJ36" s="1">
        <v>35</v>
      </c>
      <c r="CK36" s="1">
        <v>35</v>
      </c>
      <c r="CM36" s="1">
        <v>35</v>
      </c>
      <c r="CN36" s="1">
        <v>35</v>
      </c>
      <c r="CO36" s="1">
        <v>35</v>
      </c>
      <c r="CP36" s="1">
        <v>35</v>
      </c>
      <c r="CQ36" s="1">
        <v>35</v>
      </c>
      <c r="CR36" s="1">
        <v>35</v>
      </c>
      <c r="CS36" s="1">
        <v>35</v>
      </c>
    </row>
    <row r="37" spans="1:97" x14ac:dyDescent="0.25">
      <c r="A37" s="1" t="str">
        <f t="shared" si="0"/>
        <v>რცხილაV8</v>
      </c>
      <c r="B37" s="1" t="s">
        <v>27</v>
      </c>
      <c r="C37" s="12">
        <v>77</v>
      </c>
      <c r="D37" s="12" t="s">
        <v>234</v>
      </c>
      <c r="E37" s="12"/>
      <c r="F37" s="12">
        <v>8</v>
      </c>
      <c r="G37" s="12">
        <f>VLOOKUP(A37,[2]Лист1!$A$1:$J$9811,7,0)</f>
        <v>0.02</v>
      </c>
      <c r="H37" s="12">
        <f>VLOOKUP(A37,[2]Лист1!$A$1:$J$9861,8,0)</f>
        <v>0</v>
      </c>
      <c r="I37" s="13">
        <f t="shared" si="1"/>
        <v>0</v>
      </c>
      <c r="J37" s="13">
        <f t="shared" si="2"/>
        <v>0.02</v>
      </c>
      <c r="K37" s="13">
        <f t="shared" si="3"/>
        <v>0.02</v>
      </c>
      <c r="L37" s="12"/>
      <c r="M37" s="12"/>
      <c r="BQ37" s="1">
        <v>25</v>
      </c>
      <c r="BU37" s="1">
        <v>36</v>
      </c>
      <c r="BV37" s="1">
        <v>36</v>
      </c>
      <c r="BW37" s="1">
        <v>36</v>
      </c>
      <c r="BX37" s="1">
        <v>36</v>
      </c>
      <c r="BY37" s="1">
        <v>36</v>
      </c>
      <c r="BZ37" s="1">
        <v>36</v>
      </c>
      <c r="CA37" s="1">
        <v>36</v>
      </c>
      <c r="CB37" s="1">
        <v>36</v>
      </c>
      <c r="CJ37" s="1">
        <v>36</v>
      </c>
      <c r="CK37" s="1">
        <v>36</v>
      </c>
      <c r="CM37" s="1">
        <v>36</v>
      </c>
      <c r="CN37" s="1">
        <v>36</v>
      </c>
      <c r="CO37" s="1">
        <v>36</v>
      </c>
      <c r="CP37" s="1">
        <v>36</v>
      </c>
      <c r="CQ37" s="1">
        <v>36</v>
      </c>
      <c r="CR37" s="1">
        <v>36</v>
      </c>
      <c r="CS37" s="1">
        <v>36</v>
      </c>
    </row>
    <row r="38" spans="1:97" x14ac:dyDescent="0.25">
      <c r="A38" s="1" t="str">
        <f t="shared" si="0"/>
        <v>მუხაVI16</v>
      </c>
      <c r="B38" s="1" t="s">
        <v>28</v>
      </c>
      <c r="C38" s="12">
        <v>78</v>
      </c>
      <c r="D38" s="12" t="s">
        <v>235</v>
      </c>
      <c r="E38" s="12"/>
      <c r="F38" s="12">
        <v>16</v>
      </c>
      <c r="G38" s="12">
        <f>VLOOKUP(A38,[2]Лист1!$A$1:$J$9811,7,0)</f>
        <v>0.08</v>
      </c>
      <c r="H38" s="12">
        <f>VLOOKUP(A38,[2]Лист1!$A$1:$J$9861,8,0)</f>
        <v>0.01</v>
      </c>
      <c r="I38" s="13">
        <f t="shared" si="1"/>
        <v>0</v>
      </c>
      <c r="J38" s="13">
        <f t="shared" si="2"/>
        <v>0.09</v>
      </c>
      <c r="K38" s="13">
        <f t="shared" si="3"/>
        <v>0.09</v>
      </c>
      <c r="L38" s="12"/>
      <c r="M38" s="12"/>
      <c r="BQ38" s="1">
        <v>30</v>
      </c>
      <c r="BU38" s="4">
        <v>37</v>
      </c>
      <c r="BV38" s="1">
        <v>37</v>
      </c>
      <c r="BW38" s="1">
        <v>37</v>
      </c>
      <c r="BX38" s="1">
        <v>37</v>
      </c>
      <c r="BY38" s="1">
        <v>37</v>
      </c>
      <c r="BZ38" s="1">
        <v>37</v>
      </c>
      <c r="CA38" s="1">
        <v>37</v>
      </c>
      <c r="CB38" s="1">
        <v>37</v>
      </c>
      <c r="CJ38" s="1">
        <v>37</v>
      </c>
      <c r="CK38" s="1">
        <v>37</v>
      </c>
      <c r="CM38" s="1">
        <v>37</v>
      </c>
      <c r="CN38" s="1">
        <v>37</v>
      </c>
      <c r="CP38" s="1">
        <v>37</v>
      </c>
      <c r="CQ38" s="1">
        <v>37</v>
      </c>
      <c r="CR38" s="1">
        <v>37</v>
      </c>
      <c r="CS38" s="1">
        <v>37</v>
      </c>
    </row>
    <row r="39" spans="1:97" x14ac:dyDescent="0.25">
      <c r="A39" s="1" t="str">
        <f t="shared" si="0"/>
        <v>რცხილაV16</v>
      </c>
      <c r="B39" s="1" t="s">
        <v>27</v>
      </c>
      <c r="C39" s="12">
        <v>79</v>
      </c>
      <c r="D39" s="12" t="s">
        <v>234</v>
      </c>
      <c r="E39" s="12"/>
      <c r="F39" s="12">
        <v>16</v>
      </c>
      <c r="G39" s="12">
        <f>VLOOKUP(A39,[2]Лист1!$A$1:$J$9811,7,0)</f>
        <v>0.1</v>
      </c>
      <c r="H39" s="12">
        <f>VLOOKUP(A39,[2]Лист1!$A$1:$J$9861,8,0)</f>
        <v>0.01</v>
      </c>
      <c r="I39" s="13">
        <f t="shared" si="1"/>
        <v>0</v>
      </c>
      <c r="J39" s="13">
        <f t="shared" si="2"/>
        <v>0.11</v>
      </c>
      <c r="K39" s="13">
        <f t="shared" si="3"/>
        <v>0.11</v>
      </c>
      <c r="L39" s="12"/>
      <c r="M39" s="12"/>
      <c r="BQ39" s="1">
        <v>35</v>
      </c>
      <c r="BU39" s="1">
        <v>38</v>
      </c>
      <c r="BV39" s="1">
        <v>38</v>
      </c>
      <c r="BW39" s="1">
        <v>38</v>
      </c>
      <c r="BX39" s="1">
        <v>38</v>
      </c>
      <c r="BY39" s="1">
        <v>38</v>
      </c>
      <c r="BZ39" s="1">
        <v>38</v>
      </c>
      <c r="CA39" s="1">
        <v>38</v>
      </c>
      <c r="CB39" s="1">
        <v>38</v>
      </c>
      <c r="CJ39" s="1">
        <v>38</v>
      </c>
      <c r="CK39" s="1">
        <v>38</v>
      </c>
      <c r="CM39" s="1">
        <v>38</v>
      </c>
      <c r="CN39" s="1">
        <v>38</v>
      </c>
      <c r="CP39" s="1">
        <v>38</v>
      </c>
      <c r="CQ39" s="1">
        <v>38</v>
      </c>
      <c r="CR39" s="1">
        <v>38</v>
      </c>
      <c r="CS39" s="1">
        <v>38</v>
      </c>
    </row>
    <row r="40" spans="1:97" x14ac:dyDescent="0.25">
      <c r="A40" s="1" t="str">
        <f t="shared" si="0"/>
        <v>რცხილაV20</v>
      </c>
      <c r="B40" s="1" t="s">
        <v>27</v>
      </c>
      <c r="C40" s="12">
        <v>80</v>
      </c>
      <c r="D40" s="12" t="s">
        <v>234</v>
      </c>
      <c r="E40" s="12"/>
      <c r="F40" s="12">
        <v>20</v>
      </c>
      <c r="G40" s="12">
        <f>VLOOKUP(A40,[2]Лист1!$A$1:$J$9811,7,0)</f>
        <v>0.16</v>
      </c>
      <c r="H40" s="12">
        <f>VLOOKUP(A40,[2]Лист1!$A$1:$J$9861,8,0)</f>
        <v>0.02</v>
      </c>
      <c r="I40" s="13">
        <f t="shared" si="1"/>
        <v>0</v>
      </c>
      <c r="J40" s="13">
        <f t="shared" si="2"/>
        <v>0.18</v>
      </c>
      <c r="K40" s="13">
        <f t="shared" si="3"/>
        <v>0.18</v>
      </c>
      <c r="L40" s="12"/>
      <c r="M40" s="12"/>
      <c r="BQ40" s="1">
        <v>40</v>
      </c>
      <c r="BU40" s="1">
        <v>39</v>
      </c>
      <c r="BV40" s="1">
        <v>39</v>
      </c>
      <c r="BW40" s="1">
        <v>39</v>
      </c>
      <c r="BX40" s="1">
        <v>39</v>
      </c>
      <c r="BY40" s="1">
        <v>39</v>
      </c>
      <c r="BZ40" s="1">
        <v>39</v>
      </c>
      <c r="CA40" s="1">
        <v>39</v>
      </c>
      <c r="CB40" s="1">
        <v>39</v>
      </c>
      <c r="CJ40" s="1">
        <v>39</v>
      </c>
      <c r="CK40" s="1">
        <v>39</v>
      </c>
      <c r="CM40" s="1">
        <v>39</v>
      </c>
      <c r="CN40" s="1">
        <v>39</v>
      </c>
      <c r="CP40" s="1">
        <v>39</v>
      </c>
      <c r="CQ40" s="1">
        <v>39</v>
      </c>
      <c r="CR40" s="1">
        <v>39</v>
      </c>
      <c r="CS40" s="1">
        <v>39</v>
      </c>
    </row>
    <row r="41" spans="1:97" x14ac:dyDescent="0.25">
      <c r="A41" s="1" t="str">
        <f t="shared" si="0"/>
        <v>რცხილაV16</v>
      </c>
      <c r="B41" s="1" t="s">
        <v>27</v>
      </c>
      <c r="C41" s="12">
        <v>81</v>
      </c>
      <c r="D41" s="12" t="s">
        <v>234</v>
      </c>
      <c r="E41" s="12"/>
      <c r="F41" s="12">
        <v>16</v>
      </c>
      <c r="G41" s="12">
        <f>VLOOKUP(A41,[2]Лист1!$A$1:$J$9811,7,0)</f>
        <v>0.1</v>
      </c>
      <c r="H41" s="12">
        <f>VLOOKUP(A41,[2]Лист1!$A$1:$J$9861,8,0)</f>
        <v>0.01</v>
      </c>
      <c r="I41" s="13">
        <f t="shared" si="1"/>
        <v>0</v>
      </c>
      <c r="J41" s="13">
        <f t="shared" si="2"/>
        <v>0.11</v>
      </c>
      <c r="K41" s="13">
        <f t="shared" si="3"/>
        <v>0.11</v>
      </c>
      <c r="L41" s="12"/>
      <c r="M41" s="12"/>
      <c r="BQ41" s="1">
        <v>45</v>
      </c>
      <c r="BU41" s="4">
        <v>40</v>
      </c>
      <c r="BV41" s="1">
        <v>40</v>
      </c>
      <c r="BW41" s="1">
        <v>40</v>
      </c>
      <c r="BX41" s="1">
        <v>40</v>
      </c>
      <c r="BY41" s="1">
        <v>40</v>
      </c>
      <c r="BZ41" s="1">
        <v>40</v>
      </c>
      <c r="CA41" s="1">
        <v>40</v>
      </c>
      <c r="CJ41" s="1">
        <v>40</v>
      </c>
      <c r="CK41" s="1">
        <v>40</v>
      </c>
      <c r="CM41" s="1">
        <v>40</v>
      </c>
      <c r="CN41" s="1">
        <v>40</v>
      </c>
      <c r="CP41" s="1">
        <v>40</v>
      </c>
      <c r="CR41" s="1">
        <v>40</v>
      </c>
      <c r="CS41" s="1">
        <v>40</v>
      </c>
    </row>
    <row r="42" spans="1:97" x14ac:dyDescent="0.25">
      <c r="A42" s="1" t="str">
        <f t="shared" si="0"/>
        <v>რცხილაV16</v>
      </c>
      <c r="B42" s="1" t="s">
        <v>27</v>
      </c>
      <c r="C42" s="12">
        <v>82</v>
      </c>
      <c r="D42" s="12" t="s">
        <v>234</v>
      </c>
      <c r="E42" s="12"/>
      <c r="F42" s="12">
        <v>16</v>
      </c>
      <c r="G42" s="12">
        <f>VLOOKUP(A42,[2]Лист1!$A$1:$J$9811,7,0)</f>
        <v>0.1</v>
      </c>
      <c r="H42" s="12">
        <f>VLOOKUP(A42,[2]Лист1!$A$1:$J$9861,8,0)</f>
        <v>0.01</v>
      </c>
      <c r="I42" s="13">
        <f t="shared" si="1"/>
        <v>0</v>
      </c>
      <c r="J42" s="13">
        <f t="shared" si="2"/>
        <v>0.11</v>
      </c>
      <c r="K42" s="13">
        <f t="shared" si="3"/>
        <v>0.11</v>
      </c>
      <c r="L42" s="12"/>
      <c r="M42" s="12"/>
      <c r="BQ42" s="1">
        <v>50</v>
      </c>
      <c r="BU42" s="1">
        <v>41</v>
      </c>
      <c r="BV42" s="1">
        <v>41</v>
      </c>
      <c r="BW42" s="1">
        <v>41</v>
      </c>
      <c r="BX42" s="1">
        <v>41</v>
      </c>
      <c r="BY42" s="1">
        <v>41</v>
      </c>
      <c r="BZ42" s="1">
        <v>41</v>
      </c>
      <c r="CA42" s="1">
        <v>41</v>
      </c>
      <c r="CJ42" s="1">
        <v>41</v>
      </c>
      <c r="CK42" s="1">
        <v>41</v>
      </c>
      <c r="CM42" s="1">
        <v>41</v>
      </c>
      <c r="CN42" s="1">
        <v>41</v>
      </c>
      <c r="CP42" s="1">
        <v>41</v>
      </c>
      <c r="CR42" s="1">
        <v>41</v>
      </c>
      <c r="CS42" s="1">
        <v>41</v>
      </c>
    </row>
    <row r="43" spans="1:97" x14ac:dyDescent="0.25">
      <c r="A43" s="1" t="str">
        <f t="shared" si="0"/>
        <v>მუხაVI20</v>
      </c>
      <c r="B43" s="1" t="s">
        <v>28</v>
      </c>
      <c r="C43" s="12">
        <v>83</v>
      </c>
      <c r="D43" s="12" t="s">
        <v>235</v>
      </c>
      <c r="E43" s="12"/>
      <c r="F43" s="12">
        <v>20</v>
      </c>
      <c r="G43" s="12">
        <f>VLOOKUP(A43,[2]Лист1!$A$1:$J$9811,7,0)</f>
        <v>0.14000000000000001</v>
      </c>
      <c r="H43" s="12">
        <f>VLOOKUP(A43,[2]Лист1!$A$1:$J$9861,8,0)</f>
        <v>0.02</v>
      </c>
      <c r="I43" s="13">
        <f t="shared" si="1"/>
        <v>0</v>
      </c>
      <c r="J43" s="13">
        <f t="shared" si="2"/>
        <v>0.16</v>
      </c>
      <c r="K43" s="13">
        <f t="shared" si="3"/>
        <v>0.16</v>
      </c>
      <c r="L43" s="12"/>
      <c r="M43" s="12"/>
      <c r="BQ43" s="1">
        <v>55</v>
      </c>
      <c r="BU43" s="1">
        <v>42</v>
      </c>
      <c r="BV43" s="1">
        <v>42</v>
      </c>
      <c r="BW43" s="1">
        <v>42</v>
      </c>
      <c r="BX43" s="1">
        <v>42</v>
      </c>
      <c r="BY43" s="1">
        <v>42</v>
      </c>
      <c r="BZ43" s="1">
        <v>42</v>
      </c>
      <c r="CA43" s="1">
        <v>42</v>
      </c>
      <c r="CJ43" s="1">
        <v>42</v>
      </c>
      <c r="CK43" s="1">
        <v>42</v>
      </c>
      <c r="CM43" s="1">
        <v>42</v>
      </c>
      <c r="CN43" s="1">
        <v>42</v>
      </c>
      <c r="CP43" s="1">
        <v>42</v>
      </c>
      <c r="CR43" s="1">
        <v>42</v>
      </c>
      <c r="CS43" s="1">
        <v>42</v>
      </c>
    </row>
    <row r="44" spans="1:97" x14ac:dyDescent="0.25">
      <c r="A44" s="1" t="str">
        <f t="shared" si="0"/>
        <v>რცხილაV24</v>
      </c>
      <c r="B44" s="1" t="s">
        <v>27</v>
      </c>
      <c r="C44" s="12">
        <v>84</v>
      </c>
      <c r="D44" s="12" t="s">
        <v>234</v>
      </c>
      <c r="E44" s="12"/>
      <c r="F44" s="12">
        <v>24</v>
      </c>
      <c r="G44" s="12">
        <f>VLOOKUP(A44,[2]Лист1!$A$1:$J$9811,7,0)</f>
        <v>0.25</v>
      </c>
      <c r="H44" s="12">
        <f>VLOOKUP(A44,[2]Лист1!$A$1:$J$9861,8,0)</f>
        <v>0.03</v>
      </c>
      <c r="I44" s="13">
        <f t="shared" si="1"/>
        <v>0</v>
      </c>
      <c r="J44" s="13">
        <f t="shared" si="2"/>
        <v>0.28000000000000003</v>
      </c>
      <c r="K44" s="13">
        <f t="shared" si="3"/>
        <v>0.28000000000000003</v>
      </c>
      <c r="L44" s="12"/>
      <c r="M44" s="12"/>
      <c r="BQ44" s="1">
        <v>60</v>
      </c>
      <c r="BU44" s="4">
        <v>43</v>
      </c>
      <c r="BV44" s="1">
        <v>43</v>
      </c>
      <c r="BW44" s="1">
        <v>43</v>
      </c>
      <c r="BX44" s="1">
        <v>43</v>
      </c>
      <c r="BZ44" s="1">
        <v>43</v>
      </c>
      <c r="CA44" s="1">
        <v>43</v>
      </c>
      <c r="CJ44" s="1">
        <v>43</v>
      </c>
      <c r="CK44" s="1">
        <v>43</v>
      </c>
      <c r="CM44" s="1">
        <v>43</v>
      </c>
      <c r="CN44" s="1">
        <v>43</v>
      </c>
      <c r="CP44" s="1">
        <v>43</v>
      </c>
      <c r="CR44" s="1">
        <v>43</v>
      </c>
      <c r="CS44" s="1">
        <v>43</v>
      </c>
    </row>
    <row r="45" spans="1:97" x14ac:dyDescent="0.25">
      <c r="A45" s="1" t="str">
        <f t="shared" si="0"/>
        <v>რცხილაV24</v>
      </c>
      <c r="B45" s="1" t="s">
        <v>27</v>
      </c>
      <c r="C45" s="12">
        <v>85</v>
      </c>
      <c r="D45" s="12" t="s">
        <v>234</v>
      </c>
      <c r="E45" s="12"/>
      <c r="F45" s="12">
        <v>24</v>
      </c>
      <c r="G45" s="12">
        <f>VLOOKUP(A45,[2]Лист1!$A$1:$J$9811,7,0)</f>
        <v>0.25</v>
      </c>
      <c r="H45" s="12">
        <f>VLOOKUP(A45,[2]Лист1!$A$1:$J$9861,8,0)</f>
        <v>0.03</v>
      </c>
      <c r="I45" s="13">
        <f t="shared" si="1"/>
        <v>0</v>
      </c>
      <c r="J45" s="13">
        <f t="shared" si="2"/>
        <v>0.28000000000000003</v>
      </c>
      <c r="K45" s="13">
        <f t="shared" si="3"/>
        <v>0.28000000000000003</v>
      </c>
      <c r="L45" s="12"/>
      <c r="M45" s="12"/>
      <c r="BQ45" s="1">
        <v>65</v>
      </c>
      <c r="BU45" s="1">
        <v>44</v>
      </c>
      <c r="BV45" s="1">
        <v>44</v>
      </c>
      <c r="BW45" s="1">
        <v>44</v>
      </c>
      <c r="BX45" s="1">
        <v>44</v>
      </c>
      <c r="BZ45" s="1">
        <v>44</v>
      </c>
      <c r="CA45" s="1">
        <v>44</v>
      </c>
      <c r="CJ45" s="1">
        <v>44</v>
      </c>
      <c r="CK45" s="1">
        <v>44</v>
      </c>
      <c r="CM45" s="1">
        <v>44</v>
      </c>
      <c r="CN45" s="1">
        <v>44</v>
      </c>
      <c r="CP45" s="1">
        <v>44</v>
      </c>
      <c r="CR45" s="1">
        <v>44</v>
      </c>
      <c r="CS45" s="1">
        <v>44</v>
      </c>
    </row>
    <row r="46" spans="1:97" x14ac:dyDescent="0.25">
      <c r="A46" s="1" t="str">
        <f t="shared" si="0"/>
        <v>მუხაVI24</v>
      </c>
      <c r="B46" s="1" t="s">
        <v>28</v>
      </c>
      <c r="C46" s="12">
        <v>86</v>
      </c>
      <c r="D46" s="12" t="s">
        <v>235</v>
      </c>
      <c r="E46" s="12"/>
      <c r="F46" s="12">
        <v>24</v>
      </c>
      <c r="G46" s="12">
        <f>VLOOKUP(A46,[2]Лист1!$A$1:$J$9811,7,0)</f>
        <v>0.23</v>
      </c>
      <c r="H46" s="12">
        <f>VLOOKUP(A46,[2]Лист1!$A$1:$J$9861,8,0)</f>
        <v>0.03</v>
      </c>
      <c r="I46" s="13">
        <f t="shared" si="1"/>
        <v>0</v>
      </c>
      <c r="J46" s="13">
        <f t="shared" si="2"/>
        <v>0.26</v>
      </c>
      <c r="K46" s="13">
        <f t="shared" si="3"/>
        <v>0.26</v>
      </c>
      <c r="L46" s="12"/>
      <c r="M46" s="12"/>
      <c r="BQ46" s="1">
        <v>70</v>
      </c>
      <c r="BU46" s="1">
        <v>45</v>
      </c>
      <c r="BV46" s="1">
        <v>45</v>
      </c>
      <c r="BW46" s="1">
        <v>45</v>
      </c>
      <c r="BX46" s="1">
        <v>45</v>
      </c>
      <c r="BZ46" s="1">
        <v>45</v>
      </c>
      <c r="CA46" s="1">
        <v>45</v>
      </c>
      <c r="CK46" s="1">
        <v>45</v>
      </c>
      <c r="CM46" s="1">
        <v>45</v>
      </c>
      <c r="CN46" s="1">
        <v>45</v>
      </c>
      <c r="CP46" s="1">
        <v>45</v>
      </c>
      <c r="CR46" s="1">
        <v>45</v>
      </c>
      <c r="CS46" s="1">
        <v>45</v>
      </c>
    </row>
    <row r="47" spans="1:97" x14ac:dyDescent="0.25">
      <c r="A47" s="1" t="str">
        <f t="shared" si="0"/>
        <v>რცხილაV16</v>
      </c>
      <c r="B47" s="1" t="s">
        <v>27</v>
      </c>
      <c r="C47" s="12">
        <v>87</v>
      </c>
      <c r="D47" s="12" t="s">
        <v>234</v>
      </c>
      <c r="E47" s="12"/>
      <c r="F47" s="12">
        <v>16</v>
      </c>
      <c r="G47" s="12">
        <f>VLOOKUP(A47,[2]Лист1!$A$1:$J$9811,7,0)</f>
        <v>0.1</v>
      </c>
      <c r="H47" s="12">
        <f>VLOOKUP(A47,[2]Лист1!$A$1:$J$9861,8,0)</f>
        <v>0.01</v>
      </c>
      <c r="I47" s="13">
        <f t="shared" si="1"/>
        <v>0</v>
      </c>
      <c r="J47" s="13">
        <f t="shared" si="2"/>
        <v>0.11</v>
      </c>
      <c r="K47" s="13">
        <f t="shared" si="3"/>
        <v>0.11</v>
      </c>
      <c r="L47" s="12"/>
      <c r="M47" s="12"/>
      <c r="BQ47" s="1">
        <v>75</v>
      </c>
      <c r="BU47" s="4">
        <v>46</v>
      </c>
      <c r="BV47" s="1">
        <v>46</v>
      </c>
      <c r="BW47" s="1">
        <v>46</v>
      </c>
      <c r="BX47" s="1">
        <v>46</v>
      </c>
      <c r="BZ47" s="1">
        <v>46</v>
      </c>
      <c r="CK47" s="1">
        <v>46</v>
      </c>
      <c r="CM47" s="1">
        <v>46</v>
      </c>
      <c r="CN47" s="1">
        <v>46</v>
      </c>
      <c r="CP47" s="1">
        <v>46</v>
      </c>
      <c r="CR47" s="1">
        <v>46</v>
      </c>
      <c r="CS47" s="1">
        <v>46</v>
      </c>
    </row>
    <row r="48" spans="1:97" x14ac:dyDescent="0.25">
      <c r="A48" s="1" t="str">
        <f t="shared" si="0"/>
        <v>მუხაVI24</v>
      </c>
      <c r="B48" s="1" t="s">
        <v>28</v>
      </c>
      <c r="C48" s="12">
        <v>88</v>
      </c>
      <c r="D48" s="12" t="s">
        <v>235</v>
      </c>
      <c r="E48" s="12"/>
      <c r="F48" s="12">
        <v>24</v>
      </c>
      <c r="G48" s="12">
        <f>VLOOKUP(A48,[2]Лист1!$A$1:$J$9811,7,0)</f>
        <v>0.23</v>
      </c>
      <c r="H48" s="12">
        <f>VLOOKUP(A48,[2]Лист1!$A$1:$J$9861,8,0)</f>
        <v>0.03</v>
      </c>
      <c r="I48" s="13">
        <f t="shared" si="1"/>
        <v>0</v>
      </c>
      <c r="J48" s="13">
        <f t="shared" si="2"/>
        <v>0.26</v>
      </c>
      <c r="K48" s="13">
        <f t="shared" si="3"/>
        <v>0.26</v>
      </c>
      <c r="L48" s="12"/>
      <c r="M48" s="12"/>
      <c r="BQ48" s="1">
        <v>80</v>
      </c>
      <c r="BU48" s="1">
        <v>47</v>
      </c>
      <c r="BV48" s="1">
        <v>47</v>
      </c>
      <c r="BW48" s="1">
        <v>47</v>
      </c>
      <c r="BX48" s="1">
        <v>47</v>
      </c>
      <c r="BZ48" s="1">
        <v>47</v>
      </c>
      <c r="CK48" s="1">
        <v>47</v>
      </c>
      <c r="CM48" s="1">
        <v>47</v>
      </c>
      <c r="CN48" s="1">
        <v>47</v>
      </c>
      <c r="CP48" s="1">
        <v>47</v>
      </c>
      <c r="CR48" s="1">
        <v>47</v>
      </c>
      <c r="CS48" s="1">
        <v>47</v>
      </c>
    </row>
    <row r="49" spans="1:97" ht="15.75" customHeight="1" x14ac:dyDescent="0.25">
      <c r="A49" s="1" t="str">
        <f t="shared" si="0"/>
        <v>რცხილაV16</v>
      </c>
      <c r="B49" s="1" t="s">
        <v>27</v>
      </c>
      <c r="C49" s="12">
        <v>89</v>
      </c>
      <c r="D49" s="12" t="s">
        <v>234</v>
      </c>
      <c r="E49" s="12"/>
      <c r="F49" s="12">
        <v>16</v>
      </c>
      <c r="G49" s="12">
        <f>VLOOKUP(A49,[2]Лист1!$A$1:$J$9811,7,0)</f>
        <v>0.1</v>
      </c>
      <c r="H49" s="12">
        <f>VLOOKUP(A49,[2]Лист1!$A$1:$J$9861,8,0)</f>
        <v>0.01</v>
      </c>
      <c r="I49" s="13">
        <f t="shared" si="1"/>
        <v>0</v>
      </c>
      <c r="J49" s="13">
        <f t="shared" si="2"/>
        <v>0.11</v>
      </c>
      <c r="K49" s="13">
        <f t="shared" si="3"/>
        <v>0.11</v>
      </c>
      <c r="L49" s="12"/>
      <c r="M49" s="12"/>
      <c r="BQ49" s="1">
        <v>85</v>
      </c>
      <c r="BU49" s="1">
        <v>48</v>
      </c>
      <c r="BV49" s="1">
        <v>48</v>
      </c>
      <c r="BW49" s="1">
        <v>48</v>
      </c>
      <c r="BX49" s="1">
        <v>48</v>
      </c>
      <c r="BZ49" s="1">
        <v>48</v>
      </c>
      <c r="CK49" s="1">
        <v>48</v>
      </c>
      <c r="CM49" s="1">
        <v>48</v>
      </c>
      <c r="CP49" s="1">
        <v>48</v>
      </c>
      <c r="CR49" s="1">
        <v>48</v>
      </c>
      <c r="CS49" s="1">
        <v>48</v>
      </c>
    </row>
    <row r="50" spans="1:97" x14ac:dyDescent="0.25">
      <c r="A50" s="1" t="str">
        <f t="shared" si="0"/>
        <v>რცხილაV16</v>
      </c>
      <c r="B50" s="1" t="s">
        <v>27</v>
      </c>
      <c r="C50" s="12">
        <v>90</v>
      </c>
      <c r="D50" s="12" t="s">
        <v>234</v>
      </c>
      <c r="E50" s="12"/>
      <c r="F50" s="12">
        <v>16</v>
      </c>
      <c r="G50" s="12">
        <f>VLOOKUP(A50,[2]Лист1!$A$1:$J$9811,7,0)</f>
        <v>0.1</v>
      </c>
      <c r="H50" s="12">
        <f>VLOOKUP(A50,[2]Лист1!$A$1:$J$9861,8,0)</f>
        <v>0.01</v>
      </c>
      <c r="I50" s="13">
        <f t="shared" si="1"/>
        <v>0</v>
      </c>
      <c r="J50" s="13">
        <f t="shared" si="2"/>
        <v>0.11</v>
      </c>
      <c r="K50" s="13">
        <f t="shared" si="3"/>
        <v>0.11</v>
      </c>
      <c r="L50" s="12"/>
      <c r="M50" s="12"/>
      <c r="BQ50" s="1">
        <v>90</v>
      </c>
      <c r="BU50" s="4">
        <v>49</v>
      </c>
      <c r="BV50" s="1">
        <v>49</v>
      </c>
      <c r="BW50" s="1">
        <v>49</v>
      </c>
      <c r="BX50" s="1">
        <v>49</v>
      </c>
      <c r="BZ50" s="1">
        <v>49</v>
      </c>
      <c r="CK50" s="1">
        <v>49</v>
      </c>
      <c r="CM50" s="1">
        <v>49</v>
      </c>
      <c r="CR50" s="1">
        <v>49</v>
      </c>
      <c r="CS50" s="1">
        <v>49</v>
      </c>
    </row>
    <row r="51" spans="1:97" x14ac:dyDescent="0.25">
      <c r="A51" s="1" t="str">
        <f t="shared" si="0"/>
        <v>მუხაVI12</v>
      </c>
      <c r="B51" s="1" t="s">
        <v>28</v>
      </c>
      <c r="C51" s="12">
        <v>91</v>
      </c>
      <c r="D51" s="12" t="s">
        <v>235</v>
      </c>
      <c r="E51" s="12"/>
      <c r="F51" s="12">
        <v>12</v>
      </c>
      <c r="G51" s="12">
        <f>VLOOKUP(A51,[2]Лист1!$A$1:$J$9811,7,0)</f>
        <v>0.04</v>
      </c>
      <c r="H51" s="12">
        <f>VLOOKUP(A51,[2]Лист1!$A$1:$J$9861,8,0)</f>
        <v>0.01</v>
      </c>
      <c r="I51" s="13">
        <f t="shared" si="1"/>
        <v>0</v>
      </c>
      <c r="J51" s="13">
        <f t="shared" si="2"/>
        <v>0.05</v>
      </c>
      <c r="K51" s="13">
        <f t="shared" si="3"/>
        <v>0.05</v>
      </c>
      <c r="L51" s="12"/>
      <c r="M51" s="12"/>
      <c r="BQ51" s="1">
        <v>95</v>
      </c>
      <c r="BU51" s="1">
        <v>50</v>
      </c>
      <c r="BV51" s="1">
        <v>50</v>
      </c>
      <c r="BW51" s="1">
        <v>50</v>
      </c>
      <c r="BX51" s="1">
        <v>50</v>
      </c>
      <c r="BZ51" s="1">
        <v>50</v>
      </c>
      <c r="CM51" s="1">
        <v>50</v>
      </c>
      <c r="CR51" s="1">
        <v>50</v>
      </c>
      <c r="CS51" s="1">
        <v>50</v>
      </c>
    </row>
    <row r="52" spans="1:97" x14ac:dyDescent="0.25">
      <c r="A52" s="1" t="str">
        <f t="shared" si="0"/>
        <v>მუხაVI16</v>
      </c>
      <c r="B52" s="1" t="s">
        <v>28</v>
      </c>
      <c r="C52" s="12">
        <v>92</v>
      </c>
      <c r="D52" s="12" t="s">
        <v>235</v>
      </c>
      <c r="E52" s="12"/>
      <c r="F52" s="12">
        <v>16</v>
      </c>
      <c r="G52" s="12">
        <f>VLOOKUP(A52,[2]Лист1!$A$1:$J$9811,7,0)</f>
        <v>0.08</v>
      </c>
      <c r="H52" s="12">
        <f>VLOOKUP(A52,[2]Лист1!$A$1:$J$9861,8,0)</f>
        <v>0.01</v>
      </c>
      <c r="I52" s="13">
        <f t="shared" si="1"/>
        <v>0</v>
      </c>
      <c r="J52" s="13">
        <f t="shared" si="2"/>
        <v>0.09</v>
      </c>
      <c r="K52" s="13">
        <f t="shared" si="3"/>
        <v>0.09</v>
      </c>
      <c r="L52" s="12"/>
      <c r="M52" s="12"/>
      <c r="BQ52" s="1">
        <v>100</v>
      </c>
      <c r="BU52" s="1">
        <v>51</v>
      </c>
      <c r="BV52" s="1">
        <v>51</v>
      </c>
      <c r="BW52" s="1">
        <v>51</v>
      </c>
      <c r="BZ52" s="1">
        <v>51</v>
      </c>
      <c r="CM52" s="1">
        <v>51</v>
      </c>
      <c r="CR52" s="1">
        <v>51</v>
      </c>
      <c r="CS52" s="1">
        <v>51</v>
      </c>
    </row>
    <row r="53" spans="1:97" x14ac:dyDescent="0.25">
      <c r="A53" s="1" t="str">
        <f t="shared" si="0"/>
        <v>მუხაVI16</v>
      </c>
      <c r="B53" s="1" t="s">
        <v>28</v>
      </c>
      <c r="C53" s="12">
        <v>93</v>
      </c>
      <c r="D53" s="12" t="s">
        <v>235</v>
      </c>
      <c r="E53" s="12"/>
      <c r="F53" s="12">
        <v>16</v>
      </c>
      <c r="G53" s="12">
        <f>VLOOKUP(A53,[2]Лист1!$A$1:$J$9811,7,0)</f>
        <v>0.08</v>
      </c>
      <c r="H53" s="12">
        <f>VLOOKUP(A53,[2]Лист1!$A$1:$J$9861,8,0)</f>
        <v>0.01</v>
      </c>
      <c r="I53" s="13">
        <f t="shared" si="1"/>
        <v>0</v>
      </c>
      <c r="J53" s="13">
        <f t="shared" si="2"/>
        <v>0.09</v>
      </c>
      <c r="K53" s="13">
        <f t="shared" si="3"/>
        <v>0.09</v>
      </c>
      <c r="L53" s="12"/>
      <c r="M53" s="12"/>
      <c r="BU53" s="4">
        <v>52</v>
      </c>
      <c r="BV53" s="1">
        <v>52</v>
      </c>
      <c r="BW53" s="1">
        <v>52</v>
      </c>
      <c r="BZ53" s="1">
        <v>52</v>
      </c>
      <c r="CM53" s="1">
        <v>52</v>
      </c>
      <c r="CR53" s="1">
        <v>52</v>
      </c>
      <c r="CS53" s="1">
        <v>52</v>
      </c>
    </row>
    <row r="54" spans="1:97" x14ac:dyDescent="0.25">
      <c r="A54" s="1" t="str">
        <f t="shared" si="0"/>
        <v>მუხაVI24</v>
      </c>
      <c r="B54" s="1" t="s">
        <v>28</v>
      </c>
      <c r="C54" s="12">
        <v>94</v>
      </c>
      <c r="D54" s="12" t="s">
        <v>235</v>
      </c>
      <c r="E54" s="12"/>
      <c r="F54" s="12">
        <v>24</v>
      </c>
      <c r="G54" s="12">
        <f>VLOOKUP(A54,[2]Лист1!$A$1:$J$9811,7,0)</f>
        <v>0.23</v>
      </c>
      <c r="H54" s="12">
        <f>VLOOKUP(A54,[2]Лист1!$A$1:$J$9861,8,0)</f>
        <v>0.03</v>
      </c>
      <c r="I54" s="13">
        <f t="shared" si="1"/>
        <v>0</v>
      </c>
      <c r="J54" s="13">
        <f t="shared" si="2"/>
        <v>0.26</v>
      </c>
      <c r="K54" s="13">
        <f t="shared" si="3"/>
        <v>0.26</v>
      </c>
      <c r="L54" s="12"/>
      <c r="M54" s="12"/>
      <c r="BU54" s="1">
        <v>53</v>
      </c>
      <c r="BV54" s="1">
        <v>53</v>
      </c>
      <c r="BW54" s="1">
        <v>53</v>
      </c>
      <c r="BZ54" s="1">
        <v>53</v>
      </c>
      <c r="CM54" s="1">
        <v>53</v>
      </c>
      <c r="CR54" s="1">
        <v>53</v>
      </c>
      <c r="CS54" s="1">
        <v>53</v>
      </c>
    </row>
    <row r="55" spans="1:97" x14ac:dyDescent="0.25">
      <c r="A55" s="1" t="str">
        <f t="shared" si="0"/>
        <v>მუხაVI24</v>
      </c>
      <c r="B55" s="1" t="s">
        <v>28</v>
      </c>
      <c r="C55" s="12">
        <v>95</v>
      </c>
      <c r="D55" s="12" t="s">
        <v>235</v>
      </c>
      <c r="E55" s="12"/>
      <c r="F55" s="12">
        <v>24</v>
      </c>
      <c r="G55" s="12">
        <f>VLOOKUP(A55,[2]Лист1!$A$1:$J$9811,7,0)</f>
        <v>0.23</v>
      </c>
      <c r="H55" s="12">
        <f>VLOOKUP(A55,[2]Лист1!$A$1:$J$9861,8,0)</f>
        <v>0.03</v>
      </c>
      <c r="I55" s="13">
        <f t="shared" si="1"/>
        <v>0</v>
      </c>
      <c r="J55" s="13">
        <f t="shared" si="2"/>
        <v>0.26</v>
      </c>
      <c r="K55" s="13">
        <f t="shared" si="3"/>
        <v>0.26</v>
      </c>
      <c r="L55" s="12"/>
      <c r="M55" s="12"/>
      <c r="BU55" s="1">
        <v>54</v>
      </c>
      <c r="BV55" s="1">
        <v>54</v>
      </c>
      <c r="BW55" s="1">
        <v>54</v>
      </c>
      <c r="BZ55" s="1">
        <v>54</v>
      </c>
      <c r="CM55" s="1">
        <v>54</v>
      </c>
      <c r="CR55" s="1">
        <v>54</v>
      </c>
      <c r="CS55" s="1">
        <v>54</v>
      </c>
    </row>
    <row r="56" spans="1:97" x14ac:dyDescent="0.25">
      <c r="A56" s="1" t="str">
        <f t="shared" si="0"/>
        <v>რცხილაV12</v>
      </c>
      <c r="B56" s="1" t="s">
        <v>27</v>
      </c>
      <c r="C56" s="12">
        <v>96</v>
      </c>
      <c r="D56" s="12" t="s">
        <v>234</v>
      </c>
      <c r="E56" s="12"/>
      <c r="F56" s="12">
        <v>12</v>
      </c>
      <c r="G56" s="12">
        <f>VLOOKUP(A56,[2]Лист1!$A$1:$J$9811,7,0)</f>
        <v>0.05</v>
      </c>
      <c r="H56" s="12">
        <f>VLOOKUP(A56,[2]Лист1!$A$1:$J$9861,8,0)</f>
        <v>0.01</v>
      </c>
      <c r="I56" s="13">
        <f t="shared" si="1"/>
        <v>0</v>
      </c>
      <c r="J56" s="13">
        <f t="shared" si="2"/>
        <v>6.0000000000000005E-2</v>
      </c>
      <c r="K56" s="13">
        <f t="shared" si="3"/>
        <v>6.0000000000000005E-2</v>
      </c>
      <c r="L56" s="12"/>
      <c r="M56" s="12"/>
      <c r="BU56" s="4">
        <v>55</v>
      </c>
      <c r="BV56" s="1">
        <v>55</v>
      </c>
      <c r="BW56" s="1">
        <v>55</v>
      </c>
      <c r="BZ56" s="1">
        <v>55</v>
      </c>
      <c r="CM56" s="1">
        <v>55</v>
      </c>
      <c r="CR56" s="1">
        <v>55</v>
      </c>
      <c r="CS56" s="1">
        <v>55</v>
      </c>
    </row>
    <row r="57" spans="1:97" x14ac:dyDescent="0.25">
      <c r="A57" s="1" t="str">
        <f t="shared" si="0"/>
        <v>რცხილაV16</v>
      </c>
      <c r="B57" s="1" t="s">
        <v>27</v>
      </c>
      <c r="C57" s="12">
        <v>97</v>
      </c>
      <c r="D57" s="12" t="s">
        <v>234</v>
      </c>
      <c r="E57" s="12"/>
      <c r="F57" s="12">
        <v>16</v>
      </c>
      <c r="G57" s="12">
        <f>VLOOKUP(A57,[2]Лист1!$A$1:$J$9811,7,0)</f>
        <v>0.1</v>
      </c>
      <c r="H57" s="12">
        <f>VLOOKUP(A57,[2]Лист1!$A$1:$J$9861,8,0)</f>
        <v>0.01</v>
      </c>
      <c r="I57" s="13">
        <f t="shared" si="1"/>
        <v>0</v>
      </c>
      <c r="J57" s="13">
        <f t="shared" si="2"/>
        <v>0.11</v>
      </c>
      <c r="K57" s="13">
        <f t="shared" si="3"/>
        <v>0.11</v>
      </c>
      <c r="L57" s="12"/>
      <c r="M57" s="12"/>
      <c r="BU57" s="1">
        <v>56</v>
      </c>
      <c r="BV57" s="1">
        <v>56</v>
      </c>
      <c r="BZ57" s="1">
        <v>56</v>
      </c>
      <c r="CM57" s="1">
        <v>56</v>
      </c>
      <c r="CR57" s="1">
        <v>56</v>
      </c>
      <c r="CS57" s="1">
        <v>56</v>
      </c>
    </row>
    <row r="58" spans="1:97" x14ac:dyDescent="0.25">
      <c r="A58" s="1" t="str">
        <f t="shared" si="0"/>
        <v>რცხილაV20</v>
      </c>
      <c r="B58" s="1" t="s">
        <v>27</v>
      </c>
      <c r="C58" s="12">
        <v>98</v>
      </c>
      <c r="D58" s="12" t="s">
        <v>234</v>
      </c>
      <c r="E58" s="12"/>
      <c r="F58" s="12">
        <v>20</v>
      </c>
      <c r="G58" s="12">
        <f>VLOOKUP(A58,[2]Лист1!$A$1:$J$9811,7,0)</f>
        <v>0.16</v>
      </c>
      <c r="H58" s="12">
        <f>VLOOKUP(A58,[2]Лист1!$A$1:$J$9861,8,0)</f>
        <v>0.02</v>
      </c>
      <c r="I58" s="13">
        <f t="shared" si="1"/>
        <v>0</v>
      </c>
      <c r="J58" s="13">
        <f t="shared" si="2"/>
        <v>0.18</v>
      </c>
      <c r="K58" s="13">
        <f t="shared" si="3"/>
        <v>0.18</v>
      </c>
      <c r="L58" s="12"/>
      <c r="M58" s="12"/>
      <c r="BU58" s="1">
        <v>57</v>
      </c>
      <c r="BV58" s="1">
        <v>57</v>
      </c>
      <c r="BZ58" s="1">
        <v>57</v>
      </c>
      <c r="CM58" s="1">
        <v>57</v>
      </c>
      <c r="CR58" s="1">
        <v>57</v>
      </c>
      <c r="CS58" s="1">
        <v>57</v>
      </c>
    </row>
    <row r="59" spans="1:97" x14ac:dyDescent="0.25">
      <c r="A59" s="1" t="str">
        <f t="shared" si="0"/>
        <v>მუხაVI12</v>
      </c>
      <c r="B59" s="1" t="s">
        <v>28</v>
      </c>
      <c r="C59" s="12">
        <v>99</v>
      </c>
      <c r="D59" s="12" t="s">
        <v>235</v>
      </c>
      <c r="E59" s="12"/>
      <c r="F59" s="12">
        <v>12</v>
      </c>
      <c r="G59" s="12">
        <f>VLOOKUP(A59,[2]Лист1!$A$1:$J$9811,7,0)</f>
        <v>0.04</v>
      </c>
      <c r="H59" s="12">
        <f>VLOOKUP(A59,[2]Лист1!$A$1:$J$9861,8,0)</f>
        <v>0.01</v>
      </c>
      <c r="I59" s="13">
        <f t="shared" si="1"/>
        <v>0</v>
      </c>
      <c r="J59" s="13">
        <f t="shared" si="2"/>
        <v>0.05</v>
      </c>
      <c r="K59" s="13">
        <f t="shared" si="3"/>
        <v>0.05</v>
      </c>
      <c r="L59" s="12"/>
      <c r="M59" s="12"/>
      <c r="BU59" s="4">
        <v>58</v>
      </c>
      <c r="BV59" s="1">
        <v>58</v>
      </c>
      <c r="BZ59" s="1">
        <v>58</v>
      </c>
      <c r="CM59" s="1">
        <v>58</v>
      </c>
      <c r="CR59" s="1">
        <v>58</v>
      </c>
      <c r="CS59" s="1">
        <v>58</v>
      </c>
    </row>
    <row r="60" spans="1:97" x14ac:dyDescent="0.25">
      <c r="A60" s="1" t="str">
        <f t="shared" si="0"/>
        <v>კუნელიVI12</v>
      </c>
      <c r="B60" s="1" t="s">
        <v>28</v>
      </c>
      <c r="C60" s="12">
        <v>100</v>
      </c>
      <c r="D60" s="12" t="s">
        <v>236</v>
      </c>
      <c r="E60" s="12"/>
      <c r="F60" s="12">
        <v>12</v>
      </c>
      <c r="G60" s="12">
        <f>VLOOKUP(A60,[2]Лист1!$A$1:$J$9811,7,0)</f>
        <v>0.04</v>
      </c>
      <c r="H60" s="12">
        <f>VLOOKUP(A60,[2]Лист1!$A$1:$J$9861,8,0)</f>
        <v>0.01</v>
      </c>
      <c r="I60" s="13">
        <f t="shared" si="1"/>
        <v>0</v>
      </c>
      <c r="J60" s="13">
        <f t="shared" si="2"/>
        <v>0.05</v>
      </c>
      <c r="K60" s="13">
        <f t="shared" si="3"/>
        <v>0.05</v>
      </c>
      <c r="L60" s="12"/>
      <c r="M60" s="12"/>
      <c r="BU60" s="1">
        <v>59</v>
      </c>
      <c r="BV60" s="1">
        <v>59</v>
      </c>
      <c r="BZ60" s="1">
        <v>59</v>
      </c>
      <c r="CM60" s="1">
        <v>59</v>
      </c>
      <c r="CR60" s="1">
        <v>59</v>
      </c>
      <c r="CS60" s="1">
        <v>59</v>
      </c>
    </row>
    <row r="61" spans="1:97" x14ac:dyDescent="0.25">
      <c r="A61" s="1" t="str">
        <f t="shared" si="0"/>
        <v>რცხილაV16</v>
      </c>
      <c r="B61" s="1" t="s">
        <v>27</v>
      </c>
      <c r="C61" s="12">
        <v>101</v>
      </c>
      <c r="D61" s="12" t="s">
        <v>234</v>
      </c>
      <c r="E61" s="12"/>
      <c r="F61" s="12">
        <v>16</v>
      </c>
      <c r="G61" s="12">
        <f>VLOOKUP(A61,[2]Лист1!$A$1:$J$9811,7,0)</f>
        <v>0.1</v>
      </c>
      <c r="H61" s="12">
        <f>VLOOKUP(A61,[2]Лист1!$A$1:$J$9861,8,0)</f>
        <v>0.01</v>
      </c>
      <c r="I61" s="13">
        <f t="shared" si="1"/>
        <v>0</v>
      </c>
      <c r="J61" s="13">
        <f t="shared" si="2"/>
        <v>0.11</v>
      </c>
      <c r="K61" s="13">
        <f t="shared" si="3"/>
        <v>0.11</v>
      </c>
      <c r="L61" s="12"/>
      <c r="M61" s="12"/>
      <c r="BU61" s="1">
        <v>60</v>
      </c>
      <c r="BV61" s="1">
        <v>60</v>
      </c>
      <c r="BZ61" s="1">
        <v>60</v>
      </c>
      <c r="CM61" s="1">
        <v>60</v>
      </c>
      <c r="CR61" s="1">
        <v>60</v>
      </c>
    </row>
    <row r="62" spans="1:97" x14ac:dyDescent="0.25">
      <c r="A62" s="1" t="str">
        <f t="shared" si="0"/>
        <v>რცხილაV16</v>
      </c>
      <c r="B62" s="1" t="s">
        <v>27</v>
      </c>
      <c r="C62" s="12">
        <v>102</v>
      </c>
      <c r="D62" s="12" t="s">
        <v>234</v>
      </c>
      <c r="E62" s="12"/>
      <c r="F62" s="12">
        <v>16</v>
      </c>
      <c r="G62" s="12">
        <f>VLOOKUP(A62,[2]Лист1!$A$1:$J$9811,7,0)</f>
        <v>0.1</v>
      </c>
      <c r="H62" s="12">
        <f>VLOOKUP(A62,[2]Лист1!$A$1:$J$9861,8,0)</f>
        <v>0.01</v>
      </c>
      <c r="I62" s="13">
        <f t="shared" si="1"/>
        <v>0</v>
      </c>
      <c r="J62" s="13">
        <f t="shared" si="2"/>
        <v>0.11</v>
      </c>
      <c r="K62" s="13">
        <f t="shared" si="3"/>
        <v>0.11</v>
      </c>
      <c r="L62" s="12"/>
      <c r="M62" s="12"/>
      <c r="BU62" s="4">
        <v>61</v>
      </c>
      <c r="BV62" s="1">
        <v>61</v>
      </c>
      <c r="CM62" s="1">
        <v>61</v>
      </c>
      <c r="CR62" s="1">
        <v>61</v>
      </c>
    </row>
    <row r="63" spans="1:97" x14ac:dyDescent="0.25">
      <c r="A63" s="1" t="str">
        <f t="shared" si="0"/>
        <v>მუხაVI12</v>
      </c>
      <c r="B63" s="1" t="s">
        <v>28</v>
      </c>
      <c r="C63" s="12">
        <v>103</v>
      </c>
      <c r="D63" s="12" t="s">
        <v>235</v>
      </c>
      <c r="E63" s="12"/>
      <c r="F63" s="12">
        <v>12</v>
      </c>
      <c r="G63" s="12">
        <f>VLOOKUP(A63,[2]Лист1!$A$1:$J$9811,7,0)</f>
        <v>0.04</v>
      </c>
      <c r="H63" s="12">
        <f>VLOOKUP(A63,[2]Лист1!$A$1:$J$9861,8,0)</f>
        <v>0.01</v>
      </c>
      <c r="I63" s="13">
        <f t="shared" si="1"/>
        <v>0</v>
      </c>
      <c r="J63" s="13">
        <f t="shared" si="2"/>
        <v>0.05</v>
      </c>
      <c r="K63" s="13">
        <f t="shared" si="3"/>
        <v>0.05</v>
      </c>
      <c r="L63" s="12"/>
      <c r="M63" s="12"/>
      <c r="BU63" s="1">
        <v>62</v>
      </c>
      <c r="BV63" s="1">
        <v>62</v>
      </c>
      <c r="CM63" s="1">
        <v>62</v>
      </c>
      <c r="CR63" s="1">
        <v>62</v>
      </c>
    </row>
    <row r="64" spans="1:97" x14ac:dyDescent="0.25">
      <c r="A64" s="1" t="str">
        <f t="shared" si="0"/>
        <v>მუხაVI36</v>
      </c>
      <c r="B64" s="1" t="s">
        <v>28</v>
      </c>
      <c r="C64" s="12">
        <v>104</v>
      </c>
      <c r="D64" s="12" t="s">
        <v>235</v>
      </c>
      <c r="E64" s="12"/>
      <c r="F64" s="12">
        <v>36</v>
      </c>
      <c r="G64" s="12">
        <f>VLOOKUP(A64,[2]Лист1!$A$1:$J$9811,7,0)</f>
        <v>0.56000000000000005</v>
      </c>
      <c r="H64" s="12">
        <f>VLOOKUP(A64,[2]Лист1!$A$1:$J$9861,8,0)</f>
        <v>0.06</v>
      </c>
      <c r="I64" s="13">
        <f t="shared" si="1"/>
        <v>0</v>
      </c>
      <c r="J64" s="13">
        <f t="shared" si="2"/>
        <v>0.62000000000000011</v>
      </c>
      <c r="K64" s="13">
        <f t="shared" si="3"/>
        <v>0.62000000000000011</v>
      </c>
      <c r="L64" s="12"/>
      <c r="M64" s="12"/>
      <c r="BU64" s="1">
        <v>63</v>
      </c>
      <c r="BV64" s="1">
        <v>63</v>
      </c>
      <c r="CM64" s="1">
        <v>63</v>
      </c>
      <c r="CR64" s="1">
        <v>63</v>
      </c>
    </row>
    <row r="65" spans="1:96" x14ac:dyDescent="0.25">
      <c r="A65" s="1" t="str">
        <f t="shared" si="0"/>
        <v>რცხილაV12</v>
      </c>
      <c r="B65" s="1" t="s">
        <v>27</v>
      </c>
      <c r="C65" s="12">
        <v>105</v>
      </c>
      <c r="D65" s="12" t="s">
        <v>234</v>
      </c>
      <c r="E65" s="12"/>
      <c r="F65" s="12">
        <v>12</v>
      </c>
      <c r="G65" s="12">
        <f>VLOOKUP(A65,[2]Лист1!$A$1:$J$9811,7,0)</f>
        <v>0.05</v>
      </c>
      <c r="H65" s="12">
        <f>VLOOKUP(A65,[2]Лист1!$A$1:$J$9861,8,0)</f>
        <v>0.01</v>
      </c>
      <c r="I65" s="13">
        <f t="shared" si="1"/>
        <v>0</v>
      </c>
      <c r="J65" s="13">
        <f t="shared" si="2"/>
        <v>6.0000000000000005E-2</v>
      </c>
      <c r="K65" s="13">
        <f t="shared" si="3"/>
        <v>6.0000000000000005E-2</v>
      </c>
      <c r="L65" s="12"/>
      <c r="M65" s="12"/>
      <c r="BQ65" s="1" t="s">
        <v>32</v>
      </c>
      <c r="BS65" s="1" t="s">
        <v>73</v>
      </c>
      <c r="BU65" s="4">
        <v>64</v>
      </c>
      <c r="BV65" s="1">
        <v>64</v>
      </c>
      <c r="CM65" s="1">
        <v>64</v>
      </c>
      <c r="CR65" s="1">
        <v>64</v>
      </c>
    </row>
    <row r="66" spans="1:96" x14ac:dyDescent="0.25">
      <c r="A66" s="1" t="str">
        <f t="shared" si="0"/>
        <v>რცხილაV28</v>
      </c>
      <c r="B66" s="1" t="s">
        <v>27</v>
      </c>
      <c r="C66" s="12">
        <v>106</v>
      </c>
      <c r="D66" s="12" t="s">
        <v>234</v>
      </c>
      <c r="E66" s="12"/>
      <c r="F66" s="12">
        <v>28</v>
      </c>
      <c r="G66" s="12">
        <f>VLOOKUP(A66,[2]Лист1!$A$1:$J$9811,7,0)</f>
        <v>0.36</v>
      </c>
      <c r="H66" s="12">
        <f>VLOOKUP(A66,[2]Лист1!$A$1:$J$9861,8,0)</f>
        <v>0.04</v>
      </c>
      <c r="I66" s="13">
        <f t="shared" si="1"/>
        <v>0</v>
      </c>
      <c r="J66" s="13">
        <f t="shared" si="2"/>
        <v>0.39999999999999997</v>
      </c>
      <c r="K66" s="13">
        <f t="shared" si="3"/>
        <v>0.39999999999999997</v>
      </c>
      <c r="L66" s="12"/>
      <c r="M66" s="12"/>
      <c r="BQ66" s="1" t="s">
        <v>33</v>
      </c>
      <c r="BS66" s="1" t="s">
        <v>23</v>
      </c>
      <c r="BU66" s="1">
        <v>65</v>
      </c>
      <c r="BV66" s="1">
        <v>65</v>
      </c>
      <c r="CM66" s="1">
        <v>65</v>
      </c>
      <c r="CR66" s="1">
        <v>65</v>
      </c>
    </row>
    <row r="67" spans="1:96" x14ac:dyDescent="0.25">
      <c r="A67" s="1" t="str">
        <f t="shared" si="0"/>
        <v>რცხილაV20</v>
      </c>
      <c r="B67" s="1" t="s">
        <v>27</v>
      </c>
      <c r="C67" s="12">
        <v>107</v>
      </c>
      <c r="D67" s="12" t="s">
        <v>234</v>
      </c>
      <c r="E67" s="12"/>
      <c r="F67" s="12">
        <v>20</v>
      </c>
      <c r="G67" s="12">
        <f>VLOOKUP(A67,[2]Лист1!$A$1:$J$9811,7,0)</f>
        <v>0.16</v>
      </c>
      <c r="H67" s="12">
        <f>VLOOKUP(A67,[2]Лист1!$A$1:$J$9861,8,0)</f>
        <v>0.02</v>
      </c>
      <c r="I67" s="13">
        <f t="shared" si="1"/>
        <v>0</v>
      </c>
      <c r="J67" s="13">
        <f t="shared" si="2"/>
        <v>0.18</v>
      </c>
      <c r="K67" s="13">
        <f t="shared" si="3"/>
        <v>0.18</v>
      </c>
      <c r="L67" s="12"/>
      <c r="M67" s="12"/>
      <c r="BQ67" s="1" t="s">
        <v>34</v>
      </c>
      <c r="BS67" s="1" t="s">
        <v>24</v>
      </c>
      <c r="BU67" s="1">
        <v>66</v>
      </c>
      <c r="BV67" s="1">
        <v>66</v>
      </c>
      <c r="CM67" s="1">
        <v>66</v>
      </c>
      <c r="CR67" s="1">
        <v>66</v>
      </c>
    </row>
    <row r="68" spans="1:96" x14ac:dyDescent="0.25">
      <c r="A68" s="1" t="str">
        <f t="shared" si="0"/>
        <v>რცხილაV16</v>
      </c>
      <c r="B68" s="1" t="s">
        <v>27</v>
      </c>
      <c r="C68" s="12">
        <v>108</v>
      </c>
      <c r="D68" s="12" t="s">
        <v>234</v>
      </c>
      <c r="E68" s="12"/>
      <c r="F68" s="12">
        <v>16</v>
      </c>
      <c r="G68" s="12">
        <f>VLOOKUP(A68,[2]Лист1!$A$1:$J$9811,7,0)</f>
        <v>0.1</v>
      </c>
      <c r="H68" s="12">
        <f>VLOOKUP(A68,[2]Лист1!$A$1:$J$9861,8,0)</f>
        <v>0.01</v>
      </c>
      <c r="I68" s="13">
        <f t="shared" si="1"/>
        <v>0</v>
      </c>
      <c r="J68" s="13">
        <f t="shared" si="2"/>
        <v>0.11</v>
      </c>
      <c r="K68" s="13">
        <f t="shared" si="3"/>
        <v>0.11</v>
      </c>
      <c r="L68" s="12"/>
      <c r="M68" s="12"/>
      <c r="BQ68" s="1" t="s">
        <v>35</v>
      </c>
      <c r="BS68" s="1" t="s">
        <v>25</v>
      </c>
      <c r="BU68" s="4">
        <v>67</v>
      </c>
      <c r="BV68" s="1">
        <v>67</v>
      </c>
      <c r="CM68" s="1">
        <v>67</v>
      </c>
      <c r="CR68" s="1">
        <v>67</v>
      </c>
    </row>
    <row r="69" spans="1:96" x14ac:dyDescent="0.25">
      <c r="A69" s="1" t="str">
        <f t="shared" si="0"/>
        <v>რცხილაV20</v>
      </c>
      <c r="B69" s="1" t="s">
        <v>27</v>
      </c>
      <c r="C69" s="12">
        <v>109</v>
      </c>
      <c r="D69" s="12" t="s">
        <v>234</v>
      </c>
      <c r="E69" s="12"/>
      <c r="F69" s="12">
        <v>20</v>
      </c>
      <c r="G69" s="12">
        <f>VLOOKUP(A69,[2]Лист1!$A$1:$J$9811,7,0)</f>
        <v>0.16</v>
      </c>
      <c r="H69" s="12">
        <f>VLOOKUP(A69,[2]Лист1!$A$1:$J$9861,8,0)</f>
        <v>0.02</v>
      </c>
      <c r="I69" s="13">
        <f t="shared" si="1"/>
        <v>0</v>
      </c>
      <c r="J69" s="13">
        <f t="shared" si="2"/>
        <v>0.18</v>
      </c>
      <c r="K69" s="13">
        <f t="shared" si="3"/>
        <v>0.18</v>
      </c>
      <c r="L69" s="12"/>
      <c r="M69" s="12"/>
      <c r="BQ69" s="1" t="s">
        <v>36</v>
      </c>
      <c r="BS69" s="1" t="s">
        <v>26</v>
      </c>
      <c r="BU69" s="1">
        <v>68</v>
      </c>
      <c r="BV69" s="1">
        <v>68</v>
      </c>
      <c r="CM69" s="1">
        <v>68</v>
      </c>
      <c r="CR69" s="1">
        <v>68</v>
      </c>
    </row>
    <row r="70" spans="1:96" x14ac:dyDescent="0.25">
      <c r="A70" s="1" t="str">
        <f t="shared" si="0"/>
        <v>რცხილაV16</v>
      </c>
      <c r="B70" s="1" t="s">
        <v>27</v>
      </c>
      <c r="C70" s="12">
        <v>110</v>
      </c>
      <c r="D70" s="12" t="s">
        <v>234</v>
      </c>
      <c r="E70" s="12"/>
      <c r="F70" s="12">
        <v>16</v>
      </c>
      <c r="G70" s="12">
        <f>VLOOKUP(A70,[2]Лист1!$A$1:$J$9811,7,0)</f>
        <v>0.1</v>
      </c>
      <c r="H70" s="12">
        <f>VLOOKUP(A70,[2]Лист1!$A$1:$J$9861,8,0)</f>
        <v>0.01</v>
      </c>
      <c r="I70" s="13">
        <f t="shared" si="1"/>
        <v>0</v>
      </c>
      <c r="J70" s="13">
        <f t="shared" si="2"/>
        <v>0.11</v>
      </c>
      <c r="K70" s="13">
        <f t="shared" si="3"/>
        <v>0.11</v>
      </c>
      <c r="L70" s="12"/>
      <c r="M70" s="12"/>
      <c r="BQ70" s="1" t="s">
        <v>37</v>
      </c>
      <c r="BS70" s="1" t="s">
        <v>27</v>
      </c>
      <c r="BU70" s="1">
        <v>69</v>
      </c>
      <c r="BV70" s="1">
        <v>69</v>
      </c>
      <c r="CM70" s="1">
        <v>69</v>
      </c>
      <c r="CR70" s="1">
        <v>69</v>
      </c>
    </row>
    <row r="71" spans="1:96" x14ac:dyDescent="0.25">
      <c r="A71" s="1" t="str">
        <f t="shared" si="0"/>
        <v>რცხილაV28</v>
      </c>
      <c r="B71" s="1" t="s">
        <v>27</v>
      </c>
      <c r="C71" s="12">
        <v>111</v>
      </c>
      <c r="D71" s="12" t="s">
        <v>234</v>
      </c>
      <c r="E71" s="12"/>
      <c r="F71" s="12">
        <v>28</v>
      </c>
      <c r="G71" s="12">
        <f>VLOOKUP(A71,[2]Лист1!$A$1:$J$9811,7,0)</f>
        <v>0.36</v>
      </c>
      <c r="H71" s="12">
        <f>VLOOKUP(A71,[2]Лист1!$A$1:$J$9861,8,0)</f>
        <v>0.04</v>
      </c>
      <c r="I71" s="13">
        <f t="shared" si="1"/>
        <v>0</v>
      </c>
      <c r="J71" s="13">
        <f t="shared" si="2"/>
        <v>0.39999999999999997</v>
      </c>
      <c r="K71" s="13">
        <f t="shared" si="3"/>
        <v>0.39999999999999997</v>
      </c>
      <c r="L71" s="12"/>
      <c r="M71" s="12"/>
      <c r="BQ71" s="1" t="s">
        <v>38</v>
      </c>
      <c r="BS71" s="1" t="s">
        <v>28</v>
      </c>
      <c r="BU71" s="4">
        <v>70</v>
      </c>
      <c r="BV71" s="1">
        <v>70</v>
      </c>
      <c r="CM71" s="1">
        <v>70</v>
      </c>
      <c r="CR71" s="1">
        <v>70</v>
      </c>
    </row>
    <row r="72" spans="1:96" x14ac:dyDescent="0.25">
      <c r="A72" s="1" t="str">
        <f t="shared" si="0"/>
        <v>რცხილაV12</v>
      </c>
      <c r="B72" s="1" t="s">
        <v>27</v>
      </c>
      <c r="C72" s="12">
        <v>112</v>
      </c>
      <c r="D72" s="12" t="s">
        <v>234</v>
      </c>
      <c r="E72" s="12"/>
      <c r="F72" s="12">
        <v>12</v>
      </c>
      <c r="G72" s="12">
        <f>VLOOKUP(A72,[2]Лист1!$A$1:$J$9811,7,0)</f>
        <v>0.05</v>
      </c>
      <c r="H72" s="12">
        <f>VLOOKUP(A72,[2]Лист1!$A$1:$J$9861,8,0)</f>
        <v>0.01</v>
      </c>
      <c r="I72" s="13">
        <f t="shared" si="1"/>
        <v>0</v>
      </c>
      <c r="J72" s="13">
        <f t="shared" si="2"/>
        <v>6.0000000000000005E-2</v>
      </c>
      <c r="K72" s="13">
        <f t="shared" si="3"/>
        <v>6.0000000000000005E-2</v>
      </c>
      <c r="L72" s="12"/>
      <c r="M72" s="12"/>
      <c r="BQ72" s="1" t="s">
        <v>39</v>
      </c>
      <c r="BS72" s="1" t="s">
        <v>29</v>
      </c>
      <c r="BU72" s="1">
        <v>71</v>
      </c>
      <c r="CM72" s="1">
        <v>71</v>
      </c>
      <c r="CR72" s="1">
        <v>71</v>
      </c>
    </row>
    <row r="73" spans="1:96" x14ac:dyDescent="0.25">
      <c r="A73" s="1" t="str">
        <f t="shared" si="0"/>
        <v>რცხილაV16</v>
      </c>
      <c r="B73" s="1" t="s">
        <v>27</v>
      </c>
      <c r="C73" s="12">
        <v>113</v>
      </c>
      <c r="D73" s="12" t="s">
        <v>234</v>
      </c>
      <c r="E73" s="12"/>
      <c r="F73" s="12">
        <v>16</v>
      </c>
      <c r="G73" s="12">
        <f>VLOOKUP(A73,[2]Лист1!$A$1:$J$9811,7,0)</f>
        <v>0.1</v>
      </c>
      <c r="H73" s="12">
        <f>VLOOKUP(A73,[2]Лист1!$A$1:$J$9861,8,0)</f>
        <v>0.01</v>
      </c>
      <c r="I73" s="13">
        <f t="shared" si="1"/>
        <v>0</v>
      </c>
      <c r="J73" s="13">
        <f t="shared" si="2"/>
        <v>0.11</v>
      </c>
      <c r="K73" s="13">
        <f t="shared" si="3"/>
        <v>0.11</v>
      </c>
      <c r="L73" s="12"/>
      <c r="M73" s="12"/>
      <c r="BQ73" s="1" t="s">
        <v>40</v>
      </c>
      <c r="BS73" s="1" t="s">
        <v>30</v>
      </c>
      <c r="BU73" s="1">
        <v>72</v>
      </c>
      <c r="CM73" s="1">
        <v>72</v>
      </c>
      <c r="CR73" s="1">
        <v>72</v>
      </c>
    </row>
    <row r="74" spans="1:96" x14ac:dyDescent="0.25">
      <c r="A74" s="1" t="str">
        <f t="shared" si="0"/>
        <v>იფანიVI20</v>
      </c>
      <c r="B74" s="1" t="s">
        <v>28</v>
      </c>
      <c r="C74" s="12">
        <v>114</v>
      </c>
      <c r="D74" s="12" t="s">
        <v>237</v>
      </c>
      <c r="E74" s="12"/>
      <c r="F74" s="12">
        <v>20</v>
      </c>
      <c r="G74" s="12">
        <f>VLOOKUP(A74,[2]Лист1!$A$1:$J$9811,7,0)</f>
        <v>0.14000000000000001</v>
      </c>
      <c r="H74" s="12">
        <f>VLOOKUP(A74,[2]Лист1!$A$1:$J$9861,8,0)</f>
        <v>0.02</v>
      </c>
      <c r="I74" s="13">
        <f t="shared" si="1"/>
        <v>0</v>
      </c>
      <c r="J74" s="13">
        <f t="shared" si="2"/>
        <v>0.16</v>
      </c>
      <c r="K74" s="13">
        <f t="shared" si="3"/>
        <v>0.16</v>
      </c>
      <c r="L74" s="12"/>
      <c r="M74" s="12"/>
      <c r="BQ74" s="1" t="s">
        <v>41</v>
      </c>
      <c r="BS74" s="1" t="s">
        <v>31</v>
      </c>
      <c r="BU74" s="4">
        <v>73</v>
      </c>
      <c r="CM74" s="1">
        <v>73</v>
      </c>
      <c r="CR74" s="1">
        <v>73</v>
      </c>
    </row>
    <row r="75" spans="1:96" x14ac:dyDescent="0.25">
      <c r="A75" s="1" t="str">
        <f t="shared" si="0"/>
        <v>რცხილაV20</v>
      </c>
      <c r="B75" s="1" t="s">
        <v>27</v>
      </c>
      <c r="C75" s="12">
        <v>115</v>
      </c>
      <c r="D75" s="12" t="s">
        <v>234</v>
      </c>
      <c r="E75" s="12"/>
      <c r="F75" s="12">
        <v>20</v>
      </c>
      <c r="G75" s="12">
        <f>VLOOKUP(A75,[2]Лист1!$A$1:$J$9811,7,0)</f>
        <v>0.16</v>
      </c>
      <c r="H75" s="12">
        <f>VLOOKUP(A75,[2]Лист1!$A$1:$J$9861,8,0)</f>
        <v>0.02</v>
      </c>
      <c r="I75" s="13">
        <f t="shared" si="1"/>
        <v>0</v>
      </c>
      <c r="J75" s="13">
        <f t="shared" si="2"/>
        <v>0.18</v>
      </c>
      <c r="K75" s="13">
        <f t="shared" si="3"/>
        <v>0.18</v>
      </c>
      <c r="L75" s="12"/>
      <c r="M75" s="12"/>
      <c r="BU75" s="1">
        <v>74</v>
      </c>
      <c r="CM75" s="1">
        <v>74</v>
      </c>
      <c r="CR75" s="1">
        <v>74</v>
      </c>
    </row>
    <row r="76" spans="1:96" x14ac:dyDescent="0.25">
      <c r="A76" s="1" t="str">
        <f t="shared" si="0"/>
        <v>რცხილაV24</v>
      </c>
      <c r="B76" s="1" t="s">
        <v>27</v>
      </c>
      <c r="C76" s="12">
        <v>116</v>
      </c>
      <c r="D76" s="12" t="s">
        <v>234</v>
      </c>
      <c r="E76" s="12"/>
      <c r="F76" s="12">
        <v>24</v>
      </c>
      <c r="G76" s="12">
        <f>VLOOKUP(A76,[2]Лист1!$A$1:$J$9811,7,0)</f>
        <v>0.25</v>
      </c>
      <c r="H76" s="12">
        <f>VLOOKUP(A76,[2]Лист1!$A$1:$J$9861,8,0)</f>
        <v>0.03</v>
      </c>
      <c r="I76" s="13">
        <f t="shared" si="1"/>
        <v>0</v>
      </c>
      <c r="J76" s="13">
        <f t="shared" si="2"/>
        <v>0.28000000000000003</v>
      </c>
      <c r="K76" s="13">
        <f t="shared" si="3"/>
        <v>0.28000000000000003</v>
      </c>
      <c r="L76" s="12"/>
      <c r="M76" s="12"/>
      <c r="BU76" s="1">
        <v>75</v>
      </c>
      <c r="CM76" s="1">
        <v>75</v>
      </c>
      <c r="CR76" s="1">
        <v>75</v>
      </c>
    </row>
    <row r="77" spans="1:96" x14ac:dyDescent="0.25">
      <c r="A77" s="1" t="str">
        <f t="shared" si="0"/>
        <v>რცხილაV20</v>
      </c>
      <c r="B77" s="1" t="s">
        <v>27</v>
      </c>
      <c r="C77" s="12">
        <v>117</v>
      </c>
      <c r="D77" s="12" t="s">
        <v>234</v>
      </c>
      <c r="E77" s="12"/>
      <c r="F77" s="12">
        <v>20</v>
      </c>
      <c r="G77" s="12">
        <f>VLOOKUP(A77,[2]Лист1!$A$1:$J$9811,7,0)</f>
        <v>0.16</v>
      </c>
      <c r="H77" s="12">
        <f>VLOOKUP(A77,[2]Лист1!$A$1:$J$9861,8,0)</f>
        <v>0.02</v>
      </c>
      <c r="I77" s="13">
        <f t="shared" si="1"/>
        <v>0</v>
      </c>
      <c r="J77" s="13">
        <f t="shared" si="2"/>
        <v>0.18</v>
      </c>
      <c r="K77" s="13">
        <f t="shared" si="3"/>
        <v>0.18</v>
      </c>
      <c r="L77" s="12"/>
      <c r="M77" s="12"/>
      <c r="BU77" s="4">
        <v>76</v>
      </c>
      <c r="CM77" s="1">
        <v>76</v>
      </c>
      <c r="CR77" s="1">
        <v>76</v>
      </c>
    </row>
    <row r="78" spans="1:96" x14ac:dyDescent="0.25">
      <c r="A78" s="1" t="str">
        <f t="shared" si="0"/>
        <v>იფანიVI16</v>
      </c>
      <c r="B78" s="1" t="s">
        <v>28</v>
      </c>
      <c r="C78" s="12">
        <v>118</v>
      </c>
      <c r="D78" s="12" t="s">
        <v>237</v>
      </c>
      <c r="E78" s="12"/>
      <c r="F78" s="12">
        <v>16</v>
      </c>
      <c r="G78" s="12">
        <f>VLOOKUP(A78,[2]Лист1!$A$1:$J$9811,7,0)</f>
        <v>0.08</v>
      </c>
      <c r="H78" s="12">
        <f>VLOOKUP(A78,[2]Лист1!$A$1:$J$9861,8,0)</f>
        <v>0.01</v>
      </c>
      <c r="I78" s="13">
        <f t="shared" si="1"/>
        <v>0</v>
      </c>
      <c r="J78" s="13">
        <f t="shared" si="2"/>
        <v>0.09</v>
      </c>
      <c r="K78" s="13">
        <f t="shared" si="3"/>
        <v>0.09</v>
      </c>
      <c r="L78" s="12"/>
      <c r="M78" s="12"/>
      <c r="BU78" s="1">
        <v>77</v>
      </c>
      <c r="CM78" s="1">
        <v>77</v>
      </c>
      <c r="CR78" s="1">
        <v>77</v>
      </c>
    </row>
    <row r="79" spans="1:96" x14ac:dyDescent="0.25">
      <c r="A79" s="1" t="str">
        <f t="shared" si="0"/>
        <v>რცხილაV20</v>
      </c>
      <c r="B79" s="1" t="s">
        <v>27</v>
      </c>
      <c r="C79" s="12">
        <v>119</v>
      </c>
      <c r="D79" s="12" t="s">
        <v>234</v>
      </c>
      <c r="E79" s="12"/>
      <c r="F79" s="12">
        <v>20</v>
      </c>
      <c r="G79" s="12">
        <f>VLOOKUP(A79,[2]Лист1!$A$1:$J$9811,7,0)</f>
        <v>0.16</v>
      </c>
      <c r="H79" s="12">
        <f>VLOOKUP(A79,[2]Лист1!$A$1:$J$9861,8,0)</f>
        <v>0.02</v>
      </c>
      <c r="I79" s="13">
        <f t="shared" si="1"/>
        <v>0</v>
      </c>
      <c r="J79" s="13">
        <f t="shared" si="2"/>
        <v>0.18</v>
      </c>
      <c r="K79" s="13">
        <f t="shared" si="3"/>
        <v>0.18</v>
      </c>
      <c r="L79" s="12"/>
      <c r="M79" s="12"/>
      <c r="BU79" s="1">
        <v>78</v>
      </c>
      <c r="CM79" s="1">
        <v>78</v>
      </c>
      <c r="CR79" s="1">
        <v>78</v>
      </c>
    </row>
    <row r="80" spans="1:96" x14ac:dyDescent="0.25">
      <c r="A80" s="1" t="str">
        <f t="shared" si="0"/>
        <v>რცხილაV20</v>
      </c>
      <c r="B80" s="1" t="s">
        <v>27</v>
      </c>
      <c r="C80" s="12">
        <v>120</v>
      </c>
      <c r="D80" s="12" t="s">
        <v>234</v>
      </c>
      <c r="E80" s="12"/>
      <c r="F80" s="12">
        <v>20</v>
      </c>
      <c r="G80" s="12">
        <f>VLOOKUP(A80,[2]Лист1!$A$1:$J$9811,7,0)</f>
        <v>0.16</v>
      </c>
      <c r="H80" s="12">
        <f>VLOOKUP(A80,[2]Лист1!$A$1:$J$9861,8,0)</f>
        <v>0.02</v>
      </c>
      <c r="I80" s="13">
        <f t="shared" si="1"/>
        <v>0</v>
      </c>
      <c r="J80" s="13">
        <f t="shared" si="2"/>
        <v>0.18</v>
      </c>
      <c r="K80" s="13">
        <f t="shared" si="3"/>
        <v>0.18</v>
      </c>
      <c r="L80" s="12"/>
      <c r="M80" s="12"/>
      <c r="BU80" s="4">
        <v>79</v>
      </c>
      <c r="CM80" s="1">
        <v>79</v>
      </c>
      <c r="CR80" s="1">
        <v>79</v>
      </c>
    </row>
    <row r="81" spans="1:96" x14ac:dyDescent="0.25">
      <c r="A81" s="1" t="str">
        <f t="shared" si="0"/>
        <v>რცხილაV20</v>
      </c>
      <c r="B81" s="1" t="s">
        <v>27</v>
      </c>
      <c r="C81" s="12">
        <v>121</v>
      </c>
      <c r="D81" s="12" t="s">
        <v>234</v>
      </c>
      <c r="E81" s="12"/>
      <c r="F81" s="12">
        <v>20</v>
      </c>
      <c r="G81" s="12">
        <f>VLOOKUP(A81,[2]Лист1!$A$1:$J$9811,7,0)</f>
        <v>0.16</v>
      </c>
      <c r="H81" s="12">
        <f>VLOOKUP(A81,[2]Лист1!$A$1:$J$9861,8,0)</f>
        <v>0.02</v>
      </c>
      <c r="I81" s="13">
        <f t="shared" si="1"/>
        <v>0</v>
      </c>
      <c r="J81" s="13">
        <f t="shared" si="2"/>
        <v>0.18</v>
      </c>
      <c r="K81" s="13">
        <f t="shared" si="3"/>
        <v>0.18</v>
      </c>
      <c r="L81" s="12"/>
      <c r="M81" s="12"/>
      <c r="BQ81" s="1" t="s">
        <v>42</v>
      </c>
      <c r="BU81" s="1">
        <v>80</v>
      </c>
      <c r="CM81" s="1">
        <v>80</v>
      </c>
      <c r="CR81" s="1">
        <v>80</v>
      </c>
    </row>
    <row r="82" spans="1:96" x14ac:dyDescent="0.25">
      <c r="A82" s="1" t="str">
        <f t="shared" si="0"/>
        <v>რცხილაV24</v>
      </c>
      <c r="B82" s="1" t="s">
        <v>27</v>
      </c>
      <c r="C82" s="12">
        <v>122</v>
      </c>
      <c r="D82" s="12" t="s">
        <v>234</v>
      </c>
      <c r="E82" s="12"/>
      <c r="F82" s="12">
        <v>24</v>
      </c>
      <c r="G82" s="12">
        <f>VLOOKUP(A82,[2]Лист1!$A$1:$J$9811,7,0)</f>
        <v>0.25</v>
      </c>
      <c r="H82" s="12">
        <f>VLOOKUP(A82,[2]Лист1!$A$1:$J$9861,8,0)</f>
        <v>0.03</v>
      </c>
      <c r="I82" s="13">
        <f t="shared" si="1"/>
        <v>0</v>
      </c>
      <c r="J82" s="13">
        <f t="shared" si="2"/>
        <v>0.28000000000000003</v>
      </c>
      <c r="K82" s="13">
        <f t="shared" si="3"/>
        <v>0.28000000000000003</v>
      </c>
      <c r="L82" s="12"/>
      <c r="M82" s="12"/>
      <c r="BQ82" s="14" t="s">
        <v>43</v>
      </c>
      <c r="BU82" s="1">
        <v>81</v>
      </c>
      <c r="CM82" s="1">
        <v>81</v>
      </c>
      <c r="CR82" s="1">
        <v>81</v>
      </c>
    </row>
    <row r="83" spans="1:96" x14ac:dyDescent="0.25">
      <c r="A83" s="1" t="str">
        <f t="shared" si="0"/>
        <v>რცხილაV12</v>
      </c>
      <c r="B83" s="1" t="s">
        <v>27</v>
      </c>
      <c r="C83" s="12">
        <v>123</v>
      </c>
      <c r="D83" s="12" t="s">
        <v>234</v>
      </c>
      <c r="E83" s="12"/>
      <c r="F83" s="12">
        <v>12</v>
      </c>
      <c r="G83" s="12">
        <f>VLOOKUP(A83,[2]Лист1!$A$1:$J$9811,7,0)</f>
        <v>0.05</v>
      </c>
      <c r="H83" s="12">
        <f>VLOOKUP(A83,[2]Лист1!$A$1:$J$9861,8,0)</f>
        <v>0.01</v>
      </c>
      <c r="I83" s="13">
        <f t="shared" si="1"/>
        <v>0</v>
      </c>
      <c r="J83" s="13">
        <f t="shared" si="2"/>
        <v>6.0000000000000005E-2</v>
      </c>
      <c r="K83" s="13">
        <f t="shared" si="3"/>
        <v>6.0000000000000005E-2</v>
      </c>
      <c r="L83" s="12"/>
      <c r="M83" s="12"/>
      <c r="BQ83" s="4" t="s">
        <v>174</v>
      </c>
      <c r="BU83" s="4">
        <v>82</v>
      </c>
      <c r="CM83" s="1">
        <v>82</v>
      </c>
      <c r="CR83" s="1">
        <v>82</v>
      </c>
    </row>
    <row r="84" spans="1:96" x14ac:dyDescent="0.25">
      <c r="A84" s="1" t="str">
        <f t="shared" si="0"/>
        <v>რცხილაV12</v>
      </c>
      <c r="B84" s="1" t="s">
        <v>27</v>
      </c>
      <c r="C84" s="12">
        <v>124</v>
      </c>
      <c r="D84" s="12" t="s">
        <v>234</v>
      </c>
      <c r="E84" s="12"/>
      <c r="F84" s="12">
        <v>12</v>
      </c>
      <c r="G84" s="12">
        <f>VLOOKUP(A84,[2]Лист1!$A$1:$J$9811,7,0)</f>
        <v>0.05</v>
      </c>
      <c r="H84" s="12">
        <f>VLOOKUP(A84,[2]Лист1!$A$1:$J$9861,8,0)</f>
        <v>0.01</v>
      </c>
      <c r="I84" s="13">
        <f t="shared" si="1"/>
        <v>0</v>
      </c>
      <c r="J84" s="13">
        <f t="shared" si="2"/>
        <v>6.0000000000000005E-2</v>
      </c>
      <c r="K84" s="13">
        <f t="shared" si="3"/>
        <v>6.0000000000000005E-2</v>
      </c>
      <c r="L84" s="12"/>
      <c r="M84" s="12"/>
      <c r="BQ84" s="4" t="s">
        <v>175</v>
      </c>
      <c r="BU84" s="1">
        <v>83</v>
      </c>
      <c r="CM84" s="1">
        <v>83</v>
      </c>
      <c r="CR84" s="1">
        <v>83</v>
      </c>
    </row>
    <row r="85" spans="1:96" x14ac:dyDescent="0.25">
      <c r="A85" s="1" t="str">
        <f t="shared" si="0"/>
        <v>კუნელიVI8</v>
      </c>
      <c r="B85" s="1" t="s">
        <v>28</v>
      </c>
      <c r="C85" s="12">
        <v>125</v>
      </c>
      <c r="D85" s="12" t="s">
        <v>236</v>
      </c>
      <c r="E85" s="12"/>
      <c r="F85" s="12">
        <v>8</v>
      </c>
      <c r="G85" s="12">
        <f>VLOOKUP(A85,[2]Лист1!$A$1:$J$9811,7,0)</f>
        <v>0.01</v>
      </c>
      <c r="H85" s="12">
        <f>VLOOKUP(A85,[2]Лист1!$A$1:$J$9861,8,0)</f>
        <v>0</v>
      </c>
      <c r="I85" s="13">
        <f t="shared" si="1"/>
        <v>0</v>
      </c>
      <c r="J85" s="13">
        <f t="shared" si="2"/>
        <v>0.01</v>
      </c>
      <c r="K85" s="13">
        <f t="shared" si="3"/>
        <v>0.01</v>
      </c>
      <c r="L85" s="12"/>
      <c r="M85" s="12"/>
      <c r="BQ85" s="4" t="s">
        <v>176</v>
      </c>
      <c r="BU85" s="1">
        <v>84</v>
      </c>
      <c r="CM85" s="1">
        <v>84</v>
      </c>
      <c r="CR85" s="1">
        <v>84</v>
      </c>
    </row>
    <row r="86" spans="1:96" x14ac:dyDescent="0.25">
      <c r="A86" s="1" t="str">
        <f t="shared" si="0"/>
        <v>რცხილაV20</v>
      </c>
      <c r="B86" s="1" t="s">
        <v>27</v>
      </c>
      <c r="C86" s="12">
        <v>126</v>
      </c>
      <c r="D86" s="12" t="s">
        <v>234</v>
      </c>
      <c r="E86" s="12"/>
      <c r="F86" s="12">
        <v>20</v>
      </c>
      <c r="G86" s="12">
        <f>VLOOKUP(A86,[2]Лист1!$A$1:$J$9811,7,0)</f>
        <v>0.16</v>
      </c>
      <c r="H86" s="12">
        <f>VLOOKUP(A86,[2]Лист1!$A$1:$J$9861,8,0)</f>
        <v>0.02</v>
      </c>
      <c r="I86" s="13">
        <f t="shared" si="1"/>
        <v>0</v>
      </c>
      <c r="J86" s="13">
        <f t="shared" si="2"/>
        <v>0.18</v>
      </c>
      <c r="K86" s="13">
        <f t="shared" si="3"/>
        <v>0.18</v>
      </c>
      <c r="L86" s="12"/>
      <c r="M86" s="12"/>
      <c r="BQ86" s="4" t="s">
        <v>177</v>
      </c>
      <c r="BU86" s="4">
        <v>85</v>
      </c>
      <c r="CM86" s="1">
        <v>85</v>
      </c>
      <c r="CR86" s="1">
        <v>85</v>
      </c>
    </row>
    <row r="87" spans="1:96" x14ac:dyDescent="0.25">
      <c r="A87" s="1" t="str">
        <f t="shared" si="0"/>
        <v>რცხილაV24</v>
      </c>
      <c r="B87" s="1" t="s">
        <v>27</v>
      </c>
      <c r="C87" s="12">
        <v>127</v>
      </c>
      <c r="D87" s="12" t="s">
        <v>234</v>
      </c>
      <c r="E87" s="12"/>
      <c r="F87" s="12">
        <v>24</v>
      </c>
      <c r="G87" s="12">
        <f>VLOOKUP(A87,[2]Лист1!$A$1:$J$9811,7,0)</f>
        <v>0.25</v>
      </c>
      <c r="H87" s="12">
        <f>VLOOKUP(A87,[2]Лист1!$A$1:$J$9861,8,0)</f>
        <v>0.03</v>
      </c>
      <c r="I87" s="13">
        <f t="shared" si="1"/>
        <v>0</v>
      </c>
      <c r="J87" s="13">
        <f t="shared" si="2"/>
        <v>0.28000000000000003</v>
      </c>
      <c r="K87" s="13">
        <f t="shared" si="3"/>
        <v>0.28000000000000003</v>
      </c>
      <c r="L87" s="12"/>
      <c r="M87" s="12"/>
      <c r="BQ87" s="4" t="s">
        <v>178</v>
      </c>
      <c r="BU87" s="1">
        <v>86</v>
      </c>
      <c r="CM87" s="1">
        <v>86</v>
      </c>
      <c r="CR87" s="1">
        <v>86</v>
      </c>
    </row>
    <row r="88" spans="1:96" x14ac:dyDescent="0.25">
      <c r="A88" s="1" t="str">
        <f t="shared" si="0"/>
        <v>რცხილაV20</v>
      </c>
      <c r="B88" s="1" t="s">
        <v>27</v>
      </c>
      <c r="C88" s="12">
        <v>128</v>
      </c>
      <c r="D88" s="12" t="s">
        <v>234</v>
      </c>
      <c r="E88" s="12"/>
      <c r="F88" s="12">
        <v>20</v>
      </c>
      <c r="G88" s="12">
        <f>VLOOKUP(A88,[2]Лист1!$A$1:$J$9811,7,0)</f>
        <v>0.16</v>
      </c>
      <c r="H88" s="12">
        <f>VLOOKUP(A88,[2]Лист1!$A$1:$J$9861,8,0)</f>
        <v>0.02</v>
      </c>
      <c r="I88" s="13">
        <f t="shared" si="1"/>
        <v>0</v>
      </c>
      <c r="J88" s="13">
        <f t="shared" si="2"/>
        <v>0.18</v>
      </c>
      <c r="K88" s="13">
        <f t="shared" si="3"/>
        <v>0.18</v>
      </c>
      <c r="L88" s="12"/>
      <c r="M88" s="12"/>
      <c r="BQ88" s="4" t="s">
        <v>179</v>
      </c>
      <c r="BU88" s="1">
        <v>87</v>
      </c>
      <c r="CM88" s="1">
        <v>87</v>
      </c>
      <c r="CR88" s="1">
        <v>87</v>
      </c>
    </row>
    <row r="89" spans="1:96" x14ac:dyDescent="0.25">
      <c r="A89" s="1" t="str">
        <f t="shared" si="0"/>
        <v>რცხილაV24</v>
      </c>
      <c r="B89" s="1" t="s">
        <v>27</v>
      </c>
      <c r="C89" s="12">
        <v>129</v>
      </c>
      <c r="D89" s="12" t="s">
        <v>234</v>
      </c>
      <c r="E89" s="12"/>
      <c r="F89" s="12">
        <v>24</v>
      </c>
      <c r="G89" s="12">
        <f>VLOOKUP(A89,[2]Лист1!$A$1:$J$9811,7,0)</f>
        <v>0.25</v>
      </c>
      <c r="H89" s="12">
        <f>VLOOKUP(A89,[2]Лист1!$A$1:$J$9861,8,0)</f>
        <v>0.03</v>
      </c>
      <c r="I89" s="13">
        <f t="shared" si="1"/>
        <v>0</v>
      </c>
      <c r="J89" s="13">
        <f t="shared" si="2"/>
        <v>0.28000000000000003</v>
      </c>
      <c r="K89" s="13">
        <f t="shared" si="3"/>
        <v>0.28000000000000003</v>
      </c>
      <c r="L89" s="12"/>
      <c r="M89" s="12"/>
      <c r="BQ89" s="4" t="s">
        <v>180</v>
      </c>
      <c r="BU89" s="4">
        <v>88</v>
      </c>
      <c r="CM89" s="1">
        <v>88</v>
      </c>
      <c r="CR89" s="1">
        <v>88</v>
      </c>
    </row>
    <row r="90" spans="1:96" x14ac:dyDescent="0.25">
      <c r="A90" s="1" t="str">
        <f t="shared" si="0"/>
        <v>რცხილაV12</v>
      </c>
      <c r="B90" s="1" t="s">
        <v>27</v>
      </c>
      <c r="C90" s="12">
        <v>130</v>
      </c>
      <c r="D90" s="12" t="s">
        <v>234</v>
      </c>
      <c r="E90" s="12"/>
      <c r="F90" s="12">
        <v>12</v>
      </c>
      <c r="G90" s="12">
        <f>VLOOKUP(A90,[2]Лист1!$A$1:$J$9811,7,0)</f>
        <v>0.05</v>
      </c>
      <c r="H90" s="12">
        <f>VLOOKUP(A90,[2]Лист1!$A$1:$J$9861,8,0)</f>
        <v>0.01</v>
      </c>
      <c r="I90" s="13">
        <f t="shared" si="1"/>
        <v>0</v>
      </c>
      <c r="J90" s="13">
        <f t="shared" si="2"/>
        <v>6.0000000000000005E-2</v>
      </c>
      <c r="K90" s="13">
        <f t="shared" si="3"/>
        <v>6.0000000000000005E-2</v>
      </c>
      <c r="L90" s="12"/>
      <c r="M90" s="12"/>
      <c r="BQ90" s="4" t="s">
        <v>181</v>
      </c>
      <c r="BU90" s="1">
        <v>89</v>
      </c>
      <c r="CM90" s="1">
        <v>89</v>
      </c>
    </row>
    <row r="91" spans="1:96" x14ac:dyDescent="0.25">
      <c r="A91" s="1" t="str">
        <f t="shared" si="0"/>
        <v>რცხილაV12</v>
      </c>
      <c r="B91" s="1" t="s">
        <v>27</v>
      </c>
      <c r="C91" s="12">
        <v>131</v>
      </c>
      <c r="D91" s="12" t="s">
        <v>234</v>
      </c>
      <c r="E91" s="12"/>
      <c r="F91" s="12">
        <v>12</v>
      </c>
      <c r="G91" s="12">
        <f>VLOOKUP(A91,[2]Лист1!$A$1:$J$9811,7,0)</f>
        <v>0.05</v>
      </c>
      <c r="H91" s="12">
        <f>VLOOKUP(A91,[2]Лист1!$A$1:$J$9861,8,0)</f>
        <v>0.01</v>
      </c>
      <c r="I91" s="13">
        <f t="shared" si="1"/>
        <v>0</v>
      </c>
      <c r="J91" s="13">
        <f t="shared" si="2"/>
        <v>6.0000000000000005E-2</v>
      </c>
      <c r="K91" s="13">
        <f t="shared" si="3"/>
        <v>6.0000000000000005E-2</v>
      </c>
      <c r="L91" s="12"/>
      <c r="M91" s="12"/>
      <c r="BQ91" s="1">
        <v>50</v>
      </c>
      <c r="BU91" s="1">
        <v>90</v>
      </c>
      <c r="CM91" s="1">
        <v>90</v>
      </c>
    </row>
    <row r="92" spans="1:96" x14ac:dyDescent="0.25">
      <c r="A92" s="1" t="str">
        <f t="shared" ref="A92:A129" si="4">D92&amp;B92&amp;E92&amp;F92</f>
        <v>პანტაVI20</v>
      </c>
      <c r="B92" s="1" t="s">
        <v>28</v>
      </c>
      <c r="C92" s="12">
        <v>132</v>
      </c>
      <c r="D92" s="12" t="s">
        <v>238</v>
      </c>
      <c r="E92" s="12"/>
      <c r="F92" s="12">
        <v>20</v>
      </c>
      <c r="G92" s="12">
        <f>VLOOKUP(A92,[2]Лист1!$A$1:$J$9811,7,0)</f>
        <v>0.14000000000000001</v>
      </c>
      <c r="H92" s="12">
        <f>VLOOKUP(A92,[2]Лист1!$A$1:$J$9861,8,0)</f>
        <v>0.02</v>
      </c>
      <c r="I92" s="13">
        <f t="shared" ref="I92:I129" si="5">IF(E92&gt;0,(G92+H92),0)</f>
        <v>0</v>
      </c>
      <c r="J92" s="13">
        <f t="shared" ref="J92:J129" si="6">IF(F92&gt;0,(G92+H92),0)</f>
        <v>0.16</v>
      </c>
      <c r="K92" s="13">
        <f t="shared" ref="K92:K129" si="7">I92+J92</f>
        <v>0.16</v>
      </c>
      <c r="L92" s="12"/>
      <c r="M92" s="12"/>
      <c r="BQ92" s="1">
        <v>60</v>
      </c>
      <c r="BU92" s="4">
        <v>91</v>
      </c>
      <c r="CM92" s="1">
        <v>91</v>
      </c>
    </row>
    <row r="93" spans="1:96" x14ac:dyDescent="0.25">
      <c r="A93" s="1" t="str">
        <f t="shared" si="4"/>
        <v>რცხილაV16</v>
      </c>
      <c r="B93" s="1" t="s">
        <v>27</v>
      </c>
      <c r="C93" s="12">
        <v>133</v>
      </c>
      <c r="D93" s="12" t="s">
        <v>234</v>
      </c>
      <c r="E93" s="12"/>
      <c r="F93" s="12">
        <v>16</v>
      </c>
      <c r="G93" s="12">
        <f>VLOOKUP(A93,[2]Лист1!$A$1:$J$9811,7,0)</f>
        <v>0.1</v>
      </c>
      <c r="H93" s="12">
        <f>VLOOKUP(A93,[2]Лист1!$A$1:$J$9861,8,0)</f>
        <v>0.01</v>
      </c>
      <c r="I93" s="13">
        <f t="shared" si="5"/>
        <v>0</v>
      </c>
      <c r="J93" s="13">
        <f t="shared" si="6"/>
        <v>0.11</v>
      </c>
      <c r="K93" s="13">
        <f t="shared" si="7"/>
        <v>0.11</v>
      </c>
      <c r="L93" s="12"/>
      <c r="M93" s="12"/>
      <c r="BQ93" s="1">
        <v>65</v>
      </c>
      <c r="BU93" s="1">
        <v>92</v>
      </c>
      <c r="CM93" s="1">
        <v>92</v>
      </c>
    </row>
    <row r="94" spans="1:96" x14ac:dyDescent="0.25">
      <c r="A94" s="1" t="str">
        <f t="shared" si="4"/>
        <v>მუხაVI20</v>
      </c>
      <c r="B94" s="1" t="s">
        <v>28</v>
      </c>
      <c r="C94" s="12">
        <v>134</v>
      </c>
      <c r="D94" s="12" t="s">
        <v>235</v>
      </c>
      <c r="E94" s="12"/>
      <c r="F94" s="12">
        <v>20</v>
      </c>
      <c r="G94" s="12">
        <f>VLOOKUP(A94,[2]Лист1!$A$1:$J$9811,7,0)</f>
        <v>0.14000000000000001</v>
      </c>
      <c r="H94" s="12">
        <f>VLOOKUP(A94,[2]Лист1!$A$1:$J$9861,8,0)</f>
        <v>0.02</v>
      </c>
      <c r="I94" s="13">
        <f t="shared" si="5"/>
        <v>0</v>
      </c>
      <c r="J94" s="13">
        <f t="shared" si="6"/>
        <v>0.16</v>
      </c>
      <c r="K94" s="13">
        <f t="shared" si="7"/>
        <v>0.16</v>
      </c>
      <c r="L94" s="12"/>
      <c r="M94" s="12"/>
      <c r="BQ94" s="1">
        <v>70</v>
      </c>
      <c r="BU94" s="1">
        <v>93</v>
      </c>
      <c r="CM94" s="1">
        <v>93</v>
      </c>
    </row>
    <row r="95" spans="1:96" x14ac:dyDescent="0.25">
      <c r="A95" s="1" t="str">
        <f t="shared" si="4"/>
        <v>რცხილაV24</v>
      </c>
      <c r="B95" s="1" t="s">
        <v>27</v>
      </c>
      <c r="C95" s="12">
        <v>135</v>
      </c>
      <c r="D95" s="12" t="s">
        <v>234</v>
      </c>
      <c r="E95" s="12"/>
      <c r="F95" s="12">
        <v>24</v>
      </c>
      <c r="G95" s="12">
        <f>VLOOKUP(A95,[2]Лист1!$A$1:$J$9811,7,0)</f>
        <v>0.25</v>
      </c>
      <c r="H95" s="12">
        <f>VLOOKUP(A95,[2]Лист1!$A$1:$J$9861,8,0)</f>
        <v>0.03</v>
      </c>
      <c r="I95" s="13">
        <f t="shared" si="5"/>
        <v>0</v>
      </c>
      <c r="J95" s="13">
        <f t="shared" si="6"/>
        <v>0.28000000000000003</v>
      </c>
      <c r="K95" s="13">
        <f t="shared" si="7"/>
        <v>0.28000000000000003</v>
      </c>
      <c r="L95" s="12"/>
      <c r="M95" s="12"/>
      <c r="BQ95" s="1">
        <v>75</v>
      </c>
      <c r="BU95" s="4">
        <v>94</v>
      </c>
    </row>
    <row r="96" spans="1:96" x14ac:dyDescent="0.25">
      <c r="A96" s="1" t="str">
        <f t="shared" si="4"/>
        <v>რცხილაV28</v>
      </c>
      <c r="B96" s="1" t="s">
        <v>27</v>
      </c>
      <c r="C96" s="12">
        <v>136</v>
      </c>
      <c r="D96" s="12" t="s">
        <v>234</v>
      </c>
      <c r="E96" s="12"/>
      <c r="F96" s="12">
        <v>28</v>
      </c>
      <c r="G96" s="12">
        <f>VLOOKUP(A96,[2]Лист1!$A$1:$J$9811,7,0)</f>
        <v>0.36</v>
      </c>
      <c r="H96" s="12">
        <f>VLOOKUP(A96,[2]Лист1!$A$1:$J$9861,8,0)</f>
        <v>0.04</v>
      </c>
      <c r="I96" s="13">
        <f t="shared" si="5"/>
        <v>0</v>
      </c>
      <c r="J96" s="13">
        <f t="shared" si="6"/>
        <v>0.39999999999999997</v>
      </c>
      <c r="K96" s="13">
        <f t="shared" si="7"/>
        <v>0.39999999999999997</v>
      </c>
      <c r="L96" s="12"/>
      <c r="M96" s="12"/>
      <c r="BQ96" s="1">
        <v>80</v>
      </c>
      <c r="BU96" s="1">
        <v>95</v>
      </c>
    </row>
    <row r="97" spans="1:73" x14ac:dyDescent="0.25">
      <c r="A97" s="1" t="str">
        <f t="shared" si="4"/>
        <v>რცხილაV20</v>
      </c>
      <c r="B97" s="1" t="s">
        <v>27</v>
      </c>
      <c r="C97" s="12">
        <v>137</v>
      </c>
      <c r="D97" s="12" t="s">
        <v>234</v>
      </c>
      <c r="E97" s="12"/>
      <c r="F97" s="12">
        <v>20</v>
      </c>
      <c r="G97" s="12">
        <f>VLOOKUP(A97,[2]Лист1!$A$1:$J$9811,7,0)</f>
        <v>0.16</v>
      </c>
      <c r="H97" s="12">
        <f>VLOOKUP(A97,[2]Лист1!$A$1:$J$9861,8,0)</f>
        <v>0.02</v>
      </c>
      <c r="I97" s="13">
        <f t="shared" si="5"/>
        <v>0</v>
      </c>
      <c r="J97" s="13">
        <f t="shared" si="6"/>
        <v>0.18</v>
      </c>
      <c r="K97" s="13">
        <f t="shared" si="7"/>
        <v>0.18</v>
      </c>
      <c r="L97" s="12"/>
      <c r="M97" s="12"/>
      <c r="BQ97" s="1">
        <v>85</v>
      </c>
      <c r="BU97" s="1">
        <v>96</v>
      </c>
    </row>
    <row r="98" spans="1:73" x14ac:dyDescent="0.25">
      <c r="A98" s="1" t="str">
        <f t="shared" si="4"/>
        <v>იფანიVI16</v>
      </c>
      <c r="B98" s="1" t="s">
        <v>28</v>
      </c>
      <c r="C98" s="12">
        <v>138</v>
      </c>
      <c r="D98" s="12" t="s">
        <v>237</v>
      </c>
      <c r="E98" s="12"/>
      <c r="F98" s="12">
        <v>16</v>
      </c>
      <c r="G98" s="12">
        <f>VLOOKUP(A98,[2]Лист1!$A$1:$J$9811,7,0)</f>
        <v>0.08</v>
      </c>
      <c r="H98" s="12">
        <f>VLOOKUP(A98,[2]Лист1!$A$1:$J$9861,8,0)</f>
        <v>0.01</v>
      </c>
      <c r="I98" s="13">
        <f t="shared" si="5"/>
        <v>0</v>
      </c>
      <c r="J98" s="13">
        <f t="shared" si="6"/>
        <v>0.09</v>
      </c>
      <c r="K98" s="13">
        <f t="shared" si="7"/>
        <v>0.09</v>
      </c>
      <c r="L98" s="12"/>
      <c r="M98" s="12"/>
      <c r="BU98" s="4">
        <v>97</v>
      </c>
    </row>
    <row r="99" spans="1:73" x14ac:dyDescent="0.25">
      <c r="A99" s="1" t="str">
        <f t="shared" si="4"/>
        <v>რცხილაV28</v>
      </c>
      <c r="B99" s="1" t="s">
        <v>27</v>
      </c>
      <c r="C99" s="12">
        <v>139</v>
      </c>
      <c r="D99" s="12" t="s">
        <v>234</v>
      </c>
      <c r="E99" s="12"/>
      <c r="F99" s="12">
        <v>28</v>
      </c>
      <c r="G99" s="12">
        <f>VLOOKUP(A99,[2]Лист1!$A$1:$J$9811,7,0)</f>
        <v>0.36</v>
      </c>
      <c r="H99" s="12">
        <f>VLOOKUP(A99,[2]Лист1!$A$1:$J$9861,8,0)</f>
        <v>0.04</v>
      </c>
      <c r="I99" s="13">
        <f t="shared" si="5"/>
        <v>0</v>
      </c>
      <c r="J99" s="13">
        <f t="shared" si="6"/>
        <v>0.39999999999999997</v>
      </c>
      <c r="K99" s="13">
        <f t="shared" si="7"/>
        <v>0.39999999999999997</v>
      </c>
      <c r="L99" s="12"/>
      <c r="M99" s="12"/>
      <c r="BU99" s="1">
        <v>98</v>
      </c>
    </row>
    <row r="100" spans="1:73" x14ac:dyDescent="0.25">
      <c r="A100" s="1" t="str">
        <f t="shared" si="4"/>
        <v>მუხაVI20</v>
      </c>
      <c r="B100" s="1" t="s">
        <v>28</v>
      </c>
      <c r="C100" s="12">
        <v>140</v>
      </c>
      <c r="D100" s="12" t="s">
        <v>235</v>
      </c>
      <c r="E100" s="12"/>
      <c r="F100" s="12">
        <v>20</v>
      </c>
      <c r="G100" s="12">
        <f>VLOOKUP(A100,[2]Лист1!$A$1:$J$9811,7,0)</f>
        <v>0.14000000000000001</v>
      </c>
      <c r="H100" s="12">
        <f>VLOOKUP(A100,[2]Лист1!$A$1:$J$9861,8,0)</f>
        <v>0.02</v>
      </c>
      <c r="I100" s="13">
        <f t="shared" si="5"/>
        <v>0</v>
      </c>
      <c r="J100" s="13">
        <f t="shared" si="6"/>
        <v>0.16</v>
      </c>
      <c r="K100" s="13">
        <f t="shared" si="7"/>
        <v>0.16</v>
      </c>
      <c r="L100" s="12"/>
      <c r="M100" s="12"/>
      <c r="BU100" s="1">
        <v>99</v>
      </c>
    </row>
    <row r="101" spans="1:73" x14ac:dyDescent="0.25">
      <c r="A101" s="1" t="str">
        <f t="shared" si="4"/>
        <v>რცხილაV24</v>
      </c>
      <c r="B101" s="1" t="s">
        <v>27</v>
      </c>
      <c r="C101" s="12">
        <v>141</v>
      </c>
      <c r="D101" s="12" t="s">
        <v>234</v>
      </c>
      <c r="E101" s="12"/>
      <c r="F101" s="12">
        <v>24</v>
      </c>
      <c r="G101" s="12">
        <f>VLOOKUP(A101,[2]Лист1!$A$1:$J$9811,7,0)</f>
        <v>0.25</v>
      </c>
      <c r="H101" s="12">
        <f>VLOOKUP(A101,[2]Лист1!$A$1:$J$9861,8,0)</f>
        <v>0.03</v>
      </c>
      <c r="I101" s="13">
        <f t="shared" si="5"/>
        <v>0</v>
      </c>
      <c r="J101" s="13">
        <f t="shared" si="6"/>
        <v>0.28000000000000003</v>
      </c>
      <c r="K101" s="13">
        <f t="shared" si="7"/>
        <v>0.28000000000000003</v>
      </c>
      <c r="L101" s="12"/>
      <c r="M101" s="12"/>
      <c r="BU101" s="4">
        <v>100</v>
      </c>
    </row>
    <row r="102" spans="1:73" x14ac:dyDescent="0.25">
      <c r="A102" s="1" t="str">
        <f t="shared" si="4"/>
        <v>რცხილაV28</v>
      </c>
      <c r="B102" s="1" t="s">
        <v>27</v>
      </c>
      <c r="C102" s="12">
        <v>142</v>
      </c>
      <c r="D102" s="12" t="s">
        <v>234</v>
      </c>
      <c r="E102" s="12"/>
      <c r="F102" s="12">
        <v>28</v>
      </c>
      <c r="G102" s="12">
        <f>VLOOKUP(A102,[2]Лист1!$A$1:$J$9811,7,0)</f>
        <v>0.36</v>
      </c>
      <c r="H102" s="12">
        <f>VLOOKUP(A102,[2]Лист1!$A$1:$J$9861,8,0)</f>
        <v>0.04</v>
      </c>
      <c r="I102" s="13">
        <f t="shared" si="5"/>
        <v>0</v>
      </c>
      <c r="J102" s="13">
        <f t="shared" si="6"/>
        <v>0.39999999999999997</v>
      </c>
      <c r="K102" s="13">
        <f t="shared" si="7"/>
        <v>0.39999999999999997</v>
      </c>
      <c r="L102" s="12"/>
      <c r="M102" s="12"/>
      <c r="BU102" s="1">
        <v>101</v>
      </c>
    </row>
    <row r="103" spans="1:73" x14ac:dyDescent="0.25">
      <c r="A103" s="1" t="str">
        <f t="shared" si="4"/>
        <v>კუნელიVI20</v>
      </c>
      <c r="B103" s="1" t="s">
        <v>28</v>
      </c>
      <c r="C103" s="12">
        <v>143</v>
      </c>
      <c r="D103" s="12" t="s">
        <v>236</v>
      </c>
      <c r="E103" s="12"/>
      <c r="F103" s="12">
        <v>20</v>
      </c>
      <c r="G103" s="12">
        <f>VLOOKUP(A103,[2]Лист1!$A$1:$J$9811,7,0)</f>
        <v>0.14000000000000001</v>
      </c>
      <c r="H103" s="12">
        <f>VLOOKUP(A103,[2]Лист1!$A$1:$J$9861,8,0)</f>
        <v>0.02</v>
      </c>
      <c r="I103" s="13">
        <f t="shared" si="5"/>
        <v>0</v>
      </c>
      <c r="J103" s="13">
        <f t="shared" si="6"/>
        <v>0.16</v>
      </c>
      <c r="K103" s="13">
        <f t="shared" si="7"/>
        <v>0.16</v>
      </c>
      <c r="L103" s="12"/>
      <c r="M103" s="12"/>
      <c r="BU103" s="1">
        <v>102</v>
      </c>
    </row>
    <row r="104" spans="1:73" x14ac:dyDescent="0.25">
      <c r="A104" s="1" t="str">
        <f t="shared" si="4"/>
        <v>იფანიVI16</v>
      </c>
      <c r="B104" s="1" t="s">
        <v>28</v>
      </c>
      <c r="C104" s="12">
        <v>144</v>
      </c>
      <c r="D104" s="12" t="s">
        <v>237</v>
      </c>
      <c r="E104" s="12"/>
      <c r="F104" s="12">
        <v>16</v>
      </c>
      <c r="G104" s="12">
        <f>VLOOKUP(A104,[2]Лист1!$A$1:$J$9811,7,0)</f>
        <v>0.08</v>
      </c>
      <c r="H104" s="12">
        <f>VLOOKUP(A104,[2]Лист1!$A$1:$J$9861,8,0)</f>
        <v>0.01</v>
      </c>
      <c r="I104" s="13">
        <f t="shared" si="5"/>
        <v>0</v>
      </c>
      <c r="J104" s="13">
        <f t="shared" si="6"/>
        <v>0.09</v>
      </c>
      <c r="K104" s="13">
        <f t="shared" si="7"/>
        <v>0.09</v>
      </c>
      <c r="L104" s="12"/>
      <c r="M104" s="12"/>
      <c r="BU104" s="15" t="s">
        <v>74</v>
      </c>
    </row>
    <row r="105" spans="1:73" x14ac:dyDescent="0.25">
      <c r="A105" s="1" t="str">
        <f t="shared" si="4"/>
        <v>რცხილაV12</v>
      </c>
      <c r="B105" s="1" t="s">
        <v>27</v>
      </c>
      <c r="C105" s="12">
        <v>145</v>
      </c>
      <c r="D105" s="12" t="s">
        <v>234</v>
      </c>
      <c r="E105" s="12"/>
      <c r="F105" s="12">
        <v>12</v>
      </c>
      <c r="G105" s="12">
        <f>VLOOKUP(A105,[2]Лист1!$A$1:$J$9811,7,0)</f>
        <v>0.05</v>
      </c>
      <c r="H105" s="12">
        <f>VLOOKUP(A105,[2]Лист1!$A$1:$J$9861,8,0)</f>
        <v>0.01</v>
      </c>
      <c r="I105" s="13">
        <f t="shared" si="5"/>
        <v>0</v>
      </c>
      <c r="J105" s="13">
        <f t="shared" si="6"/>
        <v>6.0000000000000005E-2</v>
      </c>
      <c r="K105" s="13">
        <f t="shared" si="7"/>
        <v>6.0000000000000005E-2</v>
      </c>
      <c r="L105" s="12"/>
      <c r="M105" s="12"/>
      <c r="BU105" s="15" t="s">
        <v>186</v>
      </c>
    </row>
    <row r="106" spans="1:73" x14ac:dyDescent="0.25">
      <c r="A106" s="1" t="str">
        <f t="shared" si="4"/>
        <v>იფანიVI16</v>
      </c>
      <c r="B106" s="1" t="s">
        <v>28</v>
      </c>
      <c r="C106" s="12">
        <v>146</v>
      </c>
      <c r="D106" s="12" t="s">
        <v>237</v>
      </c>
      <c r="E106" s="12"/>
      <c r="F106" s="12">
        <v>16</v>
      </c>
      <c r="G106" s="12">
        <f>VLOOKUP(A106,[2]Лист1!$A$1:$J$9811,7,0)</f>
        <v>0.08</v>
      </c>
      <c r="H106" s="12">
        <f>VLOOKUP(A106,[2]Лист1!$A$1:$J$9861,8,0)</f>
        <v>0.01</v>
      </c>
      <c r="I106" s="13">
        <f t="shared" si="5"/>
        <v>0</v>
      </c>
      <c r="J106" s="13">
        <f t="shared" si="6"/>
        <v>0.09</v>
      </c>
      <c r="K106" s="13">
        <f t="shared" si="7"/>
        <v>0.09</v>
      </c>
      <c r="L106" s="12"/>
      <c r="M106" s="12"/>
      <c r="BU106" s="15" t="s">
        <v>185</v>
      </c>
    </row>
    <row r="107" spans="1:73" x14ac:dyDescent="0.25">
      <c r="A107" s="1" t="str">
        <f t="shared" si="4"/>
        <v>იფანიVI16</v>
      </c>
      <c r="B107" s="1" t="s">
        <v>28</v>
      </c>
      <c r="C107" s="12">
        <v>147</v>
      </c>
      <c r="D107" s="12" t="s">
        <v>237</v>
      </c>
      <c r="E107" s="12"/>
      <c r="F107" s="12">
        <v>16</v>
      </c>
      <c r="G107" s="12">
        <f>VLOOKUP(A107,[2]Лист1!$A$1:$J$9811,7,0)</f>
        <v>0.08</v>
      </c>
      <c r="H107" s="12">
        <f>VLOOKUP(A107,[2]Лист1!$A$1:$J$9861,8,0)</f>
        <v>0.01</v>
      </c>
      <c r="I107" s="13">
        <f t="shared" si="5"/>
        <v>0</v>
      </c>
      <c r="J107" s="13">
        <f t="shared" si="6"/>
        <v>0.09</v>
      </c>
      <c r="K107" s="13">
        <f t="shared" si="7"/>
        <v>0.09</v>
      </c>
      <c r="L107" s="12"/>
      <c r="M107" s="12"/>
      <c r="BU107" s="15" t="s">
        <v>187</v>
      </c>
    </row>
    <row r="108" spans="1:73" x14ac:dyDescent="0.25">
      <c r="A108" s="1" t="str">
        <f t="shared" si="4"/>
        <v>რცხილაV24</v>
      </c>
      <c r="B108" s="1" t="s">
        <v>27</v>
      </c>
      <c r="C108" s="12">
        <v>148</v>
      </c>
      <c r="D108" s="12" t="s">
        <v>234</v>
      </c>
      <c r="E108" s="12"/>
      <c r="F108" s="12">
        <v>24</v>
      </c>
      <c r="G108" s="12">
        <f>VLOOKUP(A108,[2]Лист1!$A$1:$J$9811,7,0)</f>
        <v>0.25</v>
      </c>
      <c r="H108" s="12">
        <f>VLOOKUP(A108,[2]Лист1!$A$1:$J$9861,8,0)</f>
        <v>0.03</v>
      </c>
      <c r="I108" s="13">
        <f t="shared" si="5"/>
        <v>0</v>
      </c>
      <c r="J108" s="13">
        <f t="shared" si="6"/>
        <v>0.28000000000000003</v>
      </c>
      <c r="K108" s="13">
        <f t="shared" si="7"/>
        <v>0.28000000000000003</v>
      </c>
      <c r="L108" s="12"/>
      <c r="M108" s="12"/>
      <c r="BU108" s="15" t="s">
        <v>188</v>
      </c>
    </row>
    <row r="109" spans="1:73" x14ac:dyDescent="0.25">
      <c r="A109" s="1" t="str">
        <f t="shared" si="4"/>
        <v>მუხაVI20</v>
      </c>
      <c r="B109" s="1" t="s">
        <v>28</v>
      </c>
      <c r="C109" s="12">
        <v>149</v>
      </c>
      <c r="D109" s="12" t="s">
        <v>235</v>
      </c>
      <c r="E109" s="12"/>
      <c r="F109" s="12">
        <v>20</v>
      </c>
      <c r="G109" s="12">
        <f>VLOOKUP(A109,[2]Лист1!$A$1:$J$9811,7,0)</f>
        <v>0.14000000000000001</v>
      </c>
      <c r="H109" s="12">
        <f>VLOOKUP(A109,[2]Лист1!$A$1:$J$9861,8,0)</f>
        <v>0.02</v>
      </c>
      <c r="I109" s="13">
        <f t="shared" si="5"/>
        <v>0</v>
      </c>
      <c r="J109" s="13">
        <f t="shared" si="6"/>
        <v>0.16</v>
      </c>
      <c r="K109" s="13">
        <f t="shared" si="7"/>
        <v>0.16</v>
      </c>
      <c r="L109" s="12"/>
      <c r="M109" s="12"/>
      <c r="BU109" s="15" t="s">
        <v>189</v>
      </c>
    </row>
    <row r="110" spans="1:73" x14ac:dyDescent="0.25">
      <c r="A110" s="1" t="str">
        <f t="shared" si="4"/>
        <v>რცხილაV16</v>
      </c>
      <c r="B110" s="1" t="s">
        <v>27</v>
      </c>
      <c r="C110" s="12">
        <v>150</v>
      </c>
      <c r="D110" s="12" t="s">
        <v>234</v>
      </c>
      <c r="E110" s="12"/>
      <c r="F110" s="12">
        <v>16</v>
      </c>
      <c r="G110" s="12">
        <f>VLOOKUP(A110,[2]Лист1!$A$1:$J$9811,7,0)</f>
        <v>0.1</v>
      </c>
      <c r="H110" s="12">
        <f>VLOOKUP(A110,[2]Лист1!$A$1:$J$9861,8,0)</f>
        <v>0.01</v>
      </c>
      <c r="I110" s="13">
        <f t="shared" si="5"/>
        <v>0</v>
      </c>
      <c r="J110" s="13">
        <f t="shared" si="6"/>
        <v>0.11</v>
      </c>
      <c r="K110" s="13">
        <f t="shared" si="7"/>
        <v>0.11</v>
      </c>
      <c r="L110" s="12"/>
      <c r="M110" s="12"/>
      <c r="BU110" s="15" t="s">
        <v>75</v>
      </c>
    </row>
    <row r="111" spans="1:73" x14ac:dyDescent="0.25">
      <c r="A111" s="1" t="str">
        <f t="shared" si="4"/>
        <v>რცხილაV16</v>
      </c>
      <c r="B111" s="1" t="s">
        <v>27</v>
      </c>
      <c r="C111" s="12">
        <v>151</v>
      </c>
      <c r="D111" s="12" t="s">
        <v>234</v>
      </c>
      <c r="E111" s="12"/>
      <c r="F111" s="12">
        <v>16</v>
      </c>
      <c r="G111" s="12">
        <f>VLOOKUP(A111,[2]Лист1!$A$1:$J$9811,7,0)</f>
        <v>0.1</v>
      </c>
      <c r="H111" s="12">
        <f>VLOOKUP(A111,[2]Лист1!$A$1:$J$9861,8,0)</f>
        <v>0.01</v>
      </c>
      <c r="I111" s="13">
        <f t="shared" si="5"/>
        <v>0</v>
      </c>
      <c r="J111" s="13">
        <f t="shared" si="6"/>
        <v>0.11</v>
      </c>
      <c r="K111" s="13">
        <f t="shared" si="7"/>
        <v>0.11</v>
      </c>
      <c r="L111" s="12"/>
      <c r="M111" s="12"/>
      <c r="BU111" s="15" t="s">
        <v>190</v>
      </c>
    </row>
    <row r="112" spans="1:73" x14ac:dyDescent="0.25">
      <c r="A112" s="1" t="str">
        <f t="shared" si="4"/>
        <v>კუნელიVI16</v>
      </c>
      <c r="B112" s="1" t="s">
        <v>28</v>
      </c>
      <c r="C112" s="12">
        <v>152</v>
      </c>
      <c r="D112" s="12" t="s">
        <v>236</v>
      </c>
      <c r="E112" s="12"/>
      <c r="F112" s="12">
        <v>16</v>
      </c>
      <c r="G112" s="12">
        <f>VLOOKUP(A112,[2]Лист1!$A$1:$J$9811,7,0)</f>
        <v>0.08</v>
      </c>
      <c r="H112" s="12">
        <f>VLOOKUP(A112,[2]Лист1!$A$1:$J$9861,8,0)</f>
        <v>0.01</v>
      </c>
      <c r="I112" s="13">
        <f t="shared" si="5"/>
        <v>0</v>
      </c>
      <c r="J112" s="13">
        <f t="shared" si="6"/>
        <v>0.09</v>
      </c>
      <c r="K112" s="13">
        <f t="shared" si="7"/>
        <v>0.09</v>
      </c>
      <c r="L112" s="12"/>
      <c r="M112" s="12"/>
      <c r="BQ112" s="24" t="s">
        <v>12</v>
      </c>
      <c r="BR112" s="1" t="s">
        <v>16</v>
      </c>
      <c r="BU112" s="15" t="s">
        <v>81</v>
      </c>
    </row>
    <row r="113" spans="1:73" x14ac:dyDescent="0.25">
      <c r="A113" s="1" t="str">
        <f t="shared" si="4"/>
        <v>კუნელიVI16</v>
      </c>
      <c r="B113" s="1" t="s">
        <v>28</v>
      </c>
      <c r="C113" s="12">
        <v>153</v>
      </c>
      <c r="D113" s="12" t="s">
        <v>236</v>
      </c>
      <c r="E113" s="12"/>
      <c r="F113" s="12">
        <v>16</v>
      </c>
      <c r="G113" s="12">
        <f>VLOOKUP(A113,[2]Лист1!$A$1:$J$9811,7,0)</f>
        <v>0.08</v>
      </c>
      <c r="H113" s="12">
        <f>VLOOKUP(A113,[2]Лист1!$A$1:$J$9861,8,0)</f>
        <v>0.01</v>
      </c>
      <c r="I113" s="13">
        <f t="shared" si="5"/>
        <v>0</v>
      </c>
      <c r="J113" s="13">
        <f t="shared" si="6"/>
        <v>0.09</v>
      </c>
      <c r="K113" s="13">
        <f t="shared" si="7"/>
        <v>0.09</v>
      </c>
      <c r="L113" s="12"/>
      <c r="M113" s="12"/>
      <c r="BQ113" s="23" t="s">
        <v>204</v>
      </c>
      <c r="BR113" s="1">
        <v>10</v>
      </c>
      <c r="BU113" s="15" t="s">
        <v>191</v>
      </c>
    </row>
    <row r="114" spans="1:73" x14ac:dyDescent="0.25">
      <c r="A114" s="1" t="str">
        <f t="shared" si="4"/>
        <v>მუხაVI20</v>
      </c>
      <c r="B114" s="1" t="s">
        <v>28</v>
      </c>
      <c r="C114" s="12">
        <v>154</v>
      </c>
      <c r="D114" s="12" t="s">
        <v>235</v>
      </c>
      <c r="E114" s="12"/>
      <c r="F114" s="12">
        <v>20</v>
      </c>
      <c r="G114" s="12">
        <f>VLOOKUP(A114,[2]Лист1!$A$1:$J$9811,7,0)</f>
        <v>0.14000000000000001</v>
      </c>
      <c r="H114" s="12">
        <f>VLOOKUP(A114,[2]Лист1!$A$1:$J$9861,8,0)</f>
        <v>0.02</v>
      </c>
      <c r="I114" s="13">
        <f t="shared" si="5"/>
        <v>0</v>
      </c>
      <c r="J114" s="13">
        <f t="shared" si="6"/>
        <v>0.16</v>
      </c>
      <c r="K114" s="13">
        <f t="shared" si="7"/>
        <v>0.16</v>
      </c>
      <c r="L114" s="12"/>
      <c r="M114" s="12"/>
      <c r="BQ114" s="23" t="s">
        <v>205</v>
      </c>
      <c r="BR114" s="1">
        <v>20</v>
      </c>
      <c r="BU114" s="15" t="s">
        <v>76</v>
      </c>
    </row>
    <row r="115" spans="1:73" x14ac:dyDescent="0.25">
      <c r="A115" s="1" t="str">
        <f t="shared" si="4"/>
        <v>რცხილაV20</v>
      </c>
      <c r="B115" s="1" t="s">
        <v>27</v>
      </c>
      <c r="C115" s="12">
        <v>155</v>
      </c>
      <c r="D115" s="12" t="s">
        <v>234</v>
      </c>
      <c r="E115" s="12"/>
      <c r="F115" s="12">
        <v>20</v>
      </c>
      <c r="G115" s="12">
        <f>VLOOKUP(A115,[2]Лист1!$A$1:$J$9811,7,0)</f>
        <v>0.16</v>
      </c>
      <c r="H115" s="12">
        <f>VLOOKUP(A115,[2]Лист1!$A$1:$J$9861,8,0)</f>
        <v>0.02</v>
      </c>
      <c r="I115" s="13">
        <f t="shared" si="5"/>
        <v>0</v>
      </c>
      <c r="J115" s="13">
        <f t="shared" si="6"/>
        <v>0.18</v>
      </c>
      <c r="K115" s="13">
        <f t="shared" si="7"/>
        <v>0.18</v>
      </c>
      <c r="L115" s="12"/>
      <c r="M115" s="12"/>
      <c r="BQ115" s="23" t="s">
        <v>206</v>
      </c>
      <c r="BR115" s="1">
        <v>30</v>
      </c>
      <c r="BU115" s="15" t="s">
        <v>192</v>
      </c>
    </row>
    <row r="116" spans="1:73" x14ac:dyDescent="0.25">
      <c r="A116" s="1" t="str">
        <f t="shared" si="4"/>
        <v>ნეკერჩხალიVI16</v>
      </c>
      <c r="B116" s="1" t="s">
        <v>28</v>
      </c>
      <c r="C116" s="12">
        <v>156</v>
      </c>
      <c r="D116" s="12" t="s">
        <v>233</v>
      </c>
      <c r="E116" s="12"/>
      <c r="F116" s="12">
        <v>16</v>
      </c>
      <c r="G116" s="12">
        <f>VLOOKUP(A116,[2]Лист1!$A$1:$J$9811,7,0)</f>
        <v>0.08</v>
      </c>
      <c r="H116" s="12">
        <f>VLOOKUP(A116,[2]Лист1!$A$1:$J$9861,8,0)</f>
        <v>0.01</v>
      </c>
      <c r="I116" s="13">
        <f t="shared" si="5"/>
        <v>0</v>
      </c>
      <c r="J116" s="13">
        <f t="shared" si="6"/>
        <v>0.09</v>
      </c>
      <c r="K116" s="13">
        <f t="shared" si="7"/>
        <v>0.09</v>
      </c>
      <c r="L116" s="12"/>
      <c r="M116" s="12"/>
      <c r="BQ116" s="23" t="s">
        <v>207</v>
      </c>
      <c r="BR116" s="1">
        <v>40</v>
      </c>
      <c r="BU116" s="15" t="s">
        <v>193</v>
      </c>
    </row>
    <row r="117" spans="1:73" x14ac:dyDescent="0.25">
      <c r="A117" s="1" t="str">
        <f t="shared" si="4"/>
        <v>იფანიVI16</v>
      </c>
      <c r="B117" s="1" t="s">
        <v>28</v>
      </c>
      <c r="C117" s="12">
        <v>157</v>
      </c>
      <c r="D117" s="12" t="s">
        <v>237</v>
      </c>
      <c r="E117" s="12"/>
      <c r="F117" s="12">
        <v>16</v>
      </c>
      <c r="G117" s="12">
        <f>VLOOKUP(A117,[2]Лист1!$A$1:$J$9811,7,0)</f>
        <v>0.08</v>
      </c>
      <c r="H117" s="12">
        <f>VLOOKUP(A117,[2]Лист1!$A$1:$J$9861,8,0)</f>
        <v>0.01</v>
      </c>
      <c r="I117" s="13">
        <f t="shared" si="5"/>
        <v>0</v>
      </c>
      <c r="J117" s="13">
        <f t="shared" si="6"/>
        <v>0.09</v>
      </c>
      <c r="K117" s="13">
        <f t="shared" si="7"/>
        <v>0.09</v>
      </c>
      <c r="L117" s="12"/>
      <c r="M117" s="12"/>
      <c r="BQ117" s="23" t="s">
        <v>208</v>
      </c>
      <c r="BR117" s="1">
        <v>50</v>
      </c>
      <c r="BU117" s="15" t="s">
        <v>194</v>
      </c>
    </row>
    <row r="118" spans="1:73" x14ac:dyDescent="0.25">
      <c r="A118" s="1" t="str">
        <f t="shared" si="4"/>
        <v>რცხილაV36</v>
      </c>
      <c r="B118" s="1" t="s">
        <v>27</v>
      </c>
      <c r="C118" s="12">
        <v>158</v>
      </c>
      <c r="D118" s="12" t="s">
        <v>234</v>
      </c>
      <c r="E118" s="12"/>
      <c r="F118" s="12">
        <v>36</v>
      </c>
      <c r="G118" s="12">
        <f>VLOOKUP(A118,[2]Лист1!$A$1:$J$9811,7,0)</f>
        <v>0.65</v>
      </c>
      <c r="H118" s="12">
        <f>VLOOKUP(A118,[2]Лист1!$A$1:$J$9861,8,0)</f>
        <v>7.0000000000000007E-2</v>
      </c>
      <c r="I118" s="13">
        <f t="shared" si="5"/>
        <v>0</v>
      </c>
      <c r="J118" s="13">
        <f t="shared" si="6"/>
        <v>0.72</v>
      </c>
      <c r="K118" s="13">
        <f t="shared" si="7"/>
        <v>0.72</v>
      </c>
      <c r="L118" s="12"/>
      <c r="M118" s="12"/>
      <c r="BQ118" s="23" t="s">
        <v>209</v>
      </c>
      <c r="BR118" s="1">
        <v>60</v>
      </c>
      <c r="BU118" s="15" t="s">
        <v>77</v>
      </c>
    </row>
    <row r="119" spans="1:73" x14ac:dyDescent="0.25">
      <c r="A119" s="1" t="str">
        <f t="shared" si="4"/>
        <v>რცხილაV24</v>
      </c>
      <c r="B119" s="1" t="s">
        <v>27</v>
      </c>
      <c r="C119" s="12">
        <v>159</v>
      </c>
      <c r="D119" s="12" t="s">
        <v>234</v>
      </c>
      <c r="E119" s="12"/>
      <c r="F119" s="12">
        <v>24</v>
      </c>
      <c r="G119" s="12">
        <f>VLOOKUP(A119,[2]Лист1!$A$1:$J$9811,7,0)</f>
        <v>0.25</v>
      </c>
      <c r="H119" s="12">
        <f>VLOOKUP(A119,[2]Лист1!$A$1:$J$9861,8,0)</f>
        <v>0.03</v>
      </c>
      <c r="I119" s="13">
        <f t="shared" si="5"/>
        <v>0</v>
      </c>
      <c r="J119" s="13">
        <f t="shared" si="6"/>
        <v>0.28000000000000003</v>
      </c>
      <c r="K119" s="13">
        <f t="shared" si="7"/>
        <v>0.28000000000000003</v>
      </c>
      <c r="L119" s="12"/>
      <c r="M119" s="12"/>
      <c r="BQ119" s="23" t="s">
        <v>210</v>
      </c>
      <c r="BR119" s="1">
        <v>70</v>
      </c>
      <c r="BU119" s="15" t="s">
        <v>195</v>
      </c>
    </row>
    <row r="120" spans="1:73" x14ac:dyDescent="0.25">
      <c r="A120" s="1" t="str">
        <f t="shared" si="4"/>
        <v>ნეკერჩხალიVI20</v>
      </c>
      <c r="B120" s="1" t="s">
        <v>28</v>
      </c>
      <c r="C120" s="12">
        <v>160</v>
      </c>
      <c r="D120" s="12" t="s">
        <v>233</v>
      </c>
      <c r="E120" s="12"/>
      <c r="F120" s="12">
        <v>20</v>
      </c>
      <c r="G120" s="12">
        <f>VLOOKUP(A120,[2]Лист1!$A$1:$J$9811,7,0)</f>
        <v>0.14000000000000001</v>
      </c>
      <c r="H120" s="12">
        <f>VLOOKUP(A120,[2]Лист1!$A$1:$J$9861,8,0)</f>
        <v>0.02</v>
      </c>
      <c r="I120" s="13">
        <f t="shared" si="5"/>
        <v>0</v>
      </c>
      <c r="J120" s="13">
        <f t="shared" si="6"/>
        <v>0.16</v>
      </c>
      <c r="K120" s="13">
        <f t="shared" si="7"/>
        <v>0.16</v>
      </c>
      <c r="L120" s="12"/>
      <c r="M120" s="12"/>
      <c r="BQ120" s="23" t="s">
        <v>211</v>
      </c>
      <c r="BR120" s="1">
        <v>80</v>
      </c>
      <c r="BU120" s="15" t="s">
        <v>78</v>
      </c>
    </row>
    <row r="121" spans="1:73" x14ac:dyDescent="0.25">
      <c r="A121" s="1" t="str">
        <f t="shared" si="4"/>
        <v>ნეკერჩხალიVI20</v>
      </c>
      <c r="B121" s="1" t="s">
        <v>28</v>
      </c>
      <c r="C121" s="12">
        <v>161</v>
      </c>
      <c r="D121" s="12" t="s">
        <v>233</v>
      </c>
      <c r="E121" s="12"/>
      <c r="F121" s="12">
        <v>20</v>
      </c>
      <c r="G121" s="12">
        <f>VLOOKUP(A121,[2]Лист1!$A$1:$J$9811,7,0)</f>
        <v>0.14000000000000001</v>
      </c>
      <c r="H121" s="12">
        <f>VLOOKUP(A121,[2]Лист1!$A$1:$J$9861,8,0)</f>
        <v>0.02</v>
      </c>
      <c r="I121" s="13">
        <f t="shared" si="5"/>
        <v>0</v>
      </c>
      <c r="J121" s="13">
        <f t="shared" si="6"/>
        <v>0.16</v>
      </c>
      <c r="K121" s="13">
        <f t="shared" si="7"/>
        <v>0.16</v>
      </c>
      <c r="L121" s="12"/>
      <c r="M121" s="12"/>
      <c r="BQ121" s="23" t="s">
        <v>212</v>
      </c>
      <c r="BR121" s="1">
        <v>90</v>
      </c>
      <c r="BU121" s="15" t="s">
        <v>196</v>
      </c>
    </row>
    <row r="122" spans="1:73" x14ac:dyDescent="0.25">
      <c r="A122" s="1" t="str">
        <f t="shared" si="4"/>
        <v>იფანიVI20</v>
      </c>
      <c r="B122" s="1" t="s">
        <v>28</v>
      </c>
      <c r="C122" s="12">
        <v>162</v>
      </c>
      <c r="D122" s="12" t="s">
        <v>237</v>
      </c>
      <c r="E122" s="12"/>
      <c r="F122" s="12">
        <v>20</v>
      </c>
      <c r="G122" s="12">
        <f>VLOOKUP(A122,[2]Лист1!$A$1:$J$9811,7,0)</f>
        <v>0.14000000000000001</v>
      </c>
      <c r="H122" s="12">
        <f>VLOOKUP(A122,[2]Лист1!$A$1:$J$9861,8,0)</f>
        <v>0.02</v>
      </c>
      <c r="I122" s="13">
        <f t="shared" si="5"/>
        <v>0</v>
      </c>
      <c r="J122" s="13">
        <f t="shared" si="6"/>
        <v>0.16</v>
      </c>
      <c r="K122" s="13">
        <f t="shared" si="7"/>
        <v>0.16</v>
      </c>
      <c r="L122" s="12"/>
      <c r="M122" s="12"/>
      <c r="BQ122" s="23" t="s">
        <v>213</v>
      </c>
      <c r="BR122" s="1">
        <v>100</v>
      </c>
      <c r="BU122" s="15" t="s">
        <v>82</v>
      </c>
    </row>
    <row r="123" spans="1:73" x14ac:dyDescent="0.25">
      <c r="A123" s="1" t="str">
        <f t="shared" si="4"/>
        <v>ნეკერჩხალიVI20</v>
      </c>
      <c r="B123" s="1" t="s">
        <v>28</v>
      </c>
      <c r="C123" s="12">
        <v>163</v>
      </c>
      <c r="D123" s="12" t="s">
        <v>233</v>
      </c>
      <c r="E123" s="12"/>
      <c r="F123" s="12">
        <v>20</v>
      </c>
      <c r="G123" s="12">
        <f>VLOOKUP(A123,[2]Лист1!$A$1:$J$9811,7,0)</f>
        <v>0.14000000000000001</v>
      </c>
      <c r="H123" s="12">
        <f>VLOOKUP(A123,[2]Лист1!$A$1:$J$9861,8,0)</f>
        <v>0.02</v>
      </c>
      <c r="I123" s="13">
        <f t="shared" si="5"/>
        <v>0</v>
      </c>
      <c r="J123" s="13">
        <f t="shared" si="6"/>
        <v>0.16</v>
      </c>
      <c r="K123" s="13">
        <f t="shared" si="7"/>
        <v>0.16</v>
      </c>
      <c r="L123" s="12"/>
      <c r="M123" s="12"/>
      <c r="BQ123" s="23" t="s">
        <v>214</v>
      </c>
      <c r="BR123" s="1">
        <v>110</v>
      </c>
      <c r="BU123" s="15" t="s">
        <v>197</v>
      </c>
    </row>
    <row r="124" spans="1:73" x14ac:dyDescent="0.25">
      <c r="A124" s="1" t="str">
        <f t="shared" si="4"/>
        <v>რცხილაV24</v>
      </c>
      <c r="B124" s="1" t="s">
        <v>27</v>
      </c>
      <c r="C124" s="12">
        <v>164</v>
      </c>
      <c r="D124" s="12" t="s">
        <v>234</v>
      </c>
      <c r="E124" s="12"/>
      <c r="F124" s="12">
        <v>24</v>
      </c>
      <c r="G124" s="12">
        <f>VLOOKUP(A124,[2]Лист1!$A$1:$J$9811,7,0)</f>
        <v>0.25</v>
      </c>
      <c r="H124" s="12">
        <f>VLOOKUP(A124,[2]Лист1!$A$1:$J$9861,8,0)</f>
        <v>0.03</v>
      </c>
      <c r="I124" s="13">
        <f t="shared" si="5"/>
        <v>0</v>
      </c>
      <c r="J124" s="13">
        <f t="shared" si="6"/>
        <v>0.28000000000000003</v>
      </c>
      <c r="K124" s="13">
        <f t="shared" si="7"/>
        <v>0.28000000000000003</v>
      </c>
      <c r="L124" s="12"/>
      <c r="M124" s="12"/>
      <c r="BQ124" s="23" t="s">
        <v>44</v>
      </c>
      <c r="BR124" s="1">
        <v>120</v>
      </c>
      <c r="BU124" s="15" t="s">
        <v>83</v>
      </c>
    </row>
    <row r="125" spans="1:73" x14ac:dyDescent="0.25">
      <c r="A125" s="1" t="str">
        <f t="shared" si="4"/>
        <v>რცხილაV24</v>
      </c>
      <c r="B125" s="1" t="s">
        <v>27</v>
      </c>
      <c r="C125" s="12">
        <v>165</v>
      </c>
      <c r="D125" s="12" t="s">
        <v>234</v>
      </c>
      <c r="E125" s="12"/>
      <c r="F125" s="12">
        <v>24</v>
      </c>
      <c r="G125" s="12">
        <f>VLOOKUP(A125,[2]Лист1!$A$1:$J$9811,7,0)</f>
        <v>0.25</v>
      </c>
      <c r="H125" s="12">
        <f>VLOOKUP(A125,[2]Лист1!$A$1:$J$9861,8,0)</f>
        <v>0.03</v>
      </c>
      <c r="I125" s="13">
        <f t="shared" si="5"/>
        <v>0</v>
      </c>
      <c r="J125" s="13">
        <f t="shared" si="6"/>
        <v>0.28000000000000003</v>
      </c>
      <c r="K125" s="13">
        <f t="shared" si="7"/>
        <v>0.28000000000000003</v>
      </c>
      <c r="L125" s="12"/>
      <c r="M125" s="12"/>
      <c r="BQ125" s="23" t="s">
        <v>215</v>
      </c>
      <c r="BR125" s="1">
        <v>130</v>
      </c>
      <c r="BU125" s="15" t="s">
        <v>198</v>
      </c>
    </row>
    <row r="126" spans="1:73" x14ac:dyDescent="0.25">
      <c r="A126" s="1" t="str">
        <f t="shared" si="4"/>
        <v>იფანიVI28</v>
      </c>
      <c r="B126" s="1" t="s">
        <v>28</v>
      </c>
      <c r="C126" s="12">
        <v>166</v>
      </c>
      <c r="D126" s="12" t="s">
        <v>237</v>
      </c>
      <c r="E126" s="12"/>
      <c r="F126" s="12">
        <v>28</v>
      </c>
      <c r="G126" s="12">
        <f>VLOOKUP(A126,[2]Лист1!$A$1:$J$9811,7,0)</f>
        <v>0.32</v>
      </c>
      <c r="H126" s="12">
        <f>VLOOKUP(A126,[2]Лист1!$A$1:$J$9861,8,0)</f>
        <v>0.04</v>
      </c>
      <c r="I126" s="13">
        <f t="shared" si="5"/>
        <v>0</v>
      </c>
      <c r="J126" s="13">
        <f t="shared" si="6"/>
        <v>0.36</v>
      </c>
      <c r="K126" s="13">
        <f t="shared" si="7"/>
        <v>0.36</v>
      </c>
      <c r="L126" s="12"/>
      <c r="M126" s="12"/>
      <c r="BQ126" s="23" t="s">
        <v>216</v>
      </c>
      <c r="BR126" s="1">
        <v>140</v>
      </c>
      <c r="BU126" s="15" t="s">
        <v>199</v>
      </c>
    </row>
    <row r="127" spans="1:73" x14ac:dyDescent="0.25">
      <c r="A127" s="1" t="str">
        <f t="shared" si="4"/>
        <v>რცხილაV20</v>
      </c>
      <c r="B127" s="1" t="s">
        <v>27</v>
      </c>
      <c r="C127" s="12">
        <v>167</v>
      </c>
      <c r="D127" s="12" t="s">
        <v>234</v>
      </c>
      <c r="E127" s="12"/>
      <c r="F127" s="12">
        <v>20</v>
      </c>
      <c r="G127" s="12">
        <f>VLOOKUP(A127,[2]Лист1!$A$1:$J$9811,7,0)</f>
        <v>0.16</v>
      </c>
      <c r="H127" s="12">
        <f>VLOOKUP(A127,[2]Лист1!$A$1:$J$9861,8,0)</f>
        <v>0.02</v>
      </c>
      <c r="I127" s="13">
        <f t="shared" si="5"/>
        <v>0</v>
      </c>
      <c r="J127" s="13">
        <f t="shared" si="6"/>
        <v>0.18</v>
      </c>
      <c r="K127" s="13">
        <f t="shared" si="7"/>
        <v>0.18</v>
      </c>
      <c r="L127" s="12"/>
      <c r="M127" s="12"/>
      <c r="BQ127" s="23" t="s">
        <v>217</v>
      </c>
      <c r="BR127" s="1">
        <v>150</v>
      </c>
      <c r="BU127" s="15" t="s">
        <v>200</v>
      </c>
    </row>
    <row r="128" spans="1:73" x14ac:dyDescent="0.25">
      <c r="A128" s="1" t="str">
        <f t="shared" si="4"/>
        <v>რცხილაV20</v>
      </c>
      <c r="B128" s="1" t="s">
        <v>27</v>
      </c>
      <c r="C128" s="12">
        <v>168</v>
      </c>
      <c r="D128" s="12" t="s">
        <v>234</v>
      </c>
      <c r="E128" s="12"/>
      <c r="F128" s="12">
        <v>20</v>
      </c>
      <c r="G128" s="12">
        <f>VLOOKUP(A128,[2]Лист1!$A$1:$J$9811,7,0)</f>
        <v>0.16</v>
      </c>
      <c r="H128" s="12">
        <f>VLOOKUP(A128,[2]Лист1!$A$1:$J$9861,8,0)</f>
        <v>0.02</v>
      </c>
      <c r="I128" s="13">
        <f t="shared" si="5"/>
        <v>0</v>
      </c>
      <c r="J128" s="13">
        <f t="shared" si="6"/>
        <v>0.18</v>
      </c>
      <c r="K128" s="13">
        <f t="shared" si="7"/>
        <v>0.18</v>
      </c>
      <c r="L128" s="12"/>
      <c r="M128" s="12"/>
      <c r="BQ128" s="23" t="s">
        <v>218</v>
      </c>
      <c r="BR128" s="1">
        <v>160</v>
      </c>
      <c r="BU128" s="15" t="s">
        <v>201</v>
      </c>
    </row>
    <row r="129" spans="1:73" x14ac:dyDescent="0.25">
      <c r="A129" s="1" t="str">
        <f t="shared" si="4"/>
        <v>რცხილაV16</v>
      </c>
      <c r="B129" s="1" t="s">
        <v>27</v>
      </c>
      <c r="C129" s="12">
        <v>169</v>
      </c>
      <c r="D129" s="12" t="s">
        <v>234</v>
      </c>
      <c r="E129" s="12"/>
      <c r="F129" s="12">
        <v>16</v>
      </c>
      <c r="G129" s="12">
        <f>VLOOKUP(A129,[2]Лист1!$A$1:$J$9811,7,0)</f>
        <v>0.1</v>
      </c>
      <c r="H129" s="12">
        <f>VLOOKUP(A129,[2]Лист1!$A$1:$J$9861,8,0)</f>
        <v>0.01</v>
      </c>
      <c r="I129" s="13">
        <f t="shared" si="5"/>
        <v>0</v>
      </c>
      <c r="J129" s="13">
        <f t="shared" si="6"/>
        <v>0.11</v>
      </c>
      <c r="K129" s="13">
        <f t="shared" si="7"/>
        <v>0.11</v>
      </c>
      <c r="L129" s="12"/>
      <c r="M129" s="12"/>
      <c r="BQ129" s="23" t="s">
        <v>219</v>
      </c>
      <c r="BR129" s="1">
        <v>170</v>
      </c>
      <c r="BU129" s="15" t="s">
        <v>202</v>
      </c>
    </row>
    <row r="130" spans="1:73" x14ac:dyDescent="0.25"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</row>
    <row r="131" spans="1:73" x14ac:dyDescent="0.25">
      <c r="C131" s="80" t="s">
        <v>96</v>
      </c>
      <c r="D131" s="81"/>
      <c r="E131" s="82"/>
      <c r="F131" s="12"/>
      <c r="G131" s="12"/>
      <c r="H131" s="12"/>
      <c r="I131" s="13">
        <f>SUM(I27:I130)</f>
        <v>0</v>
      </c>
      <c r="J131" s="13">
        <f>SUM(J27:J130)</f>
        <v>17.809999999999995</v>
      </c>
      <c r="K131" s="13">
        <f>SUM(K27:K130)</f>
        <v>17.809999999999995</v>
      </c>
      <c r="L131" s="12"/>
      <c r="M131" s="12"/>
    </row>
    <row r="134" spans="1:73" x14ac:dyDescent="0.25">
      <c r="C134" s="35" t="s">
        <v>203</v>
      </c>
      <c r="D134" s="35"/>
      <c r="E134" s="35"/>
      <c r="F134" s="44" t="str">
        <f>პასპორი!D10</f>
        <v>თ._სარდლიშვილი</v>
      </c>
      <c r="G134" s="44"/>
      <c r="H134" s="44"/>
      <c r="I134" s="44"/>
    </row>
  </sheetData>
  <mergeCells count="53">
    <mergeCell ref="C134:E134"/>
    <mergeCell ref="F134:I134"/>
    <mergeCell ref="C131:E131"/>
    <mergeCell ref="D23:D25"/>
    <mergeCell ref="C23:C25"/>
    <mergeCell ref="I24:K24"/>
    <mergeCell ref="G23:K23"/>
    <mergeCell ref="BS15:BS25"/>
    <mergeCell ref="BS26:BS35"/>
    <mergeCell ref="E23:F24"/>
    <mergeCell ref="G24:G25"/>
    <mergeCell ref="H24:H25"/>
    <mergeCell ref="L23:L25"/>
    <mergeCell ref="M23:M25"/>
    <mergeCell ref="G16:H16"/>
    <mergeCell ref="G20:M21"/>
    <mergeCell ref="C22:M22"/>
    <mergeCell ref="G19:I19"/>
    <mergeCell ref="G18:I18"/>
    <mergeCell ref="C8:D21"/>
    <mergeCell ref="G8:H8"/>
    <mergeCell ref="G17:I17"/>
    <mergeCell ref="G14:H15"/>
    <mergeCell ref="C1:M1"/>
    <mergeCell ref="C2:H2"/>
    <mergeCell ref="I2:M2"/>
    <mergeCell ref="C3:G3"/>
    <mergeCell ref="H3:M3"/>
    <mergeCell ref="BS2:BT2"/>
    <mergeCell ref="C4:G4"/>
    <mergeCell ref="H4:M4"/>
    <mergeCell ref="C5:D5"/>
    <mergeCell ref="BS3:BS14"/>
    <mergeCell ref="C6:D6"/>
    <mergeCell ref="C7:D7"/>
    <mergeCell ref="E7:M7"/>
    <mergeCell ref="K10:M10"/>
    <mergeCell ref="G9:H9"/>
    <mergeCell ref="G10:H10"/>
    <mergeCell ref="G11:H11"/>
    <mergeCell ref="G12:I13"/>
    <mergeCell ref="J12:M13"/>
    <mergeCell ref="E6:I6"/>
    <mergeCell ref="K6:M6"/>
    <mergeCell ref="J18:M18"/>
    <mergeCell ref="J19:M19"/>
    <mergeCell ref="I9:M9"/>
    <mergeCell ref="E5:M5"/>
    <mergeCell ref="I11:M11"/>
    <mergeCell ref="I16:M16"/>
    <mergeCell ref="L14:M14"/>
    <mergeCell ref="L15:M15"/>
    <mergeCell ref="J17:M17"/>
  </mergeCells>
  <dataValidations count="6">
    <dataValidation type="list" allowBlank="1" showInputMessage="1" showErrorMessage="1" sqref="E6">
      <formula1>INDIRECT($E$5)</formula1>
    </dataValidation>
    <dataValidation type="list" allowBlank="1" showInputMessage="1" showErrorMessage="1" sqref="K6">
      <formula1>INDIRECT($E$6)</formula1>
    </dataValidation>
    <dataValidation type="list" allowBlank="1" showInputMessage="1" showErrorMessage="1" sqref="K8">
      <formula1>$BQ$33:$BQ$54</formula1>
    </dataValidation>
    <dataValidation type="list" allowBlank="1" showInputMessage="1" showErrorMessage="1" sqref="M8">
      <formula1>$BQ$14:$BQ$23</formula1>
    </dataValidation>
    <dataValidation type="list" allowBlank="1" showInputMessage="1" showErrorMessage="1" sqref="I8">
      <formula1>$BU$2:$BU$129</formula1>
    </dataValidation>
    <dataValidation type="list" allowBlank="1" showInputMessage="1" showErrorMessage="1" sqref="I11">
      <formula1>$BQ$113:$BQ$129</formula1>
    </dataValidation>
  </dataValidations>
  <pageMargins left="0.18" right="0.18" top="0.196850393700787" bottom="0.196850393700787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view="pageLayout" zoomScaleNormal="100" workbookViewId="0">
      <selection activeCell="A15" sqref="A15:G15"/>
    </sheetView>
  </sheetViews>
  <sheetFormatPr defaultRowHeight="15" x14ac:dyDescent="0.25"/>
  <cols>
    <col min="1" max="1" width="15.28515625" style="1" customWidth="1"/>
    <col min="2" max="2" width="15.85546875" style="1" customWidth="1"/>
    <col min="3" max="3" width="12.85546875" style="1" customWidth="1"/>
    <col min="4" max="4" width="15.5703125" style="1" customWidth="1"/>
    <col min="5" max="5" width="12.85546875" style="1" customWidth="1"/>
    <col min="6" max="6" width="15.85546875" style="1" customWidth="1"/>
    <col min="7" max="7" width="12.5703125" style="1" customWidth="1"/>
    <col min="8" max="16384" width="9.140625" style="1"/>
  </cols>
  <sheetData>
    <row r="1" spans="1:7" x14ac:dyDescent="0.25">
      <c r="A1" s="35" t="s">
        <v>139</v>
      </c>
      <c r="B1" s="35"/>
      <c r="C1" s="35"/>
      <c r="D1" s="35"/>
      <c r="E1" s="35"/>
      <c r="F1" s="35"/>
      <c r="G1" s="35"/>
    </row>
    <row r="2" spans="1:7" x14ac:dyDescent="0.25">
      <c r="A2" s="35" t="s">
        <v>140</v>
      </c>
      <c r="B2" s="35"/>
      <c r="C2" s="35"/>
      <c r="D2" s="35"/>
      <c r="E2" s="35"/>
      <c r="F2" s="35"/>
      <c r="G2" s="35"/>
    </row>
    <row r="3" spans="1:7" x14ac:dyDescent="0.25">
      <c r="A3" s="35" t="s">
        <v>4</v>
      </c>
      <c r="B3" s="35"/>
      <c r="C3" s="35" t="str">
        <f>'აღრიცხვის უწყისი'!E5</f>
        <v>სსიპ სახელმწიფო ქონების ეროვნული სააგენტო</v>
      </c>
      <c r="D3" s="35"/>
      <c r="E3" s="35"/>
      <c r="F3" s="35"/>
      <c r="G3" s="35"/>
    </row>
    <row r="4" spans="1:7" x14ac:dyDescent="0.25">
      <c r="A4" s="35" t="s">
        <v>5</v>
      </c>
      <c r="B4" s="35"/>
      <c r="C4" s="44">
        <f>'აღრიცხვის უწყისი'!E6</f>
        <v>0</v>
      </c>
      <c r="D4" s="44"/>
      <c r="E4" s="18" t="s">
        <v>6</v>
      </c>
      <c r="F4" s="44">
        <f>'აღრიცხვის უწყისი'!K6</f>
        <v>0</v>
      </c>
      <c r="G4" s="44"/>
    </row>
    <row r="5" spans="1:7" x14ac:dyDescent="0.25">
      <c r="A5" s="18" t="s">
        <v>141</v>
      </c>
      <c r="B5" s="16">
        <f>'აღრიცხვის უწყისი'!I8</f>
        <v>0</v>
      </c>
      <c r="C5" s="1" t="s">
        <v>110</v>
      </c>
      <c r="D5" s="44">
        <f>'აღრიცხვის უწყისი'!I9</f>
        <v>0</v>
      </c>
      <c r="E5" s="44"/>
      <c r="F5" s="44"/>
      <c r="G5" s="44"/>
    </row>
    <row r="6" spans="1:7" x14ac:dyDescent="0.25">
      <c r="A6" s="1" t="s">
        <v>142</v>
      </c>
      <c r="E6" s="35"/>
      <c r="F6" s="35"/>
      <c r="G6" s="35"/>
    </row>
    <row r="7" spans="1:7" x14ac:dyDescent="0.25">
      <c r="A7" s="4" t="s">
        <v>21</v>
      </c>
      <c r="B7" s="44">
        <f>'აღრიცხვის უწყისი'!J14</f>
        <v>443407</v>
      </c>
      <c r="C7" s="44"/>
      <c r="D7" s="4" t="s">
        <v>22</v>
      </c>
      <c r="E7" s="44">
        <f>'აღრიცხვის უწყისი'!L14</f>
        <v>4612123</v>
      </c>
      <c r="F7" s="44"/>
      <c r="G7" s="44"/>
    </row>
    <row r="8" spans="1:7" x14ac:dyDescent="0.25">
      <c r="A8" s="4" t="s">
        <v>21</v>
      </c>
      <c r="B8" s="44">
        <f>'აღრიცხვის უწყისი'!J15</f>
        <v>445029</v>
      </c>
      <c r="C8" s="44"/>
      <c r="D8" s="4" t="s">
        <v>22</v>
      </c>
      <c r="E8" s="44">
        <f>'აღრიცხვის უწყისი'!L15</f>
        <v>4612761</v>
      </c>
      <c r="F8" s="44"/>
      <c r="G8" s="44"/>
    </row>
    <row r="9" spans="1:7" x14ac:dyDescent="0.25">
      <c r="A9" s="43" t="s">
        <v>12</v>
      </c>
      <c r="B9" s="43"/>
      <c r="C9" s="44" t="str">
        <f>'აღრიცხვის უწყისი'!I11</f>
        <v>სპეციალური</v>
      </c>
      <c r="D9" s="44"/>
      <c r="E9" s="44"/>
      <c r="F9" s="44"/>
      <c r="G9" s="44"/>
    </row>
    <row r="10" spans="1:7" x14ac:dyDescent="0.25">
      <c r="A10" s="35" t="s">
        <v>143</v>
      </c>
      <c r="B10" s="35"/>
      <c r="C10" s="35"/>
      <c r="D10" s="35"/>
      <c r="E10" s="35"/>
      <c r="F10" s="35"/>
      <c r="G10" s="35"/>
    </row>
    <row r="11" spans="1:7" x14ac:dyDescent="0.25">
      <c r="A11" s="12" t="s">
        <v>144</v>
      </c>
      <c r="B11" s="41"/>
      <c r="C11" s="41"/>
      <c r="D11" s="41"/>
      <c r="E11" s="41"/>
      <c r="F11" s="41"/>
      <c r="G11" s="41"/>
    </row>
    <row r="12" spans="1:7" x14ac:dyDescent="0.25">
      <c r="A12" s="12" t="s">
        <v>145</v>
      </c>
      <c r="B12" s="41"/>
      <c r="C12" s="41"/>
      <c r="D12" s="19" t="s">
        <v>147</v>
      </c>
      <c r="E12" s="12"/>
      <c r="F12" s="19" t="s">
        <v>42</v>
      </c>
      <c r="G12" s="12"/>
    </row>
    <row r="13" spans="1:7" x14ac:dyDescent="0.25">
      <c r="A13" s="12" t="s">
        <v>146</v>
      </c>
      <c r="B13" s="41"/>
      <c r="C13" s="41"/>
      <c r="D13" s="41"/>
      <c r="E13" s="41"/>
      <c r="F13" s="41"/>
      <c r="G13" s="41"/>
    </row>
    <row r="14" spans="1:7" x14ac:dyDescent="0.25">
      <c r="A14" s="12" t="s">
        <v>145</v>
      </c>
      <c r="B14" s="41" t="s">
        <v>244</v>
      </c>
      <c r="C14" s="41"/>
      <c r="D14" s="19" t="s">
        <v>147</v>
      </c>
      <c r="E14" s="25" t="s">
        <v>229</v>
      </c>
      <c r="F14" s="19" t="s">
        <v>42</v>
      </c>
      <c r="G14" s="12">
        <v>25</v>
      </c>
    </row>
    <row r="15" spans="1:7" x14ac:dyDescent="0.25">
      <c r="A15" s="38"/>
      <c r="B15" s="38"/>
      <c r="C15" s="38"/>
      <c r="D15" s="38"/>
      <c r="E15" s="38"/>
      <c r="F15" s="38"/>
      <c r="G15" s="38"/>
    </row>
    <row r="16" spans="1:7" x14ac:dyDescent="0.25">
      <c r="A16" s="12" t="s">
        <v>148</v>
      </c>
      <c r="B16" s="41" t="s">
        <v>149</v>
      </c>
      <c r="C16" s="41"/>
      <c r="D16" s="41" t="s">
        <v>20</v>
      </c>
      <c r="E16" s="41"/>
      <c r="F16" s="41" t="s">
        <v>15</v>
      </c>
      <c r="G16" s="41"/>
    </row>
    <row r="17" spans="1:7" x14ac:dyDescent="0.25">
      <c r="A17" s="12" t="s">
        <v>144</v>
      </c>
      <c r="B17" s="12" t="s">
        <v>144</v>
      </c>
      <c r="C17" s="12" t="s">
        <v>146</v>
      </c>
      <c r="D17" s="12" t="s">
        <v>144</v>
      </c>
      <c r="E17" s="12" t="s">
        <v>146</v>
      </c>
      <c r="F17" s="12" t="s">
        <v>144</v>
      </c>
      <c r="G17" s="12" t="s">
        <v>146</v>
      </c>
    </row>
    <row r="18" spans="1:7" x14ac:dyDescent="0.25">
      <c r="A18" s="11" t="s">
        <v>23</v>
      </c>
      <c r="B18" s="11" t="s">
        <v>24</v>
      </c>
      <c r="C18" s="11" t="s">
        <v>25</v>
      </c>
      <c r="D18" s="11" t="s">
        <v>26</v>
      </c>
      <c r="E18" s="11" t="s">
        <v>27</v>
      </c>
      <c r="F18" s="11" t="s">
        <v>28</v>
      </c>
      <c r="G18" s="11" t="s">
        <v>29</v>
      </c>
    </row>
    <row r="19" spans="1:7" x14ac:dyDescent="0.25">
      <c r="A19" s="12"/>
      <c r="B19" s="12"/>
      <c r="C19" s="12"/>
      <c r="D19" s="12"/>
      <c r="E19" s="12">
        <v>0.5</v>
      </c>
      <c r="F19" s="12"/>
      <c r="G19" s="12">
        <v>125</v>
      </c>
    </row>
    <row r="20" spans="1:7" x14ac:dyDescent="0.25">
      <c r="A20" s="12"/>
      <c r="B20" s="12"/>
      <c r="C20" s="12"/>
      <c r="D20" s="12"/>
      <c r="E20" s="12"/>
      <c r="F20" s="12"/>
      <c r="G20" s="12"/>
    </row>
    <row r="21" spans="1:7" x14ac:dyDescent="0.25">
      <c r="A21" s="81"/>
      <c r="B21" s="81"/>
      <c r="C21" s="81"/>
      <c r="D21" s="81"/>
      <c r="E21" s="81"/>
      <c r="F21" s="81"/>
      <c r="G21" s="81"/>
    </row>
    <row r="22" spans="1:7" x14ac:dyDescent="0.25">
      <c r="A22" s="12" t="s">
        <v>150</v>
      </c>
      <c r="B22" s="12"/>
      <c r="C22" s="12"/>
      <c r="D22" s="84"/>
      <c r="E22" s="39"/>
      <c r="F22" s="39"/>
      <c r="G22" s="85"/>
    </row>
    <row r="23" spans="1:7" x14ac:dyDescent="0.25">
      <c r="A23" s="12" t="s">
        <v>144</v>
      </c>
      <c r="B23" s="12"/>
      <c r="C23" s="12" t="s">
        <v>183</v>
      </c>
      <c r="D23" s="86"/>
      <c r="E23" s="87"/>
      <c r="F23" s="87"/>
      <c r="G23" s="88"/>
    </row>
    <row r="24" spans="1:7" x14ac:dyDescent="0.25">
      <c r="A24" s="12" t="s">
        <v>146</v>
      </c>
      <c r="B24" s="12"/>
      <c r="C24" s="12" t="s">
        <v>183</v>
      </c>
      <c r="D24" s="89"/>
      <c r="E24" s="38"/>
      <c r="F24" s="38"/>
      <c r="G24" s="90"/>
    </row>
    <row r="25" spans="1:7" x14ac:dyDescent="0.25">
      <c r="A25" s="12" t="s">
        <v>151</v>
      </c>
      <c r="B25" s="12"/>
      <c r="C25" s="12"/>
      <c r="D25" s="12"/>
      <c r="E25" s="12"/>
      <c r="F25" s="12"/>
      <c r="G25" s="12"/>
    </row>
    <row r="26" spans="1:7" x14ac:dyDescent="0.25">
      <c r="A26" s="12" t="s">
        <v>144</v>
      </c>
      <c r="B26" s="80"/>
      <c r="C26" s="81"/>
      <c r="D26" s="81"/>
      <c r="E26" s="82"/>
      <c r="F26" s="12"/>
      <c r="G26" s="12" t="s">
        <v>184</v>
      </c>
    </row>
    <row r="27" spans="1:7" x14ac:dyDescent="0.25">
      <c r="A27" s="12" t="s">
        <v>146</v>
      </c>
      <c r="B27" s="80"/>
      <c r="C27" s="81"/>
      <c r="D27" s="81"/>
      <c r="E27" s="82"/>
      <c r="F27" s="12"/>
      <c r="G27" s="12" t="s">
        <v>184</v>
      </c>
    </row>
    <row r="28" spans="1:7" x14ac:dyDescent="0.25">
      <c r="A28" s="12" t="s">
        <v>152</v>
      </c>
      <c r="B28" s="80"/>
      <c r="C28" s="81"/>
      <c r="D28" s="81"/>
      <c r="E28" s="81"/>
      <c r="F28" s="81"/>
      <c r="G28" s="82"/>
    </row>
    <row r="29" spans="1:7" x14ac:dyDescent="0.25">
      <c r="B29" s="1" t="s">
        <v>153</v>
      </c>
    </row>
    <row r="32" spans="1:7" x14ac:dyDescent="0.25">
      <c r="A32" s="35" t="s">
        <v>154</v>
      </c>
      <c r="B32" s="35"/>
      <c r="C32" s="1" t="str">
        <f>'აღრიცხვის უწყისი'!F134</f>
        <v>თ._სარდლიშვილი</v>
      </c>
    </row>
    <row r="41" spans="1:7" ht="34.5" customHeight="1" x14ac:dyDescent="0.25">
      <c r="A41" s="83" t="s">
        <v>155</v>
      </c>
      <c r="B41" s="83"/>
      <c r="C41" s="83"/>
      <c r="D41" s="83"/>
      <c r="E41" s="83"/>
      <c r="F41" s="83"/>
      <c r="G41" s="83"/>
    </row>
  </sheetData>
  <mergeCells count="31">
    <mergeCell ref="A21:G21"/>
    <mergeCell ref="D22:G24"/>
    <mergeCell ref="B26:E26"/>
    <mergeCell ref="B27:E27"/>
    <mergeCell ref="B28:G28"/>
    <mergeCell ref="A32:B32"/>
    <mergeCell ref="A41:G41"/>
    <mergeCell ref="C3:G3"/>
    <mergeCell ref="D5:G5"/>
    <mergeCell ref="B11:G11"/>
    <mergeCell ref="B12:C12"/>
    <mergeCell ref="B14:C14"/>
    <mergeCell ref="B13:G13"/>
    <mergeCell ref="A15:G15"/>
    <mergeCell ref="A9:B9"/>
    <mergeCell ref="C9:G9"/>
    <mergeCell ref="A10:G10"/>
    <mergeCell ref="F16:G16"/>
    <mergeCell ref="D16:E16"/>
    <mergeCell ref="B16:C16"/>
    <mergeCell ref="B7:C7"/>
    <mergeCell ref="B8:C8"/>
    <mergeCell ref="E7:G7"/>
    <mergeCell ref="E8:G8"/>
    <mergeCell ref="A1:G1"/>
    <mergeCell ref="A2:G2"/>
    <mergeCell ref="A4:B4"/>
    <mergeCell ref="A3:B3"/>
    <mergeCell ref="F4:G4"/>
    <mergeCell ref="C4:D4"/>
    <mergeCell ref="E6:G6"/>
  </mergeCells>
  <pageMargins left="0.19685039370078741" right="0.19685039370078741" top="0.35433070866141736" bottom="0.35433070866141736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13</vt:i4>
      </vt:variant>
    </vt:vector>
  </HeadingPairs>
  <TitlesOfParts>
    <vt:vector size="16" baseType="lpstr">
      <vt:lpstr>პასპორი</vt:lpstr>
      <vt:lpstr>აღრიცხვის უწყისი</vt:lpstr>
      <vt:lpstr>დათვალიერება</vt:lpstr>
      <vt:lpstr>piradoba</vt:lpstr>
      <vt:lpstr>ბოლნისი_დმანისი</vt:lpstr>
      <vt:lpstr>გარდაბანი_მარნეული</vt:lpstr>
      <vt:lpstr>დაქანება</vt:lpstr>
      <vt:lpstr>თანრიგი</vt:lpstr>
      <vt:lpstr>სატყეო_სამსახური</vt:lpstr>
      <vt:lpstr>სატყეო_უბანი</vt:lpstr>
      <vt:lpstr>სიმაღლე_ზღვის_დონიდან</vt:lpstr>
      <vt:lpstr>სიხშირე</vt:lpstr>
      <vt:lpstr>ქვემო_ქართის_სატყეო_სამსახური</vt:lpstr>
      <vt:lpstr>ქვემო_ქართლის_სატყეო_სამსახური</vt:lpstr>
      <vt:lpstr>წალკა_თეთრიწყარო</vt:lpstr>
      <vt:lpstr>ჭრის_პროცენტი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Temuri</dc:creator>
  <cp:lastModifiedBy>Temuri Merabishvili</cp:lastModifiedBy>
  <dcterms:created xsi:type="dcterms:W3CDTF">2020-05-23T10:29:09Z</dcterms:created>
  <dcterms:modified xsi:type="dcterms:W3CDTF">2020-09-17T10:04:37Z</dcterms:modified>
</cp:coreProperties>
</file>