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ti-2" sheetId="1" r:id="rId1"/>
  </sheets>
  <definedNames>
    <definedName name="_xlnm.Print_Area" localSheetId="0">'Speti-2'!$A$1:$M$77</definedName>
    <definedName name="_xlnm.Print_Titles" localSheetId="0">'Speti-2'!$7:$7</definedName>
    <definedName name="Summary">#N/A</definedName>
  </definedNames>
  <calcPr fullCalcOnLoad="1"/>
</workbook>
</file>

<file path=xl/sharedStrings.xml><?xml version="1.0" encoding="utf-8"?>
<sst xmlns="http://schemas.openxmlformats.org/spreadsheetml/2006/main" count="168" uniqueCount="84">
  <si>
    <t>lari</t>
  </si>
  <si>
    <t>%</t>
  </si>
  <si>
    <t>N</t>
  </si>
  <si>
    <t>kac/sT</t>
  </si>
  <si>
    <t>Sromis danaxarji</t>
  </si>
  <si>
    <t>materialuri resursebi</t>
  </si>
  <si>
    <t>sxva manqanebi</t>
  </si>
  <si>
    <t>sxva masalebi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</si>
  <si>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</si>
  <si>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</si>
  <si>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</si>
  <si>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</si>
  <si>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</si>
  <si>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</si>
  <si>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</si>
  <si>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</si>
  <si>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</si>
  <si>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</si>
  <si>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</si>
  <si>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</si>
  <si>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კაც/სთ</t>
  </si>
  <si>
    <t>ლარი</t>
  </si>
  <si>
    <t>qviSa-xreSovani narevi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</si>
  <si>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</si>
  <si>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</si>
  <si>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</si>
  <si>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</si>
  <si>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</si>
  <si>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k/sT</t>
  </si>
  <si>
    <t>_Sromis danaxarji</t>
  </si>
  <si>
    <t>_</t>
  </si>
  <si>
    <t>m-sT</t>
  </si>
  <si>
    <t xml:space="preserve">1-80-3      </t>
  </si>
  <si>
    <t>samSeneblo samuSaoebi</t>
  </si>
  <si>
    <t>damatebiTi Rirebulebis gadasaxadi 18 %</t>
  </si>
  <si>
    <t>sul krebsiTi saxarjTaRricxvo Rirebuleba</t>
  </si>
  <si>
    <t>_eqskavatori 0.25m3</t>
  </si>
  <si>
    <t>bitumi</t>
  </si>
  <si>
    <t>m</t>
  </si>
  <si>
    <t>1_12_6</t>
  </si>
  <si>
    <t>igive, xeliT</t>
  </si>
  <si>
    <t>23-1-3miy.</t>
  </si>
  <si>
    <t>30-51-3 miy.</t>
  </si>
  <si>
    <t>1_23_6</t>
  </si>
  <si>
    <t>_sxva manqanebi</t>
  </si>
  <si>
    <r>
      <t>მ</t>
    </r>
    <r>
      <rPr>
        <vertAlign val="superscript"/>
        <sz val="12"/>
        <color indexed="8"/>
        <rFont val="AcadNusx"/>
        <family val="0"/>
      </rPr>
      <t>3</t>
    </r>
  </si>
  <si>
    <r>
      <t>zedmeti gruntis 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a/TviTmclelebze </t>
    </r>
  </si>
  <si>
    <t>srf</t>
  </si>
  <si>
    <t xml:space="preserve">bitumis transportireba 160km-dan </t>
  </si>
  <si>
    <t xml:space="preserve">gruntis gatana nayarSi 3km-ze </t>
  </si>
  <si>
    <t>შედგენილია 2021 წ. II კვ. ფასებში</t>
  </si>
  <si>
    <t>farebi xis ficrebisagan sisqiT 25 mm</t>
  </si>
  <si>
    <t>xis lartyebi 40-60mm, III kat.</t>
  </si>
  <si>
    <t>daxerxili ficari sisqiT 40-60mm, III kat.</t>
  </si>
  <si>
    <t>samSeneblo WanWiki</t>
  </si>
  <si>
    <t>eleqtrodi</t>
  </si>
  <si>
    <r>
      <t xml:space="preserve">betoni </t>
    </r>
    <r>
      <rPr>
        <sz val="12"/>
        <rFont val="Arial"/>
        <family val="2"/>
      </rPr>
      <t>B-25</t>
    </r>
  </si>
  <si>
    <r>
      <t xml:space="preserve">armatura </t>
    </r>
    <r>
      <rPr>
        <sz val="12"/>
        <rFont val="Arial"/>
        <family val="2"/>
      </rPr>
      <t>A-I</t>
    </r>
  </si>
  <si>
    <r>
      <t xml:space="preserve">armatura </t>
    </r>
    <r>
      <rPr>
        <sz val="12"/>
        <rFont val="Arial"/>
        <family val="2"/>
      </rPr>
      <t>A-III</t>
    </r>
  </si>
  <si>
    <t>lokalur-resursuli xarjTaRricxva #2-6</t>
  </si>
  <si>
    <t>wasacxebi hidroizolacia bitumiT 2-jer</t>
  </si>
  <si>
    <t>gauTvaliswinebeli xarjebi 3%</t>
  </si>
  <si>
    <t xml:space="preserve">qviSa-xreSovani narevis transportireba 12km-dan </t>
  </si>
  <si>
    <t xml:space="preserve">betonis transportireba 12km-dan </t>
  </si>
  <si>
    <r>
      <t>III-kat. gruntis damuSaveba kedlis mosawyobad eqskavatoriT V-0.25 m</t>
    </r>
    <r>
      <rPr>
        <vertAlign val="superscript"/>
        <sz val="12"/>
        <color indexed="8"/>
        <rFont val="AcadNusx"/>
        <family val="0"/>
      </rPr>
      <t xml:space="preserve">3 </t>
    </r>
    <r>
      <rPr>
        <sz val="12"/>
        <color indexed="8"/>
        <rFont val="AcadNusx"/>
        <family val="0"/>
      </rPr>
      <t>gverdze gadayriT.</t>
    </r>
  </si>
  <si>
    <t xml:space="preserve">1-86-2       </t>
  </si>
  <si>
    <t>Wrilis ferdos droebiTi gamagreba xis masaliT</t>
  </si>
  <si>
    <t>liTonis elementebi</t>
  </si>
  <si>
    <t>xis ficris farebi sisqiT 40mm</t>
  </si>
  <si>
    <r>
      <t>qviSa-xreSovani baliSi kedlis qveS</t>
    </r>
    <r>
      <rPr>
        <sz val="12"/>
        <color indexed="8"/>
        <rFont val="LPM Literaturuli"/>
        <family val="0"/>
      </rPr>
      <t xml:space="preserve">  h</t>
    </r>
    <r>
      <rPr>
        <sz val="12"/>
        <color indexed="8"/>
        <rFont val="AcadNusx"/>
        <family val="0"/>
      </rPr>
      <t>-10sm</t>
    </r>
    <r>
      <rPr>
        <sz val="12"/>
        <color indexed="8"/>
        <rFont val="LPM Literaturuli"/>
        <family val="0"/>
      </rPr>
      <t xml:space="preserve"> </t>
    </r>
  </si>
  <si>
    <t>6-11-6miy.</t>
  </si>
  <si>
    <r>
      <t xml:space="preserve">sayrdeni kedlis fundamentisa da tanis mowyoba monoliTuri rk/betoniT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-25 </t>
    </r>
    <r>
      <rPr>
        <sz val="12"/>
        <rFont val="Arial"/>
        <family val="2"/>
      </rPr>
      <t>F</t>
    </r>
    <r>
      <rPr>
        <sz val="12"/>
        <rFont val="AcadNusx"/>
        <family val="0"/>
      </rPr>
      <t xml:space="preserve">-200 </t>
    </r>
    <r>
      <rPr>
        <sz val="12"/>
        <rFont val="Arial"/>
        <family val="2"/>
      </rPr>
      <t>W</t>
    </r>
    <r>
      <rPr>
        <sz val="12"/>
        <rFont val="AcadNusx"/>
        <family val="0"/>
      </rPr>
      <t>-6</t>
    </r>
  </si>
  <si>
    <t>samontaJo mavTuli</t>
  </si>
  <si>
    <t>22-8-3</t>
  </si>
  <si>
    <r>
      <t xml:space="preserve">sadrenaJe plastmasis milis mowyoba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LitNusx"/>
        <family val="0"/>
      </rPr>
      <t xml:space="preserve">=100 mm  </t>
    </r>
  </si>
  <si>
    <t>plastmasis mili d-100 mm</t>
  </si>
  <si>
    <t>1_12_6miy.</t>
  </si>
  <si>
    <r>
      <t>gruntis ukuCayra eqskavatoriT V-0.25 m</t>
    </r>
    <r>
      <rPr>
        <vertAlign val="superscript"/>
        <sz val="12"/>
        <color indexed="8"/>
        <rFont val="AcadNusx"/>
        <family val="0"/>
      </rPr>
      <t>3</t>
    </r>
  </si>
  <si>
    <t xml:space="preserve">arsebuli dazianebuli qvis wyobis kedlis daSla </t>
  </si>
  <si>
    <t xml:space="preserve">vzer 88 1-3 </t>
  </si>
  <si>
    <t>samSeneblo nagavis datvirTva xeliT a/TviTmclelze</t>
  </si>
  <si>
    <t xml:space="preserve">samSeneblo nagavis gatana nayarSi 3 km-ze </t>
  </si>
  <si>
    <t>armaturis transportireba 12km-dan</t>
  </si>
  <si>
    <t>sof. speTSi giorgi xomasuriZis saxlTan sayrdeni kedlis mowyoba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</si>
</sst>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61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1"/>
      <name val="LitNusx"/>
      <family val="2"/>
    </font>
    <font>
      <sz val="12"/>
      <name val="Sylfaen"/>
      <family val="1"/>
    </font>
    <font>
      <sz val="10"/>
      <name val="AcadNusx"/>
      <family val="0"/>
    </font>
    <font>
      <sz val="12"/>
      <color indexed="8"/>
      <name val="AcadNusx"/>
      <family val="0"/>
    </font>
    <font>
      <b/>
      <sz val="13"/>
      <name val="AcadNusx"/>
      <family val="0"/>
    </font>
    <font>
      <sz val="12"/>
      <color indexed="8"/>
      <name val="Arial"/>
      <family val="2"/>
    </font>
    <font>
      <b/>
      <sz val="12"/>
      <color indexed="8"/>
      <name val="AcadNusx"/>
      <family val="0"/>
    </font>
    <font>
      <b/>
      <sz val="12"/>
      <name val="Arial"/>
      <family val="2"/>
    </font>
    <font>
      <vertAlign val="superscript"/>
      <sz val="12"/>
      <color indexed="8"/>
      <name val="AcadNusx"/>
      <family val="0"/>
    </font>
    <font>
      <sz val="12"/>
      <color indexed="8"/>
      <name val="LPM Literaturuli"/>
      <family val="0"/>
    </font>
    <font>
      <sz val="12"/>
      <name val="LitNusx"/>
      <family val="2"/>
    </font>
    <font>
      <sz val="12"/>
      <color indexed="8"/>
      <name val="Times New Roman"/>
      <family val="1"/>
    </font>
    <font>
      <sz val="12"/>
      <color indexed="8"/>
      <name val="Lit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</cellStyleXfs>
  <cellXfs count="126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8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17" fillId="0" borderId="0" xfId="71" applyFont="1" applyAlignment="1">
      <alignment horizontal="left" vertical="center"/>
      <protection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49" fontId="1" fillId="33" borderId="11" xfId="95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2" fontId="1" fillId="32" borderId="13" xfId="0" applyNumberFormat="1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196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2" fontId="8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96" fontId="8" fillId="33" borderId="11" xfId="0" applyNumberFormat="1" applyFont="1" applyFill="1" applyBorder="1" applyAlignment="1">
      <alignment horizontal="center" vertical="center"/>
    </xf>
    <xf numFmtId="197" fontId="8" fillId="33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1" xfId="95" applyFont="1" applyFill="1" applyBorder="1" applyAlignment="1">
      <alignment horizontal="left" vertical="center" wrapText="1"/>
      <protection/>
    </xf>
    <xf numFmtId="0" fontId="1" fillId="32" borderId="11" xfId="95" applyNumberFormat="1" applyFont="1" applyFill="1" applyBorder="1" applyAlignment="1">
      <alignment horizontal="center" vertical="center"/>
      <protection/>
    </xf>
    <xf numFmtId="0" fontId="2" fillId="0" borderId="11" xfId="71" applyFont="1" applyBorder="1" applyAlignment="1">
      <alignment horizontal="center" vertical="center"/>
      <protection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200" fontId="8" fillId="33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 wrapText="1"/>
    </xf>
    <xf numFmtId="2" fontId="8" fillId="34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left" vertical="center" wrapText="1"/>
    </xf>
    <xf numFmtId="196" fontId="8" fillId="34" borderId="11" xfId="0" applyNumberFormat="1" applyFont="1" applyFill="1" applyBorder="1" applyAlignment="1">
      <alignment horizontal="center" vertical="center" wrapText="1"/>
    </xf>
    <xf numFmtId="0" fontId="22" fillId="0" borderId="10" xfId="71" applyFont="1" applyBorder="1" applyAlignment="1">
      <alignment horizontal="center" vertical="top"/>
      <protection/>
    </xf>
    <xf numFmtId="49" fontId="2" fillId="0" borderId="11" xfId="71" applyNumberFormat="1" applyFont="1" applyBorder="1" applyAlignment="1">
      <alignment horizontal="center" vertical="top" wrapText="1"/>
      <protection/>
    </xf>
    <xf numFmtId="0" fontId="1" fillId="0" borderId="11" xfId="71" applyFont="1" applyBorder="1" applyAlignment="1">
      <alignment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71" applyFont="1" applyBorder="1" applyAlignment="1">
      <alignment horizontal="center" vertical="center"/>
      <protection/>
    </xf>
    <xf numFmtId="0" fontId="2" fillId="0" borderId="11" xfId="71" applyFont="1" applyBorder="1" applyAlignment="1">
      <alignment vertical="center"/>
      <protection/>
    </xf>
    <xf numFmtId="0" fontId="22" fillId="0" borderId="16" xfId="71" applyFont="1" applyBorder="1" applyAlignment="1">
      <alignment horizontal="center" vertical="top"/>
      <protection/>
    </xf>
    <xf numFmtId="49" fontId="2" fillId="0" borderId="13" xfId="71" applyNumberFormat="1" applyFont="1" applyBorder="1" applyAlignment="1">
      <alignment horizontal="center" vertical="top" wrapText="1"/>
      <protection/>
    </xf>
    <xf numFmtId="0" fontId="2" fillId="0" borderId="13" xfId="0" applyFont="1" applyBorder="1" applyAlignment="1">
      <alignment vertical="center" wrapText="1"/>
    </xf>
    <xf numFmtId="0" fontId="2" fillId="0" borderId="13" xfId="71" applyFont="1" applyBorder="1" applyAlignment="1">
      <alignment horizontal="center" vertical="center"/>
      <protection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2" fontId="1" fillId="33" borderId="11" xfId="95" applyNumberFormat="1" applyFont="1" applyFill="1" applyBorder="1" applyAlignment="1">
      <alignment horizontal="center" vertical="center" wrapText="1"/>
      <protection/>
    </xf>
    <xf numFmtId="2" fontId="15" fillId="0" borderId="13" xfId="77" applyNumberFormat="1" applyFont="1" applyBorder="1" applyAlignment="1">
      <alignment horizontal="center" vertical="center" wrapText="1"/>
      <protection/>
    </xf>
    <xf numFmtId="2" fontId="8" fillId="32" borderId="15" xfId="0" applyNumberFormat="1" applyFont="1" applyFill="1" applyBorder="1" applyAlignment="1">
      <alignment horizontal="right" vertical="center"/>
    </xf>
    <xf numFmtId="2" fontId="8" fillId="33" borderId="15" xfId="0" applyNumberFormat="1" applyFont="1" applyFill="1" applyBorder="1" applyAlignment="1">
      <alignment horizontal="right" vertical="center"/>
    </xf>
    <xf numFmtId="2" fontId="1" fillId="32" borderId="15" xfId="0" applyNumberFormat="1" applyFont="1" applyFill="1" applyBorder="1" applyAlignment="1">
      <alignment horizontal="right" vertical="center"/>
    </xf>
    <xf numFmtId="2" fontId="8" fillId="0" borderId="15" xfId="0" applyNumberFormat="1" applyFont="1" applyBorder="1" applyAlignment="1">
      <alignment horizontal="right" vertical="center" wrapText="1"/>
    </xf>
    <xf numFmtId="2" fontId="1" fillId="33" borderId="15" xfId="0" applyNumberFormat="1" applyFont="1" applyFill="1" applyBorder="1" applyAlignment="1">
      <alignment horizontal="right" vertical="center"/>
    </xf>
    <xf numFmtId="3" fontId="22" fillId="32" borderId="15" xfId="0" applyNumberFormat="1" applyFont="1" applyFill="1" applyBorder="1" applyAlignment="1">
      <alignment horizontal="right" vertical="center"/>
    </xf>
    <xf numFmtId="0" fontId="8" fillId="0" borderId="17" xfId="71" applyFont="1" applyBorder="1" applyAlignment="1">
      <alignment horizontal="center" vertical="top"/>
      <protection/>
    </xf>
    <xf numFmtId="49" fontId="1" fillId="0" borderId="18" xfId="71" applyNumberFormat="1" applyFont="1" applyBorder="1" applyAlignment="1">
      <alignment horizontal="center" vertical="top" wrapText="1"/>
      <protection/>
    </xf>
    <xf numFmtId="0" fontId="21" fillId="0" borderId="18" xfId="0" applyFont="1" applyBorder="1" applyAlignment="1">
      <alignment horizontal="center" vertical="top" wrapText="1"/>
    </xf>
    <xf numFmtId="192" fontId="20" fillId="0" borderId="18" xfId="71" applyNumberFormat="1" applyFont="1" applyFill="1" applyBorder="1" applyAlignment="1">
      <alignment horizontal="center" vertical="center" wrapText="1"/>
      <protection/>
    </xf>
    <xf numFmtId="192" fontId="20" fillId="0" borderId="19" xfId="71" applyNumberFormat="1" applyFont="1" applyFill="1" applyBorder="1" applyAlignment="1">
      <alignment horizontal="center" vertical="center" wrapText="1"/>
      <protection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  <xf numFmtId="1" fontId="8" fillId="32" borderId="21" xfId="0" applyNumberFormat="1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 wrapText="1"/>
    </xf>
    <xf numFmtId="0" fontId="2" fillId="0" borderId="24" xfId="71" applyFont="1" applyBorder="1" applyAlignment="1">
      <alignment vertical="center" wrapText="1"/>
      <protection/>
    </xf>
    <xf numFmtId="0" fontId="2" fillId="0" borderId="24" xfId="0" applyFont="1" applyBorder="1" applyAlignment="1">
      <alignment horizontal="center" vertical="center"/>
    </xf>
    <xf numFmtId="2" fontId="22" fillId="0" borderId="24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vertical="center"/>
    </xf>
    <xf numFmtId="2" fontId="8" fillId="33" borderId="15" xfId="0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/>
    </xf>
    <xf numFmtId="2" fontId="8" fillId="33" borderId="27" xfId="0" applyNumberFormat="1" applyFont="1" applyFill="1" applyBorder="1" applyAlignment="1">
      <alignment vertical="center"/>
    </xf>
    <xf numFmtId="2" fontId="1" fillId="32" borderId="15" xfId="0" applyNumberFormat="1" applyFont="1" applyFill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2" fontId="25" fillId="0" borderId="11" xfId="77" applyNumberFormat="1" applyFont="1" applyBorder="1" applyAlignment="1">
      <alignment horizontal="left" vertical="center" wrapText="1"/>
      <protection/>
    </xf>
    <xf numFmtId="0" fontId="1" fillId="32" borderId="2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9" fillId="0" borderId="0" xfId="71" applyFont="1" applyBorder="1" applyAlignment="1">
      <alignment horizontal="center" vertical="top" wrapText="1"/>
      <protection/>
    </xf>
    <xf numFmtId="49" fontId="19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horizontal="center" vertical="center"/>
      <protection/>
    </xf>
    <xf numFmtId="0" fontId="10" fillId="0" borderId="28" xfId="71" applyFont="1" applyBorder="1" applyAlignment="1">
      <alignment horizontal="center" vertical="center"/>
      <protection/>
    </xf>
    <xf numFmtId="0" fontId="8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ilfain" xfId="86"/>
    <cellStyle name="Style 1" xfId="87"/>
    <cellStyle name="Title" xfId="88"/>
    <cellStyle name="Total" xfId="89"/>
    <cellStyle name="Warning Text" xfId="90"/>
    <cellStyle name="Обычный 2" xfId="91"/>
    <cellStyle name="Обычный 5" xfId="92"/>
    <cellStyle name="Обычный 6" xfId="93"/>
    <cellStyle name="Обычный_Лист1" xfId="94"/>
    <cellStyle name="Обычный_დემონტაჟი" xfId="95"/>
  </cellStyles>
  <dxfs count="6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32"/>
  <sheetViews>
    <sheetView tabSelected="1" zoomScale="86" zoomScaleNormal="86" zoomScaleSheetLayoutView="90" workbookViewId="0" topLeftCell="A1">
      <selection activeCell="E71" sqref="E71"/>
    </sheetView>
  </sheetViews>
  <sheetFormatPr defaultColWidth="9.140625" defaultRowHeight="15"/>
  <cols>
    <col min="1" max="1" width="4.421875" style="14" customWidth="1"/>
    <col min="2" max="2" width="11.42187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4.421875" style="4" customWidth="1"/>
    <col min="9" max="9" width="10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8.140625" style="1" customWidth="1"/>
    <col min="14" max="16384" width="9.140625" style="1" customWidth="1"/>
  </cols>
  <sheetData>
    <row r="1" spans="1:13" ht="18.75">
      <c r="A1" s="118" t="s">
        <v>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.75">
      <c r="A2" s="119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 ht="16.5">
      <c r="B3" s="10"/>
      <c r="C3" s="11"/>
      <c r="D3" s="12"/>
      <c r="E3" s="13"/>
      <c r="I3" s="20"/>
      <c r="K3" s="120" t="s">
        <v>50</v>
      </c>
      <c r="L3" s="120"/>
      <c r="M3" s="120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121"/>
      <c r="I4" s="121"/>
      <c r="J4" s="121"/>
      <c r="K4" s="121"/>
      <c r="L4" s="121"/>
      <c r="M4" s="121"/>
    </row>
    <row r="5" spans="1:16" s="7" customFormat="1" ht="15.75" customHeight="1">
      <c r="A5" s="122" t="s">
        <v>2</v>
      </c>
      <c r="B5" s="124" t="s">
        <v>8</v>
      </c>
      <c r="C5" s="115" t="s">
        <v>9</v>
      </c>
      <c r="D5" s="115" t="s">
        <v>10</v>
      </c>
      <c r="E5" s="115" t="s">
        <v>11</v>
      </c>
      <c r="F5" s="115" t="s">
        <v>12</v>
      </c>
      <c r="G5" s="117" t="s">
        <v>13</v>
      </c>
      <c r="H5" s="117"/>
      <c r="I5" s="117" t="s">
        <v>16</v>
      </c>
      <c r="J5" s="117"/>
      <c r="K5" s="115" t="s">
        <v>17</v>
      </c>
      <c r="L5" s="115"/>
      <c r="M5" s="26" t="s">
        <v>18</v>
      </c>
      <c r="N5" s="6"/>
      <c r="O5" s="6"/>
      <c r="P5" s="6"/>
    </row>
    <row r="6" spans="1:13" s="7" customFormat="1" ht="26.25" customHeight="1" thickBot="1">
      <c r="A6" s="123"/>
      <c r="B6" s="125"/>
      <c r="C6" s="116"/>
      <c r="D6" s="116"/>
      <c r="E6" s="116"/>
      <c r="F6" s="116"/>
      <c r="G6" s="27" t="s">
        <v>14</v>
      </c>
      <c r="H6" s="28" t="s">
        <v>15</v>
      </c>
      <c r="I6" s="27" t="s">
        <v>14</v>
      </c>
      <c r="J6" s="28" t="s">
        <v>15</v>
      </c>
      <c r="K6" s="27" t="s">
        <v>14</v>
      </c>
      <c r="L6" s="28" t="s">
        <v>15</v>
      </c>
      <c r="M6" s="29" t="s">
        <v>19</v>
      </c>
    </row>
    <row r="7" spans="1:13" s="7" customFormat="1" ht="16.5" thickBot="1">
      <c r="A7" s="92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4">
        <v>7</v>
      </c>
      <c r="H7" s="95">
        <v>8</v>
      </c>
      <c r="I7" s="94">
        <v>9</v>
      </c>
      <c r="J7" s="95">
        <v>10</v>
      </c>
      <c r="K7" s="94">
        <v>11</v>
      </c>
      <c r="L7" s="95">
        <v>12</v>
      </c>
      <c r="M7" s="96">
        <v>13</v>
      </c>
    </row>
    <row r="8" spans="1:13" s="7" customFormat="1" ht="16.5">
      <c r="A8" s="87"/>
      <c r="B8" s="88"/>
      <c r="C8" s="89" t="s">
        <v>33</v>
      </c>
      <c r="D8" s="90"/>
      <c r="E8" s="90"/>
      <c r="F8" s="90"/>
      <c r="G8" s="90"/>
      <c r="H8" s="90"/>
      <c r="I8" s="90"/>
      <c r="J8" s="90"/>
      <c r="K8" s="90"/>
      <c r="L8" s="90"/>
      <c r="M8" s="91"/>
    </row>
    <row r="9" spans="1:13" s="7" customFormat="1" ht="33">
      <c r="A9" s="39">
        <v>1</v>
      </c>
      <c r="B9" s="59" t="s">
        <v>65</v>
      </c>
      <c r="C9" s="65" t="s">
        <v>78</v>
      </c>
      <c r="D9" s="40" t="s">
        <v>26</v>
      </c>
      <c r="E9" s="45"/>
      <c r="F9" s="63">
        <v>18</v>
      </c>
      <c r="G9" s="45"/>
      <c r="H9" s="44"/>
      <c r="I9" s="45"/>
      <c r="J9" s="44"/>
      <c r="K9" s="45"/>
      <c r="L9" s="44"/>
      <c r="M9" s="104"/>
    </row>
    <row r="10" spans="1:13" s="7" customFormat="1" ht="16.5">
      <c r="A10" s="39"/>
      <c r="B10" s="25"/>
      <c r="C10" s="43" t="s">
        <v>4</v>
      </c>
      <c r="D10" s="40" t="s">
        <v>3</v>
      </c>
      <c r="E10" s="44">
        <v>5.9</v>
      </c>
      <c r="F10" s="44">
        <f>F9*E10</f>
        <v>106.2</v>
      </c>
      <c r="G10" s="45"/>
      <c r="H10" s="44"/>
      <c r="I10" s="44"/>
      <c r="J10" s="44"/>
      <c r="K10" s="45"/>
      <c r="L10" s="44"/>
      <c r="M10" s="104"/>
    </row>
    <row r="11" spans="1:13" s="7" customFormat="1" ht="16.5">
      <c r="A11" s="39"/>
      <c r="B11" s="25"/>
      <c r="C11" s="43" t="s">
        <v>6</v>
      </c>
      <c r="D11" s="40" t="s">
        <v>0</v>
      </c>
      <c r="E11" s="44">
        <v>1.8</v>
      </c>
      <c r="F11" s="44">
        <f>F9*E11</f>
        <v>32.4</v>
      </c>
      <c r="G11" s="45"/>
      <c r="H11" s="44"/>
      <c r="I11" s="45"/>
      <c r="J11" s="44"/>
      <c r="K11" s="44"/>
      <c r="L11" s="44"/>
      <c r="M11" s="104"/>
    </row>
    <row r="12" spans="1:13" s="7" customFormat="1" ht="33">
      <c r="A12" s="34">
        <v>2</v>
      </c>
      <c r="B12" s="59" t="s">
        <v>79</v>
      </c>
      <c r="C12" s="65" t="s">
        <v>80</v>
      </c>
      <c r="D12" s="36" t="s">
        <v>26</v>
      </c>
      <c r="E12" s="36"/>
      <c r="F12" s="63">
        <f>F9</f>
        <v>18</v>
      </c>
      <c r="G12" s="36"/>
      <c r="H12" s="49"/>
      <c r="I12" s="36"/>
      <c r="J12" s="49"/>
      <c r="K12" s="36"/>
      <c r="L12" s="49"/>
      <c r="M12" s="111"/>
    </row>
    <row r="13" spans="1:13" s="7" customFormat="1" ht="16.5">
      <c r="A13" s="21"/>
      <c r="B13" s="22"/>
      <c r="C13" s="35" t="s">
        <v>4</v>
      </c>
      <c r="D13" s="36" t="s">
        <v>28</v>
      </c>
      <c r="E13" s="37">
        <v>0.87</v>
      </c>
      <c r="F13" s="37">
        <f>F12*E13</f>
        <v>15.66</v>
      </c>
      <c r="G13" s="37"/>
      <c r="H13" s="37"/>
      <c r="I13" s="37"/>
      <c r="J13" s="37"/>
      <c r="K13" s="37"/>
      <c r="L13" s="37"/>
      <c r="M13" s="112"/>
    </row>
    <row r="14" spans="1:13" s="7" customFormat="1" ht="33">
      <c r="A14" s="34">
        <v>3</v>
      </c>
      <c r="B14" s="30" t="s">
        <v>47</v>
      </c>
      <c r="C14" s="65" t="s">
        <v>81</v>
      </c>
      <c r="D14" s="30" t="s">
        <v>25</v>
      </c>
      <c r="E14" s="32">
        <v>2.4</v>
      </c>
      <c r="F14" s="63">
        <f>F12*2.4</f>
        <v>43.199999999999996</v>
      </c>
      <c r="G14" s="32"/>
      <c r="H14" s="32"/>
      <c r="I14" s="32"/>
      <c r="J14" s="32"/>
      <c r="K14" s="42"/>
      <c r="L14" s="32"/>
      <c r="M14" s="33"/>
    </row>
    <row r="15" spans="1:13" s="7" customFormat="1" ht="69.75">
      <c r="A15" s="34">
        <v>4</v>
      </c>
      <c r="B15" s="56" t="s">
        <v>39</v>
      </c>
      <c r="C15" s="65" t="s">
        <v>64</v>
      </c>
      <c r="D15" s="36" t="s">
        <v>26</v>
      </c>
      <c r="E15" s="38" t="s">
        <v>30</v>
      </c>
      <c r="F15" s="113">
        <v>85</v>
      </c>
      <c r="G15" s="37"/>
      <c r="H15" s="57"/>
      <c r="I15" s="37"/>
      <c r="J15" s="57"/>
      <c r="K15" s="38"/>
      <c r="L15" s="57"/>
      <c r="M15" s="86"/>
    </row>
    <row r="16" spans="1:13" s="7" customFormat="1" ht="16.5">
      <c r="A16" s="34"/>
      <c r="B16" s="36"/>
      <c r="C16" s="58" t="s">
        <v>29</v>
      </c>
      <c r="D16" s="36" t="s">
        <v>28</v>
      </c>
      <c r="E16" s="47">
        <v>0.0154</v>
      </c>
      <c r="F16" s="37">
        <f>E16*F15</f>
        <v>1.309</v>
      </c>
      <c r="G16" s="37"/>
      <c r="H16" s="37"/>
      <c r="I16" s="37"/>
      <c r="J16" s="37"/>
      <c r="K16" s="37"/>
      <c r="L16" s="37"/>
      <c r="M16" s="81"/>
    </row>
    <row r="17" spans="1:13" s="7" customFormat="1" ht="16.5">
      <c r="A17" s="34"/>
      <c r="B17" s="36"/>
      <c r="C17" s="58" t="s">
        <v>36</v>
      </c>
      <c r="D17" s="36" t="s">
        <v>31</v>
      </c>
      <c r="E17" s="38">
        <v>0.0726</v>
      </c>
      <c r="F17" s="37">
        <f>E17*F15</f>
        <v>6.170999999999999</v>
      </c>
      <c r="G17" s="37"/>
      <c r="H17" s="37"/>
      <c r="I17" s="37"/>
      <c r="J17" s="37"/>
      <c r="K17" s="37"/>
      <c r="L17" s="37"/>
      <c r="M17" s="81"/>
    </row>
    <row r="18" spans="1:13" s="7" customFormat="1" ht="20.25">
      <c r="A18" s="34">
        <v>5</v>
      </c>
      <c r="B18" s="55" t="s">
        <v>32</v>
      </c>
      <c r="C18" s="65" t="s">
        <v>40</v>
      </c>
      <c r="D18" s="48" t="s">
        <v>45</v>
      </c>
      <c r="E18" s="36"/>
      <c r="F18" s="63">
        <v>12</v>
      </c>
      <c r="G18" s="36"/>
      <c r="H18" s="49"/>
      <c r="I18" s="36"/>
      <c r="J18" s="49"/>
      <c r="K18" s="36"/>
      <c r="L18" s="49"/>
      <c r="M18" s="83"/>
    </row>
    <row r="19" spans="1:13" s="7" customFormat="1" ht="16.5">
      <c r="A19" s="21"/>
      <c r="B19" s="22"/>
      <c r="C19" s="35" t="s">
        <v>4</v>
      </c>
      <c r="D19" s="36" t="s">
        <v>20</v>
      </c>
      <c r="E19" s="37">
        <v>2.06</v>
      </c>
      <c r="F19" s="37">
        <f>F18*E19</f>
        <v>24.72</v>
      </c>
      <c r="G19" s="37"/>
      <c r="H19" s="37"/>
      <c r="I19" s="37"/>
      <c r="J19" s="37"/>
      <c r="K19" s="37"/>
      <c r="L19" s="37"/>
      <c r="M19" s="81"/>
    </row>
    <row r="20" spans="1:13" s="7" customFormat="1" ht="33">
      <c r="A20" s="39">
        <v>6</v>
      </c>
      <c r="B20" s="59" t="s">
        <v>65</v>
      </c>
      <c r="C20" s="62" t="s">
        <v>66</v>
      </c>
      <c r="D20" s="40" t="s">
        <v>27</v>
      </c>
      <c r="E20" s="45"/>
      <c r="F20" s="63">
        <v>28</v>
      </c>
      <c r="G20" s="45"/>
      <c r="H20" s="44"/>
      <c r="I20" s="45"/>
      <c r="J20" s="44"/>
      <c r="K20" s="45"/>
      <c r="L20" s="44"/>
      <c r="M20" s="104"/>
    </row>
    <row r="21" spans="1:13" s="7" customFormat="1" ht="16.5">
      <c r="A21" s="39"/>
      <c r="B21" s="25"/>
      <c r="C21" s="43" t="s">
        <v>4</v>
      </c>
      <c r="D21" s="40" t="s">
        <v>3</v>
      </c>
      <c r="E21" s="46">
        <v>0.302</v>
      </c>
      <c r="F21" s="44">
        <f>F20*E21</f>
        <v>8.456</v>
      </c>
      <c r="G21" s="45"/>
      <c r="H21" s="44"/>
      <c r="I21" s="44"/>
      <c r="J21" s="44"/>
      <c r="K21" s="45"/>
      <c r="L21" s="44"/>
      <c r="M21" s="104"/>
    </row>
    <row r="22" spans="1:13" s="7" customFormat="1" ht="16.5">
      <c r="A22" s="39"/>
      <c r="B22" s="25"/>
      <c r="C22" s="43" t="s">
        <v>6</v>
      </c>
      <c r="D22" s="40" t="s">
        <v>0</v>
      </c>
      <c r="E22" s="47">
        <v>0.0093</v>
      </c>
      <c r="F22" s="44">
        <f>F20*E22</f>
        <v>0.26039999999999996</v>
      </c>
      <c r="G22" s="45"/>
      <c r="H22" s="44"/>
      <c r="I22" s="45"/>
      <c r="J22" s="44"/>
      <c r="K22" s="44"/>
      <c r="L22" s="44"/>
      <c r="M22" s="104"/>
    </row>
    <row r="23" spans="1:13" s="7" customFormat="1" ht="16.5">
      <c r="A23" s="39"/>
      <c r="B23" s="25"/>
      <c r="C23" s="43" t="s">
        <v>5</v>
      </c>
      <c r="D23" s="40"/>
      <c r="E23" s="44"/>
      <c r="F23" s="44"/>
      <c r="G23" s="45"/>
      <c r="H23" s="44"/>
      <c r="I23" s="45"/>
      <c r="J23" s="44"/>
      <c r="K23" s="45"/>
      <c r="L23" s="44"/>
      <c r="M23" s="104"/>
    </row>
    <row r="24" spans="1:13" s="7" customFormat="1" ht="16.5">
      <c r="A24" s="39"/>
      <c r="B24" s="25"/>
      <c r="C24" s="43" t="s">
        <v>67</v>
      </c>
      <c r="D24" s="40" t="s">
        <v>25</v>
      </c>
      <c r="E24" s="47">
        <v>0.0002</v>
      </c>
      <c r="F24" s="46">
        <f>F20*E24</f>
        <v>0.0056</v>
      </c>
      <c r="G24" s="44"/>
      <c r="H24" s="44"/>
      <c r="I24" s="45"/>
      <c r="J24" s="44"/>
      <c r="K24" s="45"/>
      <c r="L24" s="44"/>
      <c r="M24" s="104"/>
    </row>
    <row r="25" spans="1:13" s="7" customFormat="1" ht="16.5">
      <c r="A25" s="39"/>
      <c r="B25" s="25"/>
      <c r="C25" s="43" t="s">
        <v>68</v>
      </c>
      <c r="D25" s="40" t="s">
        <v>27</v>
      </c>
      <c r="E25" s="44">
        <v>0.24</v>
      </c>
      <c r="F25" s="44">
        <f>F20*E25</f>
        <v>6.72</v>
      </c>
      <c r="G25" s="44"/>
      <c r="H25" s="44"/>
      <c r="I25" s="45"/>
      <c r="J25" s="44"/>
      <c r="K25" s="45"/>
      <c r="L25" s="44"/>
      <c r="M25" s="104"/>
    </row>
    <row r="26" spans="1:13" s="7" customFormat="1" ht="33">
      <c r="A26" s="34">
        <v>7</v>
      </c>
      <c r="B26" s="23" t="s">
        <v>41</v>
      </c>
      <c r="C26" s="65" t="s">
        <v>69</v>
      </c>
      <c r="D26" s="48" t="s">
        <v>26</v>
      </c>
      <c r="E26" s="36"/>
      <c r="F26" s="41">
        <v>5.5</v>
      </c>
      <c r="G26" s="36"/>
      <c r="H26" s="49"/>
      <c r="I26" s="36"/>
      <c r="J26" s="49"/>
      <c r="K26" s="36"/>
      <c r="L26" s="49"/>
      <c r="M26" s="83"/>
    </row>
    <row r="27" spans="1:13" s="7" customFormat="1" ht="16.5">
      <c r="A27" s="21"/>
      <c r="B27" s="22"/>
      <c r="C27" s="35" t="s">
        <v>4</v>
      </c>
      <c r="D27" s="36" t="s">
        <v>3</v>
      </c>
      <c r="E27" s="38">
        <v>1.78</v>
      </c>
      <c r="F27" s="32">
        <f>F26*E27</f>
        <v>9.790000000000001</v>
      </c>
      <c r="G27" s="32"/>
      <c r="H27" s="32"/>
      <c r="I27" s="32"/>
      <c r="J27" s="32"/>
      <c r="K27" s="32"/>
      <c r="L27" s="32"/>
      <c r="M27" s="84"/>
    </row>
    <row r="28" spans="1:13" s="7" customFormat="1" ht="16.5">
      <c r="A28" s="21"/>
      <c r="B28" s="22"/>
      <c r="C28" s="22" t="s">
        <v>5</v>
      </c>
      <c r="D28" s="36"/>
      <c r="E28" s="32"/>
      <c r="F28" s="32"/>
      <c r="G28" s="32"/>
      <c r="H28" s="32"/>
      <c r="I28" s="32"/>
      <c r="J28" s="32"/>
      <c r="K28" s="32"/>
      <c r="L28" s="32"/>
      <c r="M28" s="84"/>
    </row>
    <row r="29" spans="1:13" s="7" customFormat="1" ht="16.5">
      <c r="A29" s="21"/>
      <c r="B29" s="59"/>
      <c r="C29" s="60" t="s">
        <v>22</v>
      </c>
      <c r="D29" s="36" t="s">
        <v>26</v>
      </c>
      <c r="E29" s="32">
        <v>1.1</v>
      </c>
      <c r="F29" s="32">
        <f>F26*E29</f>
        <v>6.050000000000001</v>
      </c>
      <c r="G29" s="32"/>
      <c r="H29" s="32"/>
      <c r="I29" s="32"/>
      <c r="J29" s="32"/>
      <c r="K29" s="32"/>
      <c r="L29" s="32"/>
      <c r="M29" s="84"/>
    </row>
    <row r="30" spans="1:13" s="7" customFormat="1" ht="33">
      <c r="A30" s="21"/>
      <c r="B30" s="30"/>
      <c r="C30" s="65" t="s">
        <v>62</v>
      </c>
      <c r="D30" s="30" t="s">
        <v>25</v>
      </c>
      <c r="E30" s="31"/>
      <c r="F30" s="41">
        <f>F29*1.6</f>
        <v>9.680000000000001</v>
      </c>
      <c r="G30" s="32"/>
      <c r="H30" s="32"/>
      <c r="I30" s="32"/>
      <c r="J30" s="32"/>
      <c r="K30" s="42"/>
      <c r="L30" s="32"/>
      <c r="M30" s="84"/>
    </row>
    <row r="31" spans="1:13" s="7" customFormat="1" ht="49.5">
      <c r="A31" s="39">
        <v>8</v>
      </c>
      <c r="B31" s="23" t="s">
        <v>70</v>
      </c>
      <c r="C31" s="62" t="s">
        <v>71</v>
      </c>
      <c r="D31" s="40" t="s">
        <v>26</v>
      </c>
      <c r="E31" s="40"/>
      <c r="F31" s="113">
        <v>47.7</v>
      </c>
      <c r="G31" s="40"/>
      <c r="H31" s="64"/>
      <c r="I31" s="40"/>
      <c r="J31" s="64"/>
      <c r="K31" s="40"/>
      <c r="L31" s="64"/>
      <c r="M31" s="103"/>
    </row>
    <row r="32" spans="1:13" s="7" customFormat="1" ht="16.5">
      <c r="A32" s="24"/>
      <c r="B32" s="25"/>
      <c r="C32" s="43" t="s">
        <v>4</v>
      </c>
      <c r="D32" s="40" t="s">
        <v>3</v>
      </c>
      <c r="E32" s="44">
        <f>8.82*1.15</f>
        <v>10.142999999999999</v>
      </c>
      <c r="F32" s="44">
        <f>F31*E32</f>
        <v>483.8211</v>
      </c>
      <c r="G32" s="44"/>
      <c r="H32" s="44"/>
      <c r="I32" s="44"/>
      <c r="J32" s="44"/>
      <c r="K32" s="44"/>
      <c r="L32" s="44"/>
      <c r="M32" s="104"/>
    </row>
    <row r="33" spans="1:13" s="7" customFormat="1" ht="16.5">
      <c r="A33" s="24"/>
      <c r="B33" s="25"/>
      <c r="C33" s="43" t="s">
        <v>6</v>
      </c>
      <c r="D33" s="40" t="s">
        <v>0</v>
      </c>
      <c r="E33" s="44">
        <v>1.24</v>
      </c>
      <c r="F33" s="44">
        <f>F31*E33</f>
        <v>59.148</v>
      </c>
      <c r="G33" s="44"/>
      <c r="H33" s="44"/>
      <c r="I33" s="44"/>
      <c r="J33" s="44"/>
      <c r="K33" s="44"/>
      <c r="L33" s="44"/>
      <c r="M33" s="104"/>
    </row>
    <row r="34" spans="1:13" s="7" customFormat="1" ht="16.5">
      <c r="A34" s="24"/>
      <c r="B34" s="25"/>
      <c r="C34" s="25" t="s">
        <v>5</v>
      </c>
      <c r="D34" s="40"/>
      <c r="E34" s="44"/>
      <c r="F34" s="44"/>
      <c r="G34" s="44"/>
      <c r="H34" s="44"/>
      <c r="I34" s="44"/>
      <c r="J34" s="44"/>
      <c r="K34" s="44"/>
      <c r="L34" s="44"/>
      <c r="M34" s="104"/>
    </row>
    <row r="35" spans="1:13" s="7" customFormat="1" ht="16.5">
      <c r="A35" s="24"/>
      <c r="B35" s="25"/>
      <c r="C35" s="43" t="s">
        <v>56</v>
      </c>
      <c r="D35" s="40" t="s">
        <v>26</v>
      </c>
      <c r="E35" s="46">
        <v>1.015</v>
      </c>
      <c r="F35" s="44">
        <f>F31*E35</f>
        <v>48.4155</v>
      </c>
      <c r="G35" s="44"/>
      <c r="H35" s="44"/>
      <c r="I35" s="44"/>
      <c r="J35" s="44"/>
      <c r="K35" s="44"/>
      <c r="L35" s="44"/>
      <c r="M35" s="104"/>
    </row>
    <row r="36" spans="1:13" s="7" customFormat="1" ht="16.5">
      <c r="A36" s="24"/>
      <c r="B36" s="25"/>
      <c r="C36" s="43" t="s">
        <v>57</v>
      </c>
      <c r="D36" s="40" t="s">
        <v>25</v>
      </c>
      <c r="E36" s="46"/>
      <c r="F36" s="46">
        <v>0.2</v>
      </c>
      <c r="G36" s="44"/>
      <c r="H36" s="44"/>
      <c r="I36" s="44"/>
      <c r="J36" s="44"/>
      <c r="K36" s="44"/>
      <c r="L36" s="44"/>
      <c r="M36" s="104"/>
    </row>
    <row r="37" spans="1:13" s="7" customFormat="1" ht="16.5">
      <c r="A37" s="24"/>
      <c r="B37" s="25"/>
      <c r="C37" s="43" t="s">
        <v>58</v>
      </c>
      <c r="D37" s="40" t="s">
        <v>25</v>
      </c>
      <c r="E37" s="46"/>
      <c r="F37" s="46">
        <v>0.62</v>
      </c>
      <c r="G37" s="44"/>
      <c r="H37" s="44"/>
      <c r="I37" s="44"/>
      <c r="J37" s="44"/>
      <c r="K37" s="44"/>
      <c r="L37" s="44"/>
      <c r="M37" s="104"/>
    </row>
    <row r="38" spans="1:13" s="7" customFormat="1" ht="16.5">
      <c r="A38" s="24"/>
      <c r="B38" s="25"/>
      <c r="C38" s="43" t="s">
        <v>72</v>
      </c>
      <c r="D38" s="40" t="s">
        <v>25</v>
      </c>
      <c r="E38" s="46"/>
      <c r="F38" s="46">
        <v>0.021</v>
      </c>
      <c r="G38" s="44"/>
      <c r="H38" s="44"/>
      <c r="I38" s="44"/>
      <c r="J38" s="44"/>
      <c r="K38" s="44"/>
      <c r="L38" s="44"/>
      <c r="M38" s="104"/>
    </row>
    <row r="39" spans="1:13" s="7" customFormat="1" ht="33">
      <c r="A39" s="24"/>
      <c r="B39" s="25"/>
      <c r="C39" s="43" t="s">
        <v>51</v>
      </c>
      <c r="D39" s="40" t="s">
        <v>27</v>
      </c>
      <c r="E39" s="113"/>
      <c r="F39" s="113">
        <v>40</v>
      </c>
      <c r="G39" s="44"/>
      <c r="H39" s="44"/>
      <c r="I39" s="44"/>
      <c r="J39" s="44"/>
      <c r="K39" s="44"/>
      <c r="L39" s="44"/>
      <c r="M39" s="104"/>
    </row>
    <row r="40" spans="1:13" s="7" customFormat="1" ht="16.5">
      <c r="A40" s="24"/>
      <c r="B40" s="25"/>
      <c r="C40" s="43" t="s">
        <v>52</v>
      </c>
      <c r="D40" s="40" t="s">
        <v>26</v>
      </c>
      <c r="E40" s="47">
        <v>0.0034</v>
      </c>
      <c r="F40" s="44">
        <f>F31*E40</f>
        <v>0.16218</v>
      </c>
      <c r="G40" s="44"/>
      <c r="H40" s="44"/>
      <c r="I40" s="44"/>
      <c r="J40" s="44"/>
      <c r="K40" s="44"/>
      <c r="L40" s="44"/>
      <c r="M40" s="104"/>
    </row>
    <row r="41" spans="1:13" s="7" customFormat="1" ht="33">
      <c r="A41" s="24"/>
      <c r="B41" s="25"/>
      <c r="C41" s="43" t="s">
        <v>53</v>
      </c>
      <c r="D41" s="40" t="s">
        <v>26</v>
      </c>
      <c r="E41" s="47">
        <v>0.0483</v>
      </c>
      <c r="F41" s="44">
        <f>F31*E41</f>
        <v>2.30391</v>
      </c>
      <c r="G41" s="44"/>
      <c r="H41" s="44"/>
      <c r="I41" s="44"/>
      <c r="J41" s="44"/>
      <c r="K41" s="44"/>
      <c r="L41" s="44"/>
      <c r="M41" s="104"/>
    </row>
    <row r="42" spans="1:13" s="7" customFormat="1" ht="16.5">
      <c r="A42" s="24"/>
      <c r="B42" s="25"/>
      <c r="C42" s="43" t="s">
        <v>54</v>
      </c>
      <c r="D42" s="40" t="s">
        <v>25</v>
      </c>
      <c r="E42" s="47">
        <v>0.0022</v>
      </c>
      <c r="F42" s="44">
        <f>F31*E42</f>
        <v>0.10494000000000002</v>
      </c>
      <c r="G42" s="44"/>
      <c r="H42" s="44"/>
      <c r="I42" s="44"/>
      <c r="J42" s="44"/>
      <c r="K42" s="44"/>
      <c r="L42" s="44"/>
      <c r="M42" s="104"/>
    </row>
    <row r="43" spans="1:13" s="7" customFormat="1" ht="16.5">
      <c r="A43" s="24"/>
      <c r="B43" s="25"/>
      <c r="C43" s="43" t="s">
        <v>55</v>
      </c>
      <c r="D43" s="40" t="s">
        <v>25</v>
      </c>
      <c r="E43" s="47">
        <v>0.0013</v>
      </c>
      <c r="F43" s="44">
        <f>F31*E43</f>
        <v>0.06201</v>
      </c>
      <c r="G43" s="44"/>
      <c r="H43" s="44"/>
      <c r="I43" s="44"/>
      <c r="J43" s="44"/>
      <c r="K43" s="44"/>
      <c r="L43" s="44"/>
      <c r="M43" s="104"/>
    </row>
    <row r="44" spans="1:13" s="7" customFormat="1" ht="16.5">
      <c r="A44" s="105"/>
      <c r="B44" s="106"/>
      <c r="C44" s="107" t="s">
        <v>7</v>
      </c>
      <c r="D44" s="108" t="s">
        <v>0</v>
      </c>
      <c r="E44" s="109">
        <v>0.53</v>
      </c>
      <c r="F44" s="109">
        <f>F31*E44</f>
        <v>25.281000000000002</v>
      </c>
      <c r="G44" s="109"/>
      <c r="H44" s="109"/>
      <c r="I44" s="109"/>
      <c r="J44" s="109"/>
      <c r="K44" s="109"/>
      <c r="L44" s="109"/>
      <c r="M44" s="110"/>
    </row>
    <row r="45" spans="1:13" s="7" customFormat="1" ht="33">
      <c r="A45" s="21"/>
      <c r="B45" s="30"/>
      <c r="C45" s="65" t="s">
        <v>63</v>
      </c>
      <c r="D45" s="48" t="s">
        <v>25</v>
      </c>
      <c r="E45" s="32">
        <v>2.4</v>
      </c>
      <c r="F45" s="41">
        <f>F35*2.4</f>
        <v>116.1972</v>
      </c>
      <c r="G45" s="32"/>
      <c r="H45" s="32"/>
      <c r="I45" s="32"/>
      <c r="J45" s="32"/>
      <c r="K45" s="32"/>
      <c r="L45" s="32"/>
      <c r="M45" s="84"/>
    </row>
    <row r="46" spans="1:13" s="7" customFormat="1" ht="33">
      <c r="A46" s="21"/>
      <c r="B46" s="30"/>
      <c r="C46" s="65" t="s">
        <v>82</v>
      </c>
      <c r="D46" s="48" t="s">
        <v>25</v>
      </c>
      <c r="E46" s="31"/>
      <c r="F46" s="41">
        <f>F36+F37+F38</f>
        <v>0.8410000000000001</v>
      </c>
      <c r="G46" s="32"/>
      <c r="H46" s="32"/>
      <c r="I46" s="32"/>
      <c r="J46" s="32"/>
      <c r="K46" s="32"/>
      <c r="L46" s="32"/>
      <c r="M46" s="84"/>
    </row>
    <row r="47" spans="1:13" s="7" customFormat="1" ht="33">
      <c r="A47" s="39">
        <v>9</v>
      </c>
      <c r="B47" s="23" t="s">
        <v>73</v>
      </c>
      <c r="C47" s="62" t="s">
        <v>74</v>
      </c>
      <c r="D47" s="40" t="s">
        <v>38</v>
      </c>
      <c r="E47" s="40"/>
      <c r="F47" s="41">
        <v>7</v>
      </c>
      <c r="G47" s="40"/>
      <c r="H47" s="64"/>
      <c r="I47" s="40"/>
      <c r="J47" s="64"/>
      <c r="K47" s="40"/>
      <c r="L47" s="64"/>
      <c r="M47" s="103"/>
    </row>
    <row r="48" spans="1:13" s="7" customFormat="1" ht="16.5">
      <c r="A48" s="24"/>
      <c r="B48" s="25"/>
      <c r="C48" s="43" t="s">
        <v>4</v>
      </c>
      <c r="D48" s="40" t="s">
        <v>3</v>
      </c>
      <c r="E48" s="46">
        <v>0.119</v>
      </c>
      <c r="F48" s="44">
        <f>F47*E48</f>
        <v>0.833</v>
      </c>
      <c r="G48" s="44"/>
      <c r="H48" s="44"/>
      <c r="I48" s="44"/>
      <c r="J48" s="44"/>
      <c r="K48" s="44"/>
      <c r="L48" s="44"/>
      <c r="M48" s="104"/>
    </row>
    <row r="49" spans="1:13" s="7" customFormat="1" ht="16.5">
      <c r="A49" s="24"/>
      <c r="B49" s="25"/>
      <c r="C49" s="50" t="s">
        <v>6</v>
      </c>
      <c r="D49" s="51" t="s">
        <v>0</v>
      </c>
      <c r="E49" s="47">
        <v>0.0675</v>
      </c>
      <c r="F49" s="44">
        <f>F47*E49</f>
        <v>0.47250000000000003</v>
      </c>
      <c r="G49" s="44"/>
      <c r="H49" s="44"/>
      <c r="I49" s="44"/>
      <c r="J49" s="44"/>
      <c r="K49" s="44"/>
      <c r="L49" s="44"/>
      <c r="M49" s="104"/>
    </row>
    <row r="50" spans="1:13" s="7" customFormat="1" ht="16.5">
      <c r="A50" s="24"/>
      <c r="B50" s="25"/>
      <c r="C50" s="25" t="s">
        <v>5</v>
      </c>
      <c r="D50" s="40"/>
      <c r="E50" s="44"/>
      <c r="F50" s="44"/>
      <c r="G50" s="44"/>
      <c r="H50" s="44"/>
      <c r="I50" s="44"/>
      <c r="J50" s="44"/>
      <c r="K50" s="44"/>
      <c r="L50" s="44"/>
      <c r="M50" s="104"/>
    </row>
    <row r="51" spans="1:13" s="7" customFormat="1" ht="16.5">
      <c r="A51" s="24"/>
      <c r="B51" s="25"/>
      <c r="C51" s="43" t="s">
        <v>75</v>
      </c>
      <c r="D51" s="40" t="s">
        <v>38</v>
      </c>
      <c r="E51" s="44">
        <v>1.01</v>
      </c>
      <c r="F51" s="44">
        <f>F47*E51</f>
        <v>7.07</v>
      </c>
      <c r="G51" s="44"/>
      <c r="H51" s="44"/>
      <c r="I51" s="44"/>
      <c r="J51" s="44"/>
      <c r="K51" s="44"/>
      <c r="L51" s="44"/>
      <c r="M51" s="104"/>
    </row>
    <row r="52" spans="1:13" s="7" customFormat="1" ht="16.5">
      <c r="A52" s="24"/>
      <c r="B52" s="25"/>
      <c r="C52" s="43" t="s">
        <v>7</v>
      </c>
      <c r="D52" s="40" t="s">
        <v>0</v>
      </c>
      <c r="E52" s="61">
        <v>0.00216</v>
      </c>
      <c r="F52" s="44">
        <f>F47*E52</f>
        <v>0.01512</v>
      </c>
      <c r="G52" s="44"/>
      <c r="H52" s="44"/>
      <c r="I52" s="44"/>
      <c r="J52" s="44"/>
      <c r="K52" s="44"/>
      <c r="L52" s="44"/>
      <c r="M52" s="104"/>
    </row>
    <row r="53" spans="1:13" s="7" customFormat="1" ht="33">
      <c r="A53" s="39">
        <v>10</v>
      </c>
      <c r="B53" s="79" t="s">
        <v>42</v>
      </c>
      <c r="C53" s="62" t="s">
        <v>60</v>
      </c>
      <c r="D53" s="40" t="s">
        <v>27</v>
      </c>
      <c r="E53" s="40"/>
      <c r="F53" s="63">
        <v>128</v>
      </c>
      <c r="G53" s="40"/>
      <c r="H53" s="64"/>
      <c r="I53" s="40"/>
      <c r="J53" s="64"/>
      <c r="K53" s="40"/>
      <c r="L53" s="64"/>
      <c r="M53" s="85"/>
    </row>
    <row r="54" spans="1:13" s="7" customFormat="1" ht="16.5">
      <c r="A54" s="24"/>
      <c r="B54" s="25"/>
      <c r="C54" s="43" t="s">
        <v>4</v>
      </c>
      <c r="D54" s="40" t="s">
        <v>3</v>
      </c>
      <c r="E54" s="46">
        <v>0.564</v>
      </c>
      <c r="F54" s="44">
        <f>F53*E54</f>
        <v>72.192</v>
      </c>
      <c r="G54" s="44"/>
      <c r="H54" s="44"/>
      <c r="I54" s="44"/>
      <c r="J54" s="44"/>
      <c r="K54" s="44"/>
      <c r="L54" s="44"/>
      <c r="M54" s="82"/>
    </row>
    <row r="55" spans="1:13" s="7" customFormat="1" ht="16.5">
      <c r="A55" s="24"/>
      <c r="B55" s="25"/>
      <c r="C55" s="50" t="s">
        <v>6</v>
      </c>
      <c r="D55" s="51" t="s">
        <v>0</v>
      </c>
      <c r="E55" s="47">
        <v>0.0409</v>
      </c>
      <c r="F55" s="44">
        <f>F53*E55</f>
        <v>5.2352</v>
      </c>
      <c r="G55" s="44"/>
      <c r="H55" s="44"/>
      <c r="I55" s="44"/>
      <c r="J55" s="44"/>
      <c r="K55" s="44"/>
      <c r="L55" s="44"/>
      <c r="M55" s="82"/>
    </row>
    <row r="56" spans="1:13" s="7" customFormat="1" ht="16.5">
      <c r="A56" s="24"/>
      <c r="B56" s="25"/>
      <c r="C56" s="25" t="s">
        <v>5</v>
      </c>
      <c r="D56" s="40"/>
      <c r="E56" s="44"/>
      <c r="F56" s="44"/>
      <c r="G56" s="44"/>
      <c r="H56" s="44"/>
      <c r="I56" s="44"/>
      <c r="J56" s="44"/>
      <c r="K56" s="44"/>
      <c r="L56" s="44"/>
      <c r="M56" s="82"/>
    </row>
    <row r="57" spans="1:13" s="7" customFormat="1" ht="16.5">
      <c r="A57" s="24"/>
      <c r="B57" s="25"/>
      <c r="C57" s="43" t="s">
        <v>37</v>
      </c>
      <c r="D57" s="40" t="s">
        <v>25</v>
      </c>
      <c r="E57" s="47">
        <v>0.0045</v>
      </c>
      <c r="F57" s="46">
        <f>F53*E57</f>
        <v>0.576</v>
      </c>
      <c r="G57" s="44"/>
      <c r="H57" s="44"/>
      <c r="I57" s="44"/>
      <c r="J57" s="44"/>
      <c r="K57" s="44"/>
      <c r="L57" s="44"/>
      <c r="M57" s="82"/>
    </row>
    <row r="58" spans="1:13" s="7" customFormat="1" ht="16.5">
      <c r="A58" s="24"/>
      <c r="B58" s="25"/>
      <c r="C58" s="43" t="s">
        <v>7</v>
      </c>
      <c r="D58" s="40" t="s">
        <v>0</v>
      </c>
      <c r="E58" s="47">
        <v>0.265</v>
      </c>
      <c r="F58" s="44">
        <f>F53*E58</f>
        <v>33.92</v>
      </c>
      <c r="G58" s="44"/>
      <c r="H58" s="44"/>
      <c r="I58" s="44"/>
      <c r="J58" s="44"/>
      <c r="K58" s="44"/>
      <c r="L58" s="44"/>
      <c r="M58" s="82"/>
    </row>
    <row r="59" spans="1:13" s="7" customFormat="1" ht="33">
      <c r="A59" s="39"/>
      <c r="B59" s="25"/>
      <c r="C59" s="65" t="s">
        <v>48</v>
      </c>
      <c r="D59" s="30" t="s">
        <v>25</v>
      </c>
      <c r="E59" s="31"/>
      <c r="F59" s="66">
        <f>F57</f>
        <v>0.576</v>
      </c>
      <c r="G59" s="32"/>
      <c r="H59" s="32"/>
      <c r="I59" s="32"/>
      <c r="J59" s="32"/>
      <c r="K59" s="32"/>
      <c r="L59" s="32"/>
      <c r="M59" s="84"/>
    </row>
    <row r="60" spans="1:13" s="7" customFormat="1" ht="36.75">
      <c r="A60" s="34">
        <v>11</v>
      </c>
      <c r="B60" s="56" t="s">
        <v>76</v>
      </c>
      <c r="C60" s="65" t="s">
        <v>77</v>
      </c>
      <c r="D60" s="36" t="s">
        <v>26</v>
      </c>
      <c r="E60" s="38" t="s">
        <v>30</v>
      </c>
      <c r="F60" s="113">
        <v>57</v>
      </c>
      <c r="G60" s="37"/>
      <c r="H60" s="57"/>
      <c r="I60" s="37"/>
      <c r="J60" s="57"/>
      <c r="K60" s="38"/>
      <c r="L60" s="57"/>
      <c r="M60" s="86"/>
    </row>
    <row r="61" spans="1:13" s="7" customFormat="1" ht="16.5">
      <c r="A61" s="34"/>
      <c r="B61" s="36"/>
      <c r="C61" s="58" t="s">
        <v>29</v>
      </c>
      <c r="D61" s="36" t="s">
        <v>28</v>
      </c>
      <c r="E61" s="47">
        <v>0.0154</v>
      </c>
      <c r="F61" s="37">
        <f>E61*F60</f>
        <v>0.8778</v>
      </c>
      <c r="G61" s="37"/>
      <c r="H61" s="37"/>
      <c r="I61" s="37"/>
      <c r="J61" s="37"/>
      <c r="K61" s="37"/>
      <c r="L61" s="37"/>
      <c r="M61" s="81"/>
    </row>
    <row r="62" spans="1:13" s="7" customFormat="1" ht="16.5">
      <c r="A62" s="34"/>
      <c r="B62" s="36"/>
      <c r="C62" s="58" t="s">
        <v>36</v>
      </c>
      <c r="D62" s="36" t="s">
        <v>31</v>
      </c>
      <c r="E62" s="38">
        <v>0.0726</v>
      </c>
      <c r="F62" s="37">
        <f>E62*F60</f>
        <v>4.138199999999999</v>
      </c>
      <c r="G62" s="37"/>
      <c r="H62" s="37"/>
      <c r="I62" s="37"/>
      <c r="J62" s="37"/>
      <c r="K62" s="37"/>
      <c r="L62" s="37"/>
      <c r="M62" s="81"/>
    </row>
    <row r="63" spans="1:13" s="7" customFormat="1" ht="53.25">
      <c r="A63" s="34">
        <v>12</v>
      </c>
      <c r="B63" s="56" t="s">
        <v>43</v>
      </c>
      <c r="C63" s="62" t="s">
        <v>46</v>
      </c>
      <c r="D63" s="36" t="s">
        <v>26</v>
      </c>
      <c r="E63" s="38" t="s">
        <v>30</v>
      </c>
      <c r="F63" s="63">
        <f>F15+F18-F60</f>
        <v>40</v>
      </c>
      <c r="G63" s="37"/>
      <c r="H63" s="57"/>
      <c r="I63" s="37"/>
      <c r="J63" s="57"/>
      <c r="K63" s="38"/>
      <c r="L63" s="57"/>
      <c r="M63" s="86"/>
    </row>
    <row r="64" spans="1:13" s="7" customFormat="1" ht="16.5">
      <c r="A64" s="34"/>
      <c r="B64" s="36"/>
      <c r="C64" s="58" t="s">
        <v>29</v>
      </c>
      <c r="D64" s="36" t="s">
        <v>28</v>
      </c>
      <c r="E64" s="46">
        <v>0.034</v>
      </c>
      <c r="F64" s="37">
        <f>E64*F63</f>
        <v>1.36</v>
      </c>
      <c r="G64" s="37"/>
      <c r="H64" s="37"/>
      <c r="I64" s="37"/>
      <c r="J64" s="37"/>
      <c r="K64" s="37"/>
      <c r="L64" s="37"/>
      <c r="M64" s="81"/>
    </row>
    <row r="65" spans="1:13" s="7" customFormat="1" ht="16.5">
      <c r="A65" s="34"/>
      <c r="B65" s="36"/>
      <c r="C65" s="58" t="s">
        <v>36</v>
      </c>
      <c r="D65" s="36" t="s">
        <v>31</v>
      </c>
      <c r="E65" s="38">
        <v>0.0803</v>
      </c>
      <c r="F65" s="37">
        <f>E65*F63</f>
        <v>3.2119999999999997</v>
      </c>
      <c r="G65" s="37"/>
      <c r="H65" s="37"/>
      <c r="I65" s="37"/>
      <c r="J65" s="37"/>
      <c r="K65" s="37"/>
      <c r="L65" s="37"/>
      <c r="M65" s="81"/>
    </row>
    <row r="66" spans="1:13" s="7" customFormat="1" ht="16.5">
      <c r="A66" s="34"/>
      <c r="B66" s="22"/>
      <c r="C66" s="58" t="s">
        <v>44</v>
      </c>
      <c r="D66" s="36" t="s">
        <v>0</v>
      </c>
      <c r="E66" s="47">
        <v>0.0056</v>
      </c>
      <c r="F66" s="37">
        <f>F63*E66</f>
        <v>0.224</v>
      </c>
      <c r="G66" s="37"/>
      <c r="H66" s="37"/>
      <c r="I66" s="37"/>
      <c r="J66" s="37"/>
      <c r="K66" s="37"/>
      <c r="L66" s="37"/>
      <c r="M66" s="81"/>
    </row>
    <row r="67" spans="1:13" s="7" customFormat="1" ht="17.25" thickBot="1">
      <c r="A67" s="34">
        <v>13</v>
      </c>
      <c r="B67" s="30" t="s">
        <v>47</v>
      </c>
      <c r="C67" s="62" t="s">
        <v>49</v>
      </c>
      <c r="D67" s="30" t="s">
        <v>25</v>
      </c>
      <c r="E67" s="31"/>
      <c r="F67" s="41">
        <f>F63*1.95</f>
        <v>78</v>
      </c>
      <c r="G67" s="32"/>
      <c r="H67" s="32"/>
      <c r="I67" s="32"/>
      <c r="J67" s="32"/>
      <c r="K67" s="42"/>
      <c r="L67" s="32"/>
      <c r="M67" s="84"/>
    </row>
    <row r="68" spans="1:13" s="8" customFormat="1" ht="16.5">
      <c r="A68" s="97"/>
      <c r="B68" s="98"/>
      <c r="C68" s="99" t="s">
        <v>15</v>
      </c>
      <c r="D68" s="100" t="s">
        <v>21</v>
      </c>
      <c r="E68" s="100"/>
      <c r="F68" s="100"/>
      <c r="G68" s="101"/>
      <c r="H68" s="101"/>
      <c r="I68" s="101"/>
      <c r="J68" s="101"/>
      <c r="K68" s="101"/>
      <c r="L68" s="101"/>
      <c r="M68" s="102"/>
    </row>
    <row r="69" spans="1:13" s="8" customFormat="1" ht="16.5">
      <c r="A69" s="67"/>
      <c r="B69" s="68"/>
      <c r="C69" s="69" t="s">
        <v>23</v>
      </c>
      <c r="D69" s="70" t="s">
        <v>1</v>
      </c>
      <c r="E69" s="32"/>
      <c r="F69" s="71"/>
      <c r="G69" s="71"/>
      <c r="H69" s="71"/>
      <c r="I69" s="71"/>
      <c r="J69" s="71"/>
      <c r="K69" s="71"/>
      <c r="L69" s="32"/>
      <c r="M69" s="33"/>
    </row>
    <row r="70" spans="1:13" s="8" customFormat="1" ht="16.5">
      <c r="A70" s="67"/>
      <c r="B70" s="68"/>
      <c r="C70" s="72" t="s">
        <v>15</v>
      </c>
      <c r="D70" s="52" t="s">
        <v>21</v>
      </c>
      <c r="E70" s="32"/>
      <c r="F70" s="52"/>
      <c r="G70" s="52"/>
      <c r="H70" s="52"/>
      <c r="I70" s="52"/>
      <c r="J70" s="52"/>
      <c r="K70" s="52"/>
      <c r="L70" s="53"/>
      <c r="M70" s="54"/>
    </row>
    <row r="71" spans="1:13" s="8" customFormat="1" ht="16.5">
      <c r="A71" s="67"/>
      <c r="B71" s="68"/>
      <c r="C71" s="69" t="s">
        <v>24</v>
      </c>
      <c r="D71" s="70" t="s">
        <v>1</v>
      </c>
      <c r="E71" s="32"/>
      <c r="F71" s="71"/>
      <c r="G71" s="71"/>
      <c r="H71" s="71"/>
      <c r="I71" s="71"/>
      <c r="J71" s="71"/>
      <c r="K71" s="71"/>
      <c r="L71" s="32"/>
      <c r="M71" s="33"/>
    </row>
    <row r="72" spans="1:13" s="8" customFormat="1" ht="17.25" thickBot="1">
      <c r="A72" s="73"/>
      <c r="B72" s="74"/>
      <c r="C72" s="75" t="s">
        <v>15</v>
      </c>
      <c r="D72" s="76" t="s">
        <v>21</v>
      </c>
      <c r="E72" s="76"/>
      <c r="F72" s="76"/>
      <c r="G72" s="76"/>
      <c r="H72" s="76"/>
      <c r="I72" s="76"/>
      <c r="J72" s="76"/>
      <c r="K72" s="76"/>
      <c r="L72" s="77"/>
      <c r="M72" s="78"/>
    </row>
    <row r="73" spans="1:13" s="8" customFormat="1" ht="16.5">
      <c r="A73" s="67"/>
      <c r="B73" s="68"/>
      <c r="C73" s="114" t="s">
        <v>61</v>
      </c>
      <c r="D73" s="70" t="s">
        <v>1</v>
      </c>
      <c r="E73" s="32">
        <v>3</v>
      </c>
      <c r="F73" s="71"/>
      <c r="G73" s="71"/>
      <c r="H73" s="71"/>
      <c r="I73" s="71"/>
      <c r="J73" s="71"/>
      <c r="K73" s="71"/>
      <c r="L73" s="32"/>
      <c r="M73" s="33"/>
    </row>
    <row r="74" spans="1:13" s="8" customFormat="1" ht="16.5">
      <c r="A74" s="67"/>
      <c r="B74" s="68"/>
      <c r="C74" s="72" t="s">
        <v>15</v>
      </c>
      <c r="D74" s="52" t="s">
        <v>21</v>
      </c>
      <c r="E74" s="32"/>
      <c r="F74" s="52"/>
      <c r="G74" s="52"/>
      <c r="H74" s="52"/>
      <c r="I74" s="52"/>
      <c r="J74" s="52"/>
      <c r="K74" s="52"/>
      <c r="L74" s="53"/>
      <c r="M74" s="54"/>
    </row>
    <row r="75" spans="1:13" s="8" customFormat="1" ht="33">
      <c r="A75" s="67"/>
      <c r="B75" s="68"/>
      <c r="C75" s="114" t="s">
        <v>34</v>
      </c>
      <c r="D75" s="70" t="s">
        <v>1</v>
      </c>
      <c r="E75" s="32">
        <v>18</v>
      </c>
      <c r="F75" s="71"/>
      <c r="G75" s="71"/>
      <c r="H75" s="71"/>
      <c r="I75" s="71"/>
      <c r="J75" s="71"/>
      <c r="K75" s="71"/>
      <c r="L75" s="32"/>
      <c r="M75" s="33"/>
    </row>
    <row r="76" spans="1:13" s="8" customFormat="1" ht="30.75" thickBot="1">
      <c r="A76" s="73"/>
      <c r="B76" s="74"/>
      <c r="C76" s="80" t="s">
        <v>35</v>
      </c>
      <c r="D76" s="76" t="s">
        <v>21</v>
      </c>
      <c r="E76" s="76"/>
      <c r="F76" s="76"/>
      <c r="G76" s="76"/>
      <c r="H76" s="76"/>
      <c r="I76" s="76"/>
      <c r="J76" s="76"/>
      <c r="K76" s="76"/>
      <c r="L76" s="77"/>
      <c r="M76" s="78"/>
    </row>
    <row r="77" spans="1:12" s="8" customFormat="1" ht="16.5">
      <c r="A77" s="14"/>
      <c r="B77" s="5"/>
      <c r="C77" s="9"/>
      <c r="D77" s="3"/>
      <c r="E77" s="3"/>
      <c r="F77" s="3"/>
      <c r="G77" s="3"/>
      <c r="H77" s="3"/>
      <c r="I77" s="3"/>
      <c r="J77" s="3"/>
      <c r="K77" s="3"/>
      <c r="L77" s="3"/>
    </row>
    <row r="78" spans="1:12" s="8" customFormat="1" ht="16.5">
      <c r="A78" s="14"/>
      <c r="B78" s="5"/>
      <c r="C78" s="9"/>
      <c r="D78" s="3"/>
      <c r="E78" s="3"/>
      <c r="F78" s="3"/>
      <c r="G78" s="3"/>
      <c r="H78" s="3"/>
      <c r="I78" s="3"/>
      <c r="J78" s="3"/>
      <c r="K78" s="3"/>
      <c r="L78" s="3"/>
    </row>
    <row r="79" spans="1:12" s="8" customFormat="1" ht="16.5">
      <c r="A79" s="14"/>
      <c r="B79" s="5"/>
      <c r="C79" s="9"/>
      <c r="D79" s="3"/>
      <c r="E79" s="3"/>
      <c r="F79" s="3"/>
      <c r="G79" s="3"/>
      <c r="H79" s="3"/>
      <c r="I79" s="3"/>
      <c r="J79" s="3"/>
      <c r="K79" s="3"/>
      <c r="L79" s="3"/>
    </row>
    <row r="80" spans="1:12" s="8" customFormat="1" ht="16.5">
      <c r="A80" s="14"/>
      <c r="B80" s="5"/>
      <c r="C80" s="9"/>
      <c r="D80" s="3"/>
      <c r="E80" s="3"/>
      <c r="F80" s="3"/>
      <c r="G80" s="3"/>
      <c r="H80" s="3"/>
      <c r="I80" s="3"/>
      <c r="J80" s="3"/>
      <c r="K80" s="3"/>
      <c r="L80" s="3"/>
    </row>
    <row r="81" spans="1:12" s="8" customFormat="1" ht="16.5">
      <c r="A81" s="14"/>
      <c r="B81" s="5"/>
      <c r="C81" s="9"/>
      <c r="D81" s="3"/>
      <c r="E81" s="3"/>
      <c r="F81" s="3"/>
      <c r="G81" s="3"/>
      <c r="H81" s="3"/>
      <c r="I81" s="3"/>
      <c r="J81" s="3"/>
      <c r="K81" s="3"/>
      <c r="L81" s="3"/>
    </row>
    <row r="82" spans="1:12" s="8" customFormat="1" ht="16.5">
      <c r="A82" s="14"/>
      <c r="B82" s="5"/>
      <c r="C82" s="9"/>
      <c r="D82" s="3"/>
      <c r="E82" s="3"/>
      <c r="F82" s="3"/>
      <c r="G82" s="3"/>
      <c r="H82" s="3"/>
      <c r="I82" s="3"/>
      <c r="J82" s="3"/>
      <c r="K82" s="3"/>
      <c r="L82" s="3"/>
    </row>
    <row r="83" spans="1:12" s="8" customFormat="1" ht="16.5">
      <c r="A83" s="14"/>
      <c r="B83" s="5"/>
      <c r="C83" s="9"/>
      <c r="D83" s="3"/>
      <c r="E83" s="3"/>
      <c r="F83" s="3"/>
      <c r="G83" s="3"/>
      <c r="H83" s="3"/>
      <c r="I83" s="3"/>
      <c r="J83" s="3"/>
      <c r="K83" s="3"/>
      <c r="L83" s="3"/>
    </row>
    <row r="84" spans="1:12" s="8" customFormat="1" ht="16.5">
      <c r="A84" s="14"/>
      <c r="B84" s="5"/>
      <c r="C84" s="9"/>
      <c r="D84" s="3"/>
      <c r="E84" s="3"/>
      <c r="F84" s="3"/>
      <c r="G84" s="3"/>
      <c r="H84" s="3"/>
      <c r="I84" s="3"/>
      <c r="J84" s="3"/>
      <c r="K84" s="3"/>
      <c r="L84" s="3"/>
    </row>
    <row r="85" spans="1:12" s="8" customFormat="1" ht="16.5">
      <c r="A85" s="14"/>
      <c r="B85" s="5"/>
      <c r="C85" s="9"/>
      <c r="D85" s="3"/>
      <c r="E85" s="3"/>
      <c r="F85" s="3"/>
      <c r="G85" s="3"/>
      <c r="H85" s="3"/>
      <c r="I85" s="3"/>
      <c r="J85" s="3"/>
      <c r="K85" s="3"/>
      <c r="L85" s="3"/>
    </row>
    <row r="86" spans="1:12" s="8" customFormat="1" ht="16.5">
      <c r="A86" s="14"/>
      <c r="B86" s="5"/>
      <c r="C86" s="9"/>
      <c r="D86" s="3"/>
      <c r="E86" s="3"/>
      <c r="F86" s="3"/>
      <c r="G86" s="3"/>
      <c r="H86" s="3"/>
      <c r="I86" s="3"/>
      <c r="J86" s="3"/>
      <c r="K86" s="3"/>
      <c r="L86" s="3"/>
    </row>
    <row r="87" spans="1:12" s="8" customFormat="1" ht="16.5">
      <c r="A87" s="14"/>
      <c r="B87" s="5"/>
      <c r="C87" s="9"/>
      <c r="D87" s="3"/>
      <c r="E87" s="3"/>
      <c r="F87" s="3"/>
      <c r="G87" s="3"/>
      <c r="H87" s="3"/>
      <c r="I87" s="3"/>
      <c r="J87" s="3"/>
      <c r="K87" s="3"/>
      <c r="L87" s="3"/>
    </row>
    <row r="88" spans="1:12" s="8" customFormat="1" ht="16.5">
      <c r="A88" s="14"/>
      <c r="B88" s="5"/>
      <c r="C88" s="9"/>
      <c r="D88" s="3"/>
      <c r="E88" s="3"/>
      <c r="F88" s="3"/>
      <c r="G88" s="3"/>
      <c r="H88" s="3"/>
      <c r="I88" s="3"/>
      <c r="J88" s="3"/>
      <c r="K88" s="3"/>
      <c r="L88" s="3"/>
    </row>
    <row r="89" spans="1:12" s="8" customFormat="1" ht="16.5">
      <c r="A89" s="14"/>
      <c r="B89" s="5"/>
      <c r="C89" s="9"/>
      <c r="D89" s="3"/>
      <c r="E89" s="3"/>
      <c r="F89" s="3"/>
      <c r="G89" s="3"/>
      <c r="H89" s="3"/>
      <c r="I89" s="3"/>
      <c r="J89" s="3"/>
      <c r="K89" s="3"/>
      <c r="L89" s="3"/>
    </row>
    <row r="90" spans="1:12" s="8" customFormat="1" ht="16.5">
      <c r="A90" s="14"/>
      <c r="B90" s="5"/>
      <c r="C90" s="9"/>
      <c r="D90" s="3"/>
      <c r="E90" s="3"/>
      <c r="F90" s="3"/>
      <c r="G90" s="3"/>
      <c r="H90" s="3"/>
      <c r="I90" s="3"/>
      <c r="J90" s="3"/>
      <c r="K90" s="3"/>
      <c r="L90" s="3"/>
    </row>
    <row r="91" spans="1:12" s="8" customFormat="1" ht="16.5">
      <c r="A91" s="14"/>
      <c r="B91" s="5"/>
      <c r="C91" s="9"/>
      <c r="D91" s="3"/>
      <c r="E91" s="3"/>
      <c r="F91" s="3"/>
      <c r="G91" s="3"/>
      <c r="H91" s="3"/>
      <c r="I91" s="3"/>
      <c r="J91" s="3"/>
      <c r="K91" s="3"/>
      <c r="L91" s="3"/>
    </row>
    <row r="92" spans="1:12" s="8" customFormat="1" ht="16.5">
      <c r="A92" s="14"/>
      <c r="B92" s="5"/>
      <c r="C92" s="9"/>
      <c r="D92" s="3"/>
      <c r="E92" s="3"/>
      <c r="F92" s="3"/>
      <c r="G92" s="3"/>
      <c r="H92" s="3"/>
      <c r="I92" s="3"/>
      <c r="J92" s="3"/>
      <c r="K92" s="3"/>
      <c r="L92" s="3"/>
    </row>
    <row r="93" spans="1:12" s="8" customFormat="1" ht="16.5">
      <c r="A93" s="14"/>
      <c r="B93" s="5"/>
      <c r="C93" s="9"/>
      <c r="D93" s="3"/>
      <c r="E93" s="3"/>
      <c r="F93" s="3"/>
      <c r="G93" s="3"/>
      <c r="H93" s="3"/>
      <c r="I93" s="3"/>
      <c r="J93" s="3"/>
      <c r="K93" s="3"/>
      <c r="L93" s="3"/>
    </row>
    <row r="94" spans="1:12" s="8" customFormat="1" ht="16.5">
      <c r="A94" s="14"/>
      <c r="B94" s="5"/>
      <c r="C94" s="9"/>
      <c r="D94" s="3"/>
      <c r="E94" s="3"/>
      <c r="F94" s="3"/>
      <c r="G94" s="3"/>
      <c r="H94" s="3"/>
      <c r="I94" s="3"/>
      <c r="J94" s="3"/>
      <c r="K94" s="3"/>
      <c r="L94" s="3"/>
    </row>
    <row r="95" spans="1:12" s="8" customFormat="1" ht="16.5">
      <c r="A95" s="14"/>
      <c r="B95" s="5"/>
      <c r="C95" s="9"/>
      <c r="D95" s="3"/>
      <c r="E95" s="3"/>
      <c r="F95" s="3"/>
      <c r="G95" s="3"/>
      <c r="H95" s="3"/>
      <c r="I95" s="3"/>
      <c r="J95" s="3"/>
      <c r="K95" s="3"/>
      <c r="L95" s="3"/>
    </row>
    <row r="96" spans="1:12" s="8" customFormat="1" ht="16.5">
      <c r="A96" s="14"/>
      <c r="B96" s="5"/>
      <c r="C96" s="9"/>
      <c r="D96" s="3"/>
      <c r="E96" s="3"/>
      <c r="F96" s="3"/>
      <c r="G96" s="3"/>
      <c r="H96" s="3"/>
      <c r="I96" s="3"/>
      <c r="J96" s="3"/>
      <c r="K96" s="3"/>
      <c r="L96" s="3"/>
    </row>
    <row r="97" spans="1:12" s="8" customFormat="1" ht="16.5">
      <c r="A97" s="14"/>
      <c r="B97" s="5"/>
      <c r="C97" s="9"/>
      <c r="D97" s="3"/>
      <c r="E97" s="3"/>
      <c r="F97" s="3"/>
      <c r="G97" s="3"/>
      <c r="H97" s="3"/>
      <c r="I97" s="3"/>
      <c r="J97" s="3"/>
      <c r="K97" s="3"/>
      <c r="L97" s="3"/>
    </row>
    <row r="98" spans="1:12" s="8" customFormat="1" ht="16.5">
      <c r="A98" s="14"/>
      <c r="B98" s="5"/>
      <c r="C98" s="9"/>
      <c r="D98" s="3"/>
      <c r="E98" s="3"/>
      <c r="F98" s="3"/>
      <c r="G98" s="3"/>
      <c r="H98" s="3"/>
      <c r="I98" s="3"/>
      <c r="J98" s="3"/>
      <c r="K98" s="3"/>
      <c r="L98" s="3"/>
    </row>
    <row r="99" spans="1:12" s="8" customFormat="1" ht="16.5">
      <c r="A99" s="14"/>
      <c r="B99" s="5"/>
      <c r="C99" s="9"/>
      <c r="D99" s="3"/>
      <c r="E99" s="3"/>
      <c r="F99" s="3"/>
      <c r="G99" s="3"/>
      <c r="H99" s="3"/>
      <c r="I99" s="3"/>
      <c r="J99" s="3"/>
      <c r="K99" s="3"/>
      <c r="L99" s="3"/>
    </row>
    <row r="100" spans="1:12" s="8" customFormat="1" ht="16.5">
      <c r="A100" s="14"/>
      <c r="B100" s="5"/>
      <c r="C100" s="9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8" customFormat="1" ht="16.5">
      <c r="A101" s="14"/>
      <c r="B101" s="5"/>
      <c r="C101" s="9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8" customFormat="1" ht="16.5">
      <c r="A102" s="14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4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4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4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4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4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4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4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4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4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4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4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4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4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4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4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4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4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4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4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4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4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4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4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4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4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4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4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4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4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4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4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4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4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4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4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4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4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4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4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4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4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4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4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4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4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4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4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4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4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4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4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4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4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4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4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4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4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4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4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4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4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4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4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4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4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</sheetData>
  <sheetProtection/>
  <mergeCells count="13">
    <mergeCell ref="K5:L5"/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  <mergeCell ref="G5:H5"/>
    <mergeCell ref="I5:J5"/>
  </mergeCells>
  <conditionalFormatting sqref="G53:H59 G36:H38 G45:H46 C9:F11 D12:D13 C15:F67">
    <cfRule type="cellIs" priority="3" dxfId="3" operator="equal" stopIfTrue="1">
      <formula>0</formula>
    </cfRule>
  </conditionalFormatting>
  <conditionalFormatting sqref="D20:M21 B20:B21 D15:D19 C36:C38 C45:C46 A47:C62 D9:M10 B9:B10 D11 D22:D67 E31:M62">
    <cfRule type="cellIs" priority="2" dxfId="4" operator="equal" stopIfTrue="1">
      <formula>8223.307275</formula>
    </cfRule>
  </conditionalFormatting>
  <conditionalFormatting sqref="C36:M38 C45:M46 C53:M59">
    <cfRule type="cellIs" priority="1" dxfId="5" operator="equal">
      <formula>0</formula>
    </cfRule>
  </conditionalFormatting>
  <printOptions/>
  <pageMargins left="0.31496062992125984" right="0.11811023622047245" top="0.5511811023622047" bottom="0.5511811023622047" header="0.5118110236220472" footer="0.5118110236220472"/>
  <pageSetup fitToHeight="20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Training User</cp:lastModifiedBy>
  <cp:lastPrinted>2021-05-27T12:58:55Z</cp:lastPrinted>
  <dcterms:created xsi:type="dcterms:W3CDTF">2011-10-05T13:08:43Z</dcterms:created>
  <dcterms:modified xsi:type="dcterms:W3CDTF">2021-07-26T09:11:23Z</dcterms:modified>
  <cp:category/>
  <cp:version/>
  <cp:contentType/>
  <cp:contentStatus/>
</cp:coreProperties>
</file>