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595" windowHeight="121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81" i="1" l="1"/>
  <c r="F80" i="1" l="1"/>
  <c r="H80" i="1" s="1"/>
  <c r="H79" i="1"/>
  <c r="F78" i="1"/>
  <c r="H78" i="1" s="1"/>
  <c r="F77" i="1"/>
  <c r="H77" i="1" s="1"/>
  <c r="F76" i="1"/>
  <c r="H76" i="1" s="1"/>
  <c r="F74" i="1"/>
  <c r="H74" i="1" s="1"/>
  <c r="F73" i="1"/>
  <c r="H73" i="1" s="1"/>
  <c r="F71" i="1"/>
  <c r="H71" i="1" s="1"/>
  <c r="H70" i="1"/>
  <c r="F69" i="1"/>
  <c r="H69" i="1" s="1"/>
  <c r="F68" i="1"/>
  <c r="H68" i="1" s="1"/>
  <c r="F67" i="1"/>
  <c r="H67" i="1" s="1"/>
  <c r="F65" i="1"/>
  <c r="H65" i="1" s="1"/>
  <c r="F64" i="1"/>
  <c r="H64" i="1" s="1"/>
  <c r="F62" i="1"/>
  <c r="H62" i="1" s="1"/>
  <c r="F61" i="1"/>
  <c r="H61" i="1" s="1"/>
  <c r="H60" i="1"/>
  <c r="F59" i="1"/>
  <c r="H59" i="1" s="1"/>
  <c r="F58" i="1"/>
  <c r="H58" i="1" s="1"/>
  <c r="F57" i="1"/>
  <c r="H57" i="1" s="1"/>
  <c r="F55" i="1"/>
  <c r="H55" i="1" s="1"/>
  <c r="F54" i="1"/>
  <c r="H54" i="1" s="1"/>
  <c r="F52" i="1"/>
  <c r="H52" i="1" s="1"/>
  <c r="F51" i="1"/>
  <c r="H51" i="1" s="1"/>
  <c r="F49" i="1"/>
  <c r="H49" i="1" s="1"/>
  <c r="F48" i="1"/>
  <c r="H48" i="1" s="1"/>
  <c r="H47" i="1"/>
  <c r="H46" i="1"/>
  <c r="H45" i="1"/>
  <c r="F44" i="1"/>
  <c r="H44" i="1" s="1"/>
  <c r="F43" i="1"/>
  <c r="H43" i="1" s="1"/>
  <c r="F41" i="1"/>
  <c r="H41" i="1" s="1"/>
  <c r="H40" i="1" s="1"/>
  <c r="F39" i="1"/>
  <c r="H39" i="1" s="1"/>
  <c r="F38" i="1"/>
  <c r="H38" i="1" s="1"/>
  <c r="H37" i="1"/>
  <c r="F36" i="1"/>
  <c r="H36" i="1" s="1"/>
  <c r="F35" i="1"/>
  <c r="H35" i="1" s="1"/>
  <c r="F34" i="1"/>
  <c r="H34" i="1" s="1"/>
  <c r="F32" i="1"/>
  <c r="H32" i="1" s="1"/>
  <c r="F31" i="1"/>
  <c r="H31" i="1" s="1"/>
  <c r="F29" i="1"/>
  <c r="H29" i="1" s="1"/>
  <c r="H28" i="1" s="1"/>
  <c r="F27" i="1"/>
  <c r="H27" i="1" s="1"/>
  <c r="H26" i="1" s="1"/>
  <c r="F25" i="1"/>
  <c r="H25" i="1" s="1"/>
  <c r="F24" i="1"/>
  <c r="H24" i="1" s="1"/>
  <c r="H23" i="1"/>
  <c r="F22" i="1"/>
  <c r="H22" i="1" s="1"/>
  <c r="F21" i="1"/>
  <c r="H21" i="1" s="1"/>
  <c r="F19" i="1"/>
  <c r="H19" i="1" s="1"/>
  <c r="F18" i="1"/>
  <c r="H18" i="1" s="1"/>
  <c r="F16" i="1"/>
  <c r="H16" i="1" s="1"/>
  <c r="F15" i="1"/>
  <c r="H15" i="1" s="1"/>
  <c r="H13" i="1"/>
  <c r="F12" i="1"/>
  <c r="H12" i="1" s="1"/>
  <c r="F11" i="1"/>
  <c r="H11" i="1" s="1"/>
  <c r="F9" i="1"/>
  <c r="H9" i="1" s="1"/>
  <c r="F8" i="1"/>
  <c r="H8" i="1" s="1"/>
  <c r="H17" i="1" l="1"/>
  <c r="H66" i="1"/>
  <c r="H53" i="1"/>
  <c r="H10" i="1"/>
  <c r="H14" i="1"/>
  <c r="H72" i="1"/>
  <c r="H33" i="1"/>
  <c r="H50" i="1"/>
  <c r="H63" i="1"/>
  <c r="H7" i="1"/>
  <c r="H30" i="1"/>
  <c r="H42" i="1"/>
  <c r="H20" i="1"/>
  <c r="H56" i="1"/>
  <c r="H75" i="1"/>
  <c r="H82" i="1" l="1"/>
  <c r="H83" i="1" s="1"/>
  <c r="H84" i="1" s="1"/>
  <c r="H85" i="1" s="1"/>
  <c r="H86" i="1" s="1"/>
  <c r="H87" i="1" l="1"/>
  <c r="H88" i="1" s="1"/>
  <c r="H89" i="1" s="1"/>
  <c r="H90" i="1" s="1"/>
</calcChain>
</file>

<file path=xl/sharedStrings.xml><?xml version="1.0" encoding="utf-8"?>
<sst xmlns="http://schemas.openxmlformats.org/spreadsheetml/2006/main" count="191" uniqueCount="107">
  <si>
    <t>ლოკალური ხარჯთაღრიცხვა #1-1</t>
  </si>
  <si>
    <t>სამშენებლო სამუშაოები</t>
  </si>
  <si>
    <t>#</t>
  </si>
  <si>
    <t>safuZveli</t>
  </si>
  <si>
    <t>samuSaos dasaxeleba</t>
  </si>
  <si>
    <t>ganzomilebis erTeuli</t>
  </si>
  <si>
    <t>raodenoba</t>
  </si>
  <si>
    <t>saxarjT-aRricxvo Rirebuleba</t>
  </si>
  <si>
    <t>ganzomilebis erTeulze</t>
  </si>
  <si>
    <t>saproeqto monacemebze</t>
  </si>
  <si>
    <t>sul</t>
  </si>
  <si>
    <t xml:space="preserve">ს.ნ და წ .IV-2-84 46-23-2 </t>
  </si>
  <si>
    <t xml:space="preserve">არსებული ანაკრები ბეტონის ბორდიურის დემონტაჟი </t>
  </si>
  <si>
    <t>გრ.მ</t>
  </si>
  <si>
    <t>შრომითი დანახარჯი</t>
  </si>
  <si>
    <t>კაც/სთ</t>
  </si>
  <si>
    <t xml:space="preserve">მანქანები </t>
  </si>
  <si>
    <t>ლარი</t>
  </si>
  <si>
    <t>სნ და წ
IV-2-82
27-9-4</t>
  </si>
  <si>
    <t xml:space="preserve">დაზიანებული სარინელისა და ეზოში ბეტონის საფარის დემონტაჟი </t>
  </si>
  <si>
    <r>
      <t>100მ</t>
    </r>
    <r>
      <rPr>
        <b/>
        <vertAlign val="superscript"/>
        <sz val="9"/>
        <rFont val="Sylfaen"/>
        <family val="1"/>
      </rPr>
      <t>3</t>
    </r>
  </si>
  <si>
    <t>14-319</t>
  </si>
  <si>
    <t>ბულდოზერი   79კვტ  (109 ცხ.ძ)</t>
  </si>
  <si>
    <t>მან/სთ</t>
  </si>
  <si>
    <t>ტ</t>
  </si>
  <si>
    <t xml:space="preserve">შრომის დანახარჯი  </t>
  </si>
  <si>
    <t>სამშენებლო ნარჩენების  გატანა 10 კმ მანძილზე</t>
  </si>
  <si>
    <t>სნ. და წ. IV-2-82 t1 cx.1-78-3</t>
  </si>
  <si>
    <t>ტრანშეს გათხრა დ=300 გოფრირებული მილის მოსაწყობად ექსკავატორით</t>
  </si>
  <si>
    <t>100 მ3</t>
  </si>
  <si>
    <t>ექსკავატორი ჩამჩით 0,5კბ.მ</t>
  </si>
  <si>
    <t>სნ. და წ. IV-2-84t-4 27-7-1 მისად</t>
  </si>
  <si>
    <t>ქვიშის საფუძვლის მოწყობა</t>
  </si>
  <si>
    <t>100მ3</t>
  </si>
  <si>
    <t>kac/sT</t>
  </si>
  <si>
    <t>ქვიშა</t>
  </si>
  <si>
    <t>მ3</t>
  </si>
  <si>
    <t>სნ. და წ. IV-2-82t-3 cx. 22-8-8</t>
  </si>
  <si>
    <t>საკანალიზაციო გოფრირებული მილის   მოწყობა (გადასაბმელებით) SN-8 d-300მმ</t>
  </si>
  <si>
    <t>1000მ</t>
  </si>
  <si>
    <t>მანქანები</t>
  </si>
  <si>
    <t>გეოტექსტილი</t>
  </si>
  <si>
    <t>კვ.მ</t>
  </si>
  <si>
    <t xml:space="preserve">გოფრირებული მილი SN-8  d-300მმ </t>
  </si>
  <si>
    <t>გ/მ</t>
  </si>
  <si>
    <t>სხვა მასალა</t>
  </si>
  <si>
    <t>სნ. და წ. IV-2-82t-1 cx 1.31-6</t>
  </si>
  <si>
    <t xml:space="preserve">გრუნტის უკუჩაყრა </t>
  </si>
  <si>
    <t>1000 მ3</t>
  </si>
  <si>
    <t>ბულდოზერი 96(130)</t>
  </si>
  <si>
    <t>s.n. da w. IV-2-82 t-1 cx1.80-3</t>
  </si>
  <si>
    <t>გრუნტის გათხრა ხელით სანიაღვრე არხის მოსაწყობად</t>
  </si>
  <si>
    <t>სნ და წ ტ-2-84 27-7-2</t>
  </si>
  <si>
    <t xml:space="preserve">მოსამზადებელი ფენის მოწყობა ღორღისაგან ფრაქცია 5-20 მმ  (სისქე 10სმ) </t>
  </si>
  <si>
    <r>
      <t xml:space="preserve"> მ</t>
    </r>
    <r>
      <rPr>
        <b/>
        <vertAlign val="superscript"/>
        <sz val="9"/>
        <rFont val="Sylfaen"/>
        <family val="1"/>
        <charset val="204"/>
      </rPr>
      <t>3</t>
    </r>
  </si>
  <si>
    <t>ღორღი</t>
  </si>
  <si>
    <t>კბ.მ.</t>
  </si>
  <si>
    <t>სნ. და წ. IV-2-82t-3 cx. 23-15-2</t>
  </si>
  <si>
    <t xml:space="preserve">რ/ბეტონის სანიაღვრე არხის მოწყობა </t>
  </si>
  <si>
    <t>10მ3</t>
  </si>
  <si>
    <t>ბეტონი ბ-20</t>
  </si>
  <si>
    <t>არმატურა  A-III  დ=10</t>
  </si>
  <si>
    <t>ყალიბის ფარი</t>
  </si>
  <si>
    <t>გრუნტის გათხრა ხელით სანიაღვრე ჭების მოსაწყობად</t>
  </si>
  <si>
    <t>სნ. და წ. IV-2-82t-3 cx. 22-30-1</t>
  </si>
  <si>
    <t xml:space="preserve"> 1000 მმ შიგა დიამეტრის ჭის მოწყობა ასაწყობი  რ/ბეტონის ელემენტებისაგან 18 cali </t>
  </si>
  <si>
    <t>კუბ.მ.</t>
  </si>
  <si>
    <t xml:space="preserve">შრომითი დანახარჯები </t>
  </si>
  <si>
    <t>სხვადასხვა მანქანები</t>
  </si>
  <si>
    <t>რკ/ბეტონი ჭის ძირი</t>
  </si>
  <si>
    <t>ცალი</t>
  </si>
  <si>
    <t>რკ/ბეტონი ჭის რგოლi ჰ-2.5მ, დ-1.0მ</t>
  </si>
  <si>
    <t>რკ/ბეტონი ჭის სახურავი თუჯის ხუფით</t>
  </si>
  <si>
    <t>ცემენტის ხსნარი 1:2</t>
  </si>
  <si>
    <t>კბმ</t>
  </si>
  <si>
    <t>სხვა მასალები</t>
  </si>
  <si>
    <t>მოსამზადებელი ფენის მოწყობა ღორღისაგან ფრაქცია 5-20 მმ  (სისქე 10სმ) ბორდიურების მოსაწყობად</t>
  </si>
  <si>
    <r>
      <t>100 მ</t>
    </r>
    <r>
      <rPr>
        <b/>
        <vertAlign val="superscript"/>
        <sz val="9"/>
        <rFont val="Sylfaen"/>
        <family val="1"/>
        <charset val="204"/>
      </rPr>
      <t>3</t>
    </r>
  </si>
  <si>
    <t xml:space="preserve">27-19 </t>
  </si>
  <si>
    <t>ბეტონის ბორდიურების მოწყობა  (15*30)</t>
  </si>
  <si>
    <t>შრომითი დანახარჯები</t>
  </si>
  <si>
    <t>სხვა მანქანა</t>
  </si>
  <si>
    <t>ბორდიური 15*30</t>
  </si>
  <si>
    <t>ბეტონი ბ-7.5</t>
  </si>
  <si>
    <r>
      <t>მ</t>
    </r>
    <r>
      <rPr>
        <vertAlign val="superscript"/>
        <sz val="9"/>
        <rFont val="Sylfaen"/>
        <family val="1"/>
        <charset val="204"/>
      </rPr>
      <t>3</t>
    </r>
  </si>
  <si>
    <t xml:space="preserve">ქვიშა </t>
  </si>
  <si>
    <t>l</t>
  </si>
  <si>
    <t xml:space="preserve">მოსამზადებელი ფენის მოწყობა ღორღისაგან ფრაქცია 5-20 მმ  სარინელის მოსაწყობად (სისქე 10სმ) </t>
  </si>
  <si>
    <t>სნ დაწ, IV-2-82  6-16-1</t>
  </si>
  <si>
    <r>
      <t>მ</t>
    </r>
    <r>
      <rPr>
        <b/>
        <vertAlign val="superscript"/>
        <sz val="9"/>
        <rFont val="Sylfaen"/>
        <family val="1"/>
        <charset val="204"/>
      </rPr>
      <t>3</t>
    </r>
  </si>
  <si>
    <t>ბეტონი B-20</t>
  </si>
  <si>
    <t xml:space="preserve"> არმატურა დ-6მმ ბიჯი 20სმ</t>
  </si>
  <si>
    <r>
      <t>მ</t>
    </r>
    <r>
      <rPr>
        <vertAlign val="superscript"/>
        <sz val="9"/>
        <rFont val="Sylfaen"/>
        <family val="1"/>
        <charset val="204"/>
      </rPr>
      <t>2</t>
    </r>
  </si>
  <si>
    <t xml:space="preserve">სხვა მასალები </t>
  </si>
  <si>
    <t xml:space="preserve">მოსამზადებელი ფენის მოწყობა ღორღისაგან ფრაქცია 5-20 მმ  ბეტონის ფილის მოსაწყობად (სისქე 10სმ) </t>
  </si>
  <si>
    <t xml:space="preserve"> ბეტონის ფილის  მოწყობა,  სისქით 10სმ, ბეტონი B-18,5   არმატურის ბადით დ-6 მმ ბიჯი 20სმ  და წყლის გადასაყვანი ზედაპირის ქანობის მოწყობა პროექტით </t>
  </si>
  <si>
    <t>ბეტონი B-18,5</t>
  </si>
  <si>
    <t>ჯამი</t>
  </si>
  <si>
    <t>ზედნადები ხარჯები</t>
  </si>
  <si>
    <t>გეგმიური დაგროვება</t>
  </si>
  <si>
    <t>თავი I  ჯამი</t>
  </si>
  <si>
    <t xml:space="preserve"> ბეტონის სარინელის  მოწყობა,  სისქით 10სმ, სიგანით 1მ, ბეტონი B-20   არმატურის ბადით დ-6 მმ ბიჯი 20სმ  და წყლის გადასაყვანი ზედაპირის ქანობის მოწყობა პროექტით </t>
  </si>
  <si>
    <t>ქობულეთის მუნიციპალიტეტის სოფელ ბობოყვათის სკოლის უკანა ტერიტორიის კეთილმოწყობა</t>
  </si>
  <si>
    <t xml:space="preserve">რეზერვი გაუთვალისწინებელ სამუშაოებზე   5% </t>
  </si>
  <si>
    <t>დღგ 18%</t>
  </si>
  <si>
    <t>ზედმეტი გრუნტის დატვირთვა ავტოთვითმცლელზე და  გატანა 10 კმ მანძილზე</t>
  </si>
  <si>
    <t>გრუნტის დამუშავება ბულდოზერით სარინელის, ბორდიურებისა და ბეტონის ფილის  მოსაწყობად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</si>
</sst>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₾_-;\-* #,##0.00\ _₾_-;_-* &quot;-&quot;??\ _₾_-;_-@_-"/>
    <numFmt numFmtId="164" formatCode="_(* #,##0.00_);_(* \(#,##0.00\);_(* &quot;-&quot;??_);_(@_)"/>
    <numFmt numFmtId="165" formatCode="0.0"/>
    <numFmt numFmtId="166" formatCode="0.000"/>
    <numFmt numFmtId="167" formatCode="0.0000"/>
    <numFmt numFmtId="168" formatCode="_-* #,##0.000\ _₾_-;\-* #,##0.000\ _₾_-;_-* &quot;-&quot;??\ _₾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sz val="10"/>
      <name val="Arial"/>
      <family val="2"/>
      <charset val="204"/>
    </font>
    <font>
      <b/>
      <sz val="10"/>
      <name val="AcadNusx"/>
    </font>
    <font>
      <b/>
      <sz val="9"/>
      <name val="Sylfaen"/>
      <family val="1"/>
    </font>
    <font>
      <sz val="9"/>
      <name val="Sylfaen"/>
      <family val="1"/>
    </font>
    <font>
      <b/>
      <vertAlign val="superscript"/>
      <sz val="9"/>
      <name val="Sylfaen"/>
      <family val="1"/>
    </font>
    <font>
      <b/>
      <vertAlign val="superscript"/>
      <sz val="9"/>
      <name val="Sylfaen"/>
      <family val="1"/>
      <charset val="204"/>
    </font>
    <font>
      <vertAlign val="superscript"/>
      <sz val="12"/>
      <name val="Sylfaen"/>
      <family val="1"/>
      <charset val="204"/>
    </font>
    <font>
      <sz val="10"/>
      <name val="AcadNusx"/>
    </font>
    <font>
      <b/>
      <sz val="10"/>
      <name val="Arial"/>
      <family val="2"/>
    </font>
    <font>
      <vertAlign val="superscript"/>
      <sz val="9"/>
      <name val="Sylfaen"/>
      <family val="1"/>
      <charset val="204"/>
    </font>
    <font>
      <b/>
      <sz val="9"/>
      <color indexed="8"/>
      <name val="Sylfaen"/>
      <family val="1"/>
    </font>
    <font>
      <sz val="9"/>
      <color indexed="8"/>
      <name val="Sylfaen"/>
      <family val="1"/>
    </font>
    <font>
      <b/>
      <sz val="11"/>
      <color theme="1"/>
      <name val="Calibri"/>
      <family val="2"/>
      <scheme val="minor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b/>
      <sz val="1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2" fillId="0" borderId="0"/>
  </cellStyleXfs>
  <cellXfs count="110">
    <xf numFmtId="0" fontId="0" fillId="0" borderId="0" xfId="0"/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6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left" vertical="center" wrapText="1"/>
    </xf>
    <xf numFmtId="166" fontId="7" fillId="2" borderId="6" xfId="0" applyNumberFormat="1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4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wrapText="1"/>
    </xf>
    <xf numFmtId="0" fontId="6" fillId="0" borderId="6" xfId="4" applyFont="1" applyFill="1" applyBorder="1" applyAlignment="1">
      <alignment horizontal="center" vertical="center" wrapText="1"/>
    </xf>
    <xf numFmtId="2" fontId="12" fillId="0" borderId="6" xfId="4" applyNumberFormat="1" applyFont="1" applyFill="1" applyBorder="1" applyAlignment="1">
      <alignment horizontal="center" vertical="center" wrapText="1"/>
    </xf>
    <xf numFmtId="2" fontId="6" fillId="0" borderId="6" xfId="4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4" fillId="0" borderId="6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top"/>
    </xf>
    <xf numFmtId="0" fontId="3" fillId="0" borderId="6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2" fontId="3" fillId="0" borderId="6" xfId="2" applyNumberFormat="1" applyFont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8" fontId="3" fillId="2" borderId="6" xfId="1" applyNumberFormat="1" applyFont="1" applyFill="1" applyBorder="1" applyAlignment="1">
      <alignment horizontal="center" vertical="center" wrapText="1"/>
    </xf>
    <xf numFmtId="49" fontId="7" fillId="0" borderId="6" xfId="5" applyNumberFormat="1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65" fontId="15" fillId="2" borderId="6" xfId="0" applyNumberFormat="1" applyFont="1" applyFill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165" fontId="16" fillId="2" borderId="6" xfId="0" applyNumberFormat="1" applyFont="1" applyFill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2" fontId="19" fillId="2" borderId="6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65" fontId="19" fillId="0" borderId="4" xfId="0" applyNumberFormat="1" applyFont="1" applyBorder="1" applyAlignment="1">
      <alignment horizontal="center" vertical="center" wrapText="1"/>
    </xf>
    <xf numFmtId="166" fontId="19" fillId="0" borderId="4" xfId="0" applyNumberFormat="1" applyFont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2" fontId="19" fillId="0" borderId="6" xfId="0" applyNumberFormat="1" applyFont="1" applyBorder="1" applyAlignment="1">
      <alignment horizontal="center" vertical="center" wrapText="1"/>
    </xf>
    <xf numFmtId="166" fontId="19" fillId="0" borderId="6" xfId="0" applyNumberFormat="1" applyFont="1" applyBorder="1" applyAlignment="1">
      <alignment horizontal="center" vertical="center" wrapText="1"/>
    </xf>
    <xf numFmtId="166" fontId="19" fillId="2" borderId="6" xfId="0" applyNumberFormat="1" applyFont="1" applyFill="1" applyBorder="1" applyAlignment="1">
      <alignment horizontal="center" vertical="center" wrapText="1"/>
    </xf>
    <xf numFmtId="9" fontId="15" fillId="2" borderId="6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3" fontId="3" fillId="2" borderId="6" xfId="1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9" fillId="2" borderId="0" xfId="3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0" fillId="0" borderId="0" xfId="2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9" fontId="19" fillId="2" borderId="6" xfId="0" applyNumberFormat="1" applyFont="1" applyFill="1" applyBorder="1" applyAlignment="1">
      <alignment horizontal="center" vertical="center" wrapText="1"/>
    </xf>
    <xf numFmtId="9" fontId="19" fillId="0" borderId="6" xfId="0" applyNumberFormat="1" applyFont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2 2" xfId="5"/>
    <cellStyle name="Обычный 2" xfId="3"/>
    <cellStyle name="Обычный_S.S.S" xfId="4"/>
    <cellStyle name="Обычный_Лист1" xfId="2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workbookViewId="0">
      <selection activeCell="C4" sqref="C4:C5"/>
    </sheetView>
  </sheetViews>
  <sheetFormatPr defaultRowHeight="15" x14ac:dyDescent="0.25"/>
  <cols>
    <col min="1" max="1" width="3" customWidth="1"/>
    <col min="2" max="2" width="10.42578125" customWidth="1"/>
    <col min="3" max="3" width="38.5703125" customWidth="1"/>
    <col min="4" max="6" width="9.85546875" customWidth="1"/>
    <col min="7" max="7" width="9.7109375" customWidth="1"/>
    <col min="8" max="8" width="11.7109375" customWidth="1"/>
    <col min="10" max="10" width="9.5703125" bestFit="1" customWidth="1"/>
  </cols>
  <sheetData>
    <row r="1" spans="1:10" ht="44.25" customHeight="1" x14ac:dyDescent="0.25">
      <c r="A1" s="101" t="s">
        <v>102</v>
      </c>
      <c r="B1" s="101"/>
      <c r="C1" s="101"/>
      <c r="D1" s="101"/>
      <c r="E1" s="101"/>
      <c r="F1" s="101"/>
      <c r="G1" s="101"/>
      <c r="H1" s="101"/>
    </row>
    <row r="2" spans="1:10" x14ac:dyDescent="0.25">
      <c r="A2" s="102" t="s">
        <v>0</v>
      </c>
      <c r="B2" s="102"/>
      <c r="C2" s="102"/>
      <c r="D2" s="102"/>
      <c r="E2" s="102"/>
      <c r="F2" s="102"/>
      <c r="G2" s="102"/>
      <c r="H2" s="102"/>
    </row>
    <row r="3" spans="1:10" x14ac:dyDescent="0.25">
      <c r="A3" s="100" t="s">
        <v>1</v>
      </c>
      <c r="B3" s="100"/>
      <c r="C3" s="100"/>
      <c r="D3" s="100"/>
      <c r="E3" s="100"/>
      <c r="F3" s="100"/>
      <c r="G3" s="100"/>
      <c r="H3" s="100"/>
    </row>
    <row r="4" spans="1:10" ht="51" customHeight="1" x14ac:dyDescent="0.25">
      <c r="A4" s="103" t="s">
        <v>2</v>
      </c>
      <c r="B4" s="105" t="s">
        <v>3</v>
      </c>
      <c r="C4" s="103" t="s">
        <v>4</v>
      </c>
      <c r="D4" s="105" t="s">
        <v>5</v>
      </c>
      <c r="E4" s="98" t="s">
        <v>6</v>
      </c>
      <c r="F4" s="99"/>
      <c r="G4" s="98" t="s">
        <v>7</v>
      </c>
      <c r="H4" s="99"/>
    </row>
    <row r="5" spans="1:10" ht="76.5" customHeight="1" x14ac:dyDescent="0.25">
      <c r="A5" s="104"/>
      <c r="B5" s="106"/>
      <c r="C5" s="104"/>
      <c r="D5" s="107"/>
      <c r="E5" s="1" t="s">
        <v>8</v>
      </c>
      <c r="F5" s="1" t="s">
        <v>9</v>
      </c>
      <c r="G5" s="1" t="s">
        <v>8</v>
      </c>
      <c r="H5" s="2" t="s">
        <v>10</v>
      </c>
    </row>
    <row r="6" spans="1:10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10" ht="38.25" x14ac:dyDescent="0.25">
      <c r="A7" s="4">
        <v>1</v>
      </c>
      <c r="B7" s="5" t="s">
        <v>11</v>
      </c>
      <c r="C7" s="5" t="s">
        <v>12</v>
      </c>
      <c r="D7" s="6" t="s">
        <v>13</v>
      </c>
      <c r="E7" s="7"/>
      <c r="F7" s="8">
        <v>120</v>
      </c>
      <c r="G7" s="9"/>
      <c r="H7" s="10">
        <f>H8+H9</f>
        <v>0</v>
      </c>
      <c r="J7" s="96"/>
    </row>
    <row r="8" spans="1:10" x14ac:dyDescent="0.25">
      <c r="A8" s="4"/>
      <c r="B8" s="11"/>
      <c r="C8" s="12" t="s">
        <v>14</v>
      </c>
      <c r="D8" s="13" t="s">
        <v>15</v>
      </c>
      <c r="E8" s="14">
        <v>0.312</v>
      </c>
      <c r="F8" s="15">
        <f>E8*F7</f>
        <v>37.44</v>
      </c>
      <c r="G8" s="9"/>
      <c r="H8" s="16">
        <f>G8*F8</f>
        <v>0</v>
      </c>
    </row>
    <row r="9" spans="1:10" x14ac:dyDescent="0.25">
      <c r="A9" s="4"/>
      <c r="B9" s="11"/>
      <c r="C9" s="12" t="s">
        <v>16</v>
      </c>
      <c r="D9" s="17" t="s">
        <v>17</v>
      </c>
      <c r="E9" s="14">
        <v>1.6299999999999999E-2</v>
      </c>
      <c r="F9" s="15">
        <f>E9*F7</f>
        <v>1.9559999999999997</v>
      </c>
      <c r="G9" s="9"/>
      <c r="H9" s="16">
        <f>G9*F9</f>
        <v>0</v>
      </c>
    </row>
    <row r="10" spans="1:10" ht="38.25" x14ac:dyDescent="0.25">
      <c r="A10" s="4">
        <v>2</v>
      </c>
      <c r="B10" s="5" t="s">
        <v>18</v>
      </c>
      <c r="C10" s="18" t="s">
        <v>19</v>
      </c>
      <c r="D10" s="5" t="s">
        <v>20</v>
      </c>
      <c r="E10" s="6"/>
      <c r="F10" s="19">
        <v>0.22</v>
      </c>
      <c r="G10" s="9"/>
      <c r="H10" s="10">
        <f>H11+H12</f>
        <v>0</v>
      </c>
      <c r="J10" s="96"/>
    </row>
    <row r="11" spans="1:10" x14ac:dyDescent="0.25">
      <c r="A11" s="4"/>
      <c r="B11" s="13"/>
      <c r="C11" s="12" t="s">
        <v>14</v>
      </c>
      <c r="D11" s="13" t="s">
        <v>15</v>
      </c>
      <c r="E11" s="20">
        <v>183</v>
      </c>
      <c r="F11" s="20">
        <f>E11*F10</f>
        <v>40.26</v>
      </c>
      <c r="G11" s="9"/>
      <c r="H11" s="16">
        <f>G11*F11</f>
        <v>0</v>
      </c>
    </row>
    <row r="12" spans="1:10" x14ac:dyDescent="0.25">
      <c r="A12" s="4"/>
      <c r="B12" s="13" t="s">
        <v>21</v>
      </c>
      <c r="C12" s="12" t="s">
        <v>22</v>
      </c>
      <c r="D12" s="13" t="s">
        <v>23</v>
      </c>
      <c r="E12" s="21">
        <v>9.75</v>
      </c>
      <c r="F12" s="20">
        <f>E12*F10</f>
        <v>2.145</v>
      </c>
      <c r="G12" s="9"/>
      <c r="H12" s="16">
        <f>G12*F12</f>
        <v>0</v>
      </c>
    </row>
    <row r="13" spans="1:10" ht="25.5" x14ac:dyDescent="0.25">
      <c r="A13" s="27">
        <v>3</v>
      </c>
      <c r="B13" s="22">
        <v>19</v>
      </c>
      <c r="C13" s="22" t="s">
        <v>26</v>
      </c>
      <c r="D13" s="22" t="s">
        <v>24</v>
      </c>
      <c r="E13" s="22"/>
      <c r="F13" s="23">
        <v>44</v>
      </c>
      <c r="G13" s="22"/>
      <c r="H13" s="6">
        <f>G13*F13</f>
        <v>0</v>
      </c>
      <c r="J13" s="96"/>
    </row>
    <row r="14" spans="1:10" ht="38.25" x14ac:dyDescent="0.25">
      <c r="A14" s="28">
        <v>4</v>
      </c>
      <c r="B14" s="29" t="s">
        <v>27</v>
      </c>
      <c r="C14" s="30" t="s">
        <v>28</v>
      </c>
      <c r="D14" s="30" t="s">
        <v>29</v>
      </c>
      <c r="E14" s="31"/>
      <c r="F14" s="32">
        <v>11.98</v>
      </c>
      <c r="G14" s="33"/>
      <c r="H14" s="34">
        <f>H15+H16</f>
        <v>0</v>
      </c>
      <c r="J14" s="96"/>
    </row>
    <row r="15" spans="1:10" x14ac:dyDescent="0.25">
      <c r="A15" s="28"/>
      <c r="B15" s="35"/>
      <c r="C15" s="36" t="s">
        <v>14</v>
      </c>
      <c r="D15" s="37" t="s">
        <v>15</v>
      </c>
      <c r="E15" s="31">
        <v>2.06</v>
      </c>
      <c r="F15" s="31">
        <f>E15*F14</f>
        <v>24.678800000000003</v>
      </c>
      <c r="G15" s="33"/>
      <c r="H15" s="38">
        <f>G15*F15</f>
        <v>0</v>
      </c>
    </row>
    <row r="16" spans="1:10" x14ac:dyDescent="0.25">
      <c r="A16" s="28"/>
      <c r="B16" s="35"/>
      <c r="C16" s="36" t="s">
        <v>30</v>
      </c>
      <c r="D16" s="37" t="s">
        <v>23</v>
      </c>
      <c r="E16" s="31">
        <v>1.85</v>
      </c>
      <c r="F16" s="31">
        <f>E16*F14</f>
        <v>22.163</v>
      </c>
      <c r="G16" s="33"/>
      <c r="H16" s="38">
        <f>G16*F16</f>
        <v>0</v>
      </c>
    </row>
    <row r="17" spans="1:10" ht="51" x14ac:dyDescent="0.25">
      <c r="A17" s="28">
        <v>5</v>
      </c>
      <c r="B17" s="30" t="s">
        <v>31</v>
      </c>
      <c r="C17" s="30" t="s">
        <v>32</v>
      </c>
      <c r="D17" s="30" t="s">
        <v>33</v>
      </c>
      <c r="E17" s="39"/>
      <c r="F17" s="40">
        <v>3.2</v>
      </c>
      <c r="G17" s="33"/>
      <c r="H17" s="34">
        <f>H18+H19</f>
        <v>0</v>
      </c>
      <c r="J17" s="96"/>
    </row>
    <row r="18" spans="1:10" x14ac:dyDescent="0.25">
      <c r="A18" s="28"/>
      <c r="B18" s="41"/>
      <c r="C18" s="42" t="s">
        <v>14</v>
      </c>
      <c r="D18" s="31" t="s">
        <v>34</v>
      </c>
      <c r="E18" s="43">
        <v>149</v>
      </c>
      <c r="F18" s="31">
        <f>F17*E18</f>
        <v>476.8</v>
      </c>
      <c r="G18" s="33"/>
      <c r="H18" s="38">
        <f>G18*F18</f>
        <v>0</v>
      </c>
    </row>
    <row r="19" spans="1:10" x14ac:dyDescent="0.25">
      <c r="A19" s="28"/>
      <c r="B19" s="25"/>
      <c r="C19" s="42" t="s">
        <v>35</v>
      </c>
      <c r="D19" s="31" t="s">
        <v>36</v>
      </c>
      <c r="E19" s="43">
        <v>110</v>
      </c>
      <c r="F19" s="31">
        <f>F17*E19</f>
        <v>352</v>
      </c>
      <c r="G19" s="33"/>
      <c r="H19" s="38">
        <f t="shared" ref="H19" si="0">G19*F19</f>
        <v>0</v>
      </c>
    </row>
    <row r="20" spans="1:10" ht="38.25" x14ac:dyDescent="0.25">
      <c r="A20" s="28">
        <v>6</v>
      </c>
      <c r="B20" s="30" t="s">
        <v>37</v>
      </c>
      <c r="C20" s="30" t="s">
        <v>38</v>
      </c>
      <c r="D20" s="30" t="s">
        <v>39</v>
      </c>
      <c r="E20" s="44"/>
      <c r="F20" s="45">
        <v>0.58399999999999996</v>
      </c>
      <c r="G20" s="33"/>
      <c r="H20" s="34">
        <f>H21+H22+H23+H24+H25</f>
        <v>0</v>
      </c>
      <c r="J20" s="96"/>
    </row>
    <row r="21" spans="1:10" x14ac:dyDescent="0.25">
      <c r="A21" s="28"/>
      <c r="B21" s="37"/>
      <c r="C21" s="24" t="s">
        <v>14</v>
      </c>
      <c r="D21" s="37" t="s">
        <v>15</v>
      </c>
      <c r="E21" s="46">
        <v>403</v>
      </c>
      <c r="F21" s="47">
        <f>E21*F20</f>
        <v>235.35199999999998</v>
      </c>
      <c r="G21" s="33"/>
      <c r="H21" s="38">
        <f>G21*F21</f>
        <v>0</v>
      </c>
    </row>
    <row r="22" spans="1:10" x14ac:dyDescent="0.25">
      <c r="A22" s="28"/>
      <c r="B22" s="37"/>
      <c r="C22" s="24" t="s">
        <v>40</v>
      </c>
      <c r="D22" s="37" t="s">
        <v>23</v>
      </c>
      <c r="E22" s="46">
        <v>164</v>
      </c>
      <c r="F22" s="47">
        <f>E22*F20</f>
        <v>95.775999999999996</v>
      </c>
      <c r="G22" s="33"/>
      <c r="H22" s="38">
        <f t="shared" ref="H22:H25" si="1">G22*F22</f>
        <v>0</v>
      </c>
    </row>
    <row r="23" spans="1:10" x14ac:dyDescent="0.25">
      <c r="A23" s="28"/>
      <c r="B23" s="37"/>
      <c r="C23" s="24" t="s">
        <v>41</v>
      </c>
      <c r="D23" s="37" t="s">
        <v>42</v>
      </c>
      <c r="E23" s="46"/>
      <c r="F23" s="47">
        <v>1198</v>
      </c>
      <c r="G23" s="33"/>
      <c r="H23" s="38">
        <f t="shared" si="1"/>
        <v>0</v>
      </c>
    </row>
    <row r="24" spans="1:10" x14ac:dyDescent="0.25">
      <c r="A24" s="28"/>
      <c r="B24" s="37"/>
      <c r="C24" s="24" t="s">
        <v>43</v>
      </c>
      <c r="D24" s="37" t="s">
        <v>44</v>
      </c>
      <c r="E24" s="47">
        <v>1000</v>
      </c>
      <c r="F24" s="47">
        <f>E24*F20</f>
        <v>584</v>
      </c>
      <c r="G24" s="33"/>
      <c r="H24" s="38">
        <f t="shared" si="1"/>
        <v>0</v>
      </c>
    </row>
    <row r="25" spans="1:10" x14ac:dyDescent="0.25">
      <c r="A25" s="28"/>
      <c r="B25" s="30"/>
      <c r="C25" s="24" t="s">
        <v>45</v>
      </c>
      <c r="D25" s="37" t="s">
        <v>17</v>
      </c>
      <c r="E25" s="46">
        <v>20.399999999999999</v>
      </c>
      <c r="F25" s="47">
        <f>E25*F20</f>
        <v>11.913599999999999</v>
      </c>
      <c r="G25" s="33"/>
      <c r="H25" s="38">
        <f t="shared" si="1"/>
        <v>0</v>
      </c>
    </row>
    <row r="26" spans="1:10" ht="38.25" x14ac:dyDescent="0.25">
      <c r="A26" s="28">
        <v>7</v>
      </c>
      <c r="B26" s="30" t="s">
        <v>46</v>
      </c>
      <c r="C26" s="30" t="s">
        <v>47</v>
      </c>
      <c r="D26" s="30" t="s">
        <v>48</v>
      </c>
      <c r="E26" s="44"/>
      <c r="F26" s="45">
        <v>0.69799999999999995</v>
      </c>
      <c r="G26" s="33"/>
      <c r="H26" s="34">
        <f>H27</f>
        <v>0</v>
      </c>
      <c r="J26" s="96"/>
    </row>
    <row r="27" spans="1:10" x14ac:dyDescent="0.25">
      <c r="A27" s="28"/>
      <c r="B27" s="37"/>
      <c r="C27" s="37" t="s">
        <v>49</v>
      </c>
      <c r="D27" s="37" t="s">
        <v>15</v>
      </c>
      <c r="E27" s="46">
        <v>51.3</v>
      </c>
      <c r="F27" s="47">
        <f>E27*F26</f>
        <v>35.807399999999994</v>
      </c>
      <c r="G27" s="33"/>
      <c r="H27" s="38">
        <f>G27*F27</f>
        <v>0</v>
      </c>
    </row>
    <row r="28" spans="1:10" ht="38.25" x14ac:dyDescent="0.25">
      <c r="A28" s="28">
        <v>8</v>
      </c>
      <c r="B28" s="30" t="s">
        <v>50</v>
      </c>
      <c r="C28" s="30" t="s">
        <v>51</v>
      </c>
      <c r="D28" s="30" t="s">
        <v>36</v>
      </c>
      <c r="E28" s="44"/>
      <c r="F28" s="45">
        <v>58.8</v>
      </c>
      <c r="G28" s="33"/>
      <c r="H28" s="34">
        <f>H29</f>
        <v>0</v>
      </c>
      <c r="J28" s="96"/>
    </row>
    <row r="29" spans="1:10" x14ac:dyDescent="0.25">
      <c r="A29" s="28"/>
      <c r="B29" s="30"/>
      <c r="C29" s="24" t="s">
        <v>14</v>
      </c>
      <c r="D29" s="37" t="s">
        <v>15</v>
      </c>
      <c r="E29" s="46">
        <v>2.06</v>
      </c>
      <c r="F29" s="31">
        <f>E29*F28</f>
        <v>121.128</v>
      </c>
      <c r="G29" s="33"/>
      <c r="H29" s="38">
        <f>G29*F29</f>
        <v>0</v>
      </c>
    </row>
    <row r="30" spans="1:10" ht="38.25" x14ac:dyDescent="0.25">
      <c r="A30" s="28">
        <v>9</v>
      </c>
      <c r="B30" s="48" t="s">
        <v>52</v>
      </c>
      <c r="C30" s="49" t="s">
        <v>53</v>
      </c>
      <c r="D30" s="30" t="s">
        <v>54</v>
      </c>
      <c r="E30" s="44"/>
      <c r="F30" s="45">
        <v>8.4</v>
      </c>
      <c r="G30" s="33"/>
      <c r="H30" s="34">
        <f>H31+H32</f>
        <v>0</v>
      </c>
      <c r="J30" s="96"/>
    </row>
    <row r="31" spans="1:10" x14ac:dyDescent="0.25">
      <c r="A31" s="28"/>
      <c r="B31" s="35"/>
      <c r="C31" s="24" t="s">
        <v>14</v>
      </c>
      <c r="D31" s="37" t="s">
        <v>15</v>
      </c>
      <c r="E31" s="31">
        <v>1.89</v>
      </c>
      <c r="F31" s="50">
        <f>E31*F30</f>
        <v>15.875999999999999</v>
      </c>
      <c r="G31" s="33"/>
      <c r="H31" s="38">
        <f>G31*F31</f>
        <v>0</v>
      </c>
    </row>
    <row r="32" spans="1:10" ht="19.5" x14ac:dyDescent="0.35">
      <c r="A32" s="28"/>
      <c r="B32" s="35"/>
      <c r="C32" s="24" t="s">
        <v>55</v>
      </c>
      <c r="D32" s="51" t="s">
        <v>56</v>
      </c>
      <c r="E32" s="46">
        <v>1.22</v>
      </c>
      <c r="F32" s="50">
        <f>E32*F30</f>
        <v>10.247999999999999</v>
      </c>
      <c r="G32" s="33"/>
      <c r="H32" s="38">
        <f>G32*F32</f>
        <v>0</v>
      </c>
    </row>
    <row r="33" spans="1:10" ht="51" x14ac:dyDescent="0.25">
      <c r="A33" s="28">
        <v>10</v>
      </c>
      <c r="B33" s="30" t="s">
        <v>57</v>
      </c>
      <c r="C33" s="30" t="s">
        <v>58</v>
      </c>
      <c r="D33" s="30" t="s">
        <v>59</v>
      </c>
      <c r="E33" s="44"/>
      <c r="F33" s="32">
        <v>2.94</v>
      </c>
      <c r="G33" s="33"/>
      <c r="H33" s="34">
        <f>H34+H35+H36+H37+H38+H39</f>
        <v>0</v>
      </c>
      <c r="J33" s="96"/>
    </row>
    <row r="34" spans="1:10" x14ac:dyDescent="0.25">
      <c r="A34" s="28"/>
      <c r="B34" s="37"/>
      <c r="C34" s="24" t="s">
        <v>14</v>
      </c>
      <c r="D34" s="37" t="s">
        <v>15</v>
      </c>
      <c r="E34" s="46">
        <v>266</v>
      </c>
      <c r="F34" s="31">
        <f>E34*F33</f>
        <v>782.04</v>
      </c>
      <c r="G34" s="33"/>
      <c r="H34" s="38">
        <f>G34*F34</f>
        <v>0</v>
      </c>
    </row>
    <row r="35" spans="1:10" x14ac:dyDescent="0.25">
      <c r="A35" s="28"/>
      <c r="B35" s="37"/>
      <c r="C35" s="24" t="s">
        <v>40</v>
      </c>
      <c r="D35" s="37" t="s">
        <v>23</v>
      </c>
      <c r="E35" s="46">
        <v>3.05</v>
      </c>
      <c r="F35" s="31">
        <f>E35*F33</f>
        <v>8.9669999999999987</v>
      </c>
      <c r="G35" s="33"/>
      <c r="H35" s="38">
        <f t="shared" ref="H35:H39" si="2">G35*F35</f>
        <v>0</v>
      </c>
    </row>
    <row r="36" spans="1:10" x14ac:dyDescent="0.25">
      <c r="A36" s="28"/>
      <c r="B36" s="37"/>
      <c r="C36" s="24" t="s">
        <v>60</v>
      </c>
      <c r="D36" s="37" t="s">
        <v>36</v>
      </c>
      <c r="E36" s="46">
        <v>9.6199999999999992</v>
      </c>
      <c r="F36" s="50">
        <f>E36*F33</f>
        <v>28.282799999999998</v>
      </c>
      <c r="G36" s="33"/>
      <c r="H36" s="38">
        <f t="shared" si="2"/>
        <v>0</v>
      </c>
    </row>
    <row r="37" spans="1:10" x14ac:dyDescent="0.25">
      <c r="A37" s="28"/>
      <c r="B37" s="37"/>
      <c r="C37" s="24" t="s">
        <v>61</v>
      </c>
      <c r="D37" s="37" t="s">
        <v>24</v>
      </c>
      <c r="E37" s="46"/>
      <c r="F37" s="47">
        <v>1.3440000000000001</v>
      </c>
      <c r="G37" s="33"/>
      <c r="H37" s="38">
        <f t="shared" si="2"/>
        <v>0</v>
      </c>
    </row>
    <row r="38" spans="1:10" x14ac:dyDescent="0.25">
      <c r="A38" s="28"/>
      <c r="B38" s="37"/>
      <c r="C38" s="24" t="s">
        <v>62</v>
      </c>
      <c r="D38" s="37" t="s">
        <v>36</v>
      </c>
      <c r="E38" s="46">
        <v>1.38</v>
      </c>
      <c r="F38" s="50">
        <f>E38*F33</f>
        <v>4.0571999999999999</v>
      </c>
      <c r="G38" s="33"/>
      <c r="H38" s="38">
        <f t="shared" si="2"/>
        <v>0</v>
      </c>
    </row>
    <row r="39" spans="1:10" x14ac:dyDescent="0.25">
      <c r="A39" s="28"/>
      <c r="B39" s="30"/>
      <c r="C39" s="24" t="s">
        <v>45</v>
      </c>
      <c r="D39" s="37" t="s">
        <v>17</v>
      </c>
      <c r="E39" s="46">
        <v>18.399999999999999</v>
      </c>
      <c r="F39" s="31">
        <f>E39*F33</f>
        <v>54.095999999999997</v>
      </c>
      <c r="G39" s="33"/>
      <c r="H39" s="38">
        <f t="shared" si="2"/>
        <v>0</v>
      </c>
    </row>
    <row r="40" spans="1:10" ht="38.25" x14ac:dyDescent="0.25">
      <c r="A40" s="28">
        <v>11</v>
      </c>
      <c r="B40" s="30" t="s">
        <v>50</v>
      </c>
      <c r="C40" s="30" t="s">
        <v>63</v>
      </c>
      <c r="D40" s="30" t="s">
        <v>36</v>
      </c>
      <c r="E40" s="44"/>
      <c r="F40" s="32">
        <v>45</v>
      </c>
      <c r="G40" s="33"/>
      <c r="H40" s="34">
        <f>H41</f>
        <v>0</v>
      </c>
      <c r="J40" s="96"/>
    </row>
    <row r="41" spans="1:10" x14ac:dyDescent="0.25">
      <c r="A41" s="28"/>
      <c r="B41" s="30"/>
      <c r="C41" s="24" t="s">
        <v>14</v>
      </c>
      <c r="D41" s="37" t="s">
        <v>15</v>
      </c>
      <c r="E41" s="46">
        <v>2.06</v>
      </c>
      <c r="F41" s="31">
        <f>E41*F40</f>
        <v>92.7</v>
      </c>
      <c r="G41" s="33"/>
      <c r="H41" s="38">
        <f>G41*F41</f>
        <v>0</v>
      </c>
    </row>
    <row r="42" spans="1:10" ht="51" x14ac:dyDescent="0.25">
      <c r="A42" s="28">
        <v>12</v>
      </c>
      <c r="B42" s="30" t="s">
        <v>64</v>
      </c>
      <c r="C42" s="52" t="s">
        <v>65</v>
      </c>
      <c r="D42" s="52" t="s">
        <v>66</v>
      </c>
      <c r="E42" s="53"/>
      <c r="F42" s="54">
        <v>37.5</v>
      </c>
      <c r="G42" s="53"/>
      <c r="H42" s="55">
        <f>H43+H44+H45+H46+H47+H48+H49</f>
        <v>0</v>
      </c>
      <c r="J42" s="96"/>
    </row>
    <row r="43" spans="1:10" x14ac:dyDescent="0.25">
      <c r="A43" s="28"/>
      <c r="B43" s="37"/>
      <c r="C43" s="56" t="s">
        <v>67</v>
      </c>
      <c r="D43" s="56" t="s">
        <v>15</v>
      </c>
      <c r="E43" s="53">
        <v>8.6</v>
      </c>
      <c r="F43" s="53">
        <f>E43*F42</f>
        <v>322.5</v>
      </c>
      <c r="G43" s="57"/>
      <c r="H43" s="58">
        <f>G43*F43</f>
        <v>0</v>
      </c>
    </row>
    <row r="44" spans="1:10" x14ac:dyDescent="0.25">
      <c r="A44" s="28"/>
      <c r="B44" s="37"/>
      <c r="C44" s="56" t="s">
        <v>68</v>
      </c>
      <c r="D44" s="56" t="s">
        <v>17</v>
      </c>
      <c r="E44" s="53">
        <v>2.14</v>
      </c>
      <c r="F44" s="53">
        <f>E44*F42</f>
        <v>80.25</v>
      </c>
      <c r="G44" s="57"/>
      <c r="H44" s="58">
        <f t="shared" ref="H44:H49" si="3">G44*F44</f>
        <v>0</v>
      </c>
    </row>
    <row r="45" spans="1:10" x14ac:dyDescent="0.25">
      <c r="A45" s="28"/>
      <c r="B45" s="37"/>
      <c r="C45" s="56" t="s">
        <v>69</v>
      </c>
      <c r="D45" s="56" t="s">
        <v>70</v>
      </c>
      <c r="E45" s="53"/>
      <c r="F45" s="53">
        <v>18</v>
      </c>
      <c r="G45" s="53"/>
      <c r="H45" s="58">
        <f t="shared" si="3"/>
        <v>0</v>
      </c>
    </row>
    <row r="46" spans="1:10" x14ac:dyDescent="0.25">
      <c r="A46" s="28"/>
      <c r="B46" s="37"/>
      <c r="C46" s="56" t="s">
        <v>71</v>
      </c>
      <c r="D46" s="56" t="s">
        <v>70</v>
      </c>
      <c r="E46" s="53"/>
      <c r="F46" s="53">
        <v>18</v>
      </c>
      <c r="G46" s="53"/>
      <c r="H46" s="58">
        <f t="shared" si="3"/>
        <v>0</v>
      </c>
    </row>
    <row r="47" spans="1:10" ht="27" x14ac:dyDescent="0.25">
      <c r="A47" s="28"/>
      <c r="B47" s="37"/>
      <c r="C47" s="56" t="s">
        <v>72</v>
      </c>
      <c r="D47" s="56" t="s">
        <v>70</v>
      </c>
      <c r="E47" s="53"/>
      <c r="F47" s="53">
        <v>18</v>
      </c>
      <c r="G47" s="53"/>
      <c r="H47" s="58">
        <f t="shared" si="3"/>
        <v>0</v>
      </c>
    </row>
    <row r="48" spans="1:10" x14ac:dyDescent="0.25">
      <c r="A48" s="28"/>
      <c r="B48" s="37"/>
      <c r="C48" s="56" t="s">
        <v>73</v>
      </c>
      <c r="D48" s="56" t="s">
        <v>74</v>
      </c>
      <c r="E48" s="53">
        <v>1.5699999999999999E-2</v>
      </c>
      <c r="F48" s="53">
        <f>E48*F42</f>
        <v>0.58875</v>
      </c>
      <c r="G48" s="53"/>
      <c r="H48" s="58">
        <f t="shared" si="3"/>
        <v>0</v>
      </c>
    </row>
    <row r="49" spans="1:10" x14ac:dyDescent="0.25">
      <c r="A49" s="28"/>
      <c r="B49" s="30"/>
      <c r="C49" s="56" t="s">
        <v>75</v>
      </c>
      <c r="D49" s="56" t="s">
        <v>17</v>
      </c>
      <c r="E49" s="53">
        <v>0.5</v>
      </c>
      <c r="F49" s="53">
        <f>E49*F42</f>
        <v>18.75</v>
      </c>
      <c r="G49" s="53"/>
      <c r="H49" s="58">
        <f t="shared" si="3"/>
        <v>0</v>
      </c>
    </row>
    <row r="50" spans="1:10" ht="38.25" x14ac:dyDescent="0.25">
      <c r="A50" s="28">
        <v>13</v>
      </c>
      <c r="B50" s="29" t="s">
        <v>27</v>
      </c>
      <c r="C50" s="30" t="s">
        <v>106</v>
      </c>
      <c r="D50" s="30" t="s">
        <v>29</v>
      </c>
      <c r="E50" s="31"/>
      <c r="F50" s="32">
        <v>8.2200000000000006</v>
      </c>
      <c r="G50" s="33"/>
      <c r="H50" s="34">
        <f>H51+H52</f>
        <v>0</v>
      </c>
      <c r="J50" s="96"/>
    </row>
    <row r="51" spans="1:10" x14ac:dyDescent="0.25">
      <c r="A51" s="28"/>
      <c r="B51" s="35"/>
      <c r="C51" s="36" t="s">
        <v>14</v>
      </c>
      <c r="D51" s="37" t="s">
        <v>15</v>
      </c>
      <c r="E51" s="31">
        <v>20.6</v>
      </c>
      <c r="F51" s="31">
        <f>E51*F50</f>
        <v>169.33200000000002</v>
      </c>
      <c r="G51" s="33"/>
      <c r="H51" s="38">
        <f>G51*F51</f>
        <v>0</v>
      </c>
    </row>
    <row r="52" spans="1:10" x14ac:dyDescent="0.25">
      <c r="A52" s="28"/>
      <c r="B52" s="35"/>
      <c r="C52" s="36" t="s">
        <v>49</v>
      </c>
      <c r="D52" s="37" t="s">
        <v>23</v>
      </c>
      <c r="E52" s="31">
        <v>18.5</v>
      </c>
      <c r="F52" s="31">
        <f>E52*F50</f>
        <v>152.07000000000002</v>
      </c>
      <c r="G52" s="33"/>
      <c r="H52" s="38">
        <f>G52*F52</f>
        <v>0</v>
      </c>
    </row>
    <row r="53" spans="1:10" ht="48" customHeight="1" x14ac:dyDescent="0.25">
      <c r="A53" s="28">
        <v>14</v>
      </c>
      <c r="B53" s="48" t="s">
        <v>52</v>
      </c>
      <c r="C53" s="49" t="s">
        <v>76</v>
      </c>
      <c r="D53" s="30" t="s">
        <v>77</v>
      </c>
      <c r="E53" s="44"/>
      <c r="F53" s="45">
        <v>3.8300000000000001E-2</v>
      </c>
      <c r="G53" s="33"/>
      <c r="H53" s="34">
        <f>H54+H55</f>
        <v>0</v>
      </c>
      <c r="J53" s="96"/>
    </row>
    <row r="54" spans="1:10" x14ac:dyDescent="0.25">
      <c r="A54" s="28"/>
      <c r="B54" s="35"/>
      <c r="C54" s="24" t="s">
        <v>14</v>
      </c>
      <c r="D54" s="37" t="s">
        <v>15</v>
      </c>
      <c r="E54" s="47">
        <v>15</v>
      </c>
      <c r="F54" s="50">
        <f>E54*F53</f>
        <v>0.57450000000000001</v>
      </c>
      <c r="G54" s="33"/>
      <c r="H54" s="38">
        <f>G54*F54</f>
        <v>0</v>
      </c>
    </row>
    <row r="55" spans="1:10" x14ac:dyDescent="0.25">
      <c r="A55" s="28"/>
      <c r="B55" s="35"/>
      <c r="C55" s="24" t="s">
        <v>55</v>
      </c>
      <c r="D55" s="59" t="s">
        <v>36</v>
      </c>
      <c r="E55" s="46">
        <v>122</v>
      </c>
      <c r="F55" s="50">
        <f>E55*F53</f>
        <v>4.6726000000000001</v>
      </c>
      <c r="G55" s="33"/>
      <c r="H55" s="38">
        <f>G55*F55</f>
        <v>0</v>
      </c>
    </row>
    <row r="56" spans="1:10" ht="25.5" x14ac:dyDescent="0.25">
      <c r="A56" s="28">
        <v>15</v>
      </c>
      <c r="B56" s="60" t="s">
        <v>78</v>
      </c>
      <c r="C56" s="61" t="s">
        <v>79</v>
      </c>
      <c r="D56" s="62" t="s">
        <v>44</v>
      </c>
      <c r="E56" s="62"/>
      <c r="F56" s="62">
        <v>310</v>
      </c>
      <c r="G56" s="33"/>
      <c r="H56" s="34">
        <f>H57+H58+H59+H60+H61+H62</f>
        <v>0</v>
      </c>
      <c r="J56" s="96"/>
    </row>
    <row r="57" spans="1:10" x14ac:dyDescent="0.25">
      <c r="A57" s="28"/>
      <c r="B57" s="63"/>
      <c r="C57" s="64" t="s">
        <v>80</v>
      </c>
      <c r="D57" s="65" t="s">
        <v>15</v>
      </c>
      <c r="E57" s="66">
        <v>0.74</v>
      </c>
      <c r="F57" s="67">
        <f>F56*E57</f>
        <v>229.4</v>
      </c>
      <c r="G57" s="33"/>
      <c r="H57" s="38">
        <f t="shared" ref="H57:H62" si="4">G57*F57</f>
        <v>0</v>
      </c>
    </row>
    <row r="58" spans="1:10" x14ac:dyDescent="0.25">
      <c r="A58" s="28"/>
      <c r="B58" s="63"/>
      <c r="C58" s="64" t="s">
        <v>81</v>
      </c>
      <c r="D58" s="65" t="s">
        <v>23</v>
      </c>
      <c r="E58" s="66">
        <v>7.1000000000000004E-3</v>
      </c>
      <c r="F58" s="67">
        <f>F56*E58</f>
        <v>2.2010000000000001</v>
      </c>
      <c r="G58" s="33"/>
      <c r="H58" s="38">
        <f t="shared" si="4"/>
        <v>0</v>
      </c>
    </row>
    <row r="59" spans="1:10" x14ac:dyDescent="0.25">
      <c r="A59" s="28"/>
      <c r="B59" s="63"/>
      <c r="C59" s="64" t="s">
        <v>82</v>
      </c>
      <c r="D59" s="65" t="s">
        <v>44</v>
      </c>
      <c r="E59" s="66">
        <v>1.02</v>
      </c>
      <c r="F59" s="67">
        <f>F56*E59</f>
        <v>316.2</v>
      </c>
      <c r="G59" s="33"/>
      <c r="H59" s="38">
        <f t="shared" si="4"/>
        <v>0</v>
      </c>
    </row>
    <row r="60" spans="1:10" x14ac:dyDescent="0.25">
      <c r="A60" s="28"/>
      <c r="B60" s="37"/>
      <c r="C60" s="64" t="s">
        <v>83</v>
      </c>
      <c r="D60" s="65" t="s">
        <v>84</v>
      </c>
      <c r="E60" s="66"/>
      <c r="F60" s="67">
        <v>4.03</v>
      </c>
      <c r="G60" s="33"/>
      <c r="H60" s="38">
        <f t="shared" si="4"/>
        <v>0</v>
      </c>
    </row>
    <row r="61" spans="1:10" x14ac:dyDescent="0.25">
      <c r="A61" s="28"/>
      <c r="B61" s="63"/>
      <c r="C61" s="64" t="s">
        <v>85</v>
      </c>
      <c r="D61" s="65" t="s">
        <v>84</v>
      </c>
      <c r="E61" s="66">
        <v>2.5000000000000001E-2</v>
      </c>
      <c r="F61" s="67">
        <f>F56*E61</f>
        <v>7.75</v>
      </c>
      <c r="G61" s="33"/>
      <c r="H61" s="38">
        <f t="shared" si="4"/>
        <v>0</v>
      </c>
    </row>
    <row r="62" spans="1:10" x14ac:dyDescent="0.25">
      <c r="A62" s="28"/>
      <c r="B62" s="63"/>
      <c r="C62" s="64" t="s">
        <v>45</v>
      </c>
      <c r="D62" s="65" t="s">
        <v>86</v>
      </c>
      <c r="E62" s="66">
        <v>9.6000000000000002E-2</v>
      </c>
      <c r="F62" s="67">
        <f>F56*E62</f>
        <v>29.76</v>
      </c>
      <c r="G62" s="33"/>
      <c r="H62" s="38">
        <f t="shared" si="4"/>
        <v>0</v>
      </c>
    </row>
    <row r="63" spans="1:10" ht="49.5" customHeight="1" x14ac:dyDescent="0.25">
      <c r="A63" s="28">
        <v>16</v>
      </c>
      <c r="B63" s="48" t="s">
        <v>52</v>
      </c>
      <c r="C63" s="49" t="s">
        <v>87</v>
      </c>
      <c r="D63" s="30" t="s">
        <v>77</v>
      </c>
      <c r="E63" s="44"/>
      <c r="F63" s="45">
        <v>0.25430000000000003</v>
      </c>
      <c r="G63" s="33"/>
      <c r="H63" s="34">
        <f>H64+H65</f>
        <v>0</v>
      </c>
      <c r="J63" s="96"/>
    </row>
    <row r="64" spans="1:10" x14ac:dyDescent="0.25">
      <c r="A64" s="28"/>
      <c r="B64" s="35"/>
      <c r="C64" s="24" t="s">
        <v>14</v>
      </c>
      <c r="D64" s="37" t="s">
        <v>15</v>
      </c>
      <c r="E64" s="47">
        <v>15</v>
      </c>
      <c r="F64" s="50">
        <f>E64*F63</f>
        <v>3.8145000000000002</v>
      </c>
      <c r="G64" s="33"/>
      <c r="H64" s="38">
        <f>G64*F64</f>
        <v>0</v>
      </c>
    </row>
    <row r="65" spans="1:10" x14ac:dyDescent="0.25">
      <c r="A65" s="28"/>
      <c r="B65" s="35"/>
      <c r="C65" s="24" t="s">
        <v>55</v>
      </c>
      <c r="D65" s="59" t="s">
        <v>36</v>
      </c>
      <c r="E65" s="46">
        <v>122</v>
      </c>
      <c r="F65" s="50">
        <f>E65*F63</f>
        <v>31.024600000000003</v>
      </c>
      <c r="G65" s="33"/>
      <c r="H65" s="38">
        <f>G65*F65</f>
        <v>0</v>
      </c>
    </row>
    <row r="66" spans="1:10" ht="70.5" customHeight="1" x14ac:dyDescent="0.25">
      <c r="A66" s="28">
        <v>17</v>
      </c>
      <c r="B66" s="68" t="s">
        <v>88</v>
      </c>
      <c r="C66" s="68" t="s">
        <v>101</v>
      </c>
      <c r="D66" s="22" t="s">
        <v>89</v>
      </c>
      <c r="E66" s="69"/>
      <c r="F66" s="70">
        <v>22.431999999999999</v>
      </c>
      <c r="G66" s="69"/>
      <c r="H66" s="70">
        <f>H67+H68+H69+H70+H71</f>
        <v>0</v>
      </c>
      <c r="J66" s="96"/>
    </row>
    <row r="67" spans="1:10" x14ac:dyDescent="0.25">
      <c r="A67" s="28"/>
      <c r="B67" s="71"/>
      <c r="C67" s="72" t="s">
        <v>25</v>
      </c>
      <c r="D67" s="72" t="s">
        <v>15</v>
      </c>
      <c r="E67" s="73">
        <v>8.4</v>
      </c>
      <c r="F67" s="74">
        <f>E67*F66</f>
        <v>188.4288</v>
      </c>
      <c r="G67" s="73"/>
      <c r="H67" s="26">
        <f>F67*G67</f>
        <v>0</v>
      </c>
    </row>
    <row r="68" spans="1:10" x14ac:dyDescent="0.25">
      <c r="A68" s="28"/>
      <c r="B68" s="71"/>
      <c r="C68" s="72" t="s">
        <v>40</v>
      </c>
      <c r="D68" s="26" t="s">
        <v>23</v>
      </c>
      <c r="E68" s="73">
        <v>0.81</v>
      </c>
      <c r="F68" s="74">
        <f>E68*F66</f>
        <v>18.169920000000001</v>
      </c>
      <c r="G68" s="73"/>
      <c r="H68" s="26">
        <f>F68*G68</f>
        <v>0</v>
      </c>
    </row>
    <row r="69" spans="1:10" x14ac:dyDescent="0.25">
      <c r="A69" s="28"/>
      <c r="B69" s="71"/>
      <c r="C69" s="72" t="s">
        <v>90</v>
      </c>
      <c r="D69" s="72" t="s">
        <v>84</v>
      </c>
      <c r="E69" s="73">
        <v>1.02</v>
      </c>
      <c r="F69" s="74">
        <f>E69*F66</f>
        <v>22.88064</v>
      </c>
      <c r="G69" s="73"/>
      <c r="H69" s="26">
        <f>F69*G69</f>
        <v>0</v>
      </c>
    </row>
    <row r="70" spans="1:10" x14ac:dyDescent="0.25">
      <c r="A70" s="28"/>
      <c r="B70" s="71"/>
      <c r="C70" s="72" t="s">
        <v>91</v>
      </c>
      <c r="D70" s="65" t="s">
        <v>92</v>
      </c>
      <c r="E70" s="73"/>
      <c r="F70" s="97">
        <v>224.3</v>
      </c>
      <c r="G70" s="73"/>
      <c r="H70" s="26">
        <f>F70*G70</f>
        <v>0</v>
      </c>
    </row>
    <row r="71" spans="1:10" x14ac:dyDescent="0.25">
      <c r="A71" s="28"/>
      <c r="B71" s="71"/>
      <c r="C71" s="72" t="s">
        <v>93</v>
      </c>
      <c r="D71" s="72" t="s">
        <v>17</v>
      </c>
      <c r="E71" s="73">
        <v>0.39</v>
      </c>
      <c r="F71" s="74">
        <f>E71*F66</f>
        <v>8.7484799999999989</v>
      </c>
      <c r="G71" s="73"/>
      <c r="H71" s="26">
        <f>F71*G71</f>
        <v>0</v>
      </c>
    </row>
    <row r="72" spans="1:10" ht="53.25" customHeight="1" x14ac:dyDescent="0.25">
      <c r="A72" s="28">
        <v>18</v>
      </c>
      <c r="B72" s="48" t="s">
        <v>52</v>
      </c>
      <c r="C72" s="49" t="s">
        <v>94</v>
      </c>
      <c r="D72" s="30" t="s">
        <v>77</v>
      </c>
      <c r="E72" s="44"/>
      <c r="F72" s="45">
        <v>1.71576</v>
      </c>
      <c r="G72" s="33"/>
      <c r="H72" s="34">
        <f>H73+H74</f>
        <v>0</v>
      </c>
      <c r="J72" s="96"/>
    </row>
    <row r="73" spans="1:10" x14ac:dyDescent="0.25">
      <c r="A73" s="28"/>
      <c r="B73" s="35"/>
      <c r="C73" s="24" t="s">
        <v>14</v>
      </c>
      <c r="D73" s="37" t="s">
        <v>15</v>
      </c>
      <c r="E73" s="47">
        <v>15</v>
      </c>
      <c r="F73" s="50">
        <f>E73*F72</f>
        <v>25.7364</v>
      </c>
      <c r="G73" s="33"/>
      <c r="H73" s="38">
        <f>G73*F73</f>
        <v>0</v>
      </c>
    </row>
    <row r="74" spans="1:10" x14ac:dyDescent="0.25">
      <c r="A74" s="28"/>
      <c r="B74" s="35"/>
      <c r="C74" s="24" t="s">
        <v>55</v>
      </c>
      <c r="D74" s="59" t="s">
        <v>36</v>
      </c>
      <c r="E74" s="46">
        <v>122</v>
      </c>
      <c r="F74" s="50">
        <f>E74*F72</f>
        <v>209.32272</v>
      </c>
      <c r="G74" s="33"/>
      <c r="H74" s="38">
        <f>G74*F74</f>
        <v>0</v>
      </c>
    </row>
    <row r="75" spans="1:10" ht="63.75" x14ac:dyDescent="0.25">
      <c r="A75" s="28">
        <v>19</v>
      </c>
      <c r="B75" s="68" t="s">
        <v>88</v>
      </c>
      <c r="C75" s="68" t="s">
        <v>95</v>
      </c>
      <c r="D75" s="22" t="s">
        <v>89</v>
      </c>
      <c r="E75" s="69"/>
      <c r="F75" s="70">
        <v>171.57599999999999</v>
      </c>
      <c r="G75" s="69"/>
      <c r="H75" s="70">
        <f>H76+H77+H78+H79+H80</f>
        <v>0</v>
      </c>
      <c r="J75" s="96"/>
    </row>
    <row r="76" spans="1:10" x14ac:dyDescent="0.25">
      <c r="A76" s="28"/>
      <c r="B76" s="71"/>
      <c r="C76" s="72" t="s">
        <v>25</v>
      </c>
      <c r="D76" s="72" t="s">
        <v>15</v>
      </c>
      <c r="E76" s="73">
        <v>8.4</v>
      </c>
      <c r="F76" s="74">
        <f>E76*F75</f>
        <v>1441.2384</v>
      </c>
      <c r="G76" s="73"/>
      <c r="H76" s="26">
        <f>F76*G76</f>
        <v>0</v>
      </c>
    </row>
    <row r="77" spans="1:10" x14ac:dyDescent="0.25">
      <c r="A77" s="28"/>
      <c r="B77" s="71"/>
      <c r="C77" s="72" t="s">
        <v>40</v>
      </c>
      <c r="D77" s="26" t="s">
        <v>23</v>
      </c>
      <c r="E77" s="73">
        <v>0.81</v>
      </c>
      <c r="F77" s="74">
        <f>E77*F75</f>
        <v>138.97656000000001</v>
      </c>
      <c r="G77" s="73"/>
      <c r="H77" s="26">
        <f>F77*G77</f>
        <v>0</v>
      </c>
    </row>
    <row r="78" spans="1:10" x14ac:dyDescent="0.25">
      <c r="A78" s="28"/>
      <c r="B78" s="71"/>
      <c r="C78" s="72" t="s">
        <v>96</v>
      </c>
      <c r="D78" s="72" t="s">
        <v>84</v>
      </c>
      <c r="E78" s="73">
        <v>1.02</v>
      </c>
      <c r="F78" s="74">
        <f>E78*F75</f>
        <v>175.00752</v>
      </c>
      <c r="G78" s="73"/>
      <c r="H78" s="26">
        <f>F78*G78</f>
        <v>0</v>
      </c>
    </row>
    <row r="79" spans="1:10" x14ac:dyDescent="0.25">
      <c r="A79" s="28"/>
      <c r="B79" s="71"/>
      <c r="C79" s="72" t="s">
        <v>91</v>
      </c>
      <c r="D79" s="65" t="s">
        <v>92</v>
      </c>
      <c r="E79" s="73"/>
      <c r="F79" s="75">
        <v>1715.76</v>
      </c>
      <c r="G79" s="73"/>
      <c r="H79" s="26">
        <f>F79*G79</f>
        <v>0</v>
      </c>
    </row>
    <row r="80" spans="1:10" x14ac:dyDescent="0.25">
      <c r="A80" s="28"/>
      <c r="B80" s="71"/>
      <c r="C80" s="72" t="s">
        <v>93</v>
      </c>
      <c r="D80" s="72" t="s">
        <v>17</v>
      </c>
      <c r="E80" s="73">
        <v>0.39</v>
      </c>
      <c r="F80" s="74">
        <f>E80*F75</f>
        <v>66.914640000000006</v>
      </c>
      <c r="G80" s="73"/>
      <c r="H80" s="26">
        <f>F80*G80</f>
        <v>0</v>
      </c>
    </row>
    <row r="81" spans="1:10" ht="38.25" x14ac:dyDescent="0.25">
      <c r="A81" s="27">
        <v>3</v>
      </c>
      <c r="B81" s="22">
        <v>19</v>
      </c>
      <c r="C81" s="22" t="s">
        <v>105</v>
      </c>
      <c r="D81" s="22" t="s">
        <v>66</v>
      </c>
      <c r="E81" s="22"/>
      <c r="F81" s="23">
        <v>510</v>
      </c>
      <c r="G81" s="22"/>
      <c r="H81" s="6">
        <f>G81*F81</f>
        <v>0</v>
      </c>
      <c r="J81" s="96"/>
    </row>
    <row r="82" spans="1:10" x14ac:dyDescent="0.25">
      <c r="A82" s="28"/>
      <c r="B82" s="76"/>
      <c r="C82" s="77" t="s">
        <v>97</v>
      </c>
      <c r="D82" s="77"/>
      <c r="E82" s="78"/>
      <c r="F82" s="78"/>
      <c r="G82" s="78"/>
      <c r="H82" s="79">
        <f>H81+H75+H72+H66+H63+H56+H53+H50+H42+H40+H33+H30+H28+H26+H20+H17+H14+H13+H10+H7</f>
        <v>0</v>
      </c>
      <c r="J82" s="96"/>
    </row>
    <row r="83" spans="1:10" x14ac:dyDescent="0.25">
      <c r="A83" s="28"/>
      <c r="B83" s="76"/>
      <c r="C83" s="80" t="s">
        <v>98</v>
      </c>
      <c r="D83" s="95">
        <v>0.1</v>
      </c>
      <c r="E83" s="81"/>
      <c r="F83" s="81"/>
      <c r="G83" s="81"/>
      <c r="H83" s="82">
        <f>H82*D83</f>
        <v>0</v>
      </c>
    </row>
    <row r="84" spans="1:10" x14ac:dyDescent="0.25">
      <c r="A84" s="28"/>
      <c r="B84" s="76"/>
      <c r="C84" s="77" t="s">
        <v>97</v>
      </c>
      <c r="D84" s="77"/>
      <c r="E84" s="78"/>
      <c r="F84" s="78"/>
      <c r="G84" s="78"/>
      <c r="H84" s="82">
        <f>H83+H82</f>
        <v>0</v>
      </c>
      <c r="J84" s="96"/>
    </row>
    <row r="85" spans="1:10" x14ac:dyDescent="0.25">
      <c r="A85" s="28"/>
      <c r="B85" s="76"/>
      <c r="C85" s="80" t="s">
        <v>99</v>
      </c>
      <c r="D85" s="95">
        <v>0.08</v>
      </c>
      <c r="E85" s="81"/>
      <c r="F85" s="81"/>
      <c r="G85" s="81"/>
      <c r="H85" s="82">
        <f>H84*D85</f>
        <v>0</v>
      </c>
    </row>
    <row r="86" spans="1:10" x14ac:dyDescent="0.25">
      <c r="A86" s="28"/>
      <c r="B86" s="76"/>
      <c r="C86" s="77" t="s">
        <v>100</v>
      </c>
      <c r="D86" s="77"/>
      <c r="E86" s="78"/>
      <c r="F86" s="78"/>
      <c r="G86" s="78"/>
      <c r="H86" s="82">
        <f>H85+H84</f>
        <v>0</v>
      </c>
      <c r="J86" s="96"/>
    </row>
    <row r="87" spans="1:10" ht="30" x14ac:dyDescent="0.25">
      <c r="A87" s="83"/>
      <c r="B87" s="83"/>
      <c r="C87" s="84" t="s">
        <v>103</v>
      </c>
      <c r="D87" s="108">
        <v>0.05</v>
      </c>
      <c r="E87" s="85"/>
      <c r="F87" s="85"/>
      <c r="G87" s="85"/>
      <c r="H87" s="85">
        <f>H86*D87</f>
        <v>0</v>
      </c>
    </row>
    <row r="88" spans="1:10" x14ac:dyDescent="0.25">
      <c r="A88" s="86"/>
      <c r="B88" s="86"/>
      <c r="C88" s="86" t="s">
        <v>97</v>
      </c>
      <c r="D88" s="87"/>
      <c r="E88" s="88"/>
      <c r="F88" s="89"/>
      <c r="G88" s="88"/>
      <c r="H88" s="89">
        <f>H87+H86</f>
        <v>0</v>
      </c>
      <c r="J88" s="96"/>
    </row>
    <row r="89" spans="1:10" ht="22.5" customHeight="1" x14ac:dyDescent="0.25">
      <c r="A89" s="90"/>
      <c r="B89" s="90"/>
      <c r="C89" s="91" t="s">
        <v>104</v>
      </c>
      <c r="D89" s="109">
        <v>0.18</v>
      </c>
      <c r="E89" s="93"/>
      <c r="F89" s="92"/>
      <c r="G89" s="93"/>
      <c r="H89" s="92">
        <f>H88*D89</f>
        <v>0</v>
      </c>
    </row>
    <row r="90" spans="1:10" ht="22.5" customHeight="1" x14ac:dyDescent="0.25">
      <c r="A90" s="83"/>
      <c r="B90" s="83"/>
      <c r="C90" s="84" t="s">
        <v>97</v>
      </c>
      <c r="D90" s="85"/>
      <c r="E90" s="94"/>
      <c r="F90" s="85"/>
      <c r="G90" s="94"/>
      <c r="H90" s="85">
        <f>H88+H89</f>
        <v>0</v>
      </c>
      <c r="J90" s="96"/>
    </row>
  </sheetData>
  <mergeCells count="9">
    <mergeCell ref="G4:H4"/>
    <mergeCell ref="A3:H3"/>
    <mergeCell ref="A1:H1"/>
    <mergeCell ref="A2:H2"/>
    <mergeCell ref="A4:A5"/>
    <mergeCell ref="B4:B5"/>
    <mergeCell ref="C4:C5"/>
    <mergeCell ref="D4:D5"/>
    <mergeCell ref="E4:F4"/>
  </mergeCells>
  <conditionalFormatting sqref="B30:F32">
    <cfRule type="cellIs" dxfId="0" priority="1" stopIfTrue="1" operator="equal">
      <formula>8223.307275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2021-07-19T12:38:43Z</dcterms:modified>
</cp:coreProperties>
</file>