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99557\Desktop\ბეტონის საფარის დაგება 28 ივნისი\"/>
    </mc:Choice>
  </mc:AlternateContent>
  <bookViews>
    <workbookView xWindow="0" yWindow="0" windowWidth="28800" windowHeight="12435" tabRatio="609"/>
  </bookViews>
  <sheets>
    <sheet name="ნაკრები ხარჯთაღრიცხვა" sheetId="47" r:id="rId1"/>
    <sheet name="არხი" sheetId="67" r:id="rId2"/>
  </sheets>
  <calcPr calcId="152511"/>
</workbook>
</file>

<file path=xl/calcChain.xml><?xml version="1.0" encoding="utf-8"?>
<calcChain xmlns="http://schemas.openxmlformats.org/spreadsheetml/2006/main">
  <c r="A2" i="67" l="1"/>
  <c r="F16" i="67" l="1"/>
  <c r="F15" i="67"/>
  <c r="F17" i="67" l="1"/>
  <c r="F35" i="67" l="1"/>
  <c r="F34" i="67"/>
  <c r="F33" i="67"/>
  <c r="F31" i="67"/>
  <c r="F30" i="67"/>
  <c r="F29" i="67"/>
  <c r="F28" i="67"/>
  <c r="F27" i="67"/>
  <c r="F25" i="67"/>
  <c r="F23" i="67"/>
  <c r="F22" i="67"/>
  <c r="F21" i="67"/>
  <c r="F20" i="67"/>
  <c r="F19" i="67"/>
  <c r="F18" i="67"/>
  <c r="E13" i="67"/>
  <c r="F13" i="67" s="1"/>
  <c r="E12" i="67"/>
  <c r="F12" i="67" s="1"/>
  <c r="F11" i="67"/>
  <c r="D19" i="47" l="1"/>
  <c r="D45" i="47" s="1"/>
  <c r="H19" i="47" l="1"/>
  <c r="H45" i="47" s="1"/>
  <c r="J19" i="47" l="1"/>
  <c r="K19" i="47" s="1"/>
  <c r="K20" i="47" l="1"/>
  <c r="H47" i="47"/>
  <c r="H48" i="47" s="1"/>
  <c r="H49" i="47" s="1"/>
  <c r="D47" i="47"/>
  <c r="D48" i="47" s="1"/>
  <c r="D49" i="47" s="1"/>
</calcChain>
</file>

<file path=xl/sharedStrings.xml><?xml version="1.0" encoding="utf-8"?>
<sst xmlns="http://schemas.openxmlformats.org/spreadsheetml/2006/main" count="144" uniqueCount="105">
  <si>
    <t>1</t>
  </si>
  <si>
    <t xml:space="preserve">ნაკრები სახარჯთაღრიცხვო გაანგარიშება                                 </t>
  </si>
  <si>
    <t>ლარი</t>
  </si>
  <si>
    <t>სახარჯთაღრიცხვო ანგარიში</t>
  </si>
  <si>
    <t xml:space="preserve"> სახარჯთარრიცხვო ღირებულება, ლარი</t>
  </si>
  <si>
    <t>სამშენებლო სამუშაოები</t>
  </si>
  <si>
    <t>სამონტაჟო სამუშაოები</t>
  </si>
  <si>
    <t>ავეჯი დაინვენტარი</t>
  </si>
  <si>
    <t>სხვა ხარჯები</t>
  </si>
  <si>
    <t>საერთო სახარჯთაღრიცხვო ღირებულება</t>
  </si>
  <si>
    <t>ტერიტორიის მომზადება</t>
  </si>
  <si>
    <t>თავი I</t>
  </si>
  <si>
    <t xml:space="preserve">თავი II </t>
  </si>
  <si>
    <t>მშენებლობის ძირითადი ობიექტები</t>
  </si>
  <si>
    <t xml:space="preserve">ჯამი: თავი II </t>
  </si>
  <si>
    <t xml:space="preserve">თავიIII </t>
  </si>
  <si>
    <t>დამხმარე და სამომსახურეო ობიექტები</t>
  </si>
  <si>
    <t xml:space="preserve"> თავი IV </t>
  </si>
  <si>
    <t xml:space="preserve"> ენერგეტიკული მეურნეობების ობიექტები და კავშირგაბმულობა </t>
  </si>
  <si>
    <t>ტექნიკური პირობა.მრიცხველი და აბონენტად აყვანა</t>
  </si>
  <si>
    <t>თავი  V</t>
  </si>
  <si>
    <t xml:space="preserve"> სატრანსპორტო მეურნეობის ობიექტები და კავშირგაბმულობა </t>
  </si>
  <si>
    <t xml:space="preserve">სამუშაოები არ არის </t>
  </si>
  <si>
    <t>თავი VI</t>
  </si>
  <si>
    <t>გარე ქსელები</t>
  </si>
  <si>
    <t>ტერიტორიის კეთილმოწყობა და გამწვანება</t>
  </si>
  <si>
    <t>თავი VIII</t>
  </si>
  <si>
    <t xml:space="preserve"> დროებითი შენობები და ნაგებობები</t>
  </si>
  <si>
    <t>ხარჯები არ არის</t>
  </si>
  <si>
    <t>თავი IX</t>
  </si>
  <si>
    <t>საპროექტო-საძიებო სამუშაოები</t>
  </si>
  <si>
    <t>ექსპერტიზა %</t>
  </si>
  <si>
    <t>საავტორო ზედამხედველობა %</t>
  </si>
  <si>
    <t xml:space="preserve"> მშენებარე საწარმოს დირექციის (ტექზედამხედველის) შენახვა %</t>
  </si>
  <si>
    <t>სულ ჯამი I-IX</t>
  </si>
  <si>
    <t xml:space="preserve">ჯამი: </t>
  </si>
  <si>
    <t>დ.ღ.გ. 18%</t>
  </si>
  <si>
    <t>სულ ხარჯთაღრიცხვით</t>
  </si>
  <si>
    <t>შეადგინა:</t>
  </si>
  <si>
    <t xml:space="preserve">მათ შორის:  დამატებითი ღირებულების გადასახადი   </t>
  </si>
  <si>
    <t xml:space="preserve"> მშენებლობის   ღირებულების ნაკრები სახარჯთარრიცხვო ანგარიში </t>
  </si>
  <si>
    <t xml:space="preserve"> შუახევის მუნიციპალიტეტი</t>
  </si>
  <si>
    <t>№</t>
  </si>
  <si>
    <t xml:space="preserve"> ობიექტის, სამუშაოებისა და ხარჯების დასახელება </t>
  </si>
  <si>
    <t>თავი  VII</t>
  </si>
  <si>
    <t>რეზერვი გაუთვალისწინებელ    სამუშაოებზე 3%</t>
  </si>
  <si>
    <t>რ. ბერიძე</t>
  </si>
  <si>
    <t>ლოკალ.ხარჯ. N2</t>
  </si>
  <si>
    <t>არქიტექტორი:</t>
  </si>
  <si>
    <t>ჯ. ზოსიძე</t>
  </si>
  <si>
    <t>lokalur resursuli xarjTaRricxva #2</t>
  </si>
  <si>
    <t>saxarjTaRricxvo Rirebuleba</t>
  </si>
  <si>
    <t>lari</t>
  </si>
  <si>
    <t>saxarjTaRricxvo xelfasi</t>
  </si>
  <si>
    <t>safuZveli:</t>
  </si>
  <si>
    <t xml:space="preserve">  naxazebi  ## </t>
  </si>
  <si>
    <t>#</t>
  </si>
  <si>
    <t>safuZveli</t>
  </si>
  <si>
    <t>samuSaos dasaxeleba</t>
  </si>
  <si>
    <t>ganz. erT</t>
  </si>
  <si>
    <t>raod--ba</t>
  </si>
  <si>
    <t>saproeqto monacemebiT</t>
  </si>
  <si>
    <t>ganz erT</t>
  </si>
  <si>
    <t>sul</t>
  </si>
  <si>
    <t>1-23-6</t>
  </si>
  <si>
    <t>kbm</t>
  </si>
  <si>
    <t>srf</t>
  </si>
  <si>
    <t xml:space="preserve"> SromiTi danaxarjebi                   </t>
  </si>
  <si>
    <t>k/sT</t>
  </si>
  <si>
    <t>eqskavatori 0,25 kbm</t>
  </si>
  <si>
    <t>m/sT</t>
  </si>
  <si>
    <t xml:space="preserve">manqanebi               </t>
  </si>
  <si>
    <t>kg</t>
  </si>
  <si>
    <t>kac/sT</t>
  </si>
  <si>
    <t>6-1-22</t>
  </si>
  <si>
    <t>kb.m</t>
  </si>
  <si>
    <t xml:space="preserve">Sromis danaxarjebi </t>
  </si>
  <si>
    <t>sxva manqana</t>
  </si>
  <si>
    <t>betoni В_20</t>
  </si>
  <si>
    <t>m3</t>
  </si>
  <si>
    <t>yalibi ficaris 25mm</t>
  </si>
  <si>
    <t>m2</t>
  </si>
  <si>
    <t>ficari 40 mm da meti x.III wiwvovani</t>
  </si>
  <si>
    <t xml:space="preserve">samSeneblo lursmani </t>
  </si>
  <si>
    <t>sxva masala</t>
  </si>
  <si>
    <t>6-11-4</t>
  </si>
  <si>
    <t xml:space="preserve">yalibis fari </t>
  </si>
  <si>
    <t>xis ficari 3x.40mm wiwvovani</t>
  </si>
  <si>
    <t>eleqtrodi Э-42</t>
  </si>
  <si>
    <t>tn</t>
  </si>
  <si>
    <t>jami</t>
  </si>
  <si>
    <t xml:space="preserve">zednadebi xarjebi  </t>
  </si>
  <si>
    <t xml:space="preserve">gegmiuri dagroveba  </t>
  </si>
  <si>
    <t>Llari</t>
  </si>
  <si>
    <t>სანიაღვრე არხის მოწყობა</t>
  </si>
  <si>
    <t xml:space="preserve">Sedgenilia:   2021wlis Ikvartlis fasebSi </t>
  </si>
  <si>
    <t>armatura А-III, Ø=12 mm ბიჯი 50 sm</t>
  </si>
  <si>
    <t>არხebis monoliTuri r. betonis Ziris mowyoba   В_20  betoniT -(1.1*0.15*100m)</t>
  </si>
  <si>
    <t>არხebis  monoliTuri rk. betonis kedlebis mowyoba betoni В_20 - 100m  კედლის სიმაღლე 50სმ სისქე15სმ</t>
  </si>
  <si>
    <t>1-84-3</t>
  </si>
  <si>
    <t>kldovani gruntis damuSaveba kiuvetSi sangrevi CaquCiT</t>
  </si>
  <si>
    <t>100kbm</t>
  </si>
  <si>
    <t>sangrevi CaquCi</t>
  </si>
  <si>
    <t xml:space="preserve">mesame kategoriis gruntis damuSaveba kiuvetSi  eqskavatoriT gverdze yriT </t>
  </si>
  <si>
    <t>ჭვანის  თემი. სოფელი ჭვანა (როლანდ ქათამაძის  სახლთან)  სანიაღვრე არხის მოწყობა.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</si>
</sst>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\(&quot;$&quot;#,##0\)"/>
    <numFmt numFmtId="165" formatCode="_-* #,##0.00_р_._-;\-* #,##0.00_р_._-;_-* &quot;-&quot;??_р_._-;_-@_-"/>
    <numFmt numFmtId="166" formatCode="0.0"/>
    <numFmt numFmtId="167" formatCode="0.0000"/>
    <numFmt numFmtId="168" formatCode="0.000"/>
    <numFmt numFmtId="169" formatCode="0.00000"/>
  </numFmts>
  <fonts count="24">
    <font>
      <sz val="10"/>
      <name val="Arial"/>
    </font>
    <font>
      <sz val="9"/>
      <name val="AcadNusx"/>
    </font>
    <font>
      <b/>
      <sz val="9"/>
      <name val="AcadNusx"/>
    </font>
    <font>
      <sz val="12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b/>
      <sz val="10"/>
      <name val="AcadNusx"/>
    </font>
    <font>
      <b/>
      <i/>
      <sz val="10"/>
      <name val="AcadNusx"/>
    </font>
    <font>
      <sz val="10"/>
      <name val="AcadNusx"/>
    </font>
    <font>
      <sz val="10"/>
      <name val="Arial"/>
      <family val="2"/>
      <charset val="204"/>
    </font>
    <font>
      <b/>
      <u/>
      <sz val="10"/>
      <name val="AcadNusx"/>
    </font>
    <font>
      <sz val="10"/>
      <name val="Times New Roman"/>
      <family val="1"/>
    </font>
    <font>
      <sz val="9"/>
      <name val="Times New Roman"/>
      <family val="1"/>
    </font>
    <font>
      <sz val="8"/>
      <name val="AcadNusx"/>
    </font>
    <font>
      <sz val="10"/>
      <color theme="1"/>
      <name val="AcadNusx"/>
    </font>
    <font>
      <b/>
      <sz val="10"/>
      <color theme="1"/>
      <name val="AcadNusx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1" fillId="0" borderId="0"/>
    <xf numFmtId="0" fontId="16" fillId="0" borderId="0"/>
  </cellStyleXfs>
  <cellXfs count="90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8" fontId="1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66" fontId="0" fillId="0" borderId="0" xfId="0" applyNumberFormat="1"/>
    <xf numFmtId="0" fontId="3" fillId="0" borderId="0" xfId="0" applyFont="1" applyAlignment="1"/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/>
    <xf numFmtId="0" fontId="13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168" fontId="21" fillId="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7" fillId="2" borderId="1" xfId="7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7" fontId="15" fillId="2" borderId="1" xfId="0" applyNumberFormat="1" applyFont="1" applyFill="1" applyBorder="1" applyAlignment="1">
      <alignment horizontal="center" vertical="center" wrapText="1"/>
    </xf>
    <xf numFmtId="168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69" fontId="15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21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0" borderId="0" xfId="0" applyFont="1"/>
    <xf numFmtId="166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168" fontId="21" fillId="0" borderId="1" xfId="0" applyNumberFormat="1" applyFont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</cellXfs>
  <cellStyles count="8">
    <cellStyle name="Normal" xfId="0" builtinId="0"/>
    <cellStyle name="Normal 3" xfId="1"/>
    <cellStyle name="Обычный 2" xfId="2"/>
    <cellStyle name="Обычный 3" xfId="3"/>
    <cellStyle name="Обычный_krebsiti uckisi-vachee" xfId="7"/>
    <cellStyle name="Финансовый 2" xfId="4"/>
    <cellStyle name="მძიმე 2" xfId="5"/>
    <cellStyle name="ჩვეულებრივი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6"/>
  <sheetViews>
    <sheetView tabSelected="1" zoomScale="115" zoomScaleNormal="115" zoomScaleSheetLayoutView="130" workbookViewId="0">
      <selection activeCell="A9" sqref="A9:H9"/>
    </sheetView>
  </sheetViews>
  <sheetFormatPr defaultRowHeight="12.75"/>
  <cols>
    <col min="1" max="1" width="5" customWidth="1"/>
    <col min="2" max="2" width="16.42578125" customWidth="1"/>
    <col min="3" max="3" width="38.7109375" customWidth="1"/>
    <col min="4" max="4" width="12.28515625" customWidth="1"/>
    <col min="5" max="5" width="13.42578125" customWidth="1"/>
    <col min="6" max="6" width="11.85546875" customWidth="1"/>
    <col min="7" max="7" width="11.5703125" customWidth="1"/>
    <col min="8" max="8" width="17" customWidth="1"/>
    <col min="11" max="11" width="9.5703125" bestFit="1" customWidth="1"/>
  </cols>
  <sheetData>
    <row r="1" spans="1:8" ht="18">
      <c r="A1" s="75" t="s">
        <v>41</v>
      </c>
      <c r="B1" s="75"/>
      <c r="C1" s="75"/>
      <c r="D1" s="75"/>
      <c r="E1" s="75"/>
      <c r="F1" s="75"/>
      <c r="G1" s="75"/>
      <c r="H1" s="75"/>
    </row>
    <row r="2" spans="1:8" ht="18">
      <c r="A2" s="82"/>
      <c r="B2" s="82"/>
      <c r="C2" s="82"/>
      <c r="D2" s="82"/>
      <c r="E2" s="82"/>
      <c r="F2" s="82"/>
      <c r="G2" s="82"/>
      <c r="H2" s="82"/>
    </row>
    <row r="3" spans="1:8" ht="16.5" customHeight="1">
      <c r="A3" s="83" t="s">
        <v>104</v>
      </c>
      <c r="B3" s="83"/>
      <c r="C3" s="83"/>
      <c r="D3" s="83"/>
      <c r="E3" s="83"/>
      <c r="F3" s="83"/>
      <c r="G3" s="83"/>
      <c r="H3" s="83"/>
    </row>
    <row r="4" spans="1:8" ht="10.5" customHeight="1">
      <c r="A4" s="82"/>
      <c r="B4" s="82"/>
      <c r="C4" s="82"/>
      <c r="D4" s="82"/>
      <c r="E4" s="82"/>
      <c r="F4" s="82"/>
      <c r="G4" s="82"/>
      <c r="H4" s="82"/>
    </row>
    <row r="5" spans="1:8" ht="14.25" customHeight="1">
      <c r="A5" s="82"/>
      <c r="B5" s="82"/>
      <c r="C5" s="82"/>
      <c r="D5" s="82"/>
      <c r="E5" s="82"/>
      <c r="F5" s="82"/>
      <c r="G5" s="82"/>
      <c r="H5" s="82"/>
    </row>
    <row r="6" spans="1:8" ht="16.5" customHeight="1">
      <c r="A6" s="78" t="s">
        <v>1</v>
      </c>
      <c r="B6" s="78"/>
      <c r="C6" s="78"/>
      <c r="D6" s="78"/>
      <c r="E6" s="79"/>
      <c r="F6" s="79"/>
      <c r="G6" s="28" t="s">
        <v>2</v>
      </c>
      <c r="H6" s="7"/>
    </row>
    <row r="7" spans="1:8" ht="16.5" customHeight="1">
      <c r="A7" s="80" t="s">
        <v>39</v>
      </c>
      <c r="B7" s="80"/>
      <c r="C7" s="80"/>
      <c r="D7" s="80"/>
      <c r="E7" s="79"/>
      <c r="F7" s="79"/>
      <c r="G7" s="28" t="s">
        <v>2</v>
      </c>
      <c r="H7" s="7"/>
    </row>
    <row r="8" spans="1:8" ht="17.25" customHeight="1">
      <c r="A8" s="80"/>
      <c r="B8" s="80"/>
      <c r="C8" s="80"/>
      <c r="D8" s="80"/>
      <c r="E8" s="79"/>
      <c r="F8" s="79"/>
      <c r="G8" s="28"/>
      <c r="H8" s="7"/>
    </row>
    <row r="9" spans="1:8" ht="18">
      <c r="A9" s="81"/>
      <c r="B9" s="81"/>
      <c r="C9" s="81"/>
      <c r="D9" s="81"/>
      <c r="E9" s="81"/>
      <c r="F9" s="81"/>
      <c r="G9" s="81"/>
      <c r="H9" s="81"/>
    </row>
    <row r="10" spans="1:8" ht="17.25" customHeight="1">
      <c r="A10" s="75" t="s">
        <v>40</v>
      </c>
      <c r="B10" s="75"/>
      <c r="C10" s="75"/>
      <c r="D10" s="75"/>
      <c r="E10" s="75"/>
      <c r="F10" s="75"/>
      <c r="G10" s="75"/>
      <c r="H10" s="75"/>
    </row>
    <row r="11" spans="1:8" ht="15.75" customHeight="1"/>
    <row r="12" spans="1:8" ht="30.75" customHeight="1">
      <c r="A12" s="76" t="s">
        <v>42</v>
      </c>
      <c r="B12" s="77" t="s">
        <v>3</v>
      </c>
      <c r="C12" s="77" t="s">
        <v>43</v>
      </c>
      <c r="D12" s="77" t="s">
        <v>4</v>
      </c>
      <c r="E12" s="77"/>
      <c r="F12" s="77"/>
      <c r="G12" s="77"/>
      <c r="H12" s="77"/>
    </row>
    <row r="13" spans="1:8" ht="54.75" customHeight="1">
      <c r="A13" s="76"/>
      <c r="B13" s="77"/>
      <c r="C13" s="77"/>
      <c r="D13" s="9" t="s">
        <v>5</v>
      </c>
      <c r="E13" s="9" t="s">
        <v>6</v>
      </c>
      <c r="F13" s="9" t="s">
        <v>7</v>
      </c>
      <c r="G13" s="9" t="s">
        <v>8</v>
      </c>
      <c r="H13" s="9" t="s">
        <v>9</v>
      </c>
    </row>
    <row r="14" spans="1:8" ht="20.25" customHeight="1">
      <c r="A14" s="8">
        <v>1</v>
      </c>
      <c r="B14" s="9">
        <v>2</v>
      </c>
      <c r="C14" s="9">
        <v>3</v>
      </c>
      <c r="D14" s="9">
        <v>4</v>
      </c>
      <c r="E14" s="8">
        <v>5</v>
      </c>
      <c r="F14" s="9">
        <v>6</v>
      </c>
      <c r="G14" s="9">
        <v>7</v>
      </c>
      <c r="H14" s="9">
        <v>8</v>
      </c>
    </row>
    <row r="15" spans="1:8" ht="20.25" customHeight="1">
      <c r="A15" s="10"/>
      <c r="B15" s="9"/>
      <c r="C15" s="11" t="s">
        <v>11</v>
      </c>
      <c r="D15" s="9"/>
      <c r="E15" s="9"/>
      <c r="F15" s="9"/>
      <c r="G15" s="9"/>
      <c r="H15" s="9"/>
    </row>
    <row r="16" spans="1:8" ht="16.5" customHeight="1">
      <c r="A16" s="12"/>
      <c r="B16" s="13"/>
      <c r="C16" s="13" t="s">
        <v>10</v>
      </c>
      <c r="D16" s="14"/>
      <c r="E16" s="14"/>
      <c r="F16" s="14"/>
      <c r="G16" s="14"/>
      <c r="H16" s="14"/>
    </row>
    <row r="17" spans="1:13" ht="15">
      <c r="A17" s="12"/>
      <c r="B17" s="13"/>
      <c r="C17" s="15" t="s">
        <v>12</v>
      </c>
      <c r="D17" s="16"/>
      <c r="E17" s="16"/>
      <c r="F17" s="16"/>
      <c r="G17" s="16"/>
      <c r="H17" s="16"/>
    </row>
    <row r="18" spans="1:13" ht="16.5" customHeight="1">
      <c r="A18" s="12"/>
      <c r="B18" s="13"/>
      <c r="C18" s="13" t="s">
        <v>13</v>
      </c>
      <c r="D18" s="16"/>
      <c r="E18" s="16"/>
      <c r="F18" s="16"/>
      <c r="G18" s="16"/>
      <c r="H18" s="16"/>
    </row>
    <row r="19" spans="1:13" ht="35.25" customHeight="1">
      <c r="A19" s="17" t="s">
        <v>0</v>
      </c>
      <c r="B19" s="15" t="s">
        <v>47</v>
      </c>
      <c r="C19" s="15" t="s">
        <v>94</v>
      </c>
      <c r="D19" s="18">
        <f>არხი!H40</f>
        <v>0</v>
      </c>
      <c r="E19" s="18"/>
      <c r="F19" s="19"/>
      <c r="G19" s="18"/>
      <c r="H19" s="18">
        <f t="shared" ref="H19" si="0">D19</f>
        <v>0</v>
      </c>
      <c r="J19">
        <f t="shared" ref="J19" si="1">H19*18%</f>
        <v>0</v>
      </c>
      <c r="K19" s="62">
        <f t="shared" ref="K19" si="2">J19+H19</f>
        <v>0</v>
      </c>
      <c r="M19">
        <v>16060.32</v>
      </c>
    </row>
    <row r="20" spans="1:13" ht="18" customHeight="1">
      <c r="A20" s="17"/>
      <c r="B20" s="13"/>
      <c r="C20" s="15" t="s">
        <v>14</v>
      </c>
      <c r="D20" s="18"/>
      <c r="E20" s="18"/>
      <c r="F20" s="19"/>
      <c r="G20" s="18"/>
      <c r="H20" s="18"/>
      <c r="K20" s="62" t="e">
        <f>#REF!+#REF!+#REF!+#REF!+#REF!+#REF!+K19+#REF!+#REF!</f>
        <v>#REF!</v>
      </c>
    </row>
    <row r="21" spans="1:13" ht="15" customHeight="1">
      <c r="A21" s="12"/>
      <c r="B21" s="13"/>
      <c r="C21" s="15" t="s">
        <v>15</v>
      </c>
      <c r="D21" s="19"/>
      <c r="E21" s="19"/>
      <c r="F21" s="19"/>
      <c r="G21" s="19"/>
      <c r="H21" s="19"/>
    </row>
    <row r="22" spans="1:13" ht="16.5" customHeight="1">
      <c r="A22" s="17"/>
      <c r="B22" s="13"/>
      <c r="C22" s="13" t="s">
        <v>16</v>
      </c>
      <c r="D22" s="19"/>
      <c r="E22" s="19"/>
      <c r="F22" s="19"/>
      <c r="G22" s="19"/>
      <c r="H22" s="19"/>
    </row>
    <row r="23" spans="1:13" ht="17.25" customHeight="1">
      <c r="A23" s="12"/>
      <c r="B23" s="13"/>
      <c r="C23" s="13" t="s">
        <v>22</v>
      </c>
      <c r="D23" s="19"/>
      <c r="E23" s="19"/>
      <c r="F23" s="19"/>
      <c r="G23" s="19"/>
      <c r="H23" s="19"/>
    </row>
    <row r="24" spans="1:13" ht="15" customHeight="1">
      <c r="A24" s="12"/>
      <c r="B24" s="13"/>
      <c r="C24" s="15" t="s">
        <v>17</v>
      </c>
      <c r="D24" s="20"/>
      <c r="E24" s="20"/>
      <c r="F24" s="20"/>
      <c r="G24" s="20"/>
      <c r="H24" s="20"/>
    </row>
    <row r="25" spans="1:13" ht="30.75" customHeight="1">
      <c r="A25" s="12"/>
      <c r="B25" s="13"/>
      <c r="C25" s="13" t="s">
        <v>18</v>
      </c>
      <c r="D25" s="20"/>
      <c r="E25" s="20"/>
      <c r="F25" s="20"/>
      <c r="G25" s="20"/>
      <c r="H25" s="20"/>
    </row>
    <row r="26" spans="1:13" ht="36" customHeight="1">
      <c r="A26" s="17"/>
      <c r="B26" s="13"/>
      <c r="C26" s="13" t="s">
        <v>19</v>
      </c>
      <c r="D26" s="20"/>
      <c r="E26" s="20"/>
      <c r="F26" s="20"/>
      <c r="G26" s="19"/>
      <c r="H26" s="19"/>
    </row>
    <row r="27" spans="1:13" ht="17.25" customHeight="1">
      <c r="A27" s="12"/>
      <c r="B27" s="13"/>
      <c r="C27" s="15" t="s">
        <v>20</v>
      </c>
      <c r="D27" s="20"/>
      <c r="E27" s="20"/>
      <c r="F27" s="20"/>
      <c r="G27" s="20"/>
      <c r="H27" s="20"/>
    </row>
    <row r="28" spans="1:13" ht="35.25" customHeight="1">
      <c r="A28" s="12"/>
      <c r="B28" s="13"/>
      <c r="C28" s="13" t="s">
        <v>21</v>
      </c>
      <c r="D28" s="20"/>
      <c r="E28" s="20"/>
      <c r="F28" s="20"/>
      <c r="G28" s="20"/>
      <c r="H28" s="20"/>
    </row>
    <row r="29" spans="1:13" ht="15" customHeight="1">
      <c r="A29" s="17"/>
      <c r="B29" s="13"/>
      <c r="C29" s="13" t="s">
        <v>22</v>
      </c>
      <c r="D29" s="20"/>
      <c r="E29" s="20"/>
      <c r="F29" s="20"/>
      <c r="G29" s="20"/>
      <c r="H29" s="20"/>
    </row>
    <row r="30" spans="1:13" ht="13.5" customHeight="1">
      <c r="A30" s="12"/>
      <c r="B30" s="13"/>
      <c r="C30" s="15" t="s">
        <v>23</v>
      </c>
      <c r="D30" s="20"/>
      <c r="E30" s="20"/>
      <c r="F30" s="20"/>
      <c r="G30" s="20"/>
      <c r="H30" s="20"/>
    </row>
    <row r="31" spans="1:13" ht="15.75" customHeight="1">
      <c r="A31" s="12"/>
      <c r="B31" s="13"/>
      <c r="C31" s="13" t="s">
        <v>24</v>
      </c>
      <c r="D31" s="20"/>
      <c r="E31" s="20"/>
      <c r="F31" s="20"/>
      <c r="G31" s="20"/>
      <c r="H31" s="20"/>
    </row>
    <row r="32" spans="1:13" ht="12" customHeight="1">
      <c r="A32" s="17"/>
      <c r="B32" s="13"/>
      <c r="C32" s="13" t="s">
        <v>22</v>
      </c>
      <c r="D32" s="20"/>
      <c r="E32" s="20"/>
      <c r="F32" s="20"/>
      <c r="G32" s="20"/>
      <c r="H32" s="20"/>
    </row>
    <row r="33" spans="1:9" ht="14.25" customHeight="1">
      <c r="A33" s="15"/>
      <c r="B33" s="13"/>
      <c r="C33" s="15" t="s">
        <v>44</v>
      </c>
      <c r="D33" s="19"/>
      <c r="E33" s="19"/>
      <c r="F33" s="19"/>
      <c r="G33" s="19"/>
      <c r="H33" s="19"/>
    </row>
    <row r="34" spans="1:9" ht="15.75" customHeight="1">
      <c r="A34" s="12"/>
      <c r="B34" s="13"/>
      <c r="C34" s="13" t="s">
        <v>25</v>
      </c>
      <c r="D34" s="19"/>
      <c r="E34" s="19"/>
      <c r="F34" s="19"/>
      <c r="G34" s="19"/>
      <c r="H34" s="19"/>
    </row>
    <row r="35" spans="1:9" ht="16.5" customHeight="1">
      <c r="A35" s="17"/>
      <c r="B35" s="13"/>
      <c r="C35" s="13" t="s">
        <v>22</v>
      </c>
      <c r="D35" s="19"/>
      <c r="E35" s="19"/>
      <c r="F35" s="19"/>
      <c r="G35" s="19"/>
      <c r="H35" s="19"/>
    </row>
    <row r="36" spans="1:9" ht="15" customHeight="1">
      <c r="A36" s="15"/>
      <c r="B36" s="13"/>
      <c r="C36" s="15" t="s">
        <v>26</v>
      </c>
      <c r="D36" s="19"/>
      <c r="E36" s="19"/>
      <c r="F36" s="19"/>
      <c r="G36" s="19"/>
      <c r="H36" s="19"/>
    </row>
    <row r="37" spans="1:9" ht="15">
      <c r="A37" s="12"/>
      <c r="B37" s="13"/>
      <c r="C37" s="13" t="s">
        <v>27</v>
      </c>
      <c r="D37" s="19"/>
      <c r="E37" s="19"/>
      <c r="F37" s="19"/>
      <c r="G37" s="19"/>
      <c r="H37" s="19"/>
    </row>
    <row r="38" spans="1:9" ht="15.75" customHeight="1">
      <c r="A38" s="17"/>
      <c r="B38" s="13"/>
      <c r="C38" s="13" t="s">
        <v>28</v>
      </c>
      <c r="D38" s="19"/>
      <c r="E38" s="19"/>
      <c r="F38" s="19"/>
      <c r="G38" s="19"/>
      <c r="H38" s="19"/>
    </row>
    <row r="39" spans="1:9" ht="14.25" customHeight="1">
      <c r="A39" s="12"/>
      <c r="B39" s="13"/>
      <c r="C39" s="15" t="s">
        <v>29</v>
      </c>
      <c r="D39" s="19"/>
      <c r="E39" s="19"/>
      <c r="F39" s="19"/>
      <c r="G39" s="19"/>
      <c r="H39" s="19"/>
    </row>
    <row r="40" spans="1:9" ht="15">
      <c r="A40" s="12"/>
      <c r="B40" s="13"/>
      <c r="C40" s="13" t="s">
        <v>8</v>
      </c>
      <c r="D40" s="19"/>
      <c r="E40" s="19"/>
      <c r="F40" s="19"/>
      <c r="G40" s="19"/>
      <c r="H40" s="19"/>
    </row>
    <row r="41" spans="1:9" ht="42.75" customHeight="1">
      <c r="A41" s="17"/>
      <c r="B41" s="13"/>
      <c r="C41" s="13" t="s">
        <v>33</v>
      </c>
      <c r="D41" s="19"/>
      <c r="E41" s="19"/>
      <c r="F41" s="19"/>
      <c r="G41" s="19"/>
      <c r="H41" s="19"/>
    </row>
    <row r="42" spans="1:9" ht="22.5" customHeight="1">
      <c r="A42" s="17"/>
      <c r="B42" s="13"/>
      <c r="C42" s="13" t="s">
        <v>32</v>
      </c>
      <c r="D42" s="18"/>
      <c r="E42" s="18"/>
      <c r="F42" s="18"/>
      <c r="G42" s="18"/>
      <c r="H42" s="18"/>
    </row>
    <row r="43" spans="1:9" ht="24" customHeight="1">
      <c r="A43" s="17"/>
      <c r="B43" s="13"/>
      <c r="C43" s="13" t="s">
        <v>31</v>
      </c>
      <c r="D43" s="18"/>
      <c r="E43" s="18"/>
      <c r="F43" s="18"/>
      <c r="G43" s="18"/>
      <c r="H43" s="18"/>
    </row>
    <row r="44" spans="1:9" ht="20.25" customHeight="1">
      <c r="A44" s="17"/>
      <c r="B44" s="13"/>
      <c r="C44" s="13" t="s">
        <v>30</v>
      </c>
      <c r="D44" s="18"/>
      <c r="E44" s="18"/>
      <c r="F44" s="18"/>
      <c r="G44" s="18"/>
      <c r="H44" s="18"/>
    </row>
    <row r="45" spans="1:9" ht="23.25" customHeight="1">
      <c r="A45" s="12"/>
      <c r="B45" s="13"/>
      <c r="C45" s="15" t="s">
        <v>34</v>
      </c>
      <c r="D45" s="18">
        <f>D19</f>
        <v>0</v>
      </c>
      <c r="E45" s="18"/>
      <c r="F45" s="18"/>
      <c r="G45" s="18"/>
      <c r="H45" s="18">
        <f>H19</f>
        <v>0</v>
      </c>
      <c r="I45" s="6"/>
    </row>
    <row r="46" spans="1:9" ht="42.75" customHeight="1">
      <c r="A46" s="17"/>
      <c r="B46" s="13"/>
      <c r="C46" s="13" t="s">
        <v>45</v>
      </c>
      <c r="D46" s="18">
        <v>0</v>
      </c>
      <c r="E46" s="18"/>
      <c r="F46" s="18"/>
      <c r="G46" s="18"/>
      <c r="H46" s="18">
        <v>0</v>
      </c>
    </row>
    <row r="47" spans="1:9" ht="27" customHeight="1">
      <c r="A47" s="17"/>
      <c r="B47" s="13"/>
      <c r="C47" s="15" t="s">
        <v>35</v>
      </c>
      <c r="D47" s="18">
        <f>D46+D45</f>
        <v>0</v>
      </c>
      <c r="E47" s="21"/>
      <c r="F47" s="18"/>
      <c r="G47" s="18"/>
      <c r="H47" s="18">
        <f>H46+H45</f>
        <v>0</v>
      </c>
      <c r="I47" s="6"/>
    </row>
    <row r="48" spans="1:9" ht="23.25" customHeight="1">
      <c r="A48" s="12"/>
      <c r="B48" s="13"/>
      <c r="C48" s="13" t="s">
        <v>36</v>
      </c>
      <c r="D48" s="21">
        <f>D47*18%</f>
        <v>0</v>
      </c>
      <c r="E48" s="18"/>
      <c r="F48" s="21"/>
      <c r="G48" s="21"/>
      <c r="H48" s="21">
        <f>H47*18%</f>
        <v>0</v>
      </c>
      <c r="I48" s="5"/>
    </row>
    <row r="49" spans="1:9" ht="24" customHeight="1">
      <c r="A49" s="12"/>
      <c r="B49" s="13"/>
      <c r="C49" s="15" t="s">
        <v>37</v>
      </c>
      <c r="D49" s="18">
        <f>D48+D47</f>
        <v>0</v>
      </c>
      <c r="E49" s="27"/>
      <c r="F49" s="18"/>
      <c r="G49" s="18"/>
      <c r="H49" s="18">
        <f>H48+H47</f>
        <v>0</v>
      </c>
      <c r="I49" s="5"/>
    </row>
    <row r="50" spans="1:9" ht="18" customHeight="1">
      <c r="A50" s="22"/>
      <c r="B50" s="23"/>
      <c r="C50" s="24"/>
      <c r="D50" s="25"/>
      <c r="E50" s="25"/>
      <c r="F50" s="25"/>
      <c r="G50" s="25"/>
      <c r="H50" s="25"/>
      <c r="I50" s="5"/>
    </row>
    <row r="51" spans="1:9" ht="18" customHeight="1">
      <c r="A51" s="22"/>
      <c r="B51" s="23"/>
      <c r="C51" s="24" t="s">
        <v>48</v>
      </c>
      <c r="D51" s="25"/>
      <c r="E51" s="25" t="s">
        <v>49</v>
      </c>
      <c r="F51" s="25"/>
      <c r="G51" s="25"/>
      <c r="H51" s="25"/>
      <c r="I51" s="5"/>
    </row>
    <row r="52" spans="1:9" ht="18" customHeight="1">
      <c r="A52" s="22"/>
      <c r="B52" s="23"/>
      <c r="C52" s="24" t="s">
        <v>38</v>
      </c>
      <c r="D52" s="26"/>
      <c r="E52" s="26" t="s">
        <v>46</v>
      </c>
      <c r="F52" s="26"/>
      <c r="G52" s="26"/>
      <c r="H52" s="26"/>
      <c r="I52" s="5"/>
    </row>
    <row r="53" spans="1:9" ht="18">
      <c r="A53" s="74"/>
      <c r="B53" s="74"/>
      <c r="C53" s="74"/>
      <c r="D53" s="74"/>
      <c r="E53" s="74"/>
      <c r="F53" s="74"/>
      <c r="G53" s="74"/>
      <c r="H53" s="74"/>
    </row>
    <row r="54" spans="1:9" ht="18">
      <c r="A54" s="74"/>
      <c r="B54" s="74"/>
      <c r="C54" s="74"/>
      <c r="D54" s="74"/>
      <c r="E54" s="74"/>
      <c r="F54" s="74"/>
      <c r="G54" s="74"/>
      <c r="H54" s="74"/>
    </row>
    <row r="55" spans="1:9">
      <c r="A55" s="1"/>
      <c r="B55" s="2"/>
      <c r="C55" s="3"/>
      <c r="D55" s="4"/>
      <c r="E55" s="4"/>
      <c r="F55" s="4"/>
      <c r="G55" s="4"/>
      <c r="H55" s="4"/>
    </row>
    <row r="56" spans="1:9">
      <c r="A56" s="1"/>
      <c r="B56" s="2"/>
      <c r="C56" s="3"/>
      <c r="D56" s="4"/>
      <c r="E56" s="4"/>
      <c r="F56" s="4"/>
      <c r="G56" s="4"/>
      <c r="H56" s="4"/>
    </row>
  </sheetData>
  <mergeCells count="19">
    <mergeCell ref="A1:H1"/>
    <mergeCell ref="A2:H2"/>
    <mergeCell ref="A3:H3"/>
    <mergeCell ref="A4:H4"/>
    <mergeCell ref="A5:H5"/>
    <mergeCell ref="A6:D6"/>
    <mergeCell ref="E6:F6"/>
    <mergeCell ref="D12:H12"/>
    <mergeCell ref="A7:D7"/>
    <mergeCell ref="E7:F7"/>
    <mergeCell ref="A8:D8"/>
    <mergeCell ref="E8:F8"/>
    <mergeCell ref="A9:H9"/>
    <mergeCell ref="A53:H53"/>
    <mergeCell ref="A54:H54"/>
    <mergeCell ref="A10:H10"/>
    <mergeCell ref="A12:A13"/>
    <mergeCell ref="B12:B13"/>
    <mergeCell ref="C12:C13"/>
  </mergeCells>
  <pageMargins left="0.75" right="0.75" top="0.54" bottom="0.59" header="0.5" footer="0.5"/>
  <pageSetup paperSize="9" scale="81" orientation="landscape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9" workbookViewId="0">
      <selection activeCell="N17" sqref="N17"/>
    </sheetView>
  </sheetViews>
  <sheetFormatPr defaultRowHeight="12.75"/>
  <cols>
    <col min="1" max="1" width="5.7109375" customWidth="1"/>
    <col min="3" max="3" width="38.42578125" customWidth="1"/>
    <col min="8" max="8" width="11.42578125" bestFit="1" customWidth="1"/>
  </cols>
  <sheetData>
    <row r="1" spans="1:8" ht="30" customHeight="1">
      <c r="A1" s="88" t="s">
        <v>50</v>
      </c>
      <c r="B1" s="88"/>
      <c r="C1" s="88"/>
      <c r="D1" s="88"/>
      <c r="E1" s="88"/>
      <c r="F1" s="88"/>
      <c r="G1" s="88"/>
      <c r="H1" s="88"/>
    </row>
    <row r="2" spans="1:8" ht="26.25" customHeight="1">
      <c r="A2" s="88" t="str">
        <f>'ნაკრები ხარჯთაღრიცხვა'!A3:H3</f>
        <v>ჭვანის  თემი. სოფელი ჭვანა (როლანდ ქათამაძის  სახლთან)  სანიაღვრე არხის მოწყობა.</v>
      </c>
      <c r="B2" s="88"/>
      <c r="C2" s="88"/>
      <c r="D2" s="88"/>
      <c r="E2" s="88"/>
      <c r="F2" s="88"/>
      <c r="G2" s="88"/>
      <c r="H2" s="88"/>
    </row>
    <row r="3" spans="1:8" ht="24.75" customHeight="1">
      <c r="A3" s="29">
        <v>16.5</v>
      </c>
      <c r="B3" s="88" t="s">
        <v>51</v>
      </c>
      <c r="C3" s="88"/>
      <c r="D3" s="88"/>
      <c r="E3" s="30"/>
      <c r="F3" s="89" t="s">
        <v>52</v>
      </c>
      <c r="G3" s="89"/>
      <c r="H3" s="89"/>
    </row>
    <row r="4" spans="1:8" ht="26.25" customHeight="1">
      <c r="A4" s="29"/>
      <c r="B4" s="88" t="s">
        <v>53</v>
      </c>
      <c r="C4" s="88"/>
      <c r="D4" s="88"/>
      <c r="E4" s="30"/>
      <c r="F4" s="89" t="s">
        <v>52</v>
      </c>
      <c r="G4" s="89"/>
      <c r="H4" s="89"/>
    </row>
    <row r="5" spans="1:8" ht="22.5" customHeight="1">
      <c r="A5" s="84" t="s">
        <v>54</v>
      </c>
      <c r="B5" s="84"/>
      <c r="C5" s="85" t="s">
        <v>55</v>
      </c>
      <c r="D5" s="85"/>
      <c r="E5" s="85"/>
      <c r="F5" s="85"/>
      <c r="G5" s="85"/>
      <c r="H5" s="85"/>
    </row>
    <row r="6" spans="1:8" ht="23.25" customHeight="1">
      <c r="A6" s="86" t="s">
        <v>95</v>
      </c>
      <c r="B6" s="86"/>
      <c r="C6" s="86"/>
      <c r="D6" s="86"/>
      <c r="E6" s="86"/>
      <c r="F6" s="86"/>
      <c r="G6" s="86"/>
      <c r="H6" s="86"/>
    </row>
    <row r="7" spans="1:8" ht="43.5" customHeight="1">
      <c r="A7" s="87" t="s">
        <v>56</v>
      </c>
      <c r="B7" s="87" t="s">
        <v>57</v>
      </c>
      <c r="C7" s="87" t="s">
        <v>58</v>
      </c>
      <c r="D7" s="87" t="s">
        <v>59</v>
      </c>
      <c r="E7" s="87" t="s">
        <v>60</v>
      </c>
      <c r="F7" s="87"/>
      <c r="G7" s="87" t="s">
        <v>51</v>
      </c>
      <c r="H7" s="87"/>
    </row>
    <row r="8" spans="1:8" ht="62.25">
      <c r="A8" s="87"/>
      <c r="B8" s="87"/>
      <c r="C8" s="87"/>
      <c r="D8" s="87"/>
      <c r="E8" s="31" t="s">
        <v>59</v>
      </c>
      <c r="F8" s="31" t="s">
        <v>61</v>
      </c>
      <c r="G8" s="32" t="s">
        <v>62</v>
      </c>
      <c r="H8" s="32" t="s">
        <v>63</v>
      </c>
    </row>
    <row r="9" spans="1:8" ht="22.5" customHeight="1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</row>
    <row r="10" spans="1:8" ht="71.25" customHeight="1">
      <c r="A10" s="33">
        <v>1</v>
      </c>
      <c r="B10" s="34" t="s">
        <v>64</v>
      </c>
      <c r="C10" s="46" t="s">
        <v>103</v>
      </c>
      <c r="D10" s="47" t="s">
        <v>65</v>
      </c>
      <c r="E10" s="48"/>
      <c r="F10" s="49">
        <v>8.5</v>
      </c>
      <c r="G10" s="50"/>
      <c r="H10" s="49"/>
    </row>
    <row r="11" spans="1:8" ht="26.25" customHeight="1">
      <c r="A11" s="36"/>
      <c r="B11" s="35" t="s">
        <v>66</v>
      </c>
      <c r="C11" s="47" t="s">
        <v>67</v>
      </c>
      <c r="D11" s="47" t="s">
        <v>68</v>
      </c>
      <c r="E11" s="51">
        <v>6.7000000000000004E-2</v>
      </c>
      <c r="F11" s="52">
        <f>F10*E11</f>
        <v>0.56950000000000001</v>
      </c>
      <c r="G11" s="47"/>
      <c r="H11" s="53"/>
    </row>
    <row r="12" spans="1:8" ht="24" customHeight="1">
      <c r="A12" s="36"/>
      <c r="B12" s="35"/>
      <c r="C12" s="47" t="s">
        <v>69</v>
      </c>
      <c r="D12" s="47" t="s">
        <v>70</v>
      </c>
      <c r="E12" s="51">
        <f>80.3*0.001</f>
        <v>8.0299999999999996E-2</v>
      </c>
      <c r="F12" s="52">
        <f>F10*E12</f>
        <v>0.68254999999999999</v>
      </c>
      <c r="G12" s="47"/>
      <c r="H12" s="53"/>
    </row>
    <row r="13" spans="1:8" ht="25.5" customHeight="1">
      <c r="A13" s="36"/>
      <c r="B13" s="35" t="s">
        <v>66</v>
      </c>
      <c r="C13" s="47" t="s">
        <v>71</v>
      </c>
      <c r="D13" s="47" t="s">
        <v>52</v>
      </c>
      <c r="E13" s="54">
        <f>5.6*0.001</f>
        <v>5.5999999999999999E-3</v>
      </c>
      <c r="F13" s="52">
        <f>F10*E13</f>
        <v>4.7599999999999996E-2</v>
      </c>
      <c r="G13" s="47"/>
      <c r="H13" s="53"/>
    </row>
    <row r="14" spans="1:8" s="68" customFormat="1" ht="33" customHeight="1">
      <c r="A14" s="63">
        <v>2</v>
      </c>
      <c r="B14" s="64" t="s">
        <v>99</v>
      </c>
      <c r="C14" s="72" t="s">
        <v>100</v>
      </c>
      <c r="D14" s="65" t="s">
        <v>101</v>
      </c>
      <c r="E14" s="66"/>
      <c r="F14" s="73">
        <v>0.08</v>
      </c>
      <c r="G14" s="67"/>
      <c r="H14" s="73"/>
    </row>
    <row r="15" spans="1:8" s="68" customFormat="1" ht="25.5" customHeight="1">
      <c r="A15" s="69"/>
      <c r="B15" s="65" t="s">
        <v>66</v>
      </c>
      <c r="C15" s="65" t="s">
        <v>67</v>
      </c>
      <c r="D15" s="65" t="s">
        <v>68</v>
      </c>
      <c r="E15" s="70">
        <v>592</v>
      </c>
      <c r="F15" s="71">
        <f>F14*E15</f>
        <v>47.36</v>
      </c>
      <c r="G15" s="65"/>
      <c r="H15" s="70"/>
    </row>
    <row r="16" spans="1:8" s="68" customFormat="1" ht="25.5" customHeight="1">
      <c r="A16" s="69"/>
      <c r="B16" s="65"/>
      <c r="C16" s="65" t="s">
        <v>102</v>
      </c>
      <c r="D16" s="65" t="s">
        <v>70</v>
      </c>
      <c r="E16" s="70">
        <v>410</v>
      </c>
      <c r="F16" s="71">
        <f>F14*E16</f>
        <v>32.799999999999997</v>
      </c>
      <c r="G16" s="65"/>
      <c r="H16" s="70"/>
    </row>
    <row r="17" spans="1:14" ht="56.25" customHeight="1">
      <c r="A17" s="37">
        <v>3</v>
      </c>
      <c r="B17" s="38" t="s">
        <v>74</v>
      </c>
      <c r="C17" s="55" t="s">
        <v>97</v>
      </c>
      <c r="D17" s="47" t="s">
        <v>75</v>
      </c>
      <c r="E17" s="47"/>
      <c r="F17" s="49">
        <f>F10</f>
        <v>8.5</v>
      </c>
      <c r="G17" s="47"/>
      <c r="H17" s="49"/>
      <c r="M17">
        <v>17.5</v>
      </c>
    </row>
    <row r="18" spans="1:14" ht="21" customHeight="1">
      <c r="A18" s="37"/>
      <c r="B18" s="38"/>
      <c r="C18" s="56" t="s">
        <v>76</v>
      </c>
      <c r="D18" s="47" t="s">
        <v>73</v>
      </c>
      <c r="E18" s="47">
        <v>3.78</v>
      </c>
      <c r="F18" s="53">
        <f>F17*E18</f>
        <v>32.129999999999995</v>
      </c>
      <c r="G18" s="57"/>
      <c r="H18" s="53"/>
    </row>
    <row r="19" spans="1:14" ht="21" customHeight="1">
      <c r="A19" s="37"/>
      <c r="B19" s="38"/>
      <c r="C19" s="56" t="s">
        <v>77</v>
      </c>
      <c r="D19" s="47" t="s">
        <v>70</v>
      </c>
      <c r="E19" s="47">
        <v>0.92</v>
      </c>
      <c r="F19" s="53">
        <f>F17*E19</f>
        <v>7.82</v>
      </c>
      <c r="G19" s="58"/>
      <c r="H19" s="53"/>
    </row>
    <row r="20" spans="1:14" ht="21" customHeight="1">
      <c r="A20" s="37"/>
      <c r="B20" s="39"/>
      <c r="C20" s="59" t="s">
        <v>78</v>
      </c>
      <c r="D20" s="47" t="s">
        <v>79</v>
      </c>
      <c r="E20" s="47">
        <v>1.0149999999999999</v>
      </c>
      <c r="F20" s="53">
        <f>F17*E20</f>
        <v>8.6274999999999995</v>
      </c>
      <c r="G20" s="47"/>
      <c r="H20" s="53"/>
    </row>
    <row r="21" spans="1:14" ht="21" customHeight="1">
      <c r="A21" s="37"/>
      <c r="B21" s="39"/>
      <c r="C21" s="59" t="s">
        <v>80</v>
      </c>
      <c r="D21" s="47" t="s">
        <v>81</v>
      </c>
      <c r="E21" s="47">
        <v>0.70299999999999996</v>
      </c>
      <c r="F21" s="53">
        <f>F17*E21</f>
        <v>5.9754999999999994</v>
      </c>
      <c r="G21" s="47"/>
      <c r="H21" s="53"/>
    </row>
    <row r="22" spans="1:14" ht="21" customHeight="1">
      <c r="A22" s="37"/>
      <c r="B22" s="39"/>
      <c r="C22" s="59" t="s">
        <v>82</v>
      </c>
      <c r="D22" s="47" t="s">
        <v>79</v>
      </c>
      <c r="E22" s="47">
        <v>1.14E-2</v>
      </c>
      <c r="F22" s="53">
        <f>F17*E22</f>
        <v>9.69E-2</v>
      </c>
      <c r="G22" s="47"/>
      <c r="H22" s="53"/>
    </row>
    <row r="23" spans="1:14" ht="21" customHeight="1">
      <c r="A23" s="37"/>
      <c r="B23" s="39"/>
      <c r="C23" s="56" t="s">
        <v>83</v>
      </c>
      <c r="D23" s="47" t="s">
        <v>72</v>
      </c>
      <c r="E23" s="47">
        <v>0.8</v>
      </c>
      <c r="F23" s="40">
        <f>E23*F17</f>
        <v>6.8000000000000007</v>
      </c>
      <c r="G23" s="47"/>
      <c r="H23" s="53"/>
    </row>
    <row r="24" spans="1:14" ht="21" customHeight="1">
      <c r="A24" s="37"/>
      <c r="B24" s="39"/>
      <c r="C24" s="56" t="s">
        <v>96</v>
      </c>
      <c r="D24" s="47" t="s">
        <v>89</v>
      </c>
      <c r="E24" s="47"/>
      <c r="F24" s="43">
        <v>0.39100000000000001</v>
      </c>
      <c r="G24" s="47"/>
      <c r="H24" s="53"/>
    </row>
    <row r="25" spans="1:14" ht="21" customHeight="1">
      <c r="A25" s="37"/>
      <c r="B25" s="38"/>
      <c r="C25" s="56" t="s">
        <v>84</v>
      </c>
      <c r="D25" s="47" t="s">
        <v>52</v>
      </c>
      <c r="E25" s="47">
        <v>0.6</v>
      </c>
      <c r="F25" s="53">
        <f>F17*E25</f>
        <v>5.0999999999999996</v>
      </c>
      <c r="G25" s="60"/>
      <c r="H25" s="53"/>
    </row>
    <row r="26" spans="1:14" ht="57.75" customHeight="1">
      <c r="A26" s="35">
        <v>4</v>
      </c>
      <c r="B26" s="41" t="s">
        <v>85</v>
      </c>
      <c r="C26" s="55" t="s">
        <v>98</v>
      </c>
      <c r="D26" s="47" t="s">
        <v>75</v>
      </c>
      <c r="E26" s="47"/>
      <c r="F26" s="61">
        <v>15</v>
      </c>
      <c r="G26" s="47"/>
      <c r="H26" s="49"/>
      <c r="N26">
        <v>12</v>
      </c>
    </row>
    <row r="27" spans="1:14" ht="13.5" customHeight="1">
      <c r="A27" s="35"/>
      <c r="B27" s="42"/>
      <c r="C27" s="56" t="s">
        <v>76</v>
      </c>
      <c r="D27" s="47" t="s">
        <v>73</v>
      </c>
      <c r="E27" s="47">
        <v>5.67</v>
      </c>
      <c r="F27" s="40">
        <f>F26*E27</f>
        <v>85.05</v>
      </c>
      <c r="G27" s="57"/>
      <c r="H27" s="53"/>
    </row>
    <row r="28" spans="1:14" ht="13.5" customHeight="1">
      <c r="A28" s="35"/>
      <c r="B28" s="42"/>
      <c r="C28" s="56" t="s">
        <v>77</v>
      </c>
      <c r="D28" s="47" t="s">
        <v>70</v>
      </c>
      <c r="E28" s="47">
        <v>1</v>
      </c>
      <c r="F28" s="40">
        <f>F26*E28</f>
        <v>15</v>
      </c>
      <c r="G28" s="58"/>
      <c r="H28" s="53"/>
    </row>
    <row r="29" spans="1:14" ht="13.5" customHeight="1">
      <c r="A29" s="35"/>
      <c r="B29" s="39"/>
      <c r="C29" s="56" t="s">
        <v>78</v>
      </c>
      <c r="D29" s="47" t="s">
        <v>79</v>
      </c>
      <c r="E29" s="47">
        <v>1.0149999999999999</v>
      </c>
      <c r="F29" s="40">
        <f>F26*E29</f>
        <v>15.224999999999998</v>
      </c>
      <c r="G29" s="47"/>
      <c r="H29" s="53"/>
    </row>
    <row r="30" spans="1:14" ht="13.5" customHeight="1">
      <c r="A30" s="35"/>
      <c r="B30" s="39"/>
      <c r="C30" s="56" t="s">
        <v>86</v>
      </c>
      <c r="D30" s="47" t="s">
        <v>81</v>
      </c>
      <c r="E30" s="47">
        <v>1.18</v>
      </c>
      <c r="F30" s="40">
        <f>F26*E30</f>
        <v>17.7</v>
      </c>
      <c r="G30" s="47"/>
      <c r="H30" s="53"/>
    </row>
    <row r="31" spans="1:14" ht="13.5" customHeight="1">
      <c r="A31" s="35"/>
      <c r="B31" s="39"/>
      <c r="C31" s="56" t="s">
        <v>87</v>
      </c>
      <c r="D31" s="47" t="s">
        <v>79</v>
      </c>
      <c r="E31" s="47">
        <v>2.7400000000000001E-2</v>
      </c>
      <c r="F31" s="40">
        <f>F26*E31</f>
        <v>0.41100000000000003</v>
      </c>
      <c r="G31" s="47"/>
      <c r="H31" s="53"/>
      <c r="L31">
        <v>10.08</v>
      </c>
    </row>
    <row r="32" spans="1:14" ht="13.5" customHeight="1">
      <c r="A32" s="35"/>
      <c r="B32" s="39"/>
      <c r="C32" s="56" t="s">
        <v>96</v>
      </c>
      <c r="D32" s="47" t="s">
        <v>89</v>
      </c>
      <c r="E32" s="47"/>
      <c r="F32" s="43">
        <v>0.35599999999999998</v>
      </c>
      <c r="G32" s="47"/>
      <c r="H32" s="53"/>
    </row>
    <row r="33" spans="1:8" ht="13.5" customHeight="1">
      <c r="A33" s="35"/>
      <c r="B33" s="39"/>
      <c r="C33" s="56" t="s">
        <v>88</v>
      </c>
      <c r="D33" s="47" t="s">
        <v>89</v>
      </c>
      <c r="E33" s="47">
        <v>8.0000000000000004E-4</v>
      </c>
      <c r="F33" s="43">
        <f>E33*F26</f>
        <v>1.2E-2</v>
      </c>
      <c r="G33" s="47"/>
      <c r="H33" s="53"/>
    </row>
    <row r="34" spans="1:8" ht="13.5" customHeight="1">
      <c r="A34" s="35"/>
      <c r="B34" s="39"/>
      <c r="C34" s="56" t="s">
        <v>83</v>
      </c>
      <c r="D34" s="47" t="s">
        <v>72</v>
      </c>
      <c r="E34" s="47">
        <v>0.8</v>
      </c>
      <c r="F34" s="40">
        <f>E34*F26</f>
        <v>12</v>
      </c>
      <c r="G34" s="47"/>
      <c r="H34" s="53"/>
    </row>
    <row r="35" spans="1:8" ht="13.5" customHeight="1">
      <c r="A35" s="35"/>
      <c r="B35" s="42"/>
      <c r="C35" s="56" t="s">
        <v>84</v>
      </c>
      <c r="D35" s="47" t="s">
        <v>52</v>
      </c>
      <c r="E35" s="47">
        <v>0.34</v>
      </c>
      <c r="F35" s="40">
        <f>F26*E35</f>
        <v>5.1000000000000005</v>
      </c>
      <c r="G35" s="60"/>
      <c r="H35" s="53"/>
    </row>
    <row r="36" spans="1:8" ht="36" customHeight="1">
      <c r="A36" s="36"/>
      <c r="B36" s="35"/>
      <c r="C36" s="35" t="s">
        <v>90</v>
      </c>
      <c r="D36" s="35" t="s">
        <v>52</v>
      </c>
      <c r="E36" s="44"/>
      <c r="F36" s="44"/>
      <c r="G36" s="32"/>
      <c r="H36" s="49"/>
    </row>
    <row r="37" spans="1:8" ht="19.5" customHeight="1">
      <c r="A37" s="35"/>
      <c r="B37" s="35"/>
      <c r="C37" s="35" t="s">
        <v>91</v>
      </c>
      <c r="D37" s="35" t="s">
        <v>52</v>
      </c>
      <c r="E37" s="32"/>
      <c r="F37" s="45">
        <v>0.1</v>
      </c>
      <c r="G37" s="44"/>
      <c r="H37" s="44"/>
    </row>
    <row r="38" spans="1:8" ht="18" customHeight="1">
      <c r="A38" s="35"/>
      <c r="B38" s="35"/>
      <c r="C38" s="35" t="s">
        <v>90</v>
      </c>
      <c r="D38" s="35" t="s">
        <v>52</v>
      </c>
      <c r="E38" s="32"/>
      <c r="F38" s="32"/>
      <c r="G38" s="44"/>
      <c r="H38" s="44"/>
    </row>
    <row r="39" spans="1:8" ht="21" customHeight="1">
      <c r="A39" s="35"/>
      <c r="B39" s="35"/>
      <c r="C39" s="35" t="s">
        <v>92</v>
      </c>
      <c r="D39" s="35" t="s">
        <v>52</v>
      </c>
      <c r="E39" s="32"/>
      <c r="F39" s="45">
        <v>0.08</v>
      </c>
      <c r="G39" s="44"/>
      <c r="H39" s="44"/>
    </row>
    <row r="40" spans="1:8" ht="18.75" customHeight="1">
      <c r="A40" s="35"/>
      <c r="B40" s="35"/>
      <c r="C40" s="35" t="s">
        <v>90</v>
      </c>
      <c r="D40" s="35" t="s">
        <v>93</v>
      </c>
      <c r="E40" s="44"/>
      <c r="F40" s="44"/>
      <c r="G40" s="32"/>
      <c r="H40" s="44"/>
    </row>
  </sheetData>
  <mergeCells count="15">
    <mergeCell ref="A1:H1"/>
    <mergeCell ref="A2:H2"/>
    <mergeCell ref="B3:D3"/>
    <mergeCell ref="F3:H3"/>
    <mergeCell ref="B4:D4"/>
    <mergeCell ref="F4:H4"/>
    <mergeCell ref="A5:B5"/>
    <mergeCell ref="C5:H5"/>
    <mergeCell ref="A6:H6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ნაკრები ხარჯთაღრიცხვა</vt:lpstr>
      <vt:lpstr>არხი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maia takidze</cp:lastModifiedBy>
  <cp:lastPrinted>2018-08-14T05:56:55Z</cp:lastPrinted>
  <dcterms:created xsi:type="dcterms:W3CDTF">2009-12-30T06:24:10Z</dcterms:created>
  <dcterms:modified xsi:type="dcterms:W3CDTF">2021-06-29T10:03:17Z</dcterms:modified>
</cp:coreProperties>
</file>