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სტიქიის მოხსენებითი ბარათი და სატენდეროებიew folder\New fold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D25" i="1"/>
  <c r="D24" i="1"/>
  <c r="D21" i="1"/>
  <c r="D20" i="1"/>
  <c r="D15" i="1"/>
  <c r="D14" i="1"/>
  <c r="D13" i="1"/>
  <c r="D11" i="1"/>
  <c r="D16" i="1" l="1"/>
  <c r="D10" i="1"/>
</calcChain>
</file>

<file path=xl/sharedStrings.xml><?xml version="1.0" encoding="utf-8"?>
<sst xmlns="http://schemas.openxmlformats.org/spreadsheetml/2006/main" count="71" uniqueCount="47">
  <si>
    <t>N</t>
  </si>
  <si>
    <t>სამუშაოს დასახელება</t>
  </si>
  <si>
    <t>განზ.</t>
  </si>
  <si>
    <t>სულ</t>
  </si>
  <si>
    <t>მოსამზადებელი სამუშაოები</t>
  </si>
  <si>
    <t>ობიექტის აღდგენა და დამაგრება</t>
  </si>
  <si>
    <t>კმ</t>
  </si>
  <si>
    <t>დაზიანებული კედლის ბეტონის დაშლა სანგრევი ჩაქუჩებით</t>
  </si>
  <si>
    <t xml:space="preserve"> მ3</t>
  </si>
  <si>
    <t>დაშლილი ნამტვრევების დატვირთვა თვითმცლელებზე</t>
  </si>
  <si>
    <t>ტ</t>
  </si>
  <si>
    <t>დაშლილი ნამტვრევების   გატანა ნაყარში 15 კმ-ზე</t>
  </si>
  <si>
    <t>კედლის მოწყობა</t>
  </si>
  <si>
    <t>III კატ. გრუნტის დამუშავება და დატვირთვა ექსკავატორით თვითმცლელებზე</t>
  </si>
  <si>
    <t>მ3</t>
  </si>
  <si>
    <t>III კატ. გრუნტის დამუშავება ხელით, თვითმცლელებზე დატვირთვით</t>
  </si>
  <si>
    <t>გრუნტის გადაზიდვა ნაყარში თვითმცლელებით 15 კმ-ზე</t>
  </si>
  <si>
    <t>სამუშაოები ნაყარში</t>
  </si>
  <si>
    <r>
      <t>მ</t>
    </r>
    <r>
      <rPr>
        <vertAlign val="superscript"/>
        <sz val="11"/>
        <rFont val="Calibri"/>
        <family val="2"/>
        <charset val="204"/>
        <scheme val="minor"/>
      </rPr>
      <t>3</t>
    </r>
  </si>
  <si>
    <t>ქვიშა-ხრეშოვანი საგების მოწყობა</t>
  </si>
  <si>
    <t xml:space="preserve">საყრდენი კედლის 
საძირკვლის მოწყობა მონოლითური ბეტონით B25F200W6 </t>
  </si>
  <si>
    <t>არმატურა A-500C კლასის</t>
  </si>
  <si>
    <t>არმატურა A-240C კლასის</t>
  </si>
  <si>
    <t>სადრენაჟე პოლიეთილენის მილი Ø150 მმ</t>
  </si>
  <si>
    <t>მ</t>
  </si>
  <si>
    <t>ვერტიკალური სადეფორმაციო ნაკერის მოწყობა პენოპოლისტეროლით</t>
  </si>
  <si>
    <t>წასაცხები ჰიდროიზოლაცია ცხელი ბიტუმით (2 ფენა)</t>
  </si>
  <si>
    <t>მ2</t>
  </si>
  <si>
    <t>დრენაჟის მოწყობა</t>
  </si>
  <si>
    <t>პოხიერი თიხის ეკრანის მოწყობა</t>
  </si>
  <si>
    <t>სადრენაჟო ქვა-ყრილი რიყის ქვით</t>
  </si>
  <si>
    <t>კედლის უკანა სივრცის შესავსება მოზიდული გრუნტით ექსკავატორით</t>
  </si>
  <si>
    <t xml:space="preserve">ჯამი </t>
  </si>
  <si>
    <t xml:space="preserve">ზედნადები ხარჯები </t>
  </si>
  <si>
    <t>ჯამი:</t>
  </si>
  <si>
    <t xml:space="preserve">გეგმიური დაგროვება </t>
  </si>
  <si>
    <t>სულ:</t>
  </si>
  <si>
    <t xml:space="preserve">გაუთვალისწინებელი ხარჯი </t>
  </si>
  <si>
    <t xml:space="preserve">დღგ </t>
  </si>
  <si>
    <t>ქ. ბათუმში თევდორე მღვდლის N46-ის მიმდებარედ ფერდსამაგრი კედლის მოწყობა</t>
  </si>
  <si>
    <t>რაოდენობა</t>
  </si>
  <si>
    <t>ერთეულის ფასი</t>
  </si>
  <si>
    <t>ბეტონი ბ25</t>
  </si>
  <si>
    <t xml:space="preserve">საყრდენი 
კედლის მოწყობა მონოლითური ბეტონით B25F200W6 </t>
  </si>
  <si>
    <t>ბეტონი ბ-25</t>
  </si>
  <si>
    <t>არმატურის ღეროების დაწყობა (არმატურრა A-500cკლასის)</t>
  </si>
  <si>
    <t>რკ.ბეტონის მონოლითური კიბის მოწყობა ბეტონით ბ-25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</si>
</sst>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0_ ;[Red]\-#,##0.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vertAlign val="superscript"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9" fillId="0" borderId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8" fillId="3" borderId="5" xfId="3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2" fontId="7" fillId="0" borderId="5" xfId="3" applyNumberFormat="1" applyFont="1" applyBorder="1" applyAlignment="1">
      <alignment horizontal="center" vertical="center"/>
    </xf>
    <xf numFmtId="2" fontId="7" fillId="0" borderId="5" xfId="3" applyNumberFormat="1" applyFont="1" applyBorder="1" applyAlignment="1">
      <alignment horizontal="left" vertical="center" wrapText="1"/>
    </xf>
    <xf numFmtId="164" fontId="7" fillId="0" borderId="5" xfId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0" fontId="4" fillId="0" borderId="0" xfId="0" applyFont="1"/>
    <xf numFmtId="0" fontId="3" fillId="0" borderId="0" xfId="0" applyFont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4" borderId="5" xfId="3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7" fillId="3" borderId="5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165" fontId="7" fillId="0" borderId="5" xfId="3" applyNumberFormat="1" applyFont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 vertical="center"/>
    </xf>
    <xf numFmtId="165" fontId="7" fillId="3" borderId="7" xfId="1" applyNumberFormat="1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horizontal="center" vertical="center"/>
    </xf>
    <xf numFmtId="165" fontId="8" fillId="0" borderId="5" xfId="3" applyNumberFormat="1" applyFont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/>
    <xf numFmtId="165" fontId="3" fillId="4" borderId="7" xfId="0" applyNumberFormat="1" applyFont="1" applyFill="1" applyBorder="1" applyAlignment="1">
      <alignment vertical="center"/>
    </xf>
    <xf numFmtId="165" fontId="3" fillId="4" borderId="5" xfId="0" applyNumberFormat="1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/>
    <xf numFmtId="165" fontId="4" fillId="4" borderId="9" xfId="0" applyNumberFormat="1" applyFont="1" applyFill="1" applyBorder="1" applyAlignment="1">
      <alignment horizontal="center" vertical="center"/>
    </xf>
    <xf numFmtId="165" fontId="3" fillId="4" borderId="9" xfId="0" applyNumberFormat="1" applyFont="1" applyFill="1" applyBorder="1" applyAlignment="1">
      <alignment vertical="center"/>
    </xf>
    <xf numFmtId="165" fontId="3" fillId="4" borderId="10" xfId="0" applyNumberFormat="1" applyFont="1" applyFill="1" applyBorder="1"/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Обычный 2" xfId="2"/>
    <cellStyle name="Обычный_Лист1" xfId="3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3" workbookViewId="0">
      <selection activeCell="F44" sqref="F44"/>
    </sheetView>
  </sheetViews>
  <sheetFormatPr defaultColWidth="9.140625" defaultRowHeight="15" x14ac:dyDescent="0.25"/>
  <cols>
    <col min="1" max="1" width="3.5703125" style="1" customWidth="1"/>
    <col min="2" max="2" width="67.42578125" style="3" customWidth="1"/>
    <col min="3" max="3" width="9" style="1" customWidth="1"/>
    <col min="4" max="4" width="13.42578125" style="46" customWidth="1"/>
    <col min="5" max="5" width="17.5703125" style="46" customWidth="1"/>
    <col min="6" max="6" width="12" style="46" bestFit="1" customWidth="1"/>
    <col min="7" max="16384" width="9.140625" style="1"/>
  </cols>
  <sheetData>
    <row r="1" spans="1:6" x14ac:dyDescent="0.25">
      <c r="D1" s="45"/>
    </row>
    <row r="2" spans="1:6" x14ac:dyDescent="0.25">
      <c r="A2" s="71" t="s">
        <v>39</v>
      </c>
      <c r="B2" s="71"/>
      <c r="C2" s="71"/>
      <c r="D2" s="71"/>
      <c r="E2" s="71"/>
      <c r="F2" s="71"/>
    </row>
    <row r="3" spans="1:6" ht="15.75" thickBot="1" x14ac:dyDescent="0.3">
      <c r="A3" s="71"/>
      <c r="B3" s="71"/>
      <c r="C3" s="71"/>
      <c r="D3" s="71"/>
    </row>
    <row r="4" spans="1:6" ht="34.5" customHeight="1" x14ac:dyDescent="0.25">
      <c r="A4" s="72" t="s">
        <v>0</v>
      </c>
      <c r="B4" s="74" t="s">
        <v>1</v>
      </c>
      <c r="C4" s="76" t="s">
        <v>2</v>
      </c>
      <c r="D4" s="78" t="s">
        <v>40</v>
      </c>
      <c r="E4" s="80" t="s">
        <v>41</v>
      </c>
      <c r="F4" s="82" t="s">
        <v>3</v>
      </c>
    </row>
    <row r="5" spans="1:6" x14ac:dyDescent="0.25">
      <c r="A5" s="73"/>
      <c r="B5" s="75"/>
      <c r="C5" s="77"/>
      <c r="D5" s="79"/>
      <c r="E5" s="81"/>
      <c r="F5" s="83"/>
    </row>
    <row r="6" spans="1:6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</row>
    <row r="7" spans="1:6" s="4" customFormat="1" x14ac:dyDescent="0.25">
      <c r="A7" s="8"/>
      <c r="B7" s="9" t="s">
        <v>4</v>
      </c>
      <c r="C7" s="10"/>
      <c r="D7" s="47"/>
      <c r="E7" s="47"/>
      <c r="F7" s="48"/>
    </row>
    <row r="8" spans="1:6" s="4" customFormat="1" x14ac:dyDescent="0.25">
      <c r="A8" s="11">
        <v>1</v>
      </c>
      <c r="B8" s="12" t="s">
        <v>5</v>
      </c>
      <c r="C8" s="13" t="s">
        <v>6</v>
      </c>
      <c r="D8" s="49">
        <v>8.0000000000000002E-3</v>
      </c>
      <c r="E8" s="50"/>
      <c r="F8" s="51"/>
    </row>
    <row r="9" spans="1:6" x14ac:dyDescent="0.25">
      <c r="A9" s="11">
        <v>2</v>
      </c>
      <c r="B9" s="14" t="s">
        <v>7</v>
      </c>
      <c r="C9" s="15" t="s">
        <v>8</v>
      </c>
      <c r="D9" s="52">
        <v>7.5</v>
      </c>
      <c r="E9" s="50"/>
      <c r="F9" s="51"/>
    </row>
    <row r="10" spans="1:6" x14ac:dyDescent="0.25">
      <c r="A10" s="11">
        <v>3</v>
      </c>
      <c r="B10" s="12" t="s">
        <v>9</v>
      </c>
      <c r="C10" s="15" t="s">
        <v>10</v>
      </c>
      <c r="D10" s="50">
        <f>D11</f>
        <v>18</v>
      </c>
      <c r="E10" s="50"/>
      <c r="F10" s="51"/>
    </row>
    <row r="11" spans="1:6" x14ac:dyDescent="0.25">
      <c r="A11" s="11">
        <v>4</v>
      </c>
      <c r="B11" s="12" t="s">
        <v>11</v>
      </c>
      <c r="C11" s="15" t="s">
        <v>10</v>
      </c>
      <c r="D11" s="50">
        <f>D9*2.4</f>
        <v>18</v>
      </c>
      <c r="E11" s="50"/>
      <c r="F11" s="51"/>
    </row>
    <row r="12" spans="1:6" x14ac:dyDescent="0.25">
      <c r="A12" s="16"/>
      <c r="B12" s="17" t="s">
        <v>12</v>
      </c>
      <c r="C12" s="18"/>
      <c r="D12" s="53"/>
      <c r="E12" s="53"/>
      <c r="F12" s="54"/>
    </row>
    <row r="13" spans="1:6" ht="30" x14ac:dyDescent="0.25">
      <c r="A13" s="11">
        <v>1</v>
      </c>
      <c r="B13" s="19" t="s">
        <v>13</v>
      </c>
      <c r="C13" s="20" t="s">
        <v>14</v>
      </c>
      <c r="D13" s="52">
        <f>(55-(55*10%))</f>
        <v>49.5</v>
      </c>
      <c r="E13" s="50"/>
      <c r="F13" s="51"/>
    </row>
    <row r="14" spans="1:6" ht="30" x14ac:dyDescent="0.25">
      <c r="A14" s="11">
        <v>2</v>
      </c>
      <c r="B14" s="14" t="s">
        <v>15</v>
      </c>
      <c r="C14" s="15" t="s">
        <v>8</v>
      </c>
      <c r="D14" s="49">
        <f>(55*10%)</f>
        <v>5.5</v>
      </c>
      <c r="E14" s="50"/>
      <c r="F14" s="51"/>
    </row>
    <row r="15" spans="1:6" x14ac:dyDescent="0.25">
      <c r="A15" s="11">
        <v>3</v>
      </c>
      <c r="B15" s="21" t="s">
        <v>16</v>
      </c>
      <c r="C15" s="15" t="s">
        <v>10</v>
      </c>
      <c r="D15" s="49">
        <f>55*1.95</f>
        <v>107.25</v>
      </c>
      <c r="E15" s="50"/>
      <c r="F15" s="51"/>
    </row>
    <row r="16" spans="1:6" ht="17.25" x14ac:dyDescent="0.25">
      <c r="A16" s="11">
        <v>4</v>
      </c>
      <c r="B16" s="14" t="s">
        <v>17</v>
      </c>
      <c r="C16" s="22" t="s">
        <v>18</v>
      </c>
      <c r="D16" s="49">
        <f>D13+D14</f>
        <v>55</v>
      </c>
      <c r="E16" s="50"/>
      <c r="F16" s="51"/>
    </row>
    <row r="17" spans="1:6" x14ac:dyDescent="0.25">
      <c r="A17" s="11">
        <v>5</v>
      </c>
      <c r="B17" s="14" t="s">
        <v>19</v>
      </c>
      <c r="C17" s="20" t="s">
        <v>14</v>
      </c>
      <c r="D17" s="49">
        <v>2.9</v>
      </c>
      <c r="E17" s="50"/>
      <c r="F17" s="51"/>
    </row>
    <row r="18" spans="1:6" ht="30" x14ac:dyDescent="0.25">
      <c r="A18" s="11">
        <v>6</v>
      </c>
      <c r="B18" s="14" t="s">
        <v>20</v>
      </c>
      <c r="C18" s="15" t="s">
        <v>14</v>
      </c>
      <c r="D18" s="50">
        <v>13.4</v>
      </c>
      <c r="E18" s="50"/>
      <c r="F18" s="51"/>
    </row>
    <row r="19" spans="1:6" x14ac:dyDescent="0.25">
      <c r="A19" s="11"/>
      <c r="B19" s="14" t="s">
        <v>42</v>
      </c>
      <c r="C19" s="15" t="s">
        <v>14</v>
      </c>
      <c r="D19" s="50">
        <v>13.6</v>
      </c>
      <c r="E19" s="50"/>
      <c r="F19" s="51"/>
    </row>
    <row r="20" spans="1:6" s="26" customFormat="1" x14ac:dyDescent="0.25">
      <c r="A20" s="23"/>
      <c r="B20" s="24" t="s">
        <v>21</v>
      </c>
      <c r="C20" s="25" t="s">
        <v>10</v>
      </c>
      <c r="D20" s="55">
        <f>107.8/1000</f>
        <v>0.10779999999999999</v>
      </c>
      <c r="E20" s="56"/>
      <c r="F20" s="51"/>
    </row>
    <row r="21" spans="1:6" s="27" customFormat="1" x14ac:dyDescent="0.25">
      <c r="A21" s="23"/>
      <c r="B21" s="24" t="s">
        <v>22</v>
      </c>
      <c r="C21" s="25" t="s">
        <v>10</v>
      </c>
      <c r="D21" s="55">
        <f>50/1000</f>
        <v>0.05</v>
      </c>
      <c r="E21" s="56"/>
      <c r="F21" s="51"/>
    </row>
    <row r="22" spans="1:6" ht="30" x14ac:dyDescent="0.25">
      <c r="A22" s="11">
        <v>7</v>
      </c>
      <c r="B22" s="14" t="s">
        <v>43</v>
      </c>
      <c r="C22" s="15" t="s">
        <v>14</v>
      </c>
      <c r="D22" s="50">
        <v>6.6</v>
      </c>
      <c r="E22" s="50"/>
      <c r="F22" s="51"/>
    </row>
    <row r="23" spans="1:6" x14ac:dyDescent="0.25">
      <c r="A23" s="11"/>
      <c r="B23" s="14" t="s">
        <v>44</v>
      </c>
      <c r="C23" s="15" t="s">
        <v>14</v>
      </c>
      <c r="D23" s="50">
        <v>6.7</v>
      </c>
      <c r="E23" s="50"/>
      <c r="F23" s="51"/>
    </row>
    <row r="24" spans="1:6" s="26" customFormat="1" x14ac:dyDescent="0.25">
      <c r="A24" s="23"/>
      <c r="B24" s="24" t="s">
        <v>21</v>
      </c>
      <c r="C24" s="25" t="s">
        <v>10</v>
      </c>
      <c r="D24" s="55">
        <f>297/1000</f>
        <v>0.29699999999999999</v>
      </c>
      <c r="E24" s="56"/>
      <c r="F24" s="51"/>
    </row>
    <row r="25" spans="1:6" s="26" customFormat="1" x14ac:dyDescent="0.25">
      <c r="A25" s="23"/>
      <c r="B25" s="24" t="s">
        <v>22</v>
      </c>
      <c r="C25" s="25" t="s">
        <v>10</v>
      </c>
      <c r="D25" s="55">
        <f>32/1000</f>
        <v>3.2000000000000001E-2</v>
      </c>
      <c r="E25" s="56"/>
      <c r="F25" s="51"/>
    </row>
    <row r="26" spans="1:6" s="27" customFormat="1" x14ac:dyDescent="0.25">
      <c r="A26" s="23"/>
      <c r="B26" s="24" t="s">
        <v>23</v>
      </c>
      <c r="C26" s="25" t="s">
        <v>24</v>
      </c>
      <c r="D26" s="55">
        <v>12</v>
      </c>
      <c r="E26" s="56"/>
      <c r="F26" s="51"/>
    </row>
    <row r="27" spans="1:6" ht="30" x14ac:dyDescent="0.25">
      <c r="A27" s="11">
        <v>8</v>
      </c>
      <c r="B27" s="14" t="s">
        <v>25</v>
      </c>
      <c r="C27" s="20" t="s">
        <v>24</v>
      </c>
      <c r="D27" s="50">
        <v>8</v>
      </c>
      <c r="E27" s="50"/>
      <c r="F27" s="51"/>
    </row>
    <row r="28" spans="1:6" s="4" customFormat="1" x14ac:dyDescent="0.25">
      <c r="A28" s="11">
        <v>9</v>
      </c>
      <c r="B28" s="14" t="s">
        <v>26</v>
      </c>
      <c r="C28" s="15" t="s">
        <v>27</v>
      </c>
      <c r="D28" s="50">
        <v>28</v>
      </c>
      <c r="E28" s="50"/>
      <c r="F28" s="51"/>
    </row>
    <row r="29" spans="1:6" s="4" customFormat="1" x14ac:dyDescent="0.25">
      <c r="A29" s="28"/>
      <c r="B29" s="29" t="s">
        <v>28</v>
      </c>
      <c r="C29" s="30"/>
      <c r="D29" s="57"/>
      <c r="E29" s="50"/>
      <c r="F29" s="51"/>
    </row>
    <row r="30" spans="1:6" s="4" customFormat="1" x14ac:dyDescent="0.25">
      <c r="A30" s="11">
        <v>10</v>
      </c>
      <c r="B30" s="31" t="s">
        <v>29</v>
      </c>
      <c r="C30" s="15" t="s">
        <v>14</v>
      </c>
      <c r="D30" s="50">
        <v>3.3</v>
      </c>
      <c r="E30" s="50"/>
      <c r="F30" s="51"/>
    </row>
    <row r="31" spans="1:6" s="32" customFormat="1" x14ac:dyDescent="0.25">
      <c r="A31" s="11">
        <v>11</v>
      </c>
      <c r="B31" s="31" t="s">
        <v>30</v>
      </c>
      <c r="C31" s="15" t="s">
        <v>14</v>
      </c>
      <c r="D31" s="50">
        <v>5.5</v>
      </c>
      <c r="E31" s="50"/>
      <c r="F31" s="51"/>
    </row>
    <row r="32" spans="1:6" s="33" customFormat="1" ht="30" x14ac:dyDescent="0.25">
      <c r="A32" s="11">
        <v>12</v>
      </c>
      <c r="B32" s="12" t="s">
        <v>31</v>
      </c>
      <c r="C32" s="20" t="s">
        <v>14</v>
      </c>
      <c r="D32" s="49">
        <v>36</v>
      </c>
      <c r="E32" s="50"/>
      <c r="F32" s="51"/>
    </row>
    <row r="33" spans="1:6" s="33" customFormat="1" x14ac:dyDescent="0.25">
      <c r="A33" s="11">
        <v>13</v>
      </c>
      <c r="B33" s="14" t="s">
        <v>19</v>
      </c>
      <c r="C33" s="20" t="s">
        <v>14</v>
      </c>
      <c r="D33" s="49">
        <v>0.6</v>
      </c>
      <c r="E33" s="50"/>
      <c r="F33" s="51"/>
    </row>
    <row r="34" spans="1:6" s="33" customFormat="1" x14ac:dyDescent="0.25">
      <c r="A34" s="11">
        <v>14</v>
      </c>
      <c r="B34" s="14" t="s">
        <v>45</v>
      </c>
      <c r="C34" s="15" t="s">
        <v>10</v>
      </c>
      <c r="D34" s="52">
        <f>49/1000</f>
        <v>4.9000000000000002E-2</v>
      </c>
      <c r="E34" s="50"/>
      <c r="F34" s="51"/>
    </row>
    <row r="35" spans="1:6" x14ac:dyDescent="0.25">
      <c r="A35" s="11">
        <v>15</v>
      </c>
      <c r="B35" s="12" t="s">
        <v>46</v>
      </c>
      <c r="C35" s="15" t="s">
        <v>14</v>
      </c>
      <c r="D35" s="52">
        <v>1.44</v>
      </c>
      <c r="E35" s="50"/>
      <c r="F35" s="51"/>
    </row>
    <row r="36" spans="1:6" s="33" customFormat="1" x14ac:dyDescent="0.25">
      <c r="A36" s="34"/>
      <c r="B36" s="36" t="s">
        <v>32</v>
      </c>
      <c r="C36" s="35"/>
      <c r="D36" s="58"/>
      <c r="E36" s="59"/>
      <c r="F36" s="60"/>
    </row>
    <row r="37" spans="1:6" x14ac:dyDescent="0.25">
      <c r="A37" s="34"/>
      <c r="B37" s="38" t="s">
        <v>33</v>
      </c>
      <c r="C37" s="37">
        <v>0.1</v>
      </c>
      <c r="D37" s="62"/>
      <c r="E37" s="61"/>
      <c r="F37" s="63"/>
    </row>
    <row r="38" spans="1:6" x14ac:dyDescent="0.25">
      <c r="A38" s="34"/>
      <c r="B38" s="38" t="s">
        <v>34</v>
      </c>
      <c r="C38" s="35"/>
      <c r="D38" s="62"/>
      <c r="E38" s="61"/>
      <c r="F38" s="63"/>
    </row>
    <row r="39" spans="1:6" x14ac:dyDescent="0.25">
      <c r="A39" s="34"/>
      <c r="B39" s="38" t="s">
        <v>35</v>
      </c>
      <c r="C39" s="37">
        <v>0.08</v>
      </c>
      <c r="D39" s="62"/>
      <c r="E39" s="61"/>
      <c r="F39" s="63"/>
    </row>
    <row r="40" spans="1:6" x14ac:dyDescent="0.25">
      <c r="A40" s="34"/>
      <c r="B40" s="38" t="s">
        <v>36</v>
      </c>
      <c r="C40" s="35"/>
      <c r="D40" s="62"/>
      <c r="E40" s="61"/>
      <c r="F40" s="63"/>
    </row>
    <row r="41" spans="1:6" x14ac:dyDescent="0.25">
      <c r="A41" s="34"/>
      <c r="B41" s="38" t="s">
        <v>37</v>
      </c>
      <c r="C41" s="37">
        <v>0.03</v>
      </c>
      <c r="D41" s="62"/>
      <c r="E41" s="61"/>
      <c r="F41" s="63"/>
    </row>
    <row r="42" spans="1:6" x14ac:dyDescent="0.25">
      <c r="A42" s="34"/>
      <c r="B42" s="38" t="s">
        <v>36</v>
      </c>
      <c r="C42" s="35"/>
      <c r="D42" s="62"/>
      <c r="E42" s="61"/>
      <c r="F42" s="63"/>
    </row>
    <row r="43" spans="1:6" x14ac:dyDescent="0.25">
      <c r="A43" s="34"/>
      <c r="B43" s="38" t="s">
        <v>38</v>
      </c>
      <c r="C43" s="37">
        <v>0.18</v>
      </c>
      <c r="D43" s="62"/>
      <c r="E43" s="61"/>
      <c r="F43" s="63"/>
    </row>
    <row r="44" spans="1:6" ht="15.75" thickBot="1" x14ac:dyDescent="0.3">
      <c r="A44" s="39"/>
      <c r="B44" s="41" t="s">
        <v>36</v>
      </c>
      <c r="C44" s="40"/>
      <c r="D44" s="64"/>
      <c r="E44" s="65"/>
      <c r="F44" s="66"/>
    </row>
    <row r="45" spans="1:6" x14ac:dyDescent="0.25">
      <c r="B45" s="42"/>
      <c r="C45" s="43"/>
      <c r="D45" s="67"/>
    </row>
    <row r="46" spans="1:6" x14ac:dyDescent="0.25">
      <c r="B46" s="44"/>
      <c r="C46" s="44"/>
      <c r="D46" s="68"/>
    </row>
    <row r="48" spans="1:6" x14ac:dyDescent="0.25">
      <c r="A48" s="2"/>
      <c r="C48" s="5"/>
      <c r="D48" s="69"/>
    </row>
    <row r="49" spans="1:4" x14ac:dyDescent="0.25">
      <c r="A49" s="2"/>
      <c r="B49" s="43"/>
      <c r="C49" s="43"/>
      <c r="D49" s="70"/>
    </row>
  </sheetData>
  <mergeCells count="8">
    <mergeCell ref="A2:F2"/>
    <mergeCell ref="A3:D3"/>
    <mergeCell ref="A4:A5"/>
    <mergeCell ref="B4:B5"/>
    <mergeCell ref="C4:C5"/>
    <mergeCell ref="D4:D5"/>
    <mergeCell ref="E4:E5"/>
    <mergeCell ref="F4:F5"/>
  </mergeCells>
  <conditionalFormatting sqref="A45:A47 B46:D47 B8:D8 D35 A33:A35 E28:E30 D27:E27 A15:A16 B14:C15 D9:D16 E12:E13 G12:HR13 G18:HX19 G22:HX24 G27:HX27 G28:IL30 G26:IL26 F12 B16 A17:D17 A49:D508 A9 B9:C10 B33:D33 A28:D32 A22:E23 A18:E19 A11:C13 B34:C34 A48:C48 A27:B27 A6:F7 B35:B36">
    <cfRule type="cellIs" dxfId="18" priority="21" stopIfTrue="1" operator="equal">
      <formula>8223.307275</formula>
    </cfRule>
  </conditionalFormatting>
  <conditionalFormatting sqref="C62:D66">
    <cfRule type="cellIs" dxfId="17" priority="31" stopIfTrue="1" operator="equal">
      <formula>8223.307275</formula>
    </cfRule>
  </conditionalFormatting>
  <conditionalFormatting sqref="C509:D513">
    <cfRule type="cellIs" dxfId="16" priority="30" stopIfTrue="1" operator="equal">
      <formula>8223.307275</formula>
    </cfRule>
  </conditionalFormatting>
  <conditionalFormatting sqref="C509:D513">
    <cfRule type="cellIs" dxfId="15" priority="29" stopIfTrue="1" operator="equal">
      <formula>8223.307275</formula>
    </cfRule>
  </conditionalFormatting>
  <conditionalFormatting sqref="D46:D47">
    <cfRule type="cellIs" dxfId="14" priority="27" stopIfTrue="1" operator="equal">
      <formula>8223.307275</formula>
    </cfRule>
  </conditionalFormatting>
  <conditionalFormatting sqref="B45:C45">
    <cfRule type="cellIs" dxfId="13" priority="28" stopIfTrue="1" operator="equal">
      <formula>8223.307275</formula>
    </cfRule>
  </conditionalFormatting>
  <conditionalFormatting sqref="G21:HX21">
    <cfRule type="cellIs" dxfId="12" priority="25" stopIfTrue="1" operator="equal">
      <formula>8223.307275</formula>
    </cfRule>
  </conditionalFormatting>
  <conditionalFormatting sqref="C27">
    <cfRule type="cellIs" dxfId="11" priority="23" stopIfTrue="1" operator="equal">
      <formula>8223.307275</formula>
    </cfRule>
  </conditionalFormatting>
  <conditionalFormatting sqref="A14">
    <cfRule type="cellIs" dxfId="10" priority="17" stopIfTrue="1" operator="equal">
      <formula>8223.307275</formula>
    </cfRule>
  </conditionalFormatting>
  <conditionalFormatting sqref="C16">
    <cfRule type="cellIs" dxfId="9" priority="18" stopIfTrue="1" operator="equal">
      <formula>8223.307275</formula>
    </cfRule>
  </conditionalFormatting>
  <conditionalFormatting sqref="G9:IC9 E8:E9">
    <cfRule type="cellIs" dxfId="8" priority="16" stopIfTrue="1" operator="equal">
      <formula>8223.307275</formula>
    </cfRule>
  </conditionalFormatting>
  <conditionalFormatting sqref="C35">
    <cfRule type="cellIs" dxfId="7" priority="8" stopIfTrue="1" operator="equal">
      <formula>8223.307275</formula>
    </cfRule>
  </conditionalFormatting>
  <conditionalFormatting sqref="A10">
    <cfRule type="cellIs" dxfId="6" priority="7" stopIfTrue="1" operator="equal">
      <formula>8223.307275</formula>
    </cfRule>
  </conditionalFormatting>
  <conditionalFormatting sqref="E26">
    <cfRule type="cellIs" dxfId="5" priority="4" stopIfTrue="1" operator="equal">
      <formula>8223.307275</formula>
    </cfRule>
  </conditionalFormatting>
  <conditionalFormatting sqref="E20">
    <cfRule type="cellIs" dxfId="4" priority="6" stopIfTrue="1" operator="equal">
      <formula>8223.307275</formula>
    </cfRule>
  </conditionalFormatting>
  <conditionalFormatting sqref="E21">
    <cfRule type="cellIs" dxfId="3" priority="5" stopIfTrue="1" operator="equal">
      <formula>8223.307275</formula>
    </cfRule>
  </conditionalFormatting>
  <conditionalFormatting sqref="D34">
    <cfRule type="cellIs" dxfId="2" priority="3" stopIfTrue="1" operator="equal">
      <formula>8223.307275</formula>
    </cfRule>
  </conditionalFormatting>
  <conditionalFormatting sqref="E25">
    <cfRule type="cellIs" dxfId="1" priority="1" stopIfTrue="1" operator="equal">
      <formula>8223.307275</formula>
    </cfRule>
  </conditionalFormatting>
  <conditionalFormatting sqref="E24">
    <cfRule type="cellIs" dxfId="0" priority="2" stopIfTrue="1" operator="equal">
      <formula>8223.307275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</dc:creator>
  <cp:lastModifiedBy>Nugzar Shervashidze</cp:lastModifiedBy>
  <dcterms:created xsi:type="dcterms:W3CDTF">2015-06-05T18:17:20Z</dcterms:created>
  <dcterms:modified xsi:type="dcterms:W3CDTF">2021-06-22T03:40:26Z</dcterms:modified>
</cp:coreProperties>
</file>