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35" windowHeight="7590" activeTab="0"/>
  </bookViews>
  <sheets>
    <sheet name="ესენინის ქუჩა" sheetId="1" r:id="rId1"/>
  </sheets>
  <definedNames>
    <definedName name="_xlnm.Print_Titles" localSheetId="0">'ესენინის ქუჩა'!$2:$2</definedName>
    <definedName name="_xlnm.Print_Area" localSheetId="0">'ესენინის ქუჩა'!$A$1:$F$47</definedName>
  </definedNames>
  <calcPr fullCalcOnLoad="1" fullPrecision="0"/>
</workbook>
</file>

<file path=xl/sharedStrings.xml><?xml version="1.0" encoding="utf-8"?>
<sst xmlns="http://schemas.openxmlformats.org/spreadsheetml/2006/main" count="91" uniqueCount="65">
  <si>
    <t>#</t>
  </si>
  <si>
    <t>1000 მ3</t>
  </si>
  <si>
    <t>100 მ3</t>
  </si>
  <si>
    <t>100მ3</t>
  </si>
  <si>
    <t>100მ2</t>
  </si>
  <si>
    <t>1000მ3</t>
  </si>
  <si>
    <t>10მ3</t>
  </si>
  <si>
    <t>1000 მ</t>
  </si>
  <si>
    <t>მ3</t>
  </si>
  <si>
    <t>1000 მ2</t>
  </si>
  <si>
    <t>1000მ2</t>
  </si>
  <si>
    <t>ნაგვის კონტეინერი</t>
  </si>
  <si>
    <t>არმატურა დ-14</t>
  </si>
  <si>
    <t>არსებული საფარის მოყვანა პროფილზე</t>
  </si>
  <si>
    <t>I. სადემონტაჟო სამუშაოები</t>
  </si>
  <si>
    <t>II. სამონტაჟო სამუშაოები</t>
  </si>
  <si>
    <t>ცალი</t>
  </si>
  <si>
    <t>ღორღი ფრაქცია 40X70 მმ</t>
  </si>
  <si>
    <t>ღორღი ფრაქცია 20X40 მმ</t>
  </si>
  <si>
    <t>ღორღი ფრაქცია 5X10 მმ</t>
  </si>
  <si>
    <t>ქვიშა-ცემენტის ნარევი</t>
  </si>
  <si>
    <t>ბეტონი ბ-25 (კონტეინერის გარსაცმისთვის)</t>
  </si>
  <si>
    <t>გრძ/მ</t>
  </si>
  <si>
    <t>100 გრძ/მ</t>
  </si>
  <si>
    <t xml:space="preserve">ფილების მოსაწყობ ადგილას არსებული ტროტუარის დემონტაჟი და გატანა ნაყარში 10 კმ-მდე </t>
  </si>
  <si>
    <t>სანიაღვრე მილების მოსაწყობად ქვიშის ბალიშის მომზადება</t>
  </si>
  <si>
    <t>პლასმასის სანიაღვრე მილის მოწყობა დ-315X28,6</t>
  </si>
  <si>
    <t>შემასწორებელი ფენის მოწყობა ფრაქციული ღორღით სისქით 15 სმ</t>
  </si>
  <si>
    <t>ფილების დასაგები და ბორდიურის მოსაწყობი ადგილის მოყვანა პროფილზე</t>
  </si>
  <si>
    <t>ბორდიურებისათვის ბეტონის ბ-15 მომზადების მოწყობა 5 სმ სისქით 190,5X0,15X0,05</t>
  </si>
  <si>
    <t>ბაზალტის ბორდიურის 200X150 მოწყობა</t>
  </si>
  <si>
    <t>დეკორატიული ფილის მოწყობა (ორშრიანი 5+1 სმ; ფერადი)</t>
  </si>
  <si>
    <t>სანაგვე კონტეინერის მოწყობა (8 ცალი)</t>
  </si>
  <si>
    <t>ქ. ბათუმში ესენინის ქუჩის მონაკვეთის (ჭავჭავაძის ქუჩიდან წერეთლის ქუჩამდე) კეთილმოწყობა</t>
  </si>
  <si>
    <t xml:space="preserve">მიწის ამოღება სანიაღვრე მილების და ჭების მოსაწყობად </t>
  </si>
  <si>
    <t>რკ/ბეტონის ბ-25 მონოლითური სანიაღვრე ჭების მოწყობა (4 ცალი)</t>
  </si>
  <si>
    <t>მილების დაერთება ჭებთან და არსებულ ქსელთან</t>
  </si>
  <si>
    <t>რკინა-ბეტონის ჭების ზომების მოყვანა საპროექტო ნიშნულამდე (9 ცალი)</t>
  </si>
  <si>
    <t>გრუნტის მოჭრა დეკორატიული ფილების და ბაზალტის ბორდიურების მოსაწყობად (10 სმ) და გრუნტის გატანა ნაყარში 10 კმ-მდე</t>
  </si>
  <si>
    <t>დაზიანებული ასფალტო-ბეტონის საფარის მოხსნა სამტვრევი ჩაქუჩის გამოყენებით და გატანა 10 კმ-მდე</t>
  </si>
  <si>
    <t>სანიაღვრე ჭებისათვის ქვიშა-ხრეშით 10 სმ სისქით საფუძვლის მოწყობა</t>
  </si>
  <si>
    <t>ტრანშეის შევსება შემოტანილი ქვიშა-ხრეშით</t>
  </si>
  <si>
    <t>არსებული ჭების თავსახურების დემონტაჟი (საპროექტო ნიშნულზე მოსაყვანად) - 9 ცალი</t>
  </si>
  <si>
    <t>რკინა-ბეტონის ჭების თავსახურების მონტაჟი (9 ცალი)</t>
  </si>
  <si>
    <t xml:space="preserve">ასფალტო-ბეტონის მოსაწყობ ადგილზე ბითუმის ემულსიის მოსხმა </t>
  </si>
  <si>
    <t>გზის სავალ ნაწილზე მსხვილმარცვლოვანი ასფალტო-ბეტონის საფარის მოწყობა სისქით 7 სმ</t>
  </si>
  <si>
    <t>დეკორატიული ფილის ფენილის საგების მოწყობა ქვიშა-ხრეშით 10 სმ სისქით</t>
  </si>
  <si>
    <t>ცემენტის ხსნარი</t>
  </si>
  <si>
    <t>მიწის ამოღება ხელით სანაგვე კონტეინერების მოსაწყობად (8 ცალი)</t>
  </si>
  <si>
    <t>კონტეინერებისთვის ქვიშა-ხრეშით 10 სმ სისქით საფუძვლის მოწყობა</t>
  </si>
  <si>
    <t>ჯამი I:</t>
  </si>
  <si>
    <t>თუჯის ცხაურა ოთხკუთხედი ჩარჩოთი</t>
  </si>
  <si>
    <t>ჯამი II:</t>
  </si>
  <si>
    <t>ჯამი I + II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</si>
  <si>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</si>
  <si>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</si>
  <si>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</si>
  <si>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</si>
  <si>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რეზერვი გაუთვალისწინებელ სამუშაოებზე (დამკვეთის განკარგულებაში)</t>
  </si>
  <si>
    <t>ლარი</t>
  </si>
  <si>
    <t>ჯამი</t>
  </si>
  <si>
    <t>დღგ 18%</t>
  </si>
  <si>
    <t>სულ ჯამი</t>
  </si>
  <si>
    <t>ამოღებული გრუნტის დატვირთვა ავტოთვითმცლელზე და გატანა 10 კმ-მდე</t>
  </si>
  <si>
    <t>ამოღებული გრუნტის დატვირთვა ავტოთვითმცლელზე ხელით და გატანა 10 კმ-მდე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</si>
</sst>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00000"/>
    <numFmt numFmtId="206" formatCode="0.000000"/>
    <numFmt numFmtId="207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1"/>
      <color indexed="8"/>
      <name val="AcadNusx"/>
      <family val="0"/>
    </font>
    <font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AcadMtavr"/>
      <family val="0"/>
    </font>
    <font>
      <sz val="12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Mtavr"/>
      <family val="0"/>
    </font>
    <font>
      <b/>
      <sz val="12"/>
      <name val="AcadMtavr"/>
      <family val="0"/>
    </font>
    <font>
      <b/>
      <sz val="12"/>
      <name val="AcadNusx"/>
      <family val="0"/>
    </font>
    <font>
      <b/>
      <sz val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cadNusx"/>
      <family val="0"/>
    </font>
    <font>
      <sz val="12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0" applyNumberFormat="1" applyFont="1" applyAlignment="1">
      <alignment/>
    </xf>
    <xf numFmtId="0" fontId="3" fillId="0" borderId="0" xfId="33" applyFont="1" applyAlignment="1">
      <alignment horizontal="center"/>
      <protection/>
    </xf>
    <xf numFmtId="2" fontId="5" fillId="0" borderId="0" xfId="0" applyNumberFormat="1" applyFont="1" applyAlignment="1">
      <alignment/>
    </xf>
    <xf numFmtId="0" fontId="25" fillId="33" borderId="10" xfId="0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195" fontId="25" fillId="33" borderId="10" xfId="62" applyNumberFormat="1" applyFont="1" applyFill="1" applyBorder="1" applyAlignment="1" applyProtection="1">
      <alignment horizontal="center" vertical="center" wrapText="1"/>
      <protection locked="0"/>
    </xf>
    <xf numFmtId="195" fontId="25" fillId="33" borderId="10" xfId="62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left" vertical="center" wrapText="1" indent="1"/>
    </xf>
    <xf numFmtId="0" fontId="50" fillId="33" borderId="10" xfId="0" applyFont="1" applyFill="1" applyBorder="1" applyAlignment="1">
      <alignment horizontal="left" vertical="center" wrapText="1" indent="1"/>
    </xf>
    <xf numFmtId="192" fontId="25" fillId="33" borderId="10" xfId="62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/>
    </xf>
    <xf numFmtId="187" fontId="25" fillId="33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193" fontId="50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187" fontId="25" fillId="33" borderId="10" xfId="62" applyNumberFormat="1" applyFont="1" applyFill="1" applyBorder="1" applyAlignment="1">
      <alignment horizontal="center" vertical="center" wrapText="1"/>
    </xf>
    <xf numFmtId="2" fontId="25" fillId="33" borderId="10" xfId="62" applyNumberFormat="1" applyFont="1" applyFill="1" applyBorder="1" applyAlignment="1" applyProtection="1">
      <alignment horizontal="center" vertical="center" wrapText="1"/>
      <protection locked="0"/>
    </xf>
    <xf numFmtId="186" fontId="25" fillId="33" borderId="10" xfId="62" applyNumberFormat="1" applyFont="1" applyFill="1" applyBorder="1" applyAlignment="1">
      <alignment horizontal="center" vertical="center" wrapText="1"/>
    </xf>
    <xf numFmtId="2" fontId="25" fillId="33" borderId="10" xfId="62" applyNumberFormat="1" applyFont="1" applyFill="1" applyBorder="1" applyAlignment="1">
      <alignment horizontal="center" vertical="center" wrapText="1"/>
    </xf>
    <xf numFmtId="4" fontId="25" fillId="33" borderId="10" xfId="62" applyNumberFormat="1" applyFont="1" applyFill="1" applyBorder="1" applyAlignment="1">
      <alignment horizontal="center" vertical="top" wrapText="1"/>
    </xf>
    <xf numFmtId="195" fontId="25" fillId="33" borderId="10" xfId="62" applyNumberFormat="1" applyFont="1" applyFill="1" applyBorder="1" applyAlignment="1" applyProtection="1">
      <alignment horizontal="center" vertical="top" wrapText="1"/>
      <protection locked="0"/>
    </xf>
    <xf numFmtId="195" fontId="25" fillId="33" borderId="10" xfId="62" applyNumberFormat="1" applyFont="1" applyFill="1" applyBorder="1" applyAlignment="1">
      <alignment horizontal="center" vertical="top" wrapText="1"/>
    </xf>
    <xf numFmtId="186" fontId="25" fillId="33" borderId="10" xfId="0" applyNumberFormat="1" applyFont="1" applyFill="1" applyBorder="1" applyAlignment="1">
      <alignment horizontal="center" vertical="center"/>
    </xf>
    <xf numFmtId="186" fontId="50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192" fontId="50" fillId="33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9" fillId="34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34" applyFont="1" applyFill="1" applyBorder="1" applyAlignment="1">
      <alignment horizontal="center" vertical="center" wrapText="1"/>
      <protection/>
    </xf>
    <xf numFmtId="0" fontId="30" fillId="33" borderId="12" xfId="34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9" fontId="27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სათაური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130" zoomScaleNormal="115" zoomScaleSheetLayoutView="130" workbookViewId="0" topLeftCell="A1">
      <selection activeCell="A1" sqref="A1:F1"/>
    </sheetView>
  </sheetViews>
  <sheetFormatPr defaultColWidth="9.140625" defaultRowHeight="15"/>
  <cols>
    <col min="1" max="1" width="3.421875" style="3" customWidth="1"/>
    <col min="2" max="2" width="70.7109375" style="2" customWidth="1"/>
    <col min="3" max="3" width="15.7109375" style="3" customWidth="1"/>
    <col min="4" max="4" width="15.7109375" style="37" customWidth="1"/>
    <col min="5" max="5" width="15.7109375" style="38" customWidth="1"/>
    <col min="6" max="6" width="15.7109375" style="37" customWidth="1"/>
    <col min="7" max="7" width="13.00390625" style="1" bestFit="1" customWidth="1"/>
    <col min="8" max="8" width="9.7109375" style="1" bestFit="1" customWidth="1"/>
    <col min="9" max="16384" width="9.140625" style="1" customWidth="1"/>
  </cols>
  <sheetData>
    <row r="1" spans="1:6" ht="34.5" customHeight="1">
      <c r="A1" s="39" t="s">
        <v>33</v>
      </c>
      <c r="B1" s="40"/>
      <c r="C1" s="40"/>
      <c r="D1" s="40"/>
      <c r="E1" s="40"/>
      <c r="F1" s="40"/>
    </row>
    <row r="2" spans="1:6" ht="34.5" customHeight="1">
      <c r="A2" s="43" t="s">
        <v>0</v>
      </c>
      <c r="B2" s="44" t="s">
        <v>54</v>
      </c>
      <c r="C2" s="45" t="s">
        <v>55</v>
      </c>
      <c r="D2" s="46"/>
      <c r="E2" s="44" t="s">
        <v>56</v>
      </c>
      <c r="F2" s="44" t="s">
        <v>57</v>
      </c>
    </row>
    <row r="3" spans="1:6" ht="34.5" customHeight="1">
      <c r="A3" s="41" t="s">
        <v>14</v>
      </c>
      <c r="B3" s="41"/>
      <c r="C3" s="7"/>
      <c r="D3" s="8"/>
      <c r="E3" s="8"/>
      <c r="F3" s="8"/>
    </row>
    <row r="4" spans="1:6" ht="34.5" customHeight="1">
      <c r="A4" s="7">
        <v>1</v>
      </c>
      <c r="B4" s="17" t="s">
        <v>39</v>
      </c>
      <c r="C4" s="9" t="s">
        <v>3</v>
      </c>
      <c r="D4" s="19">
        <f>117*0.05/100</f>
        <v>0.059</v>
      </c>
      <c r="E4" s="10"/>
      <c r="F4" s="11"/>
    </row>
    <row r="5" spans="1:6" ht="34.5" customHeight="1">
      <c r="A5" s="7">
        <v>2</v>
      </c>
      <c r="B5" s="17" t="s">
        <v>24</v>
      </c>
      <c r="C5" s="9" t="s">
        <v>4</v>
      </c>
      <c r="D5" s="20">
        <f>418/100</f>
        <v>4.18</v>
      </c>
      <c r="E5" s="20"/>
      <c r="F5" s="20"/>
    </row>
    <row r="6" spans="1:7" ht="34.5" customHeight="1">
      <c r="A6" s="42"/>
      <c r="B6" s="42" t="s">
        <v>50</v>
      </c>
      <c r="C6" s="12"/>
      <c r="D6" s="12"/>
      <c r="E6" s="12"/>
      <c r="F6" s="21"/>
      <c r="G6" s="4"/>
    </row>
    <row r="7" spans="1:6" ht="34.5" customHeight="1">
      <c r="A7" s="41" t="s">
        <v>15</v>
      </c>
      <c r="B7" s="41"/>
      <c r="C7" s="7"/>
      <c r="D7" s="8"/>
      <c r="E7" s="8"/>
      <c r="F7" s="8"/>
    </row>
    <row r="8" spans="1:6" ht="34.5" customHeight="1">
      <c r="A8" s="7">
        <v>1</v>
      </c>
      <c r="B8" s="17" t="s">
        <v>34</v>
      </c>
      <c r="C8" s="7" t="s">
        <v>5</v>
      </c>
      <c r="D8" s="22">
        <f>116.9/1000</f>
        <v>0.1169</v>
      </c>
      <c r="E8" s="23"/>
      <c r="F8" s="23"/>
    </row>
    <row r="9" spans="1:6" ht="34.5" customHeight="1">
      <c r="A9" s="9">
        <v>2</v>
      </c>
      <c r="B9" s="18" t="s">
        <v>63</v>
      </c>
      <c r="C9" s="13" t="s">
        <v>1</v>
      </c>
      <c r="D9" s="24">
        <f>D8</f>
        <v>0.1169</v>
      </c>
      <c r="E9" s="25"/>
      <c r="F9" s="25"/>
    </row>
    <row r="10" spans="1:6" ht="34.5" customHeight="1">
      <c r="A10" s="7">
        <v>3</v>
      </c>
      <c r="B10" s="17" t="s">
        <v>40</v>
      </c>
      <c r="C10" s="9" t="s">
        <v>3</v>
      </c>
      <c r="D10" s="26">
        <f>1.3/100</f>
        <v>0.013</v>
      </c>
      <c r="E10" s="27"/>
      <c r="F10" s="23"/>
    </row>
    <row r="11" spans="1:6" ht="34.5" customHeight="1">
      <c r="A11" s="14">
        <v>3</v>
      </c>
      <c r="B11" s="17" t="s">
        <v>35</v>
      </c>
      <c r="C11" s="7" t="s">
        <v>6</v>
      </c>
      <c r="D11" s="23">
        <v>0.56</v>
      </c>
      <c r="E11" s="23"/>
      <c r="F11" s="23"/>
    </row>
    <row r="12" spans="1:6" ht="34.5" customHeight="1">
      <c r="A12" s="14"/>
      <c r="B12" s="17" t="s">
        <v>12</v>
      </c>
      <c r="C12" s="7" t="s">
        <v>22</v>
      </c>
      <c r="D12" s="23">
        <v>268</v>
      </c>
      <c r="E12" s="23"/>
      <c r="F12" s="23"/>
    </row>
    <row r="13" spans="1:6" ht="34.5" customHeight="1">
      <c r="A13" s="14"/>
      <c r="B13" s="17" t="s">
        <v>51</v>
      </c>
      <c r="C13" s="7" t="s">
        <v>16</v>
      </c>
      <c r="D13" s="23">
        <v>4</v>
      </c>
      <c r="E13" s="23"/>
      <c r="F13" s="23"/>
    </row>
    <row r="14" spans="1:6" s="5" customFormat="1" ht="34.5" customHeight="1">
      <c r="A14" s="9">
        <v>4</v>
      </c>
      <c r="B14" s="17" t="s">
        <v>25</v>
      </c>
      <c r="C14" s="9" t="s">
        <v>6</v>
      </c>
      <c r="D14" s="11">
        <f>0.8*0.2*131/10</f>
        <v>2.1</v>
      </c>
      <c r="E14" s="10"/>
      <c r="F14" s="11"/>
    </row>
    <row r="15" spans="1:6" ht="34.5" customHeight="1">
      <c r="A15" s="7">
        <v>5</v>
      </c>
      <c r="B15" s="17" t="s">
        <v>26</v>
      </c>
      <c r="C15" s="9" t="s">
        <v>7</v>
      </c>
      <c r="D15" s="28">
        <v>0.131</v>
      </c>
      <c r="E15" s="27"/>
      <c r="F15" s="23"/>
    </row>
    <row r="16" spans="1:6" ht="34.5" customHeight="1">
      <c r="A16" s="7">
        <v>6</v>
      </c>
      <c r="B16" s="17" t="s">
        <v>36</v>
      </c>
      <c r="C16" s="15" t="s">
        <v>16</v>
      </c>
      <c r="D16" s="25">
        <v>8</v>
      </c>
      <c r="E16" s="25"/>
      <c r="F16" s="11"/>
    </row>
    <row r="17" spans="1:6" ht="34.5" customHeight="1">
      <c r="A17" s="7">
        <v>7</v>
      </c>
      <c r="B17" s="17" t="s">
        <v>41</v>
      </c>
      <c r="C17" s="9" t="s">
        <v>8</v>
      </c>
      <c r="D17" s="11">
        <v>56.2</v>
      </c>
      <c r="E17" s="10"/>
      <c r="F17" s="11"/>
    </row>
    <row r="18" spans="1:6" ht="34.5" customHeight="1">
      <c r="A18" s="7">
        <v>8</v>
      </c>
      <c r="B18" s="17" t="s">
        <v>42</v>
      </c>
      <c r="C18" s="9" t="s">
        <v>8</v>
      </c>
      <c r="D18" s="29">
        <v>2.88</v>
      </c>
      <c r="E18" s="27"/>
      <c r="F18" s="20"/>
    </row>
    <row r="19" spans="1:6" ht="34.5" customHeight="1">
      <c r="A19" s="7">
        <v>9</v>
      </c>
      <c r="B19" s="17" t="s">
        <v>37</v>
      </c>
      <c r="C19" s="7" t="s">
        <v>3</v>
      </c>
      <c r="D19" s="22">
        <v>0.0072</v>
      </c>
      <c r="E19" s="23"/>
      <c r="F19" s="23"/>
    </row>
    <row r="20" spans="1:6" ht="34.5" customHeight="1">
      <c r="A20" s="7">
        <v>10</v>
      </c>
      <c r="B20" s="17" t="s">
        <v>43</v>
      </c>
      <c r="C20" s="9" t="s">
        <v>8</v>
      </c>
      <c r="D20" s="29">
        <f>D18</f>
        <v>2.88</v>
      </c>
      <c r="E20" s="27"/>
      <c r="F20" s="20"/>
    </row>
    <row r="21" spans="1:6" ht="34.5" customHeight="1">
      <c r="A21" s="14">
        <v>11</v>
      </c>
      <c r="B21" s="17" t="s">
        <v>27</v>
      </c>
      <c r="C21" s="9" t="s">
        <v>9</v>
      </c>
      <c r="D21" s="19">
        <f>2476.6/1000</f>
        <v>2.477</v>
      </c>
      <c r="E21" s="10"/>
      <c r="F21" s="11"/>
    </row>
    <row r="22" spans="1:6" ht="34.5" customHeight="1">
      <c r="A22" s="14"/>
      <c r="B22" s="17" t="s">
        <v>17</v>
      </c>
      <c r="C22" s="16" t="s">
        <v>8</v>
      </c>
      <c r="D22" s="30">
        <v>374.77</v>
      </c>
      <c r="E22" s="31"/>
      <c r="F22" s="32"/>
    </row>
    <row r="23" spans="1:6" ht="34.5" customHeight="1">
      <c r="A23" s="14"/>
      <c r="B23" s="17" t="s">
        <v>18</v>
      </c>
      <c r="C23" s="16" t="s">
        <v>8</v>
      </c>
      <c r="D23" s="30">
        <v>70.27</v>
      </c>
      <c r="E23" s="31"/>
      <c r="F23" s="32"/>
    </row>
    <row r="24" spans="1:6" ht="34.5" customHeight="1">
      <c r="A24" s="14"/>
      <c r="B24" s="17" t="s">
        <v>19</v>
      </c>
      <c r="C24" s="16" t="s">
        <v>8</v>
      </c>
      <c r="D24" s="30">
        <v>29.45</v>
      </c>
      <c r="E24" s="31"/>
      <c r="F24" s="32"/>
    </row>
    <row r="25" spans="1:6" ht="34.5" customHeight="1">
      <c r="A25" s="7">
        <v>12</v>
      </c>
      <c r="B25" s="17" t="s">
        <v>13</v>
      </c>
      <c r="C25" s="7" t="s">
        <v>10</v>
      </c>
      <c r="D25" s="33">
        <f>D21</f>
        <v>2.477</v>
      </c>
      <c r="E25" s="23"/>
      <c r="F25" s="23"/>
    </row>
    <row r="26" spans="1:6" ht="34.5" customHeight="1">
      <c r="A26" s="7">
        <v>13</v>
      </c>
      <c r="B26" s="18" t="s">
        <v>44</v>
      </c>
      <c r="C26" s="15" t="s">
        <v>10</v>
      </c>
      <c r="D26" s="34">
        <f>D21</f>
        <v>2.477</v>
      </c>
      <c r="E26" s="35"/>
      <c r="F26" s="20"/>
    </row>
    <row r="27" spans="1:6" ht="34.5" customHeight="1">
      <c r="A27" s="7">
        <v>14</v>
      </c>
      <c r="B27" s="18" t="s">
        <v>45</v>
      </c>
      <c r="C27" s="15" t="s">
        <v>10</v>
      </c>
      <c r="D27" s="34">
        <f>D26</f>
        <v>2.477</v>
      </c>
      <c r="E27" s="35"/>
      <c r="F27" s="20"/>
    </row>
    <row r="28" spans="1:6" ht="54.75" customHeight="1">
      <c r="A28" s="7">
        <v>15</v>
      </c>
      <c r="B28" s="17" t="s">
        <v>38</v>
      </c>
      <c r="C28" s="7" t="s">
        <v>5</v>
      </c>
      <c r="D28" s="22">
        <f>418*0.1/1000</f>
        <v>0.0418</v>
      </c>
      <c r="E28" s="23"/>
      <c r="F28" s="23"/>
    </row>
    <row r="29" spans="1:6" ht="34.5" customHeight="1">
      <c r="A29" s="7">
        <v>16</v>
      </c>
      <c r="B29" s="17" t="s">
        <v>28</v>
      </c>
      <c r="C29" s="7" t="s">
        <v>10</v>
      </c>
      <c r="D29" s="33">
        <f>418/1000</f>
        <v>0.418</v>
      </c>
      <c r="E29" s="23"/>
      <c r="F29" s="23"/>
    </row>
    <row r="30" spans="1:6" ht="34.5" customHeight="1">
      <c r="A30" s="7">
        <v>17</v>
      </c>
      <c r="B30" s="17" t="s">
        <v>46</v>
      </c>
      <c r="C30" s="9" t="s">
        <v>3</v>
      </c>
      <c r="D30" s="28">
        <f>D28*10</f>
        <v>0.418</v>
      </c>
      <c r="E30" s="27"/>
      <c r="F30" s="23"/>
    </row>
    <row r="31" spans="1:6" ht="34.5" customHeight="1">
      <c r="A31" s="7">
        <v>18</v>
      </c>
      <c r="B31" s="17" t="s">
        <v>29</v>
      </c>
      <c r="C31" s="7" t="s">
        <v>8</v>
      </c>
      <c r="D31" s="23">
        <f>190.5*0.15*0.05</f>
        <v>1.43</v>
      </c>
      <c r="E31" s="23"/>
      <c r="F31" s="23"/>
    </row>
    <row r="32" spans="1:6" ht="34.5" customHeight="1">
      <c r="A32" s="14">
        <v>19</v>
      </c>
      <c r="B32" s="17" t="s">
        <v>30</v>
      </c>
      <c r="C32" s="9" t="s">
        <v>23</v>
      </c>
      <c r="D32" s="28">
        <f>190.5/100</f>
        <v>1.905</v>
      </c>
      <c r="E32" s="27"/>
      <c r="F32" s="20"/>
    </row>
    <row r="33" spans="1:6" ht="34.5" customHeight="1">
      <c r="A33" s="14"/>
      <c r="B33" s="17" t="s">
        <v>47</v>
      </c>
      <c r="C33" s="16" t="s">
        <v>8</v>
      </c>
      <c r="D33" s="29">
        <v>0.95</v>
      </c>
      <c r="E33" s="27"/>
      <c r="F33" s="20"/>
    </row>
    <row r="34" spans="1:6" ht="34.5" customHeight="1">
      <c r="A34" s="14">
        <v>20</v>
      </c>
      <c r="B34" s="17" t="s">
        <v>31</v>
      </c>
      <c r="C34" s="15" t="s">
        <v>4</v>
      </c>
      <c r="D34" s="25">
        <v>3.89</v>
      </c>
      <c r="E34" s="25"/>
      <c r="F34" s="20"/>
    </row>
    <row r="35" spans="1:6" ht="34.5" customHeight="1">
      <c r="A35" s="14"/>
      <c r="B35" s="17" t="s">
        <v>20</v>
      </c>
      <c r="C35" s="15" t="s">
        <v>8</v>
      </c>
      <c r="D35" s="25">
        <v>31.12</v>
      </c>
      <c r="E35" s="25"/>
      <c r="F35" s="20"/>
    </row>
    <row r="36" spans="1:6" ht="34.5" customHeight="1">
      <c r="A36" s="7">
        <v>21</v>
      </c>
      <c r="B36" s="17" t="s">
        <v>48</v>
      </c>
      <c r="C36" s="15" t="s">
        <v>2</v>
      </c>
      <c r="D36" s="36">
        <v>0.752</v>
      </c>
      <c r="E36" s="25"/>
      <c r="F36" s="23"/>
    </row>
    <row r="37" spans="1:6" ht="34.5" customHeight="1">
      <c r="A37" s="9">
        <v>22</v>
      </c>
      <c r="B37" s="18" t="s">
        <v>64</v>
      </c>
      <c r="C37" s="13" t="s">
        <v>2</v>
      </c>
      <c r="D37" s="36">
        <f>D36</f>
        <v>0.752</v>
      </c>
      <c r="E37" s="25"/>
      <c r="F37" s="25"/>
    </row>
    <row r="38" spans="1:6" ht="34.5" customHeight="1">
      <c r="A38" s="7">
        <v>23</v>
      </c>
      <c r="B38" s="17" t="s">
        <v>49</v>
      </c>
      <c r="C38" s="9" t="s">
        <v>3</v>
      </c>
      <c r="D38" s="28">
        <v>0.037</v>
      </c>
      <c r="E38" s="27"/>
      <c r="F38" s="23"/>
    </row>
    <row r="39" spans="1:6" ht="34.5" customHeight="1">
      <c r="A39" s="14">
        <v>24</v>
      </c>
      <c r="B39" s="17" t="s">
        <v>32</v>
      </c>
      <c r="C39" s="7" t="s">
        <v>6</v>
      </c>
      <c r="D39" s="23">
        <f>4.85/15*8</f>
        <v>2.59</v>
      </c>
      <c r="E39" s="23"/>
      <c r="F39" s="23"/>
    </row>
    <row r="40" spans="1:6" ht="34.5" customHeight="1">
      <c r="A40" s="14"/>
      <c r="B40" s="17" t="s">
        <v>21</v>
      </c>
      <c r="C40" s="7" t="s">
        <v>8</v>
      </c>
      <c r="D40" s="23">
        <v>26.29</v>
      </c>
      <c r="E40" s="23"/>
      <c r="F40" s="23"/>
    </row>
    <row r="41" spans="1:6" ht="34.5" customHeight="1">
      <c r="A41" s="14"/>
      <c r="B41" s="17" t="s">
        <v>11</v>
      </c>
      <c r="C41" s="7" t="s">
        <v>16</v>
      </c>
      <c r="D41" s="23">
        <v>8</v>
      </c>
      <c r="E41" s="23"/>
      <c r="F41" s="23"/>
    </row>
    <row r="42" spans="1:7" ht="34.5" customHeight="1">
      <c r="A42" s="12"/>
      <c r="B42" s="42" t="s">
        <v>52</v>
      </c>
      <c r="C42" s="12"/>
      <c r="D42" s="12"/>
      <c r="E42" s="12"/>
      <c r="F42" s="21"/>
      <c r="G42" s="6"/>
    </row>
    <row r="43" spans="1:6" ht="34.5" customHeight="1">
      <c r="A43" s="12"/>
      <c r="B43" s="42" t="s">
        <v>53</v>
      </c>
      <c r="C43" s="12"/>
      <c r="D43" s="12"/>
      <c r="E43" s="12"/>
      <c r="F43" s="21"/>
    </row>
    <row r="44" spans="1:6" ht="34.5" customHeight="1">
      <c r="A44" s="12"/>
      <c r="B44" s="47" t="s">
        <v>58</v>
      </c>
      <c r="C44" s="48" t="s">
        <v>59</v>
      </c>
      <c r="D44" s="48">
        <v>0.03</v>
      </c>
      <c r="E44" s="12"/>
      <c r="F44" s="21"/>
    </row>
    <row r="45" spans="1:6" ht="34.5" customHeight="1">
      <c r="A45" s="12"/>
      <c r="B45" s="47" t="s">
        <v>60</v>
      </c>
      <c r="C45" s="48" t="s">
        <v>59</v>
      </c>
      <c r="D45" s="47"/>
      <c r="E45" s="12"/>
      <c r="F45" s="21"/>
    </row>
    <row r="46" spans="1:6" ht="34.5" customHeight="1">
      <c r="A46" s="12"/>
      <c r="B46" s="47" t="s">
        <v>61</v>
      </c>
      <c r="C46" s="48" t="s">
        <v>59</v>
      </c>
      <c r="D46" s="47"/>
      <c r="E46" s="12"/>
      <c r="F46" s="21"/>
    </row>
    <row r="47" spans="1:6" ht="34.5" customHeight="1">
      <c r="A47" s="12"/>
      <c r="B47" s="47" t="s">
        <v>62</v>
      </c>
      <c r="C47" s="47" t="s">
        <v>59</v>
      </c>
      <c r="D47" s="47"/>
      <c r="E47" s="12"/>
      <c r="F47" s="21"/>
    </row>
  </sheetData>
  <sheetProtection/>
  <mergeCells count="9">
    <mergeCell ref="C2:D2"/>
    <mergeCell ref="A39:A41"/>
    <mergeCell ref="A34:A35"/>
    <mergeCell ref="A11:A13"/>
    <mergeCell ref="A32:A33"/>
    <mergeCell ref="A21:A24"/>
    <mergeCell ref="A3:B3"/>
    <mergeCell ref="A7:B7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user</cp:lastModifiedBy>
  <cp:lastPrinted>2014-11-09T12:11:34Z</cp:lastPrinted>
  <dcterms:created xsi:type="dcterms:W3CDTF">2011-02-25T06:29:41Z</dcterms:created>
  <dcterms:modified xsi:type="dcterms:W3CDTF">2014-11-09T12:12:24Z</dcterms:modified>
  <cp:category/>
  <cp:version/>
  <cp:contentType/>
  <cp:contentStatus/>
</cp:coreProperties>
</file>