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0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<sst xmlns="http://schemas.openxmlformats.org/spreadsheetml/2006/main" count="141" uniqueCount="79">
  <si>
    <t>lari</t>
  </si>
  <si>
    <t>ganz.
erT.</t>
  </si>
  <si>
    <t>raod.</t>
  </si>
  <si>
    <t>sul</t>
  </si>
  <si>
    <t>kv.m</t>
  </si>
  <si>
    <t>kub.m</t>
  </si>
  <si>
    <t>grZ.m</t>
  </si>
  <si>
    <t>sul:</t>
  </si>
  <si>
    <t>Rirebuleba</t>
  </si>
  <si>
    <t>Sromis</t>
  </si>
  <si>
    <t>masalis</t>
  </si>
  <si>
    <t>meqanizmis</t>
  </si>
  <si>
    <t>erT</t>
  </si>
  <si>
    <t>##</t>
  </si>
  <si>
    <t>sabazro</t>
  </si>
  <si>
    <t>tona</t>
  </si>
  <si>
    <t>samuSaos da masalis 
dasaxeleba</t>
  </si>
  <si>
    <t>_ Tixa, Cveulebrivi</t>
  </si>
  <si>
    <t xml:space="preserve">_ portlandcementi </t>
  </si>
  <si>
    <t>cali</t>
  </si>
  <si>
    <t xml:space="preserve">drenaJis mowyoba rigiTi  qviT; qviSa-xreSovani nareviT; RorRiT     </t>
  </si>
  <si>
    <t>kg</t>
  </si>
  <si>
    <t>miwaTxrilis mowyoba milsadenis mosawyobad</t>
  </si>
  <si>
    <t xml:space="preserve">gruntis damuSaveba xeliT </t>
  </si>
  <si>
    <t>masala da xelfasi:</t>
  </si>
  <si>
    <t xml:space="preserve">                       jami:</t>
  </si>
  <si>
    <t>srf-2.2..82</t>
  </si>
  <si>
    <t>_fasonuri nawilebi</t>
  </si>
  <si>
    <t>gruntis ukumiyra</t>
  </si>
  <si>
    <t>komp.</t>
  </si>
  <si>
    <t>srf- 4.1.118</t>
  </si>
  <si>
    <t>srf-4.1.132</t>
  </si>
  <si>
    <t>srf-4.1.131</t>
  </si>
  <si>
    <t>srf-4.1.146</t>
  </si>
  <si>
    <t>srf-5.1.21</t>
  </si>
  <si>
    <t>wylis magistralis montaJi plastmasis miliT.</t>
  </si>
  <si>
    <t>srf- 1.1.35</t>
  </si>
  <si>
    <t>adgilis gawmenda xeliT, xeebisa da mcenareuli nazardisgan</t>
  </si>
  <si>
    <t>normat 
##</t>
  </si>
  <si>
    <t>srf- 4.1.110</t>
  </si>
  <si>
    <t>srf-4.1.143</t>
  </si>
  <si>
    <t>srf-1.3.33</t>
  </si>
  <si>
    <t>wylis magistrali</t>
  </si>
  <si>
    <t>qvabulis mowyoba wyalSemkrebi avzis mosawyobad, xeliT</t>
  </si>
  <si>
    <t xml:space="preserve">rk. betonis wyalSemkrebi avzis mowyoba liTonis saxuraviT
 </t>
  </si>
  <si>
    <t>srf-1.1.41</t>
  </si>
  <si>
    <t>srf-1.1.17</t>
  </si>
  <si>
    <t>srf-1.7.14</t>
  </si>
  <si>
    <t>_ eleqtrodi, SeduRebis   4 mm</t>
  </si>
  <si>
    <t xml:space="preserve">  damcleli milis mowyoba
 urduliT</t>
  </si>
  <si>
    <t>saxarjTaRricxvo Rirebuleba:</t>
  </si>
  <si>
    <t>1. saTave nageboba da magistrali</t>
  </si>
  <si>
    <t xml:space="preserve">_ narevi betonis mosamzadeblad  </t>
  </si>
  <si>
    <t>_ xis masala</t>
  </si>
  <si>
    <t>_ lursmani</t>
  </si>
  <si>
    <t>_ Casayolebeli detalebi</t>
  </si>
  <si>
    <t xml:space="preserve">I. satransporto xarjebi                         </t>
  </si>
  <si>
    <t xml:space="preserve">II. zednadebi xarjebi                         </t>
  </si>
  <si>
    <t xml:space="preserve">III. rentabeloba                               </t>
  </si>
  <si>
    <t xml:space="preserve">IV. gauTvaliswinebuli xarjebi                             </t>
  </si>
  <si>
    <t>V. teq.dokumentacia</t>
  </si>
  <si>
    <t>VI. Sesrulebuli samuSaos eqspertiza</t>
  </si>
  <si>
    <t>_ foladi furclovani,sisq. 2.5 mm</t>
  </si>
  <si>
    <t>_urduli damcleli(xevSi) d=50 mm</t>
  </si>
  <si>
    <r>
      <rPr>
        <sz val="11"/>
        <rFont val="AcadNusx"/>
        <family val="0"/>
      </rPr>
      <t>mcxeTis municipalitetis sof. GwodoreTSi   sasmeli wylis 
saTavis da magistralis mowyobis</t>
    </r>
    <r>
      <rPr>
        <sz val="12"/>
        <rFont val="AcadNusx"/>
        <family val="0"/>
      </rPr>
      <t xml:space="preserve">
</t>
    </r>
    <r>
      <rPr>
        <b/>
        <sz val="9"/>
        <rFont val="AcadNusx"/>
        <family val="0"/>
      </rPr>
      <t>xarjTaRricxva</t>
    </r>
    <r>
      <rPr>
        <b/>
        <sz val="12"/>
        <rFont val="AcadNusx"/>
        <family val="0"/>
      </rPr>
      <t xml:space="preserve"> </t>
    </r>
  </si>
  <si>
    <r>
      <t>sasmeli wylis  drenaJisTvis miwaTxrilis mowyoba</t>
    </r>
    <r>
      <rPr>
        <sz val="9"/>
        <rFont val="AcadNusx"/>
        <family val="0"/>
      </rPr>
      <t xml:space="preserve"> V=3.5X3X1.6 </t>
    </r>
  </si>
  <si>
    <r>
      <t xml:space="preserve">miwaTxrilSi Tixis safenis mowyoba 20 sm sisqiT  </t>
    </r>
    <r>
      <rPr>
        <sz val="9"/>
        <rFont val="AcadNusx"/>
        <family val="0"/>
      </rPr>
      <t xml:space="preserve"> v=3.5x3x0,20</t>
    </r>
  </si>
  <si>
    <r>
      <t xml:space="preserve">_ I fena, rigiT qva   </t>
    </r>
    <r>
      <rPr>
        <sz val="9"/>
        <color indexed="8"/>
        <rFont val="AcadNusx"/>
        <family val="0"/>
      </rPr>
      <t xml:space="preserve"> v=3.5X3X0,70</t>
    </r>
    <r>
      <rPr>
        <sz val="10"/>
        <color indexed="8"/>
        <rFont val="AcadNusx"/>
        <family val="0"/>
      </rPr>
      <t xml:space="preserve"> </t>
    </r>
    <r>
      <rPr>
        <sz val="11"/>
        <color indexed="8"/>
        <rFont val="AcadNusx"/>
        <family val="0"/>
      </rPr>
      <t xml:space="preserve">     </t>
    </r>
  </si>
  <si>
    <r>
      <t xml:space="preserve">_ II fena, RorRi     </t>
    </r>
    <r>
      <rPr>
        <sz val="9"/>
        <color indexed="8"/>
        <rFont val="AcadNusx"/>
        <family val="0"/>
      </rPr>
      <t xml:space="preserve"> v=8X3X0,5  </t>
    </r>
    <r>
      <rPr>
        <sz val="11"/>
        <color indexed="8"/>
        <rFont val="AcadNusx"/>
        <family val="0"/>
      </rPr>
      <t xml:space="preserve">   </t>
    </r>
  </si>
  <si>
    <r>
      <t xml:space="preserve">_ III fena, qviSa     </t>
    </r>
    <r>
      <rPr>
        <sz val="10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 xml:space="preserve">v=8X3X0,4 </t>
    </r>
    <r>
      <rPr>
        <sz val="11"/>
        <color indexed="8"/>
        <rFont val="AcadNusx"/>
        <family val="0"/>
      </rPr>
      <t xml:space="preserve">        </t>
    </r>
  </si>
  <si>
    <r>
      <t xml:space="preserve">drenaJis dafarva Tixis safeniT  30 sm sisqiT  </t>
    </r>
    <r>
      <rPr>
        <sz val="10"/>
        <rFont val="AcadNusx"/>
        <family val="0"/>
      </rPr>
      <t xml:space="preserve"> </t>
    </r>
    <r>
      <rPr>
        <sz val="9"/>
        <rFont val="AcadNusx"/>
        <family val="0"/>
      </rPr>
      <t>v=4x3.5x0,3</t>
    </r>
  </si>
  <si>
    <r>
      <t xml:space="preserve">betonis wyaldamWeri kedlis mowyoba  </t>
    </r>
    <r>
      <rPr>
        <sz val="10"/>
        <color indexed="8"/>
        <rFont val="AcadNusx"/>
        <family val="0"/>
      </rPr>
      <t>v=3.5x0,4x1.8</t>
    </r>
  </si>
  <si>
    <r>
      <t xml:space="preserve">_ glinula ("katanka") </t>
    </r>
    <r>
      <rPr>
        <sz val="9"/>
        <rFont val="AcadNusx"/>
        <family val="0"/>
      </rPr>
      <t>d=-8 mm</t>
    </r>
  </si>
  <si>
    <r>
      <t xml:space="preserve">_ kuTxovana </t>
    </r>
    <r>
      <rPr>
        <sz val="9"/>
        <rFont val="AcadNusx"/>
        <family val="0"/>
      </rPr>
      <t>50X50X5</t>
    </r>
  </si>
  <si>
    <r>
      <t xml:space="preserve">_mili foladis </t>
    </r>
    <r>
      <rPr>
        <sz val="9"/>
        <rFont val="AcadNusx"/>
        <family val="0"/>
      </rPr>
      <t xml:space="preserve">d=75X4.0 </t>
    </r>
    <r>
      <rPr>
        <sz val="11"/>
        <rFont val="AcadNusx"/>
        <family val="0"/>
      </rPr>
      <t xml:space="preserve">mm 
</t>
    </r>
  </si>
  <si>
    <r>
      <t xml:space="preserve">_urduli </t>
    </r>
    <r>
      <rPr>
        <sz val="9"/>
        <rFont val="AcadNusx"/>
        <family val="0"/>
      </rPr>
      <t xml:space="preserve">d=75 </t>
    </r>
    <r>
      <rPr>
        <sz val="11"/>
        <rFont val="AcadNusx"/>
        <family val="0"/>
      </rPr>
      <t>mm</t>
    </r>
  </si>
  <si>
    <r>
      <t xml:space="preserve">_mili plastmasis </t>
    </r>
    <r>
      <rPr>
        <sz val="9"/>
        <rFont val="AcadNusx"/>
        <family val="0"/>
      </rPr>
      <t>d=75X3.6</t>
    </r>
    <r>
      <rPr>
        <sz val="11"/>
        <rFont val="AcadNusx"/>
        <family val="0"/>
      </rPr>
      <t xml:space="preserve"> mm 
Savi  </t>
    </r>
    <r>
      <rPr>
        <sz val="9"/>
        <rFont val="AcadNusx"/>
        <family val="0"/>
      </rPr>
      <t>PN10</t>
    </r>
  </si>
  <si>
    <t>VII. proeqtis zedamxedveloba  118 lari</t>
  </si>
  <si>
    <t>VIII. d. R. G.G</t>
  </si>
</sst>
</file>

<file path=xl/styles.xml><?xml version="1.0" encoding="utf-8"?>
<styleSheet xmlns="http://schemas.openxmlformats.org/spreadsheetml/2006/main">
  <numFmts count="27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53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vaza"/>
      <family val="2"/>
    </font>
    <font>
      <sz val="10"/>
      <name val="Avaza"/>
      <family val="2"/>
    </font>
    <font>
      <sz val="11"/>
      <name val="AcadMtavr"/>
      <family val="0"/>
    </font>
    <font>
      <sz val="18"/>
      <name val="AcadMtavr"/>
      <family val="0"/>
    </font>
    <font>
      <b/>
      <sz val="11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b/>
      <sz val="9"/>
      <name val="AcadNusx"/>
      <family val="0"/>
    </font>
    <font>
      <b/>
      <sz val="10"/>
      <name val="AcadNusx"/>
      <family val="0"/>
    </font>
    <font>
      <sz val="11"/>
      <color indexed="8"/>
      <name val="AcadNusx"/>
      <family val="0"/>
    </font>
    <font>
      <sz val="9"/>
      <name val="AcadNusx"/>
      <family val="0"/>
    </font>
    <font>
      <sz val="9"/>
      <color indexed="8"/>
      <name val="AcadNusx"/>
      <family val="0"/>
    </font>
    <font>
      <sz val="10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10" fillId="34" borderId="12" xfId="0" applyNumberFormat="1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" fontId="2" fillId="33" borderId="12" xfId="0" applyNumberFormat="1" applyFont="1" applyFill="1" applyBorder="1" applyAlignment="1">
      <alignment horizontal="center" vertical="center"/>
    </xf>
    <xf numFmtId="1" fontId="11" fillId="34" borderId="11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1" fontId="10" fillId="34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/>
    </xf>
    <xf numFmtId="2" fontId="15" fillId="33" borderId="10" xfId="0" applyNumberFormat="1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181" fontId="2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" fontId="16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2" fontId="2" fillId="33" borderId="0" xfId="0" applyNumberFormat="1" applyFont="1" applyFill="1" applyBorder="1" applyAlignment="1">
      <alignment horizontal="center" vertical="center"/>
    </xf>
    <xf numFmtId="2" fontId="10" fillId="33" borderId="0" xfId="0" applyNumberFormat="1" applyFont="1" applyFill="1" applyBorder="1" applyAlignment="1">
      <alignment horizontal="center" vertical="center"/>
    </xf>
    <xf numFmtId="2" fontId="12" fillId="33" borderId="14" xfId="0" applyNumberFormat="1" applyFont="1" applyFill="1" applyBorder="1" applyAlignment="1">
      <alignment horizontal="center" vertical="center"/>
    </xf>
    <xf numFmtId="2" fontId="11" fillId="33" borderId="14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 vertical="center"/>
    </xf>
    <xf numFmtId="1" fontId="16" fillId="33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top" wrapText="1"/>
    </xf>
    <xf numFmtId="2" fontId="15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left" vertical="center" wrapText="1"/>
    </xf>
    <xf numFmtId="1" fontId="16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1" fontId="2" fillId="34" borderId="17" xfId="0" applyNumberFormat="1" applyFont="1" applyFill="1" applyBorder="1" applyAlignment="1">
      <alignment horizontal="center" vertical="center"/>
    </xf>
    <xf numFmtId="1" fontId="2" fillId="34" borderId="19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1" fontId="2" fillId="33" borderId="20" xfId="0" applyNumberFormat="1" applyFont="1" applyFill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64">
      <selection activeCell="A66" sqref="A66:E66"/>
    </sheetView>
  </sheetViews>
  <sheetFormatPr defaultColWidth="9.140625" defaultRowHeight="12.75"/>
  <cols>
    <col min="1" max="1" width="5.421875" style="1" customWidth="1"/>
    <col min="2" max="2" width="9.8515625" style="2" customWidth="1"/>
    <col min="3" max="3" width="39.140625" style="2" customWidth="1"/>
    <col min="4" max="4" width="7.57421875" style="2" customWidth="1"/>
    <col min="5" max="5" width="8.421875" style="2" customWidth="1"/>
    <col min="6" max="6" width="8.28125" style="2" customWidth="1"/>
    <col min="7" max="7" width="9.57421875" style="2" bestFit="1" customWidth="1"/>
    <col min="8" max="9" width="8.28125" style="2" customWidth="1"/>
    <col min="10" max="11" width="9.140625" style="2" customWidth="1"/>
    <col min="12" max="12" width="9.57421875" style="2" bestFit="1" customWidth="1"/>
    <col min="13" max="16384" width="9.140625" style="2" customWidth="1"/>
  </cols>
  <sheetData>
    <row r="1" spans="1:12" ht="34.5" customHeight="1">
      <c r="A1" s="115" t="s">
        <v>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6" ht="34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8"/>
      <c r="O2" s="8"/>
      <c r="P2" s="8"/>
    </row>
    <row r="3" spans="1:16" ht="24">
      <c r="A3" s="116" t="s">
        <v>50</v>
      </c>
      <c r="B3" s="116"/>
      <c r="C3" s="116"/>
      <c r="D3" s="116"/>
      <c r="E3" s="116"/>
      <c r="F3" s="116"/>
      <c r="G3" s="116"/>
      <c r="H3" s="116"/>
      <c r="I3" s="116"/>
      <c r="J3" s="116"/>
      <c r="K3" s="30">
        <f>L73</f>
        <v>0</v>
      </c>
      <c r="L3" s="31" t="s">
        <v>0</v>
      </c>
      <c r="N3" s="8"/>
      <c r="O3" s="8"/>
      <c r="P3" s="8"/>
    </row>
    <row r="4" spans="1:12" ht="19.5" customHeight="1">
      <c r="A4" s="104" t="s">
        <v>13</v>
      </c>
      <c r="B4" s="97" t="s">
        <v>38</v>
      </c>
      <c r="C4" s="97" t="s">
        <v>16</v>
      </c>
      <c r="D4" s="97" t="s">
        <v>1</v>
      </c>
      <c r="E4" s="99" t="s">
        <v>2</v>
      </c>
      <c r="F4" s="97" t="s">
        <v>8</v>
      </c>
      <c r="G4" s="97"/>
      <c r="H4" s="97"/>
      <c r="I4" s="97"/>
      <c r="J4" s="97"/>
      <c r="K4" s="97"/>
      <c r="L4" s="101" t="s">
        <v>3</v>
      </c>
    </row>
    <row r="5" spans="1:12" ht="19.5" customHeight="1">
      <c r="A5" s="104"/>
      <c r="B5" s="104"/>
      <c r="C5" s="97"/>
      <c r="D5" s="97"/>
      <c r="E5" s="99"/>
      <c r="F5" s="103" t="s">
        <v>9</v>
      </c>
      <c r="G5" s="103"/>
      <c r="H5" s="104" t="s">
        <v>10</v>
      </c>
      <c r="I5" s="104"/>
      <c r="J5" s="104" t="s">
        <v>11</v>
      </c>
      <c r="K5" s="104"/>
      <c r="L5" s="101"/>
    </row>
    <row r="6" spans="1:12" ht="19.5" customHeight="1">
      <c r="A6" s="117"/>
      <c r="B6" s="117"/>
      <c r="C6" s="98"/>
      <c r="D6" s="98"/>
      <c r="E6" s="100"/>
      <c r="F6" s="32" t="s">
        <v>12</v>
      </c>
      <c r="G6" s="32" t="s">
        <v>3</v>
      </c>
      <c r="H6" s="32" t="s">
        <v>12</v>
      </c>
      <c r="I6" s="32" t="s">
        <v>3</v>
      </c>
      <c r="J6" s="32" t="s">
        <v>12</v>
      </c>
      <c r="K6" s="32" t="s">
        <v>3</v>
      </c>
      <c r="L6" s="102"/>
    </row>
    <row r="7" spans="1:12" ht="31.5" customHeight="1">
      <c r="A7" s="82" t="s">
        <v>51</v>
      </c>
      <c r="B7" s="83"/>
      <c r="C7" s="83"/>
      <c r="D7" s="83"/>
      <c r="E7" s="33"/>
      <c r="F7" s="33"/>
      <c r="G7" s="34"/>
      <c r="H7" s="34"/>
      <c r="I7" s="34"/>
      <c r="J7" s="34"/>
      <c r="K7" s="34"/>
      <c r="L7" s="35"/>
    </row>
    <row r="8" spans="1:12" ht="31.5" customHeight="1">
      <c r="A8" s="11">
        <v>1</v>
      </c>
      <c r="B8" s="36" t="s">
        <v>14</v>
      </c>
      <c r="C8" s="37" t="s">
        <v>37</v>
      </c>
      <c r="D8" s="38" t="s">
        <v>4</v>
      </c>
      <c r="E8" s="17">
        <f>8*10</f>
        <v>80</v>
      </c>
      <c r="F8" s="17"/>
      <c r="G8" s="17"/>
      <c r="H8" s="17"/>
      <c r="I8" s="17"/>
      <c r="J8" s="17"/>
      <c r="K8" s="17"/>
      <c r="L8" s="39"/>
    </row>
    <row r="9" spans="1:12" ht="31.5" customHeight="1">
      <c r="A9" s="40">
        <v>3</v>
      </c>
      <c r="B9" s="41" t="s">
        <v>14</v>
      </c>
      <c r="C9" s="42" t="s">
        <v>65</v>
      </c>
      <c r="D9" s="40" t="s">
        <v>5</v>
      </c>
      <c r="E9" s="20">
        <f>3.5*3*1.6</f>
        <v>16.8</v>
      </c>
      <c r="F9" s="20"/>
      <c r="G9" s="20"/>
      <c r="H9" s="20"/>
      <c r="I9" s="20"/>
      <c r="J9" s="20"/>
      <c r="K9" s="20"/>
      <c r="L9" s="43"/>
    </row>
    <row r="10" spans="1:12" ht="31.5" customHeight="1">
      <c r="A10" s="93">
        <v>4</v>
      </c>
      <c r="B10" s="41" t="s">
        <v>14</v>
      </c>
      <c r="C10" s="42" t="s">
        <v>66</v>
      </c>
      <c r="D10" s="40" t="s">
        <v>5</v>
      </c>
      <c r="E10" s="20">
        <f>8*3*0.15</f>
        <v>3.5999999999999996</v>
      </c>
      <c r="F10" s="20"/>
      <c r="G10" s="20"/>
      <c r="H10" s="20"/>
      <c r="I10" s="20"/>
      <c r="J10" s="20"/>
      <c r="K10" s="20"/>
      <c r="L10" s="43"/>
    </row>
    <row r="11" spans="1:12" ht="21.75" customHeight="1">
      <c r="A11" s="93"/>
      <c r="B11" s="41" t="s">
        <v>30</v>
      </c>
      <c r="C11" s="44" t="s">
        <v>17</v>
      </c>
      <c r="D11" s="40" t="s">
        <v>5</v>
      </c>
      <c r="E11" s="20">
        <f>E10*1.03</f>
        <v>3.7079999999999997</v>
      </c>
      <c r="F11" s="45"/>
      <c r="G11" s="20"/>
      <c r="H11" s="20"/>
      <c r="I11" s="20"/>
      <c r="J11" s="20"/>
      <c r="K11" s="20"/>
      <c r="L11" s="43"/>
    </row>
    <row r="12" spans="1:12" ht="31.5">
      <c r="A12" s="93">
        <v>5</v>
      </c>
      <c r="B12" s="41" t="s">
        <v>14</v>
      </c>
      <c r="C12" s="42" t="s">
        <v>20</v>
      </c>
      <c r="D12" s="40" t="s">
        <v>5</v>
      </c>
      <c r="E12" s="20">
        <f>E13+E14+E15</f>
        <v>16.8</v>
      </c>
      <c r="F12" s="46"/>
      <c r="G12" s="20"/>
      <c r="H12" s="46"/>
      <c r="I12" s="20"/>
      <c r="J12" s="20"/>
      <c r="K12" s="20"/>
      <c r="L12" s="43"/>
    </row>
    <row r="13" spans="1:12" ht="21.75" customHeight="1">
      <c r="A13" s="93"/>
      <c r="B13" s="47" t="s">
        <v>31</v>
      </c>
      <c r="C13" s="48" t="s">
        <v>67</v>
      </c>
      <c r="D13" s="49" t="s">
        <v>5</v>
      </c>
      <c r="E13" s="20">
        <f>3.5*3*0.7</f>
        <v>7.35</v>
      </c>
      <c r="F13" s="45"/>
      <c r="G13" s="20"/>
      <c r="H13" s="50"/>
      <c r="I13" s="20"/>
      <c r="J13" s="20"/>
      <c r="K13" s="20"/>
      <c r="L13" s="43"/>
    </row>
    <row r="14" spans="1:12" ht="21.75" customHeight="1">
      <c r="A14" s="93"/>
      <c r="B14" s="47" t="s">
        <v>33</v>
      </c>
      <c r="C14" s="48" t="s">
        <v>68</v>
      </c>
      <c r="D14" s="51" t="s">
        <v>5</v>
      </c>
      <c r="E14" s="20">
        <f>3.5*3*0.5</f>
        <v>5.25</v>
      </c>
      <c r="F14" s="45"/>
      <c r="G14" s="20"/>
      <c r="H14" s="20"/>
      <c r="I14" s="20"/>
      <c r="J14" s="20"/>
      <c r="K14" s="20"/>
      <c r="L14" s="43"/>
    </row>
    <row r="15" spans="1:12" ht="21.75" customHeight="1">
      <c r="A15" s="93"/>
      <c r="B15" s="47" t="s">
        <v>32</v>
      </c>
      <c r="C15" s="48" t="s">
        <v>69</v>
      </c>
      <c r="D15" s="49" t="s">
        <v>5</v>
      </c>
      <c r="E15" s="20">
        <f>3.5*3*0.4</f>
        <v>4.2</v>
      </c>
      <c r="F15" s="45"/>
      <c r="G15" s="20"/>
      <c r="H15" s="50"/>
      <c r="I15" s="20"/>
      <c r="J15" s="20"/>
      <c r="K15" s="20"/>
      <c r="L15" s="43"/>
    </row>
    <row r="16" spans="1:12" ht="31.5" customHeight="1">
      <c r="A16" s="93">
        <v>6</v>
      </c>
      <c r="B16" s="41" t="s">
        <v>14</v>
      </c>
      <c r="C16" s="42" t="s">
        <v>70</v>
      </c>
      <c r="D16" s="40" t="s">
        <v>5</v>
      </c>
      <c r="E16" s="20">
        <f>4*3.5*0.3</f>
        <v>4.2</v>
      </c>
      <c r="F16" s="20"/>
      <c r="G16" s="20"/>
      <c r="H16" s="20"/>
      <c r="I16" s="20"/>
      <c r="J16" s="20"/>
      <c r="K16" s="20"/>
      <c r="L16" s="43"/>
    </row>
    <row r="17" spans="1:12" ht="21.75" customHeight="1">
      <c r="A17" s="93"/>
      <c r="B17" s="41" t="s">
        <v>30</v>
      </c>
      <c r="C17" s="44" t="s">
        <v>17</v>
      </c>
      <c r="D17" s="40" t="s">
        <v>5</v>
      </c>
      <c r="E17" s="20">
        <f>E16*1.03</f>
        <v>4.3260000000000005</v>
      </c>
      <c r="F17" s="45"/>
      <c r="G17" s="20"/>
      <c r="H17" s="20"/>
      <c r="I17" s="20"/>
      <c r="J17" s="20"/>
      <c r="K17" s="20"/>
      <c r="L17" s="43"/>
    </row>
    <row r="18" spans="1:12" ht="21.7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21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31.5">
      <c r="A20" s="93">
        <v>7</v>
      </c>
      <c r="B20" s="41" t="s">
        <v>14</v>
      </c>
      <c r="C20" s="42" t="s">
        <v>71</v>
      </c>
      <c r="D20" s="40" t="s">
        <v>5</v>
      </c>
      <c r="E20" s="20">
        <f>3.5*0.4*1.8</f>
        <v>2.5200000000000005</v>
      </c>
      <c r="F20" s="20"/>
      <c r="G20" s="20"/>
      <c r="H20" s="20"/>
      <c r="I20" s="20"/>
      <c r="J20" s="20"/>
      <c r="K20" s="20"/>
      <c r="L20" s="43"/>
    </row>
    <row r="21" spans="1:12" ht="21.75" customHeight="1">
      <c r="A21" s="93"/>
      <c r="B21" s="41" t="s">
        <v>40</v>
      </c>
      <c r="C21" s="53" t="s">
        <v>52</v>
      </c>
      <c r="D21" s="40" t="s">
        <v>5</v>
      </c>
      <c r="E21" s="20">
        <f>E20*1.03</f>
        <v>2.5956000000000006</v>
      </c>
      <c r="F21" s="54"/>
      <c r="G21" s="20"/>
      <c r="H21" s="20"/>
      <c r="I21" s="20"/>
      <c r="J21" s="40"/>
      <c r="K21" s="40"/>
      <c r="L21" s="19"/>
    </row>
    <row r="22" spans="1:12" ht="21.75" customHeight="1">
      <c r="A22" s="93"/>
      <c r="B22" s="41" t="s">
        <v>39</v>
      </c>
      <c r="C22" s="53" t="s">
        <v>18</v>
      </c>
      <c r="D22" s="40" t="s">
        <v>15</v>
      </c>
      <c r="E22" s="20">
        <f>E21*0.26</f>
        <v>0.6748560000000001</v>
      </c>
      <c r="F22" s="54"/>
      <c r="G22" s="20"/>
      <c r="H22" s="20"/>
      <c r="I22" s="20"/>
      <c r="J22" s="40"/>
      <c r="K22" s="40"/>
      <c r="L22" s="19"/>
    </row>
    <row r="23" spans="1:12" ht="21.75" customHeight="1">
      <c r="A23" s="93"/>
      <c r="B23" s="41" t="s">
        <v>34</v>
      </c>
      <c r="C23" s="42" t="s">
        <v>53</v>
      </c>
      <c r="D23" s="40" t="s">
        <v>5</v>
      </c>
      <c r="E23" s="20">
        <f>6*0.4*2*0.035</f>
        <v>0.16800000000000004</v>
      </c>
      <c r="F23" s="54"/>
      <c r="G23" s="20"/>
      <c r="H23" s="20"/>
      <c r="I23" s="20"/>
      <c r="J23" s="40"/>
      <c r="K23" s="40"/>
      <c r="L23" s="19"/>
    </row>
    <row r="24" spans="1:12" ht="21.75" customHeight="1">
      <c r="A24" s="93"/>
      <c r="B24" s="41" t="s">
        <v>34</v>
      </c>
      <c r="C24" s="42" t="s">
        <v>54</v>
      </c>
      <c r="D24" s="40" t="s">
        <v>21</v>
      </c>
      <c r="E24" s="20">
        <v>1.3</v>
      </c>
      <c r="F24" s="54"/>
      <c r="G24" s="20"/>
      <c r="H24" s="20"/>
      <c r="I24" s="20"/>
      <c r="J24" s="40"/>
      <c r="K24" s="40"/>
      <c r="L24" s="19"/>
    </row>
    <row r="25" spans="1:12" ht="31.5" customHeight="1">
      <c r="A25" s="40">
        <v>8</v>
      </c>
      <c r="B25" s="47" t="s">
        <v>14</v>
      </c>
      <c r="C25" s="42" t="s">
        <v>43</v>
      </c>
      <c r="D25" s="40" t="s">
        <v>5</v>
      </c>
      <c r="E25" s="20">
        <f>1.4*1.4*1.4</f>
        <v>2.7439999999999993</v>
      </c>
      <c r="F25" s="20"/>
      <c r="G25" s="50"/>
      <c r="H25" s="20"/>
      <c r="I25" s="20"/>
      <c r="J25" s="20"/>
      <c r="K25" s="20"/>
      <c r="L25" s="19"/>
    </row>
    <row r="26" spans="1:12" ht="31.5" customHeight="1">
      <c r="A26" s="93">
        <v>9</v>
      </c>
      <c r="B26" s="41" t="s">
        <v>14</v>
      </c>
      <c r="C26" s="42" t="s">
        <v>44</v>
      </c>
      <c r="D26" s="40" t="s">
        <v>19</v>
      </c>
      <c r="E26" s="20">
        <v>1</v>
      </c>
      <c r="F26" s="20"/>
      <c r="G26" s="20"/>
      <c r="H26" s="20"/>
      <c r="I26" s="20"/>
      <c r="J26" s="20"/>
      <c r="K26" s="20"/>
      <c r="L26" s="43"/>
    </row>
    <row r="27" spans="1:12" ht="21.75" customHeight="1">
      <c r="A27" s="93"/>
      <c r="B27" s="41" t="s">
        <v>40</v>
      </c>
      <c r="C27" s="53" t="s">
        <v>52</v>
      </c>
      <c r="D27" s="40" t="s">
        <v>5</v>
      </c>
      <c r="E27" s="20">
        <f>(1*1*4*0.2+1*1*0.2)*1.03</f>
        <v>1.03</v>
      </c>
      <c r="F27" s="54"/>
      <c r="G27" s="20"/>
      <c r="H27" s="20"/>
      <c r="I27" s="20"/>
      <c r="J27" s="40"/>
      <c r="K27" s="40"/>
      <c r="L27" s="19"/>
    </row>
    <row r="28" spans="1:12" ht="21.75" customHeight="1">
      <c r="A28" s="93"/>
      <c r="B28" s="41" t="s">
        <v>39</v>
      </c>
      <c r="C28" s="53" t="s">
        <v>18</v>
      </c>
      <c r="D28" s="40" t="s">
        <v>15</v>
      </c>
      <c r="E28" s="20">
        <f>E27*0.26</f>
        <v>0.26780000000000004</v>
      </c>
      <c r="F28" s="54"/>
      <c r="G28" s="20"/>
      <c r="H28" s="20"/>
      <c r="I28" s="20"/>
      <c r="J28" s="40"/>
      <c r="K28" s="40"/>
      <c r="L28" s="19"/>
    </row>
    <row r="29" spans="1:12" ht="21.75" customHeight="1">
      <c r="A29" s="93"/>
      <c r="B29" s="55" t="s">
        <v>36</v>
      </c>
      <c r="C29" s="53" t="s">
        <v>72</v>
      </c>
      <c r="D29" s="40" t="s">
        <v>6</v>
      </c>
      <c r="E29" s="20">
        <f>1/0.15*1*5*2</f>
        <v>66.66666666666667</v>
      </c>
      <c r="F29" s="20"/>
      <c r="G29" s="20"/>
      <c r="H29" s="20"/>
      <c r="I29" s="20"/>
      <c r="J29" s="40"/>
      <c r="K29" s="40"/>
      <c r="L29" s="19"/>
    </row>
    <row r="30" spans="1:12" ht="21.75" customHeight="1">
      <c r="A30" s="93"/>
      <c r="B30" s="41" t="s">
        <v>41</v>
      </c>
      <c r="C30" s="42" t="s">
        <v>62</v>
      </c>
      <c r="D30" s="40" t="s">
        <v>4</v>
      </c>
      <c r="E30" s="20">
        <v>1.2</v>
      </c>
      <c r="F30" s="20"/>
      <c r="G30" s="20"/>
      <c r="H30" s="20"/>
      <c r="I30" s="22"/>
      <c r="J30" s="20"/>
      <c r="K30" s="20"/>
      <c r="L30" s="19"/>
    </row>
    <row r="31" spans="1:12" ht="21.75" customHeight="1">
      <c r="A31" s="93"/>
      <c r="B31" s="41" t="s">
        <v>45</v>
      </c>
      <c r="C31" s="44" t="s">
        <v>73</v>
      </c>
      <c r="D31" s="56" t="s">
        <v>6</v>
      </c>
      <c r="E31" s="20">
        <f>1.1*4*2*1.03</f>
        <v>9.064000000000002</v>
      </c>
      <c r="F31" s="57"/>
      <c r="G31" s="57"/>
      <c r="H31" s="20"/>
      <c r="I31" s="20"/>
      <c r="J31" s="54"/>
      <c r="K31" s="20"/>
      <c r="L31" s="19"/>
    </row>
    <row r="32" spans="1:12" ht="21.75" customHeight="1">
      <c r="A32" s="93"/>
      <c r="B32" s="41" t="s">
        <v>46</v>
      </c>
      <c r="C32" s="44" t="s">
        <v>55</v>
      </c>
      <c r="D32" s="40" t="s">
        <v>15</v>
      </c>
      <c r="E32" s="58">
        <v>0.004</v>
      </c>
      <c r="F32" s="57"/>
      <c r="G32" s="57"/>
      <c r="H32" s="20"/>
      <c r="I32" s="20"/>
      <c r="J32" s="54"/>
      <c r="K32" s="20"/>
      <c r="L32" s="19"/>
    </row>
    <row r="33" spans="1:12" ht="21.75" customHeight="1">
      <c r="A33" s="93"/>
      <c r="B33" s="41" t="s">
        <v>47</v>
      </c>
      <c r="C33" s="44" t="s">
        <v>48</v>
      </c>
      <c r="D33" s="49" t="s">
        <v>21</v>
      </c>
      <c r="E33" s="20">
        <v>2.2</v>
      </c>
      <c r="F33" s="20"/>
      <c r="G33" s="50"/>
      <c r="H33" s="20"/>
      <c r="I33" s="20"/>
      <c r="J33" s="20"/>
      <c r="K33" s="20"/>
      <c r="L33" s="19"/>
    </row>
    <row r="34" spans="1:12" ht="31.5" customHeight="1">
      <c r="A34" s="93">
        <v>10</v>
      </c>
      <c r="B34" s="41" t="s">
        <v>14</v>
      </c>
      <c r="C34" s="42" t="s">
        <v>49</v>
      </c>
      <c r="D34" s="40" t="s">
        <v>19</v>
      </c>
      <c r="E34" s="20">
        <v>1</v>
      </c>
      <c r="F34" s="20"/>
      <c r="G34" s="20"/>
      <c r="H34" s="20"/>
      <c r="I34" s="20"/>
      <c r="J34" s="20"/>
      <c r="K34" s="20"/>
      <c r="L34" s="43"/>
    </row>
    <row r="35" spans="1:12" ht="21.75" customHeight="1">
      <c r="A35" s="93"/>
      <c r="B35" s="59" t="s">
        <v>26</v>
      </c>
      <c r="C35" s="44" t="s">
        <v>74</v>
      </c>
      <c r="D35" s="49" t="s">
        <v>6</v>
      </c>
      <c r="E35" s="20">
        <v>3</v>
      </c>
      <c r="F35" s="20"/>
      <c r="G35" s="20"/>
      <c r="H35" s="20"/>
      <c r="I35" s="22"/>
      <c r="J35" s="20"/>
      <c r="K35" s="20"/>
      <c r="L35" s="19"/>
    </row>
    <row r="36" spans="1:12" ht="21.75" customHeight="1">
      <c r="A36" s="93"/>
      <c r="B36" s="47" t="s">
        <v>14</v>
      </c>
      <c r="C36" s="60" t="s">
        <v>75</v>
      </c>
      <c r="D36" s="61" t="s">
        <v>29</v>
      </c>
      <c r="E36" s="20">
        <v>1</v>
      </c>
      <c r="F36" s="20"/>
      <c r="G36" s="20"/>
      <c r="H36" s="20"/>
      <c r="I36" s="20"/>
      <c r="J36" s="20"/>
      <c r="K36" s="20"/>
      <c r="L36" s="19"/>
    </row>
    <row r="37" spans="1:12" ht="21.75" customHeight="1">
      <c r="A37" s="93"/>
      <c r="B37" s="47" t="s">
        <v>14</v>
      </c>
      <c r="C37" s="42" t="s">
        <v>27</v>
      </c>
      <c r="D37" s="40" t="s">
        <v>19</v>
      </c>
      <c r="E37" s="20">
        <v>2</v>
      </c>
      <c r="F37" s="54"/>
      <c r="G37" s="20"/>
      <c r="H37" s="20"/>
      <c r="I37" s="20"/>
      <c r="J37" s="40"/>
      <c r="K37" s="40"/>
      <c r="L37" s="19"/>
    </row>
    <row r="38" spans="1:12" ht="21.75" customHeight="1">
      <c r="A38" s="62"/>
      <c r="B38" s="63"/>
      <c r="C38" s="64"/>
      <c r="D38" s="62"/>
      <c r="E38" s="65"/>
      <c r="F38" s="66"/>
      <c r="G38" s="65"/>
      <c r="H38" s="65"/>
      <c r="I38" s="65"/>
      <c r="J38" s="62"/>
      <c r="K38" s="62"/>
      <c r="L38" s="30"/>
    </row>
    <row r="39" spans="1:12" ht="21.75" customHeight="1">
      <c r="A39" s="62"/>
      <c r="B39" s="63"/>
      <c r="C39" s="64"/>
      <c r="D39" s="62"/>
      <c r="E39" s="65"/>
      <c r="F39" s="66"/>
      <c r="G39" s="65"/>
      <c r="H39" s="65"/>
      <c r="I39" s="65"/>
      <c r="J39" s="62"/>
      <c r="K39" s="62"/>
      <c r="L39" s="30"/>
    </row>
    <row r="40" spans="1:12" ht="21.75" customHeight="1">
      <c r="A40" s="62"/>
      <c r="B40" s="63"/>
      <c r="C40" s="64"/>
      <c r="D40" s="62"/>
      <c r="E40" s="65"/>
      <c r="F40" s="66"/>
      <c r="G40" s="65"/>
      <c r="H40" s="65"/>
      <c r="I40" s="65"/>
      <c r="J40" s="62"/>
      <c r="K40" s="62"/>
      <c r="L40" s="30"/>
    </row>
    <row r="41" spans="1:12" ht="21.75" customHeight="1">
      <c r="A41" s="62"/>
      <c r="B41" s="63"/>
      <c r="C41" s="64"/>
      <c r="D41" s="62"/>
      <c r="E41" s="65"/>
      <c r="F41" s="66"/>
      <c r="G41" s="65"/>
      <c r="H41" s="65"/>
      <c r="I41" s="65"/>
      <c r="J41" s="62"/>
      <c r="K41" s="62"/>
      <c r="L41" s="30"/>
    </row>
    <row r="42" spans="1:12" ht="21.75" customHeight="1">
      <c r="A42" s="62"/>
      <c r="B42" s="63"/>
      <c r="C42" s="64"/>
      <c r="D42" s="62"/>
      <c r="E42" s="65"/>
      <c r="F42" s="66"/>
      <c r="G42" s="65"/>
      <c r="H42" s="65"/>
      <c r="I42" s="65"/>
      <c r="J42" s="62"/>
      <c r="K42" s="62"/>
      <c r="L42" s="30"/>
    </row>
    <row r="43" spans="1:12" ht="21.75" customHeight="1">
      <c r="A43" s="62"/>
      <c r="B43" s="63"/>
      <c r="C43" s="64"/>
      <c r="D43" s="62"/>
      <c r="E43" s="65"/>
      <c r="F43" s="66"/>
      <c r="G43" s="65"/>
      <c r="H43" s="65"/>
      <c r="I43" s="65"/>
      <c r="J43" s="62"/>
      <c r="K43" s="62"/>
      <c r="L43" s="30"/>
    </row>
    <row r="44" spans="1:12" ht="21.75" customHeight="1">
      <c r="A44" s="62"/>
      <c r="B44" s="63"/>
      <c r="C44" s="64"/>
      <c r="D44" s="62"/>
      <c r="E44" s="65"/>
      <c r="F44" s="66"/>
      <c r="G44" s="65"/>
      <c r="H44" s="65"/>
      <c r="I44" s="65"/>
      <c r="J44" s="62"/>
      <c r="K44" s="62"/>
      <c r="L44" s="30"/>
    </row>
    <row r="45" spans="1:12" ht="31.5" customHeight="1">
      <c r="A45" s="95" t="s">
        <v>42</v>
      </c>
      <c r="B45" s="96"/>
      <c r="C45" s="96"/>
      <c r="D45" s="96"/>
      <c r="E45" s="67"/>
      <c r="F45" s="68"/>
      <c r="G45" s="67"/>
      <c r="H45" s="67"/>
      <c r="I45" s="67"/>
      <c r="J45" s="69"/>
      <c r="K45" s="69"/>
      <c r="L45" s="70"/>
    </row>
    <row r="46" spans="1:12" ht="31.5" customHeight="1">
      <c r="A46" s="11">
        <v>11</v>
      </c>
      <c r="B46" s="71" t="s">
        <v>14</v>
      </c>
      <c r="C46" s="72" t="s">
        <v>22</v>
      </c>
      <c r="D46" s="11" t="s">
        <v>5</v>
      </c>
      <c r="E46" s="17">
        <f>1000*0.2*0.2+330*0.4*0.3</f>
        <v>79.6</v>
      </c>
      <c r="F46" s="17"/>
      <c r="G46" s="73"/>
      <c r="H46" s="17"/>
      <c r="I46" s="17"/>
      <c r="J46" s="17"/>
      <c r="K46" s="17"/>
      <c r="L46" s="18"/>
    </row>
    <row r="47" spans="1:12" ht="21.75" customHeight="1">
      <c r="A47" s="40">
        <v>12</v>
      </c>
      <c r="B47" s="47" t="s">
        <v>14</v>
      </c>
      <c r="C47" s="74" t="s">
        <v>23</v>
      </c>
      <c r="D47" s="56" t="s">
        <v>5</v>
      </c>
      <c r="E47" s="20">
        <f>400*0.3*0.1</f>
        <v>12</v>
      </c>
      <c r="F47" s="50"/>
      <c r="G47" s="20"/>
      <c r="H47" s="20"/>
      <c r="I47" s="20"/>
      <c r="J47" s="20"/>
      <c r="K47" s="20"/>
      <c r="L47" s="19"/>
    </row>
    <row r="48" spans="1:12" ht="31.5">
      <c r="A48" s="94">
        <v>13</v>
      </c>
      <c r="B48" s="47" t="s">
        <v>14</v>
      </c>
      <c r="C48" s="42" t="s">
        <v>35</v>
      </c>
      <c r="D48" s="40" t="s">
        <v>6</v>
      </c>
      <c r="E48" s="20">
        <v>1255</v>
      </c>
      <c r="F48" s="20"/>
      <c r="G48" s="20"/>
      <c r="H48" s="20"/>
      <c r="I48" s="22"/>
      <c r="J48" s="20"/>
      <c r="K48" s="20"/>
      <c r="L48" s="43"/>
    </row>
    <row r="49" spans="1:12" ht="31.5">
      <c r="A49" s="94"/>
      <c r="B49" s="47" t="s">
        <v>14</v>
      </c>
      <c r="C49" s="42" t="s">
        <v>76</v>
      </c>
      <c r="D49" s="40" t="s">
        <v>6</v>
      </c>
      <c r="E49" s="20">
        <f>1.02*E48</f>
        <v>1280.1</v>
      </c>
      <c r="F49" s="20"/>
      <c r="G49" s="20"/>
      <c r="H49" s="20"/>
      <c r="I49" s="22"/>
      <c r="J49" s="20"/>
      <c r="K49" s="20"/>
      <c r="L49" s="19"/>
    </row>
    <row r="50" spans="1:12" ht="21.75" customHeight="1">
      <c r="A50" s="94"/>
      <c r="B50" s="47" t="s">
        <v>14</v>
      </c>
      <c r="C50" s="60" t="s">
        <v>63</v>
      </c>
      <c r="D50" s="61" t="s">
        <v>29</v>
      </c>
      <c r="E50" s="20">
        <v>1</v>
      </c>
      <c r="F50" s="20"/>
      <c r="G50" s="20"/>
      <c r="H50" s="20"/>
      <c r="I50" s="20"/>
      <c r="J50" s="20"/>
      <c r="K50" s="20"/>
      <c r="L50" s="19"/>
    </row>
    <row r="51" spans="1:12" ht="21.75" customHeight="1">
      <c r="A51" s="94"/>
      <c r="B51" s="47" t="s">
        <v>14</v>
      </c>
      <c r="C51" s="42" t="s">
        <v>27</v>
      </c>
      <c r="D51" s="61" t="s">
        <v>29</v>
      </c>
      <c r="E51" s="20">
        <v>2</v>
      </c>
      <c r="F51" s="54"/>
      <c r="G51" s="20"/>
      <c r="H51" s="20"/>
      <c r="I51" s="20"/>
      <c r="J51" s="40"/>
      <c r="K51" s="40"/>
      <c r="L51" s="19"/>
    </row>
    <row r="52" spans="1:12" ht="21.75" customHeight="1">
      <c r="A52" s="56">
        <v>14</v>
      </c>
      <c r="B52" s="75" t="s">
        <v>14</v>
      </c>
      <c r="C52" s="76" t="s">
        <v>28</v>
      </c>
      <c r="D52" s="40" t="s">
        <v>5</v>
      </c>
      <c r="E52" s="20">
        <f>E46+E47</f>
        <v>91.6</v>
      </c>
      <c r="F52" s="20"/>
      <c r="G52" s="50"/>
      <c r="H52" s="20"/>
      <c r="I52" s="20"/>
      <c r="J52" s="20"/>
      <c r="K52" s="20"/>
      <c r="L52" s="19"/>
    </row>
    <row r="53" spans="1:12" ht="21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21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21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21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21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21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21.75" customHeight="1" thickBot="1">
      <c r="A59" s="111" t="s">
        <v>24</v>
      </c>
      <c r="B59" s="112"/>
      <c r="C59" s="112"/>
      <c r="D59" s="112"/>
      <c r="E59" s="113"/>
      <c r="F59" s="12"/>
      <c r="G59" s="15"/>
      <c r="H59" s="15"/>
      <c r="I59" s="15"/>
      <c r="J59" s="15"/>
      <c r="K59" s="16"/>
      <c r="L59" s="15"/>
    </row>
    <row r="60" spans="1:12" ht="21.75" customHeight="1">
      <c r="A60" s="108" t="s">
        <v>56</v>
      </c>
      <c r="B60" s="109"/>
      <c r="C60" s="109"/>
      <c r="D60" s="109"/>
      <c r="E60" s="110"/>
      <c r="G60" s="17"/>
      <c r="H60" s="18"/>
      <c r="I60" s="106"/>
      <c r="J60" s="107"/>
      <c r="K60" s="13"/>
      <c r="L60" s="18"/>
    </row>
    <row r="61" spans="1:12" ht="21.75" customHeight="1">
      <c r="A61" s="82" t="s">
        <v>25</v>
      </c>
      <c r="B61" s="83"/>
      <c r="C61" s="83"/>
      <c r="D61" s="83"/>
      <c r="E61" s="83"/>
      <c r="F61" s="83"/>
      <c r="G61" s="83"/>
      <c r="H61" s="83"/>
      <c r="I61" s="83"/>
      <c r="J61" s="83"/>
      <c r="K61" s="84"/>
      <c r="L61" s="19"/>
    </row>
    <row r="62" spans="1:12" ht="21.75" customHeight="1">
      <c r="A62" s="77" t="s">
        <v>57</v>
      </c>
      <c r="B62" s="78"/>
      <c r="C62" s="78"/>
      <c r="D62" s="78"/>
      <c r="E62" s="79"/>
      <c r="G62" s="20"/>
      <c r="H62" s="19"/>
      <c r="I62" s="80"/>
      <c r="J62" s="81"/>
      <c r="K62" s="9"/>
      <c r="L62" s="19"/>
    </row>
    <row r="63" spans="1:12" ht="21.75" customHeight="1">
      <c r="A63" s="82" t="s">
        <v>25</v>
      </c>
      <c r="B63" s="83"/>
      <c r="C63" s="83"/>
      <c r="D63" s="83"/>
      <c r="E63" s="83"/>
      <c r="F63" s="83"/>
      <c r="G63" s="83"/>
      <c r="H63" s="83"/>
      <c r="I63" s="83"/>
      <c r="J63" s="83"/>
      <c r="K63" s="84"/>
      <c r="L63" s="19"/>
    </row>
    <row r="64" spans="1:12" ht="21.75" customHeight="1">
      <c r="A64" s="77" t="s">
        <v>58</v>
      </c>
      <c r="B64" s="78"/>
      <c r="C64" s="78"/>
      <c r="D64" s="78"/>
      <c r="E64" s="79"/>
      <c r="G64" s="20"/>
      <c r="H64" s="19"/>
      <c r="I64" s="80"/>
      <c r="J64" s="81"/>
      <c r="K64" s="9"/>
      <c r="L64" s="19"/>
    </row>
    <row r="65" spans="1:12" ht="21.75" customHeight="1">
      <c r="A65" s="82" t="s">
        <v>25</v>
      </c>
      <c r="B65" s="83"/>
      <c r="C65" s="83"/>
      <c r="D65" s="83"/>
      <c r="E65" s="83"/>
      <c r="F65" s="83"/>
      <c r="G65" s="83"/>
      <c r="H65" s="83"/>
      <c r="I65" s="83"/>
      <c r="J65" s="83"/>
      <c r="K65" s="84"/>
      <c r="L65" s="19"/>
    </row>
    <row r="66" spans="1:12" ht="21.75" customHeight="1">
      <c r="A66" s="77" t="s">
        <v>59</v>
      </c>
      <c r="B66" s="78"/>
      <c r="C66" s="78"/>
      <c r="D66" s="78"/>
      <c r="E66" s="79"/>
      <c r="G66" s="20"/>
      <c r="H66" s="19"/>
      <c r="I66" s="80"/>
      <c r="J66" s="81"/>
      <c r="K66" s="9"/>
      <c r="L66" s="19"/>
    </row>
    <row r="67" spans="1:12" ht="21.75" customHeight="1">
      <c r="A67" s="82" t="s">
        <v>25</v>
      </c>
      <c r="B67" s="83"/>
      <c r="C67" s="83"/>
      <c r="D67" s="83"/>
      <c r="E67" s="83"/>
      <c r="F67" s="83"/>
      <c r="G67" s="83"/>
      <c r="H67" s="83"/>
      <c r="I67" s="83"/>
      <c r="J67" s="83"/>
      <c r="K67" s="84"/>
      <c r="L67" s="19"/>
    </row>
    <row r="68" spans="1:12" ht="21.75" customHeight="1">
      <c r="A68" s="77" t="s">
        <v>60</v>
      </c>
      <c r="B68" s="78"/>
      <c r="C68" s="78"/>
      <c r="D68" s="78"/>
      <c r="E68" s="79"/>
      <c r="G68" s="21"/>
      <c r="H68" s="22"/>
      <c r="I68" s="80"/>
      <c r="J68" s="81"/>
      <c r="K68" s="9"/>
      <c r="L68" s="19"/>
    </row>
    <row r="69" spans="1:12" ht="21.75" customHeight="1">
      <c r="A69" s="77" t="s">
        <v>61</v>
      </c>
      <c r="B69" s="78"/>
      <c r="C69" s="78"/>
      <c r="D69" s="78"/>
      <c r="E69" s="79"/>
      <c r="F69" s="23"/>
      <c r="G69" s="21"/>
      <c r="H69" s="22"/>
      <c r="I69" s="80"/>
      <c r="J69" s="81"/>
      <c r="K69" s="9"/>
      <c r="L69" s="19"/>
    </row>
    <row r="70" spans="1:12" ht="21.75" customHeight="1">
      <c r="A70" s="77" t="s">
        <v>77</v>
      </c>
      <c r="B70" s="78"/>
      <c r="C70" s="78"/>
      <c r="D70" s="78"/>
      <c r="E70" s="79"/>
      <c r="G70" s="24"/>
      <c r="H70" s="22"/>
      <c r="I70" s="80"/>
      <c r="J70" s="81"/>
      <c r="K70" s="9"/>
      <c r="L70" s="19"/>
    </row>
    <row r="71" spans="1:12" ht="21.75" customHeight="1">
      <c r="A71" s="82" t="s">
        <v>25</v>
      </c>
      <c r="B71" s="83"/>
      <c r="C71" s="83"/>
      <c r="D71" s="83"/>
      <c r="E71" s="83"/>
      <c r="F71" s="83"/>
      <c r="G71" s="83"/>
      <c r="H71" s="83"/>
      <c r="I71" s="83"/>
      <c r="J71" s="83"/>
      <c r="K71" s="84"/>
      <c r="L71" s="19"/>
    </row>
    <row r="72" spans="1:12" ht="21.75" customHeight="1" thickBot="1">
      <c r="A72" s="85" t="s">
        <v>78</v>
      </c>
      <c r="B72" s="86"/>
      <c r="C72" s="86"/>
      <c r="D72" s="86"/>
      <c r="E72" s="87"/>
      <c r="F72" s="25"/>
      <c r="G72" s="12">
        <v>0.18</v>
      </c>
      <c r="H72" s="26"/>
      <c r="I72" s="88"/>
      <c r="J72" s="89"/>
      <c r="K72" s="14"/>
      <c r="L72" s="26"/>
    </row>
    <row r="73" spans="1:12" ht="21.75" customHeight="1">
      <c r="A73" s="90" t="s">
        <v>7</v>
      </c>
      <c r="B73" s="91"/>
      <c r="C73" s="91"/>
      <c r="D73" s="91"/>
      <c r="E73" s="91"/>
      <c r="F73" s="91"/>
      <c r="G73" s="91"/>
      <c r="H73" s="91"/>
      <c r="I73" s="91"/>
      <c r="J73" s="91"/>
      <c r="K73" s="92"/>
      <c r="L73" s="27"/>
    </row>
    <row r="74" spans="1:12" ht="21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9"/>
    </row>
    <row r="75" spans="1:2" ht="21.75" customHeight="1">
      <c r="A75" s="2"/>
      <c r="B75" s="1"/>
    </row>
    <row r="76" spans="1:12" ht="21.75" customHeigh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</row>
    <row r="77" spans="1:12" ht="15">
      <c r="A77" s="5"/>
      <c r="B77" s="7"/>
      <c r="C77" s="7"/>
      <c r="D77" s="6"/>
      <c r="E77" s="6"/>
      <c r="F77" s="6"/>
      <c r="G77" s="6"/>
      <c r="H77" s="6"/>
      <c r="I77" s="6"/>
      <c r="J77" s="6"/>
      <c r="K77" s="4"/>
      <c r="L77" s="4"/>
    </row>
    <row r="78" spans="1:12" ht="14.2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</row>
  </sheetData>
  <sheetProtection password="CF32" sheet="1"/>
  <mergeCells count="46">
    <mergeCell ref="A76:L76"/>
    <mergeCell ref="I60:J60"/>
    <mergeCell ref="A60:E60"/>
    <mergeCell ref="A59:E59"/>
    <mergeCell ref="A78:L78"/>
    <mergeCell ref="A1:L2"/>
    <mergeCell ref="A3:J3"/>
    <mergeCell ref="A4:A6"/>
    <mergeCell ref="B4:B6"/>
    <mergeCell ref="C4:C6"/>
    <mergeCell ref="D4:D6"/>
    <mergeCell ref="E4:E6"/>
    <mergeCell ref="F4:K4"/>
    <mergeCell ref="A61:K61"/>
    <mergeCell ref="L4:L6"/>
    <mergeCell ref="F5:G5"/>
    <mergeCell ref="H5:I5"/>
    <mergeCell ref="J5:K5"/>
    <mergeCell ref="A7:D7"/>
    <mergeCell ref="A10:A11"/>
    <mergeCell ref="A12:A15"/>
    <mergeCell ref="A48:A51"/>
    <mergeCell ref="A16:A17"/>
    <mergeCell ref="A20:A24"/>
    <mergeCell ref="A45:D45"/>
    <mergeCell ref="A34:A37"/>
    <mergeCell ref="A26:A33"/>
    <mergeCell ref="A62:E62"/>
    <mergeCell ref="I62:J62"/>
    <mergeCell ref="A73:K73"/>
    <mergeCell ref="A67:K67"/>
    <mergeCell ref="A68:E68"/>
    <mergeCell ref="I68:J68"/>
    <mergeCell ref="A63:K63"/>
    <mergeCell ref="A64:E64"/>
    <mergeCell ref="I64:J64"/>
    <mergeCell ref="A65:K65"/>
    <mergeCell ref="A66:E66"/>
    <mergeCell ref="A69:E69"/>
    <mergeCell ref="I69:J69"/>
    <mergeCell ref="A71:K71"/>
    <mergeCell ref="A72:E72"/>
    <mergeCell ref="I72:J72"/>
    <mergeCell ref="A70:E70"/>
    <mergeCell ref="I70:J70"/>
    <mergeCell ref="I66:J6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.8515625" style="2" customWidth="1"/>
    <col min="2" max="2" width="45.8515625" style="2" customWidth="1"/>
    <col min="3" max="3" width="8.7109375" style="2" customWidth="1"/>
    <col min="4" max="4" width="8.7109375" style="3" customWidth="1"/>
    <col min="5" max="11" width="8.7109375" style="2" customWidth="1"/>
    <col min="12" max="16384" width="9.140625" style="2" customWidth="1"/>
  </cols>
  <sheetData/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</dc:creator>
  <cp:keywords/>
  <dc:description/>
  <cp:lastModifiedBy>User</cp:lastModifiedBy>
  <cp:lastPrinted>2014-03-02T12:48:17Z</cp:lastPrinted>
  <dcterms:created xsi:type="dcterms:W3CDTF">2008-08-03T08:34:03Z</dcterms:created>
  <dcterms:modified xsi:type="dcterms:W3CDTF">2014-04-07T08:50:03Z</dcterms:modified>
  <cp:category/>
  <cp:version/>
  <cp:contentType/>
  <cp:contentStatus/>
</cp:coreProperties>
</file>