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<sst xmlns="http://schemas.openxmlformats.org/spreadsheetml/2006/main" count="224" uniqueCount="80">
  <si>
    <t>raod.</t>
  </si>
  <si>
    <t>qvabulis damuSaveba xeliT</t>
  </si>
  <si>
    <t xml:space="preserve">monoliTuri burjis mowyoba (burjis tani, sakarade kedeli) </t>
  </si>
  <si>
    <t>kg</t>
  </si>
  <si>
    <t>malis naSeni</t>
  </si>
  <si>
    <t>liTonis moajirebis mowyoba</t>
  </si>
  <si>
    <t>ganapira burjebi</t>
  </si>
  <si>
    <t>rig. 
##</t>
  </si>
  <si>
    <t>samuSaoebis da masalebis dasaxeleba</t>
  </si>
  <si>
    <t>ganz.
erT.</t>
  </si>
  <si>
    <t>Tanxa /lari/</t>
  </si>
  <si>
    <t>sul</t>
  </si>
  <si>
    <t>xelfasi</t>
  </si>
  <si>
    <t>masalebi</t>
  </si>
  <si>
    <t>meqanizmi</t>
  </si>
  <si>
    <t>erT.</t>
  </si>
  <si>
    <t>erT</t>
  </si>
  <si>
    <t>qvabulis amoReba eqskavatoriT burjebis mosawyobad</t>
  </si>
  <si>
    <t>_ betoni m-200</t>
  </si>
  <si>
    <t>_ xis masala (yalibisTvis)</t>
  </si>
  <si>
    <t>_ lursmani</t>
  </si>
  <si>
    <t>grZ.m</t>
  </si>
  <si>
    <t>xelfasi da masalebi</t>
  </si>
  <si>
    <t xml:space="preserve">                             jami:</t>
  </si>
  <si>
    <t xml:space="preserve">                            jami:</t>
  </si>
  <si>
    <t>sul:</t>
  </si>
  <si>
    <t>_ Jangbadi</t>
  </si>
  <si>
    <t>cali</t>
  </si>
  <si>
    <t>_ gazi, Txevadi</t>
  </si>
  <si>
    <t>_ eleqtrodi, SeduRebis  4 mm</t>
  </si>
  <si>
    <t>gabionis mowyoba</t>
  </si>
  <si>
    <t>eqskavatoriT kalapotis gruntis damuSaveba gabionebis mosawyobad</t>
  </si>
  <si>
    <t>regulaciis mowyoba gabionebiT</t>
  </si>
  <si>
    <t>saxarjTaRricxvo Rirebuleba</t>
  </si>
  <si>
    <t>lari</t>
  </si>
  <si>
    <t>liTonis moajiris gawmenda da SeRebva 
zeTovani saRebaviT</t>
  </si>
  <si>
    <t>mdinaris kalapotis gasufTaveba                                   
buldozeriT</t>
  </si>
  <si>
    <t>_ armatura a-III klasis d-14mm</t>
  </si>
  <si>
    <t>t</t>
  </si>
  <si>
    <t>_ armatura a-III klasis d-28mm</t>
  </si>
  <si>
    <t>_ Sesakravi mavrTuli</t>
  </si>
  <si>
    <t>_Sveleri    # 10</t>
  </si>
  <si>
    <t>_ zeTovani saRebavi</t>
  </si>
  <si>
    <t>_ zumfara</t>
  </si>
  <si>
    <t>gabionis qveS riyis qvis baliSis mowyoba</t>
  </si>
  <si>
    <t>normat.
##</t>
  </si>
  <si>
    <t>sabazro</t>
  </si>
  <si>
    <t>gruntis damuSaveba eqskavatoriT kalapotSi, datvirTva avtoTviT-mclelebze da transportireba 1 km_ze burjebis ukana yrilis mosawyobad</t>
  </si>
  <si>
    <t>srf-4.1.130</t>
  </si>
  <si>
    <t>srf -1.1.19</t>
  </si>
  <si>
    <t>srf-5.1.9</t>
  </si>
  <si>
    <t>srf- 1.7.2</t>
  </si>
  <si>
    <t>srf-1.1..25</t>
  </si>
  <si>
    <t>srf- 1.1.30</t>
  </si>
  <si>
    <t>srf- 1..2.15</t>
  </si>
  <si>
    <t>_ kuTxovana d=100X100X7</t>
  </si>
  <si>
    <t>srf-1.2.56</t>
  </si>
  <si>
    <t>srf- 1.6.13</t>
  </si>
  <si>
    <t>srf-2.1.98</t>
  </si>
  <si>
    <t>srf-.2.1..92</t>
  </si>
  <si>
    <t>srf- 4.3.38</t>
  </si>
  <si>
    <t>srf- 4.2.17</t>
  </si>
  <si>
    <t>liTonis malis naSenis montaJi (d=530 mm liTonis milebiT)</t>
  </si>
  <si>
    <t>_ liTonis mili d=530mm</t>
  </si>
  <si>
    <t>_ liTonis mili d=270mm</t>
  </si>
  <si>
    <t>gauTvaliswinebuli xarjebi</t>
  </si>
  <si>
    <t>teq .dokumentacia</t>
  </si>
  <si>
    <t>saproeqto zedamxedveloba</t>
  </si>
  <si>
    <t xml:space="preserve">     d R g:                                                  </t>
  </si>
  <si>
    <t xml:space="preserve">  Sesrulebuli samSeneblo samuSaoebis eqspertiza</t>
  </si>
  <si>
    <t xml:space="preserve">     rentabeloba                                           </t>
  </si>
  <si>
    <t xml:space="preserve">    zednadebi xarjebi                                    </t>
  </si>
  <si>
    <t xml:space="preserve">   satransporto xarjebi:                             </t>
  </si>
  <si>
    <t xml:space="preserve">qviSa-xreSovani narevisagan savali nawilis mowyoba h=20 sm gruntis damuSaveba karierSi eqskavatoriT, datvirTva avtoTviTmclelebze da zidva 1 km-ze. </t>
  </si>
  <si>
    <t xml:space="preserve"> </t>
  </si>
  <si>
    <r>
      <t>mcxeTis municipalitetis sof. SankevanSi,  ხევზე გადასასვლელი 
ბოგირის მოწყობის</t>
    </r>
    <r>
      <rPr>
        <b/>
        <sz val="11"/>
        <rFont val="AcadNusx"/>
        <family val="0"/>
      </rPr>
      <t xml:space="preserve"> </t>
    </r>
    <r>
      <rPr>
        <sz val="11"/>
        <rFont val="AcadNusx"/>
        <family val="0"/>
      </rPr>
      <t>samuSaoebis
xarjTaRricxva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</si>
  <si>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</si>
  <si>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</si>
  <si>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>ind. Mewarme  “vasili rubaSvili”                      v. rubaSvili</t>
  </si>
  <si>
    <r>
      <t>mcxeTis municipalitetis sof. SankevanSi,  ხევზე გადასასვლელი 
ბოგირის მოწყობის</t>
    </r>
    <r>
      <rPr>
        <b/>
        <sz val="11"/>
        <rFont val="AcadNusx"/>
        <family val="0"/>
      </rPr>
      <t xml:space="preserve"> 
სამუშაოთა მოცულობები</t>
    </r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</si>
</sst>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cadNusx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vertAlign val="superscript"/>
      <sz val="11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186" fontId="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" fontId="4" fillId="34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28125" style="4" customWidth="1"/>
    <col min="2" max="2" width="9.8515625" style="4" customWidth="1"/>
    <col min="3" max="3" width="43.00390625" style="4" customWidth="1"/>
    <col min="4" max="4" width="6.421875" style="4" customWidth="1"/>
    <col min="5" max="5" width="7.7109375" style="4" customWidth="1"/>
    <col min="6" max="6" width="6.7109375" style="4" customWidth="1"/>
    <col min="7" max="7" width="9.421875" style="4" customWidth="1"/>
    <col min="8" max="8" width="7.421875" style="4" customWidth="1"/>
    <col min="9" max="9" width="10.00390625" style="4" customWidth="1"/>
    <col min="10" max="10" width="7.28125" style="4" customWidth="1"/>
    <col min="11" max="11" width="9.00390625" style="4" customWidth="1"/>
    <col min="12" max="12" width="10.140625" style="4" customWidth="1"/>
    <col min="13" max="13" width="9.140625" style="4" customWidth="1"/>
    <col min="14" max="14" width="5.28125" style="4" bestFit="1" customWidth="1"/>
    <col min="15" max="15" width="9.00390625" style="4" customWidth="1"/>
    <col min="16" max="16384" width="9.140625" style="4" customWidth="1"/>
  </cols>
  <sheetData>
    <row r="1" spans="1:12" ht="4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4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 customHeight="1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9">
        <f>L60</f>
        <v>0</v>
      </c>
      <c r="L3" s="10" t="s">
        <v>34</v>
      </c>
    </row>
    <row r="4" spans="1:12" ht="15" customHeight="1">
      <c r="A4" s="48" t="s">
        <v>7</v>
      </c>
      <c r="B4" s="48" t="s">
        <v>45</v>
      </c>
      <c r="C4" s="47" t="s">
        <v>8</v>
      </c>
      <c r="D4" s="48" t="s">
        <v>9</v>
      </c>
      <c r="E4" s="49" t="s">
        <v>0</v>
      </c>
      <c r="F4" s="47" t="s">
        <v>10</v>
      </c>
      <c r="G4" s="47"/>
      <c r="H4" s="47"/>
      <c r="I4" s="47"/>
      <c r="J4" s="47"/>
      <c r="K4" s="47"/>
      <c r="L4" s="47" t="s">
        <v>11</v>
      </c>
    </row>
    <row r="5" spans="1:20" ht="15" customHeight="1">
      <c r="A5" s="47"/>
      <c r="B5" s="48"/>
      <c r="C5" s="47"/>
      <c r="D5" s="47"/>
      <c r="E5" s="49"/>
      <c r="F5" s="47" t="s">
        <v>12</v>
      </c>
      <c r="G5" s="47"/>
      <c r="H5" s="47" t="s">
        <v>13</v>
      </c>
      <c r="I5" s="47"/>
      <c r="J5" s="52" t="s">
        <v>14</v>
      </c>
      <c r="K5" s="52"/>
      <c r="L5" s="47"/>
      <c r="T5" s="4" t="s">
        <v>74</v>
      </c>
    </row>
    <row r="6" spans="1:12" ht="15" customHeight="1">
      <c r="A6" s="47"/>
      <c r="B6" s="48"/>
      <c r="C6" s="47"/>
      <c r="D6" s="47"/>
      <c r="E6" s="49"/>
      <c r="F6" s="13" t="s">
        <v>15</v>
      </c>
      <c r="G6" s="11" t="s">
        <v>11</v>
      </c>
      <c r="H6" s="7" t="s">
        <v>16</v>
      </c>
      <c r="I6" s="11" t="s">
        <v>11</v>
      </c>
      <c r="J6" s="12" t="s">
        <v>15</v>
      </c>
      <c r="K6" s="7" t="s">
        <v>11</v>
      </c>
      <c r="L6" s="47"/>
    </row>
    <row r="7" spans="1:12" ht="21.75" customHeight="1">
      <c r="A7" s="56" t="s">
        <v>6</v>
      </c>
      <c r="B7" s="56"/>
      <c r="C7" s="56"/>
      <c r="D7" s="56"/>
      <c r="E7" s="5"/>
      <c r="F7" s="5"/>
      <c r="G7" s="5"/>
      <c r="H7" s="5"/>
      <c r="I7" s="5"/>
      <c r="J7" s="5"/>
      <c r="K7" s="5"/>
      <c r="L7" s="5"/>
    </row>
    <row r="8" spans="1:12" ht="31.5" customHeight="1">
      <c r="A8" s="7">
        <v>1</v>
      </c>
      <c r="B8" s="7" t="s">
        <v>46</v>
      </c>
      <c r="C8" s="14" t="s">
        <v>36</v>
      </c>
      <c r="D8" s="7" t="s">
        <v>76</v>
      </c>
      <c r="E8" s="7">
        <v>900</v>
      </c>
      <c r="F8" s="7"/>
      <c r="G8" s="7"/>
      <c r="H8" s="7"/>
      <c r="I8" s="7"/>
      <c r="J8" s="7"/>
      <c r="K8" s="7"/>
      <c r="L8" s="12"/>
    </row>
    <row r="9" spans="1:12" ht="31.5" customHeight="1">
      <c r="A9" s="7">
        <v>2</v>
      </c>
      <c r="B9" s="7" t="s">
        <v>46</v>
      </c>
      <c r="C9" s="14" t="s">
        <v>17</v>
      </c>
      <c r="D9" s="7" t="s">
        <v>76</v>
      </c>
      <c r="E9" s="15">
        <f>5.5*3*2*2</f>
        <v>66</v>
      </c>
      <c r="F9" s="15"/>
      <c r="G9" s="16"/>
      <c r="H9" s="15"/>
      <c r="I9" s="15"/>
      <c r="J9" s="15"/>
      <c r="K9" s="15"/>
      <c r="L9" s="17"/>
    </row>
    <row r="10" spans="1:12" ht="21.75" customHeight="1">
      <c r="A10" s="7">
        <v>3</v>
      </c>
      <c r="B10" s="7" t="s">
        <v>46</v>
      </c>
      <c r="C10" s="18" t="s">
        <v>1</v>
      </c>
      <c r="D10" s="7" t="s">
        <v>76</v>
      </c>
      <c r="E10" s="15">
        <f>((5.5+3)*2*2*0.1+5.5*3*0.1)*2</f>
        <v>10.100000000000001</v>
      </c>
      <c r="F10" s="15"/>
      <c r="G10" s="15"/>
      <c r="H10" s="15"/>
      <c r="I10" s="15"/>
      <c r="J10" s="15"/>
      <c r="K10" s="15"/>
      <c r="L10" s="17"/>
    </row>
    <row r="11" spans="1:12" ht="31.5" customHeight="1">
      <c r="A11" s="47">
        <v>4</v>
      </c>
      <c r="B11" s="7" t="s">
        <v>46</v>
      </c>
      <c r="C11" s="14" t="s">
        <v>2</v>
      </c>
      <c r="D11" s="7" t="s">
        <v>76</v>
      </c>
      <c r="E11" s="15">
        <f>(3*5.5*2+1.5*5.2*2+0.5*1*5.2)*2</f>
        <v>102.4</v>
      </c>
      <c r="F11" s="15"/>
      <c r="G11" s="16"/>
      <c r="H11" s="15"/>
      <c r="I11" s="15"/>
      <c r="J11" s="15"/>
      <c r="K11" s="15"/>
      <c r="L11" s="17"/>
    </row>
    <row r="12" spans="1:12" ht="21.75" customHeight="1">
      <c r="A12" s="47"/>
      <c r="B12" s="15" t="s">
        <v>48</v>
      </c>
      <c r="C12" s="14" t="s">
        <v>18</v>
      </c>
      <c r="D12" s="7" t="s">
        <v>76</v>
      </c>
      <c r="E12" s="15">
        <f>E11*1.03</f>
        <v>105.47200000000001</v>
      </c>
      <c r="F12" s="15"/>
      <c r="G12" s="15"/>
      <c r="H12" s="16"/>
      <c r="I12" s="16"/>
      <c r="J12" s="15"/>
      <c r="K12" s="15"/>
      <c r="L12" s="17"/>
    </row>
    <row r="13" spans="1:12" ht="21.75" customHeight="1">
      <c r="A13" s="47"/>
      <c r="B13" s="15" t="s">
        <v>50</v>
      </c>
      <c r="C13" s="14" t="s">
        <v>19</v>
      </c>
      <c r="D13" s="7" t="s">
        <v>76</v>
      </c>
      <c r="E13" s="15">
        <f>((5.5+3)*2*2+(5.5+1.5)*2*2)*2*0.04</f>
        <v>4.96</v>
      </c>
      <c r="F13" s="15"/>
      <c r="G13" s="15"/>
      <c r="H13" s="16"/>
      <c r="I13" s="16"/>
      <c r="J13" s="15"/>
      <c r="K13" s="15"/>
      <c r="L13" s="17"/>
    </row>
    <row r="14" spans="1:12" ht="21.75" customHeight="1">
      <c r="A14" s="47"/>
      <c r="B14" s="19" t="s">
        <v>51</v>
      </c>
      <c r="C14" s="14" t="s">
        <v>20</v>
      </c>
      <c r="D14" s="7" t="s">
        <v>3</v>
      </c>
      <c r="E14" s="15">
        <v>25</v>
      </c>
      <c r="F14" s="15"/>
      <c r="G14" s="15"/>
      <c r="H14" s="15"/>
      <c r="I14" s="15"/>
      <c r="J14" s="15"/>
      <c r="K14" s="15"/>
      <c r="L14" s="17"/>
    </row>
    <row r="15" spans="1:12" ht="21.75" customHeight="1">
      <c r="A15" s="47"/>
      <c r="B15" s="15" t="s">
        <v>52</v>
      </c>
      <c r="C15" s="14" t="s">
        <v>39</v>
      </c>
      <c r="D15" s="7" t="s">
        <v>38</v>
      </c>
      <c r="E15" s="20">
        <f>(20*1+2*10)*2*0.00483</f>
        <v>0.3864</v>
      </c>
      <c r="F15" s="16"/>
      <c r="G15" s="17"/>
      <c r="H15" s="15"/>
      <c r="I15" s="15"/>
      <c r="J15" s="15"/>
      <c r="K15" s="15"/>
      <c r="L15" s="17"/>
    </row>
    <row r="16" spans="1:12" ht="21.75" customHeight="1">
      <c r="A16" s="47"/>
      <c r="B16" s="15" t="s">
        <v>49</v>
      </c>
      <c r="C16" s="14" t="s">
        <v>37</v>
      </c>
      <c r="D16" s="7" t="s">
        <v>38</v>
      </c>
      <c r="E16" s="20">
        <f>(5.2*2.5/0.15+5.2/0.15*2.5+5.2/0.1*1.3+1.3/0.1*5.2)*2*0.00062</f>
        <v>0.38258133333333344</v>
      </c>
      <c r="F16" s="16"/>
      <c r="G16" s="17"/>
      <c r="H16" s="15"/>
      <c r="I16" s="15"/>
      <c r="J16" s="15"/>
      <c r="K16" s="15"/>
      <c r="L16" s="17"/>
    </row>
    <row r="17" spans="1:12" ht="21.75" customHeight="1">
      <c r="A17" s="47"/>
      <c r="B17" s="19" t="s">
        <v>53</v>
      </c>
      <c r="C17" s="14" t="s">
        <v>40</v>
      </c>
      <c r="D17" s="7" t="s">
        <v>3</v>
      </c>
      <c r="E17" s="15">
        <v>18</v>
      </c>
      <c r="F17" s="15"/>
      <c r="G17" s="15"/>
      <c r="H17" s="15"/>
      <c r="I17" s="15"/>
      <c r="J17" s="15"/>
      <c r="K17" s="15"/>
      <c r="L17" s="17"/>
    </row>
    <row r="18" spans="1:12" ht="79.5" customHeight="1">
      <c r="A18" s="7">
        <v>5</v>
      </c>
      <c r="B18" s="7" t="s">
        <v>46</v>
      </c>
      <c r="C18" s="14" t="s">
        <v>47</v>
      </c>
      <c r="D18" s="7" t="s">
        <v>76</v>
      </c>
      <c r="E18" s="7">
        <f>(5.5*4*1.2+5.5*1*7)*2</f>
        <v>129.8</v>
      </c>
      <c r="F18" s="7"/>
      <c r="G18" s="7"/>
      <c r="H18" s="7"/>
      <c r="I18" s="7"/>
      <c r="J18" s="7"/>
      <c r="K18" s="7"/>
      <c r="L18" s="12"/>
    </row>
    <row r="19" spans="1:12" ht="21.75" customHeight="1">
      <c r="A19" s="6"/>
      <c r="B19" s="6"/>
      <c r="C19" s="21"/>
      <c r="D19" s="6"/>
      <c r="E19" s="6"/>
      <c r="F19" s="6"/>
      <c r="G19" s="6"/>
      <c r="H19" s="6"/>
      <c r="I19" s="6"/>
      <c r="J19" s="6"/>
      <c r="K19" s="6"/>
      <c r="L19" s="22"/>
    </row>
    <row r="20" spans="1:12" ht="21.75" customHeight="1">
      <c r="A20" s="6"/>
      <c r="B20" s="6"/>
      <c r="C20" s="21"/>
      <c r="D20" s="6"/>
      <c r="E20" s="6"/>
      <c r="F20" s="6"/>
      <c r="G20" s="6"/>
      <c r="H20" s="6"/>
      <c r="I20" s="6"/>
      <c r="J20" s="6"/>
      <c r="K20" s="6"/>
      <c r="L20" s="22"/>
    </row>
    <row r="21" spans="1:12" ht="21.75" customHeight="1">
      <c r="A21" s="6"/>
      <c r="B21" s="6"/>
      <c r="C21" s="21"/>
      <c r="D21" s="6"/>
      <c r="E21" s="6"/>
      <c r="F21" s="6"/>
      <c r="G21" s="6"/>
      <c r="H21" s="6"/>
      <c r="I21" s="6"/>
      <c r="J21" s="6"/>
      <c r="K21" s="6"/>
      <c r="L21" s="22"/>
    </row>
    <row r="22" spans="1:12" ht="21.75" customHeight="1">
      <c r="A22" s="6"/>
      <c r="B22" s="6"/>
      <c r="C22" s="21"/>
      <c r="D22" s="6"/>
      <c r="E22" s="6"/>
      <c r="F22" s="6"/>
      <c r="G22" s="6"/>
      <c r="H22" s="6"/>
      <c r="I22" s="6"/>
      <c r="J22" s="6"/>
      <c r="K22" s="6"/>
      <c r="L22" s="22"/>
    </row>
    <row r="23" spans="1:12" ht="21.75" customHeight="1">
      <c r="A23" s="6"/>
      <c r="B23" s="6"/>
      <c r="C23" s="21"/>
      <c r="D23" s="6"/>
      <c r="E23" s="6"/>
      <c r="F23" s="6"/>
      <c r="G23" s="6"/>
      <c r="H23" s="6"/>
      <c r="I23" s="6"/>
      <c r="J23" s="6"/>
      <c r="K23" s="6"/>
      <c r="L23" s="22"/>
    </row>
    <row r="24" spans="1:12" ht="21.75" customHeight="1">
      <c r="A24" s="57" t="s">
        <v>4</v>
      </c>
      <c r="B24" s="57"/>
      <c r="C24" s="57"/>
      <c r="D24" s="57"/>
      <c r="E24" s="7"/>
      <c r="F24" s="7"/>
      <c r="G24" s="7"/>
      <c r="H24" s="7"/>
      <c r="I24" s="7"/>
      <c r="J24" s="7"/>
      <c r="K24" s="7"/>
      <c r="L24" s="13"/>
    </row>
    <row r="25" spans="1:12" ht="31.5" customHeight="1">
      <c r="A25" s="47">
        <v>1</v>
      </c>
      <c r="B25" s="7" t="s">
        <v>46</v>
      </c>
      <c r="C25" s="14" t="s">
        <v>62</v>
      </c>
      <c r="D25" s="7" t="s">
        <v>21</v>
      </c>
      <c r="E25" s="15">
        <f>7.5*8</f>
        <v>60</v>
      </c>
      <c r="F25" s="15"/>
      <c r="G25" s="15"/>
      <c r="H25" s="15"/>
      <c r="I25" s="15"/>
      <c r="J25" s="15"/>
      <c r="K25" s="15"/>
      <c r="L25" s="17"/>
    </row>
    <row r="26" spans="1:12" ht="21.75" customHeight="1">
      <c r="A26" s="47"/>
      <c r="B26" s="15" t="s">
        <v>58</v>
      </c>
      <c r="C26" s="18" t="s">
        <v>63</v>
      </c>
      <c r="D26" s="7" t="s">
        <v>21</v>
      </c>
      <c r="E26" s="15">
        <f>E25*1.03</f>
        <v>61.800000000000004</v>
      </c>
      <c r="F26" s="15"/>
      <c r="G26" s="15"/>
      <c r="H26" s="15"/>
      <c r="I26" s="16"/>
      <c r="J26" s="15"/>
      <c r="K26" s="15"/>
      <c r="L26" s="17"/>
    </row>
    <row r="27" spans="1:12" ht="21.75" customHeight="1">
      <c r="A27" s="47"/>
      <c r="B27" s="15" t="s">
        <v>56</v>
      </c>
      <c r="C27" s="18" t="s">
        <v>55</v>
      </c>
      <c r="D27" s="7" t="s">
        <v>21</v>
      </c>
      <c r="E27" s="15">
        <f>7*7.5*1.02</f>
        <v>53.550000000000004</v>
      </c>
      <c r="F27" s="15"/>
      <c r="G27" s="15"/>
      <c r="H27" s="15"/>
      <c r="I27" s="16"/>
      <c r="J27" s="15"/>
      <c r="K27" s="15"/>
      <c r="L27" s="17"/>
    </row>
    <row r="28" spans="1:12" ht="21.75" customHeight="1">
      <c r="A28" s="47"/>
      <c r="B28" s="15" t="s">
        <v>59</v>
      </c>
      <c r="C28" s="18" t="s">
        <v>64</v>
      </c>
      <c r="D28" s="7" t="s">
        <v>21</v>
      </c>
      <c r="E28" s="15">
        <f>7.5*2</f>
        <v>15</v>
      </c>
      <c r="F28" s="15"/>
      <c r="G28" s="15"/>
      <c r="H28" s="15"/>
      <c r="I28" s="16"/>
      <c r="J28" s="15"/>
      <c r="K28" s="15"/>
      <c r="L28" s="17"/>
    </row>
    <row r="29" spans="1:12" ht="21.75" customHeight="1">
      <c r="A29" s="47"/>
      <c r="B29" s="15" t="s">
        <v>54</v>
      </c>
      <c r="C29" s="18" t="s">
        <v>41</v>
      </c>
      <c r="D29" s="7" t="s">
        <v>21</v>
      </c>
      <c r="E29" s="15">
        <f>0.7*10*1.1</f>
        <v>7.700000000000001</v>
      </c>
      <c r="F29" s="15"/>
      <c r="G29" s="15"/>
      <c r="H29" s="15"/>
      <c r="I29" s="15"/>
      <c r="J29" s="15"/>
      <c r="K29" s="15"/>
      <c r="L29" s="17"/>
    </row>
    <row r="30" spans="1:12" ht="21.75" customHeight="1">
      <c r="A30" s="47"/>
      <c r="B30" s="7" t="s">
        <v>46</v>
      </c>
      <c r="C30" s="23" t="s">
        <v>26</v>
      </c>
      <c r="D30" s="15" t="s">
        <v>27</v>
      </c>
      <c r="E30" s="16">
        <v>4</v>
      </c>
      <c r="F30" s="15"/>
      <c r="G30" s="15"/>
      <c r="H30" s="16"/>
      <c r="I30" s="16"/>
      <c r="J30" s="16"/>
      <c r="K30" s="15"/>
      <c r="L30" s="17"/>
    </row>
    <row r="31" spans="1:12" ht="21.75" customHeight="1">
      <c r="A31" s="47"/>
      <c r="B31" s="7" t="s">
        <v>46</v>
      </c>
      <c r="C31" s="23" t="s">
        <v>28</v>
      </c>
      <c r="D31" s="15" t="s">
        <v>3</v>
      </c>
      <c r="E31" s="16">
        <v>25</v>
      </c>
      <c r="F31" s="15"/>
      <c r="G31" s="15"/>
      <c r="H31" s="16"/>
      <c r="I31" s="16"/>
      <c r="J31" s="16"/>
      <c r="K31" s="15"/>
      <c r="L31" s="17"/>
    </row>
    <row r="32" spans="1:12" ht="21.75" customHeight="1">
      <c r="A32" s="47"/>
      <c r="B32" s="19" t="s">
        <v>57</v>
      </c>
      <c r="C32" s="23" t="s">
        <v>29</v>
      </c>
      <c r="D32" s="1" t="s">
        <v>3</v>
      </c>
      <c r="E32" s="16">
        <v>48</v>
      </c>
      <c r="F32" s="16"/>
      <c r="G32" s="15"/>
      <c r="H32" s="16"/>
      <c r="I32" s="16"/>
      <c r="J32" s="16"/>
      <c r="K32" s="15"/>
      <c r="L32" s="17"/>
    </row>
    <row r="33" spans="1:12" ht="21.75" customHeight="1">
      <c r="A33" s="7">
        <v>2</v>
      </c>
      <c r="B33" s="7" t="s">
        <v>46</v>
      </c>
      <c r="C33" s="18" t="s">
        <v>5</v>
      </c>
      <c r="D33" s="7" t="s">
        <v>21</v>
      </c>
      <c r="E33" s="15">
        <f>8*2</f>
        <v>16</v>
      </c>
      <c r="F33" s="15"/>
      <c r="G33" s="15"/>
      <c r="H33" s="15"/>
      <c r="I33" s="15"/>
      <c r="J33" s="15"/>
      <c r="K33" s="15"/>
      <c r="L33" s="17"/>
    </row>
    <row r="34" spans="1:12" ht="31.5" customHeight="1">
      <c r="A34" s="47">
        <v>3</v>
      </c>
      <c r="B34" s="7" t="s">
        <v>46</v>
      </c>
      <c r="C34" s="14" t="s">
        <v>35</v>
      </c>
      <c r="D34" s="7" t="s">
        <v>77</v>
      </c>
      <c r="E34" s="15">
        <v>22</v>
      </c>
      <c r="F34" s="16"/>
      <c r="G34" s="15"/>
      <c r="H34" s="15"/>
      <c r="I34" s="15"/>
      <c r="J34" s="15"/>
      <c r="K34" s="15"/>
      <c r="L34" s="17"/>
    </row>
    <row r="35" spans="1:12" ht="21.75" customHeight="1">
      <c r="A35" s="47"/>
      <c r="B35" s="15" t="s">
        <v>61</v>
      </c>
      <c r="C35" s="23" t="s">
        <v>42</v>
      </c>
      <c r="D35" s="15" t="s">
        <v>3</v>
      </c>
      <c r="E35" s="16">
        <v>4</v>
      </c>
      <c r="F35" s="15"/>
      <c r="G35" s="15"/>
      <c r="H35" s="16"/>
      <c r="I35" s="16"/>
      <c r="J35" s="16"/>
      <c r="K35" s="15"/>
      <c r="L35" s="17"/>
    </row>
    <row r="36" spans="1:12" ht="21.75" customHeight="1">
      <c r="A36" s="47"/>
      <c r="B36" s="15" t="s">
        <v>60</v>
      </c>
      <c r="C36" s="23" t="s">
        <v>43</v>
      </c>
      <c r="D36" s="7" t="s">
        <v>77</v>
      </c>
      <c r="E36" s="16">
        <v>1.5</v>
      </c>
      <c r="F36" s="15"/>
      <c r="G36" s="15"/>
      <c r="H36" s="16"/>
      <c r="I36" s="16"/>
      <c r="J36" s="16"/>
      <c r="K36" s="15"/>
      <c r="L36" s="17"/>
    </row>
    <row r="37" spans="1:12" ht="79.5" customHeight="1">
      <c r="A37" s="7">
        <v>4</v>
      </c>
      <c r="B37" s="7" t="s">
        <v>46</v>
      </c>
      <c r="C37" s="14" t="s">
        <v>73</v>
      </c>
      <c r="D37" s="7" t="s">
        <v>76</v>
      </c>
      <c r="E37" s="15">
        <f>3.5*0.2*8</f>
        <v>5.6000000000000005</v>
      </c>
      <c r="F37" s="15"/>
      <c r="G37" s="15"/>
      <c r="H37" s="15"/>
      <c r="I37" s="15"/>
      <c r="J37" s="15"/>
      <c r="K37" s="15"/>
      <c r="L37" s="17"/>
    </row>
    <row r="38" spans="1:12" ht="21.75" customHeight="1">
      <c r="A38" s="57" t="s">
        <v>32</v>
      </c>
      <c r="B38" s="57"/>
      <c r="C38" s="57"/>
      <c r="D38" s="57"/>
      <c r="E38" s="7"/>
      <c r="F38" s="7"/>
      <c r="G38" s="7"/>
      <c r="H38" s="7"/>
      <c r="I38" s="7"/>
      <c r="J38" s="7"/>
      <c r="K38" s="7"/>
      <c r="L38" s="12"/>
    </row>
    <row r="39" spans="1:12" ht="31.5" customHeight="1">
      <c r="A39" s="7">
        <v>1</v>
      </c>
      <c r="B39" s="7" t="s">
        <v>46</v>
      </c>
      <c r="C39" s="14" t="s">
        <v>31</v>
      </c>
      <c r="D39" s="7" t="s">
        <v>76</v>
      </c>
      <c r="E39" s="7">
        <f>20*1.908*2.5</f>
        <v>95.39999999999999</v>
      </c>
      <c r="F39" s="7"/>
      <c r="G39" s="13"/>
      <c r="H39" s="7"/>
      <c r="I39" s="7"/>
      <c r="J39" s="7"/>
      <c r="K39" s="7"/>
      <c r="L39" s="12"/>
    </row>
    <row r="40" spans="1:12" ht="31.5" customHeight="1">
      <c r="A40" s="7">
        <v>2</v>
      </c>
      <c r="B40" s="7" t="s">
        <v>46</v>
      </c>
      <c r="C40" s="14" t="s">
        <v>44</v>
      </c>
      <c r="D40" s="7" t="s">
        <v>76</v>
      </c>
      <c r="E40" s="7">
        <f>E39-20*0.5</f>
        <v>85.39999999999999</v>
      </c>
      <c r="F40" s="13"/>
      <c r="G40" s="13"/>
      <c r="H40" s="7"/>
      <c r="I40" s="7"/>
      <c r="J40" s="7"/>
      <c r="K40" s="7"/>
      <c r="L40" s="12"/>
    </row>
    <row r="41" spans="1:12" ht="21.75" customHeight="1">
      <c r="A41" s="7">
        <v>3</v>
      </c>
      <c r="B41" s="7" t="s">
        <v>46</v>
      </c>
      <c r="C41" s="18" t="s">
        <v>30</v>
      </c>
      <c r="D41" s="7" t="s">
        <v>76</v>
      </c>
      <c r="E41" s="7">
        <f>1.5*16+2*(4+6+2)*4</f>
        <v>120</v>
      </c>
      <c r="F41" s="7"/>
      <c r="G41" s="7"/>
      <c r="H41" s="7"/>
      <c r="I41" s="7"/>
      <c r="J41" s="7"/>
      <c r="K41" s="7"/>
      <c r="L41" s="12"/>
    </row>
    <row r="42" spans="1:12" ht="21.75" customHeight="1">
      <c r="A42" s="6"/>
      <c r="B42" s="6"/>
      <c r="C42" s="21"/>
      <c r="D42" s="6"/>
      <c r="E42" s="6"/>
      <c r="F42" s="6"/>
      <c r="G42" s="6"/>
      <c r="H42" s="6"/>
      <c r="I42" s="6"/>
      <c r="J42" s="6"/>
      <c r="K42" s="6"/>
      <c r="L42" s="22"/>
    </row>
    <row r="43" spans="1:12" ht="21.75" customHeight="1">
      <c r="A43" s="6"/>
      <c r="B43" s="6"/>
      <c r="C43" s="21"/>
      <c r="D43" s="6"/>
      <c r="E43" s="6"/>
      <c r="F43" s="6"/>
      <c r="G43" s="6"/>
      <c r="H43" s="6"/>
      <c r="I43" s="6"/>
      <c r="J43" s="6"/>
      <c r="K43" s="6"/>
      <c r="L43" s="22"/>
    </row>
    <row r="44" spans="1:12" ht="21.75" customHeight="1">
      <c r="A44" s="6"/>
      <c r="B44" s="6"/>
      <c r="C44" s="21"/>
      <c r="D44" s="6"/>
      <c r="E44" s="6"/>
      <c r="F44" s="6"/>
      <c r="G44" s="6"/>
      <c r="H44" s="6"/>
      <c r="I44" s="6"/>
      <c r="J44" s="6"/>
      <c r="K44" s="6"/>
      <c r="L44" s="22"/>
    </row>
    <row r="45" spans="1:12" ht="21.75" customHeight="1">
      <c r="A45" s="6"/>
      <c r="B45" s="6"/>
      <c r="C45" s="21"/>
      <c r="D45" s="6"/>
      <c r="E45" s="6"/>
      <c r="F45" s="6"/>
      <c r="G45" s="6"/>
      <c r="H45" s="6"/>
      <c r="I45" s="6"/>
      <c r="J45" s="6"/>
      <c r="K45" s="6"/>
      <c r="L45" s="22"/>
    </row>
    <row r="46" spans="1:12" ht="21.75" customHeight="1">
      <c r="A46" s="34" t="s">
        <v>22</v>
      </c>
      <c r="B46" s="34"/>
      <c r="C46" s="34"/>
      <c r="D46" s="34"/>
      <c r="E46" s="34"/>
      <c r="F46" s="34"/>
      <c r="G46" s="24"/>
      <c r="H46" s="24"/>
      <c r="I46" s="24"/>
      <c r="J46" s="24"/>
      <c r="K46" s="24"/>
      <c r="L46" s="3"/>
    </row>
    <row r="47" spans="1:12" ht="21.75" customHeight="1">
      <c r="A47" s="58" t="s">
        <v>72</v>
      </c>
      <c r="B47" s="58"/>
      <c r="C47" s="58"/>
      <c r="D47" s="58"/>
      <c r="E47" s="58"/>
      <c r="F47" s="58"/>
      <c r="G47" s="3"/>
      <c r="H47" s="25"/>
      <c r="I47" s="25"/>
      <c r="J47" s="34"/>
      <c r="K47" s="34"/>
      <c r="L47" s="3"/>
    </row>
    <row r="48" spans="1:12" ht="21.75" customHeight="1">
      <c r="A48" s="50" t="s">
        <v>23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3"/>
    </row>
    <row r="49" spans="1:12" ht="21.75" customHeight="1">
      <c r="A49" s="51" t="s">
        <v>71</v>
      </c>
      <c r="B49" s="51"/>
      <c r="C49" s="51"/>
      <c r="D49" s="51"/>
      <c r="E49" s="51"/>
      <c r="F49" s="51"/>
      <c r="G49" s="1"/>
      <c r="H49" s="25"/>
      <c r="I49" s="25"/>
      <c r="J49" s="34"/>
      <c r="K49" s="34"/>
      <c r="L49" s="3"/>
    </row>
    <row r="50" spans="1:12" ht="21.75" customHeight="1">
      <c r="A50" s="45" t="s">
        <v>24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3"/>
    </row>
    <row r="51" spans="1:12" ht="21.75" customHeight="1">
      <c r="A51" s="51" t="s">
        <v>70</v>
      </c>
      <c r="B51" s="51"/>
      <c r="C51" s="51"/>
      <c r="D51" s="51"/>
      <c r="E51" s="51"/>
      <c r="F51" s="51"/>
      <c r="G51" s="1"/>
      <c r="H51" s="25"/>
      <c r="I51" s="25"/>
      <c r="J51" s="34"/>
      <c r="K51" s="34"/>
      <c r="L51" s="3"/>
    </row>
    <row r="52" spans="1:13" ht="21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3"/>
      <c r="M52" s="8"/>
    </row>
    <row r="53" spans="1:13" ht="21.75" customHeight="1">
      <c r="A53" s="31" t="s">
        <v>65</v>
      </c>
      <c r="B53" s="32"/>
      <c r="C53" s="32"/>
      <c r="D53" s="32"/>
      <c r="E53" s="32"/>
      <c r="F53" s="33"/>
      <c r="G53" s="1"/>
      <c r="H53" s="1"/>
      <c r="I53" s="1"/>
      <c r="J53" s="34"/>
      <c r="K53" s="34"/>
      <c r="L53" s="3"/>
      <c r="M53" s="26"/>
    </row>
    <row r="54" spans="1:13" ht="21.75" customHeight="1">
      <c r="A54" s="31" t="s">
        <v>24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"/>
      <c r="M54" s="8"/>
    </row>
    <row r="55" spans="1:12" ht="21.75" customHeight="1">
      <c r="A55" s="31"/>
      <c r="B55" s="32"/>
      <c r="C55" s="32"/>
      <c r="D55" s="32"/>
      <c r="E55" s="32"/>
      <c r="F55" s="33"/>
      <c r="G55" s="1"/>
      <c r="H55" s="25"/>
      <c r="I55" s="1"/>
      <c r="J55" s="35"/>
      <c r="K55" s="36"/>
      <c r="L55" s="3"/>
    </row>
    <row r="56" spans="1:12" ht="21.75" customHeight="1">
      <c r="A56" s="42" t="s">
        <v>69</v>
      </c>
      <c r="B56" s="43"/>
      <c r="C56" s="43"/>
      <c r="D56" s="43"/>
      <c r="E56" s="43"/>
      <c r="F56" s="44"/>
      <c r="G56" s="1"/>
      <c r="H56" s="24"/>
      <c r="I56" s="25"/>
      <c r="J56" s="35"/>
      <c r="K56" s="36"/>
      <c r="L56" s="3"/>
    </row>
    <row r="57" spans="1:12" ht="21.75" customHeight="1">
      <c r="A57" s="31"/>
      <c r="B57" s="32"/>
      <c r="C57" s="32"/>
      <c r="D57" s="32"/>
      <c r="E57" s="32"/>
      <c r="F57" s="32"/>
      <c r="G57" s="1"/>
      <c r="H57" s="27"/>
      <c r="I57" s="25"/>
      <c r="J57" s="35"/>
      <c r="K57" s="36"/>
      <c r="L57" s="3"/>
    </row>
    <row r="58" spans="1:12" ht="21.75" customHeight="1">
      <c r="A58" s="31" t="s">
        <v>24</v>
      </c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"/>
    </row>
    <row r="59" spans="1:12" ht="21.75" customHeight="1">
      <c r="A59" s="39" t="s">
        <v>68</v>
      </c>
      <c r="B59" s="40"/>
      <c r="C59" s="40"/>
      <c r="D59" s="40"/>
      <c r="E59" s="40"/>
      <c r="F59" s="41"/>
      <c r="G59" s="2"/>
      <c r="H59" s="28"/>
      <c r="I59" s="28"/>
      <c r="J59" s="37"/>
      <c r="K59" s="38"/>
      <c r="L59" s="29"/>
    </row>
    <row r="60" spans="1:12" ht="21.75" customHeight="1">
      <c r="A60" s="53" t="s">
        <v>25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30"/>
    </row>
    <row r="61" ht="21.75" customHeight="1"/>
    <row r="62" ht="21.75" customHeight="1"/>
    <row r="63" spans="2:11" ht="21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</sheetData>
  <sheetProtection password="CC2A" sheet="1"/>
  <mergeCells count="42">
    <mergeCell ref="J47:K47"/>
    <mergeCell ref="A60:K60"/>
    <mergeCell ref="A1:L2"/>
    <mergeCell ref="A3:J3"/>
    <mergeCell ref="A7:D7"/>
    <mergeCell ref="A24:D24"/>
    <mergeCell ref="A11:A17"/>
    <mergeCell ref="A52:K52"/>
    <mergeCell ref="A38:D38"/>
    <mergeCell ref="A47:F47"/>
    <mergeCell ref="A48:K48"/>
    <mergeCell ref="A49:F49"/>
    <mergeCell ref="J51:K51"/>
    <mergeCell ref="A51:F51"/>
    <mergeCell ref="H5:I5"/>
    <mergeCell ref="J5:K5"/>
    <mergeCell ref="A4:A6"/>
    <mergeCell ref="A34:A36"/>
    <mergeCell ref="B4:B6"/>
    <mergeCell ref="J49:K49"/>
    <mergeCell ref="A46:F46"/>
    <mergeCell ref="A50:K50"/>
    <mergeCell ref="B63:K63"/>
    <mergeCell ref="A25:A32"/>
    <mergeCell ref="L4:L6"/>
    <mergeCell ref="F5:G5"/>
    <mergeCell ref="C4:C6"/>
    <mergeCell ref="D4:D6"/>
    <mergeCell ref="E4:E6"/>
    <mergeCell ref="F4:K4"/>
    <mergeCell ref="J59:K59"/>
    <mergeCell ref="A59:F59"/>
    <mergeCell ref="J57:K57"/>
    <mergeCell ref="A58:K58"/>
    <mergeCell ref="J56:K56"/>
    <mergeCell ref="A56:F56"/>
    <mergeCell ref="A53:F53"/>
    <mergeCell ref="J53:K53"/>
    <mergeCell ref="A54:K54"/>
    <mergeCell ref="A55:F55"/>
    <mergeCell ref="J55:K55"/>
    <mergeCell ref="A57:F57"/>
  </mergeCells>
  <printOptions/>
  <pageMargins left="0.75" right="0.75" top="0.19" bottom="0.17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28125" style="4" customWidth="1"/>
    <col min="2" max="2" width="9.8515625" style="4" customWidth="1"/>
    <col min="3" max="3" width="102.00390625" style="4" customWidth="1"/>
    <col min="4" max="4" width="6.421875" style="4" customWidth="1"/>
    <col min="5" max="5" width="7.7109375" style="4" customWidth="1"/>
    <col min="6" max="6" width="9.140625" style="4" customWidth="1"/>
    <col min="7" max="7" width="5.28125" style="4" bestFit="1" customWidth="1"/>
    <col min="8" max="8" width="9.00390625" style="4" customWidth="1"/>
    <col min="9" max="16384" width="9.140625" style="4" customWidth="1"/>
  </cols>
  <sheetData>
    <row r="1" spans="1:5" ht="48" customHeight="1">
      <c r="A1" s="54" t="s">
        <v>79</v>
      </c>
      <c r="B1" s="54"/>
      <c r="C1" s="54"/>
      <c r="D1" s="54"/>
      <c r="E1" s="54"/>
    </row>
    <row r="2" spans="1:5" ht="34.5" customHeight="1">
      <c r="A2" s="54"/>
      <c r="B2" s="54"/>
      <c r="C2" s="54"/>
      <c r="D2" s="54"/>
      <c r="E2" s="54"/>
    </row>
    <row r="3" spans="1:5" ht="15" customHeight="1">
      <c r="A3" s="55" t="s">
        <v>33</v>
      </c>
      <c r="B3" s="55"/>
      <c r="C3" s="55"/>
      <c r="D3" s="55"/>
      <c r="E3" s="55"/>
    </row>
    <row r="4" spans="1:5" ht="15" customHeight="1">
      <c r="A4" s="48" t="s">
        <v>7</v>
      </c>
      <c r="B4" s="48" t="s">
        <v>45</v>
      </c>
      <c r="C4" s="47" t="s">
        <v>8</v>
      </c>
      <c r="D4" s="48" t="s">
        <v>9</v>
      </c>
      <c r="E4" s="49" t="s">
        <v>0</v>
      </c>
    </row>
    <row r="5" spans="1:13" ht="15" customHeight="1">
      <c r="A5" s="47"/>
      <c r="B5" s="48"/>
      <c r="C5" s="47"/>
      <c r="D5" s="47"/>
      <c r="E5" s="49"/>
      <c r="M5" s="4" t="s">
        <v>74</v>
      </c>
    </row>
    <row r="6" spans="1:5" ht="15" customHeight="1">
      <c r="A6" s="47"/>
      <c r="B6" s="48"/>
      <c r="C6" s="47"/>
      <c r="D6" s="47"/>
      <c r="E6" s="49"/>
    </row>
    <row r="7" spans="1:5" ht="21.75" customHeight="1">
      <c r="A7" s="56" t="s">
        <v>6</v>
      </c>
      <c r="B7" s="56"/>
      <c r="C7" s="56"/>
      <c r="D7" s="56"/>
      <c r="E7" s="5"/>
    </row>
    <row r="8" spans="1:5" ht="31.5" customHeight="1">
      <c r="A8" s="7">
        <v>1</v>
      </c>
      <c r="B8" s="7" t="s">
        <v>46</v>
      </c>
      <c r="C8" s="14" t="s">
        <v>36</v>
      </c>
      <c r="D8" s="7" t="s">
        <v>76</v>
      </c>
      <c r="E8" s="7">
        <v>900</v>
      </c>
    </row>
    <row r="9" spans="1:5" ht="31.5" customHeight="1">
      <c r="A9" s="7">
        <v>2</v>
      </c>
      <c r="B9" s="7" t="s">
        <v>46</v>
      </c>
      <c r="C9" s="14" t="s">
        <v>17</v>
      </c>
      <c r="D9" s="7" t="s">
        <v>76</v>
      </c>
      <c r="E9" s="15">
        <f>5.5*3*2*2</f>
        <v>66</v>
      </c>
    </row>
    <row r="10" spans="1:5" ht="21.75" customHeight="1">
      <c r="A10" s="7">
        <v>3</v>
      </c>
      <c r="B10" s="7" t="s">
        <v>46</v>
      </c>
      <c r="C10" s="18" t="s">
        <v>1</v>
      </c>
      <c r="D10" s="7" t="s">
        <v>76</v>
      </c>
      <c r="E10" s="15">
        <f>((5.5+3)*2*2*0.1+5.5*3*0.1)*2</f>
        <v>10.100000000000001</v>
      </c>
    </row>
    <row r="11" spans="1:5" ht="31.5" customHeight="1">
      <c r="A11" s="47">
        <v>4</v>
      </c>
      <c r="B11" s="7" t="s">
        <v>46</v>
      </c>
      <c r="C11" s="14" t="s">
        <v>2</v>
      </c>
      <c r="D11" s="7" t="s">
        <v>76</v>
      </c>
      <c r="E11" s="15">
        <f>(3*5.5*2+1.5*5.2*2+0.5*1*5.2)*2</f>
        <v>102.4</v>
      </c>
    </row>
    <row r="12" spans="1:5" ht="21.75" customHeight="1">
      <c r="A12" s="47"/>
      <c r="B12" s="15" t="s">
        <v>48</v>
      </c>
      <c r="C12" s="14" t="s">
        <v>18</v>
      </c>
      <c r="D12" s="7" t="s">
        <v>76</v>
      </c>
      <c r="E12" s="15">
        <f>E11*1.03</f>
        <v>105.47200000000001</v>
      </c>
    </row>
    <row r="13" spans="1:5" ht="21.75" customHeight="1">
      <c r="A13" s="47"/>
      <c r="B13" s="15" t="s">
        <v>50</v>
      </c>
      <c r="C13" s="14" t="s">
        <v>19</v>
      </c>
      <c r="D13" s="7" t="s">
        <v>76</v>
      </c>
      <c r="E13" s="15">
        <f>((5.5+3)*2*2+(5.5+1.5)*2*2)*2*0.04</f>
        <v>4.96</v>
      </c>
    </row>
    <row r="14" spans="1:5" ht="21.75" customHeight="1">
      <c r="A14" s="47"/>
      <c r="B14" s="19" t="s">
        <v>51</v>
      </c>
      <c r="C14" s="14" t="s">
        <v>20</v>
      </c>
      <c r="D14" s="7" t="s">
        <v>3</v>
      </c>
      <c r="E14" s="15">
        <v>25</v>
      </c>
    </row>
    <row r="15" spans="1:5" ht="21.75" customHeight="1">
      <c r="A15" s="47"/>
      <c r="B15" s="15" t="s">
        <v>52</v>
      </c>
      <c r="C15" s="14" t="s">
        <v>39</v>
      </c>
      <c r="D15" s="7" t="s">
        <v>38</v>
      </c>
      <c r="E15" s="20">
        <f>(20*1+2*10)*2*0.00483</f>
        <v>0.3864</v>
      </c>
    </row>
    <row r="16" spans="1:5" ht="21.75" customHeight="1">
      <c r="A16" s="47"/>
      <c r="B16" s="15" t="s">
        <v>49</v>
      </c>
      <c r="C16" s="14" t="s">
        <v>37</v>
      </c>
      <c r="D16" s="7" t="s">
        <v>38</v>
      </c>
      <c r="E16" s="20">
        <f>(5.2*2.5/0.15+5.2/0.15*2.5+5.2/0.1*1.3+1.3/0.1*5.2)*2*0.00062</f>
        <v>0.38258133333333344</v>
      </c>
    </row>
    <row r="17" spans="1:5" ht="21.75" customHeight="1">
      <c r="A17" s="47"/>
      <c r="B17" s="19" t="s">
        <v>53</v>
      </c>
      <c r="C17" s="14" t="s">
        <v>40</v>
      </c>
      <c r="D17" s="7" t="s">
        <v>3</v>
      </c>
      <c r="E17" s="15">
        <v>18</v>
      </c>
    </row>
    <row r="18" spans="1:5" ht="79.5" customHeight="1">
      <c r="A18" s="7">
        <v>5</v>
      </c>
      <c r="B18" s="7" t="s">
        <v>46</v>
      </c>
      <c r="C18" s="14" t="s">
        <v>47</v>
      </c>
      <c r="D18" s="7" t="s">
        <v>76</v>
      </c>
      <c r="E18" s="7">
        <f>(5.5*4*1.2+5.5*1*7)*2</f>
        <v>129.8</v>
      </c>
    </row>
    <row r="19" spans="1:5" ht="21.75" customHeight="1">
      <c r="A19" s="6"/>
      <c r="B19" s="6"/>
      <c r="C19" s="21"/>
      <c r="D19" s="6"/>
      <c r="E19" s="6"/>
    </row>
    <row r="20" spans="1:5" ht="21.75" customHeight="1">
      <c r="A20" s="6"/>
      <c r="B20" s="6"/>
      <c r="C20" s="21"/>
      <c r="D20" s="6"/>
      <c r="E20" s="6"/>
    </row>
    <row r="21" spans="1:5" ht="21.75" customHeight="1">
      <c r="A21" s="6"/>
      <c r="B21" s="6"/>
      <c r="C21" s="21"/>
      <c r="D21" s="6"/>
      <c r="E21" s="6"/>
    </row>
    <row r="22" spans="1:5" ht="21.75" customHeight="1">
      <c r="A22" s="6"/>
      <c r="B22" s="6"/>
      <c r="C22" s="21"/>
      <c r="D22" s="6"/>
      <c r="E22" s="6"/>
    </row>
    <row r="23" spans="1:5" ht="21.75" customHeight="1">
      <c r="A23" s="6"/>
      <c r="B23" s="6"/>
      <c r="C23" s="21"/>
      <c r="D23" s="6"/>
      <c r="E23" s="6"/>
    </row>
    <row r="24" spans="1:5" ht="21.75" customHeight="1">
      <c r="A24" s="57" t="s">
        <v>4</v>
      </c>
      <c r="B24" s="57"/>
      <c r="C24" s="57"/>
      <c r="D24" s="57"/>
      <c r="E24" s="7"/>
    </row>
    <row r="25" spans="1:5" ht="31.5" customHeight="1">
      <c r="A25" s="47">
        <v>1</v>
      </c>
      <c r="B25" s="7" t="s">
        <v>46</v>
      </c>
      <c r="C25" s="14" t="s">
        <v>62</v>
      </c>
      <c r="D25" s="7" t="s">
        <v>21</v>
      </c>
      <c r="E25" s="15">
        <f>7.5*8</f>
        <v>60</v>
      </c>
    </row>
    <row r="26" spans="1:5" ht="21.75" customHeight="1">
      <c r="A26" s="47"/>
      <c r="B26" s="15" t="s">
        <v>58</v>
      </c>
      <c r="C26" s="18" t="s">
        <v>63</v>
      </c>
      <c r="D26" s="7" t="s">
        <v>21</v>
      </c>
      <c r="E26" s="15">
        <f>E25*1.03</f>
        <v>61.800000000000004</v>
      </c>
    </row>
    <row r="27" spans="1:5" ht="21.75" customHeight="1">
      <c r="A27" s="47"/>
      <c r="B27" s="15" t="s">
        <v>56</v>
      </c>
      <c r="C27" s="18" t="s">
        <v>55</v>
      </c>
      <c r="D27" s="7" t="s">
        <v>21</v>
      </c>
      <c r="E27" s="15">
        <f>7*7.5*1.02</f>
        <v>53.550000000000004</v>
      </c>
    </row>
    <row r="28" spans="1:5" ht="21.75" customHeight="1">
      <c r="A28" s="47"/>
      <c r="B28" s="15" t="s">
        <v>59</v>
      </c>
      <c r="C28" s="18" t="s">
        <v>64</v>
      </c>
      <c r="D28" s="7" t="s">
        <v>21</v>
      </c>
      <c r="E28" s="15">
        <f>7.5*2</f>
        <v>15</v>
      </c>
    </row>
    <row r="29" spans="1:5" ht="21.75" customHeight="1">
      <c r="A29" s="47"/>
      <c r="B29" s="15" t="s">
        <v>54</v>
      </c>
      <c r="C29" s="18" t="s">
        <v>41</v>
      </c>
      <c r="D29" s="7" t="s">
        <v>21</v>
      </c>
      <c r="E29" s="15">
        <f>0.7*10*1.1</f>
        <v>7.700000000000001</v>
      </c>
    </row>
    <row r="30" spans="1:5" ht="21.75" customHeight="1">
      <c r="A30" s="47"/>
      <c r="B30" s="7" t="s">
        <v>46</v>
      </c>
      <c r="C30" s="23" t="s">
        <v>26</v>
      </c>
      <c r="D30" s="15" t="s">
        <v>27</v>
      </c>
      <c r="E30" s="16">
        <v>4</v>
      </c>
    </row>
    <row r="31" spans="1:5" ht="21.75" customHeight="1">
      <c r="A31" s="47"/>
      <c r="B31" s="7" t="s">
        <v>46</v>
      </c>
      <c r="C31" s="23" t="s">
        <v>28</v>
      </c>
      <c r="D31" s="15" t="s">
        <v>3</v>
      </c>
      <c r="E31" s="16">
        <v>25</v>
      </c>
    </row>
    <row r="32" spans="1:5" ht="21.75" customHeight="1">
      <c r="A32" s="47"/>
      <c r="B32" s="19" t="s">
        <v>57</v>
      </c>
      <c r="C32" s="23" t="s">
        <v>29</v>
      </c>
      <c r="D32" s="1" t="s">
        <v>3</v>
      </c>
      <c r="E32" s="16">
        <v>48</v>
      </c>
    </row>
    <row r="33" spans="1:5" ht="21.75" customHeight="1">
      <c r="A33" s="7">
        <v>2</v>
      </c>
      <c r="B33" s="7" t="s">
        <v>46</v>
      </c>
      <c r="C33" s="18" t="s">
        <v>5</v>
      </c>
      <c r="D33" s="7" t="s">
        <v>21</v>
      </c>
      <c r="E33" s="15">
        <f>8*2</f>
        <v>16</v>
      </c>
    </row>
    <row r="34" spans="1:5" ht="31.5" customHeight="1">
      <c r="A34" s="47">
        <v>3</v>
      </c>
      <c r="B34" s="7" t="s">
        <v>46</v>
      </c>
      <c r="C34" s="14" t="s">
        <v>35</v>
      </c>
      <c r="D34" s="7" t="s">
        <v>77</v>
      </c>
      <c r="E34" s="15">
        <v>22</v>
      </c>
    </row>
    <row r="35" spans="1:5" ht="21.75" customHeight="1">
      <c r="A35" s="47"/>
      <c r="B35" s="15" t="s">
        <v>61</v>
      </c>
      <c r="C35" s="23" t="s">
        <v>42</v>
      </c>
      <c r="D35" s="15" t="s">
        <v>3</v>
      </c>
      <c r="E35" s="16">
        <v>4</v>
      </c>
    </row>
    <row r="36" spans="1:5" ht="21.75" customHeight="1">
      <c r="A36" s="47"/>
      <c r="B36" s="15" t="s">
        <v>60</v>
      </c>
      <c r="C36" s="23" t="s">
        <v>43</v>
      </c>
      <c r="D36" s="7" t="s">
        <v>77</v>
      </c>
      <c r="E36" s="16">
        <v>1.5</v>
      </c>
    </row>
    <row r="37" spans="1:5" ht="79.5" customHeight="1">
      <c r="A37" s="7">
        <v>4</v>
      </c>
      <c r="B37" s="7" t="s">
        <v>46</v>
      </c>
      <c r="C37" s="14" t="s">
        <v>73</v>
      </c>
      <c r="D37" s="7" t="s">
        <v>76</v>
      </c>
      <c r="E37" s="15">
        <f>3.5*0.2*8</f>
        <v>5.6000000000000005</v>
      </c>
    </row>
    <row r="38" spans="1:5" ht="21.75" customHeight="1">
      <c r="A38" s="57" t="s">
        <v>32</v>
      </c>
      <c r="B38" s="57"/>
      <c r="C38" s="57"/>
      <c r="D38" s="57"/>
      <c r="E38" s="7"/>
    </row>
    <row r="39" spans="1:5" ht="31.5" customHeight="1">
      <c r="A39" s="7">
        <v>1</v>
      </c>
      <c r="B39" s="7" t="s">
        <v>46</v>
      </c>
      <c r="C39" s="14" t="s">
        <v>31</v>
      </c>
      <c r="D39" s="7" t="s">
        <v>76</v>
      </c>
      <c r="E39" s="7">
        <f>20*1.908*2.5</f>
        <v>95.39999999999999</v>
      </c>
    </row>
    <row r="40" spans="1:5" ht="31.5" customHeight="1">
      <c r="A40" s="7">
        <v>2</v>
      </c>
      <c r="B40" s="7" t="s">
        <v>46</v>
      </c>
      <c r="C40" s="14" t="s">
        <v>44</v>
      </c>
      <c r="D40" s="7" t="s">
        <v>76</v>
      </c>
      <c r="E40" s="7">
        <f>E39-20*0.5</f>
        <v>85.39999999999999</v>
      </c>
    </row>
    <row r="41" spans="1:5" ht="21.75" customHeight="1">
      <c r="A41" s="7">
        <v>3</v>
      </c>
      <c r="B41" s="7" t="s">
        <v>46</v>
      </c>
      <c r="C41" s="18" t="s">
        <v>30</v>
      </c>
      <c r="D41" s="7" t="s">
        <v>76</v>
      </c>
      <c r="E41" s="7">
        <f>1.5*16+2*(4+6+2)*4</f>
        <v>120</v>
      </c>
    </row>
    <row r="42" spans="1:5" ht="21.75" customHeight="1">
      <c r="A42" s="6"/>
      <c r="B42" s="6"/>
      <c r="C42" s="21"/>
      <c r="D42" s="6"/>
      <c r="E42" s="6"/>
    </row>
    <row r="43" spans="1:5" ht="21.75" customHeight="1">
      <c r="A43" s="6"/>
      <c r="B43" s="6"/>
      <c r="C43" s="21"/>
      <c r="D43" s="6"/>
      <c r="E43" s="6"/>
    </row>
    <row r="44" spans="1:5" ht="21.75" customHeight="1">
      <c r="A44" s="6"/>
      <c r="B44" s="6"/>
      <c r="C44" s="21"/>
      <c r="D44" s="6"/>
      <c r="E44" s="6"/>
    </row>
    <row r="45" spans="1:5" ht="21.75" customHeight="1">
      <c r="A45" s="6"/>
      <c r="B45" s="6"/>
      <c r="C45" s="21"/>
      <c r="D45" s="6"/>
      <c r="E45" s="6"/>
    </row>
    <row r="46" spans="1:5" ht="21.75" customHeight="1">
      <c r="A46" s="35" t="s">
        <v>22</v>
      </c>
      <c r="B46" s="65"/>
      <c r="C46" s="65"/>
      <c r="D46" s="65"/>
      <c r="E46" s="36"/>
    </row>
    <row r="47" spans="1:5" ht="21.75" customHeight="1">
      <c r="A47" s="62" t="s">
        <v>72</v>
      </c>
      <c r="B47" s="63"/>
      <c r="C47" s="63"/>
      <c r="D47" s="63"/>
      <c r="E47" s="64"/>
    </row>
    <row r="48" spans="1:5" ht="21.75" customHeight="1">
      <c r="A48" s="59" t="s">
        <v>23</v>
      </c>
      <c r="B48" s="60"/>
      <c r="C48" s="60"/>
      <c r="D48" s="60"/>
      <c r="E48" s="61"/>
    </row>
    <row r="49" spans="1:5" ht="21.75" customHeight="1">
      <c r="A49" s="42" t="s">
        <v>71</v>
      </c>
      <c r="B49" s="43"/>
      <c r="C49" s="43"/>
      <c r="D49" s="43"/>
      <c r="E49" s="44"/>
    </row>
    <row r="50" spans="1:5" ht="21.75" customHeight="1">
      <c r="A50" s="31" t="s">
        <v>24</v>
      </c>
      <c r="B50" s="32"/>
      <c r="C50" s="32"/>
      <c r="D50" s="32"/>
      <c r="E50" s="33"/>
    </row>
    <row r="51" spans="1:5" ht="21.75" customHeight="1">
      <c r="A51" s="42" t="s">
        <v>70</v>
      </c>
      <c r="B51" s="43"/>
      <c r="C51" s="43"/>
      <c r="D51" s="43"/>
      <c r="E51" s="44"/>
    </row>
    <row r="52" spans="1:6" ht="21.75" customHeight="1">
      <c r="A52" s="31" t="s">
        <v>24</v>
      </c>
      <c r="B52" s="32"/>
      <c r="C52" s="32"/>
      <c r="D52" s="32"/>
      <c r="E52" s="33"/>
      <c r="F52" s="8"/>
    </row>
    <row r="53" spans="1:6" ht="21.75" customHeight="1">
      <c r="A53" s="31" t="s">
        <v>65</v>
      </c>
      <c r="B53" s="32"/>
      <c r="C53" s="32"/>
      <c r="D53" s="32"/>
      <c r="E53" s="32"/>
      <c r="F53" s="26"/>
    </row>
    <row r="54" spans="1:6" ht="21.75" customHeight="1">
      <c r="A54" s="31" t="s">
        <v>24</v>
      </c>
      <c r="B54" s="32"/>
      <c r="C54" s="32"/>
      <c r="D54" s="32"/>
      <c r="E54" s="33"/>
      <c r="F54" s="8"/>
    </row>
    <row r="55" spans="1:8" ht="21.75" customHeight="1">
      <c r="A55" s="31" t="s">
        <v>66</v>
      </c>
      <c r="B55" s="32"/>
      <c r="C55" s="32"/>
      <c r="D55" s="32"/>
      <c r="E55" s="32"/>
      <c r="H55" s="4">
        <v>1694</v>
      </c>
    </row>
    <row r="56" spans="1:5" ht="21.75" customHeight="1">
      <c r="A56" s="42" t="s">
        <v>69</v>
      </c>
      <c r="B56" s="43"/>
      <c r="C56" s="43"/>
      <c r="D56" s="43"/>
      <c r="E56" s="43"/>
    </row>
    <row r="57" spans="1:5" ht="21.75" customHeight="1">
      <c r="A57" s="31" t="s">
        <v>67</v>
      </c>
      <c r="B57" s="32"/>
      <c r="C57" s="32"/>
      <c r="D57" s="32"/>
      <c r="E57" s="32"/>
    </row>
    <row r="58" spans="1:5" ht="21.75" customHeight="1">
      <c r="A58" s="31" t="s">
        <v>24</v>
      </c>
      <c r="B58" s="32"/>
      <c r="C58" s="32"/>
      <c r="D58" s="32"/>
      <c r="E58" s="32"/>
    </row>
    <row r="59" spans="1:5" ht="21.75" customHeight="1">
      <c r="A59" s="39" t="s">
        <v>68</v>
      </c>
      <c r="B59" s="40"/>
      <c r="C59" s="40"/>
      <c r="D59" s="40"/>
      <c r="E59" s="40"/>
    </row>
    <row r="60" spans="1:5" ht="21.75" customHeight="1">
      <c r="A60" s="66" t="s">
        <v>25</v>
      </c>
      <c r="B60" s="67"/>
      <c r="C60" s="67"/>
      <c r="D60" s="67"/>
      <c r="E60" s="68"/>
    </row>
    <row r="61" ht="21.75" customHeight="1"/>
    <row r="62" ht="21.75" customHeight="1"/>
    <row r="63" spans="2:5" ht="21.75" customHeight="1">
      <c r="B63" s="46" t="s">
        <v>78</v>
      </c>
      <c r="C63" s="46"/>
      <c r="D63" s="46"/>
      <c r="E63" s="46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</sheetData>
  <sheetProtection/>
  <mergeCells count="29">
    <mergeCell ref="B63:E63"/>
    <mergeCell ref="A48:E48"/>
    <mergeCell ref="A47:E47"/>
    <mergeCell ref="A46:E46"/>
    <mergeCell ref="A57:E57"/>
    <mergeCell ref="A58:E58"/>
    <mergeCell ref="A59:E59"/>
    <mergeCell ref="A60:E60"/>
    <mergeCell ref="A53:E53"/>
    <mergeCell ref="A54:E54"/>
    <mergeCell ref="A55:E55"/>
    <mergeCell ref="A56:E56"/>
    <mergeCell ref="A49:E49"/>
    <mergeCell ref="A50:E50"/>
    <mergeCell ref="A51:E51"/>
    <mergeCell ref="A52:E52"/>
    <mergeCell ref="A34:A36"/>
    <mergeCell ref="A38:D38"/>
    <mergeCell ref="A7:D7"/>
    <mergeCell ref="A11:A17"/>
    <mergeCell ref="A24:D24"/>
    <mergeCell ref="A25:A32"/>
    <mergeCell ref="A1:E2"/>
    <mergeCell ref="A3:E3"/>
    <mergeCell ref="A4:A6"/>
    <mergeCell ref="B4:B6"/>
    <mergeCell ref="C4:C6"/>
    <mergeCell ref="D4:D6"/>
    <mergeCell ref="E4:E6"/>
  </mergeCells>
  <printOptions/>
  <pageMargins left="0.75" right="0.52" top="0.5" bottom="0.39" header="0.31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2014-04-08T09:05:49Z</cp:lastPrinted>
  <dcterms:created xsi:type="dcterms:W3CDTF">1996-10-08T23:32:33Z</dcterms:created>
  <dcterms:modified xsi:type="dcterms:W3CDTF">2014-04-10T13:25:11Z</dcterms:modified>
  <cp:category/>
  <cp:version/>
  <cp:contentType/>
  <cp:contentStatus/>
</cp:coreProperties>
</file>