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<sst xmlns="http://schemas.openxmlformats.org/spreadsheetml/2006/main" count="101" uniqueCount="40">
  <si>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lari</t>
  </si>
  <si>
    <t>samuSaos dasaxeleba</t>
  </si>
  <si>
    <t>ganz.
erT.</t>
  </si>
  <si>
    <t>raod.</t>
  </si>
  <si>
    <t>sul</t>
  </si>
  <si>
    <t>kv.m</t>
  </si>
  <si>
    <t>kub.m</t>
  </si>
  <si>
    <t>xelfasi da masalebi, sul:</t>
  </si>
  <si>
    <t>Rirebuleba</t>
  </si>
  <si>
    <t>saxarjTaRricxvo Rirebuleba:</t>
  </si>
  <si>
    <t>Sromis</t>
  </si>
  <si>
    <t>masalis</t>
  </si>
  <si>
    <t>meqanizmis</t>
  </si>
  <si>
    <t>erT</t>
  </si>
  <si>
    <t xml:space="preserve">     I.  satransporto xarjebi:                             </t>
  </si>
  <si>
    <t xml:space="preserve">                             jami:</t>
  </si>
  <si>
    <t>##</t>
  </si>
  <si>
    <t>sabazro</t>
  </si>
  <si>
    <t>cali</t>
  </si>
  <si>
    <t>kg.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</si>
  <si>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</si>
  <si>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</si>
  <si>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</si>
  <si>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>srf-5.1.9</t>
  </si>
  <si>
    <t>grZ.m</t>
  </si>
  <si>
    <t>srf-4.1.130</t>
  </si>
  <si>
    <t>srf- 4.1.118</t>
  </si>
  <si>
    <t xml:space="preserve">_ xis masala </t>
  </si>
  <si>
    <t>srf- 1.7.2</t>
  </si>
  <si>
    <t xml:space="preserve">_ betoni m_250  </t>
  </si>
  <si>
    <t>Ddireqtori:                       k. CilindriSvili</t>
  </si>
  <si>
    <t>normat 
##</t>
  </si>
  <si>
    <t>_lursmani, samSeneblo 50-200mm</t>
  </si>
  <si>
    <r>
      <t xml:space="preserve">_ rk.betonis rgoli, </t>
    </r>
    <r>
      <rPr>
        <sz val="10"/>
        <rFont val="Arial"/>
        <family val="2"/>
      </rPr>
      <t>D</t>
    </r>
    <r>
      <rPr>
        <sz val="10"/>
        <rFont val="AcadMtavr"/>
        <family val="0"/>
      </rPr>
      <t>=1000,</t>
    </r>
    <r>
      <rPr>
        <sz val="11"/>
        <rFont val="AcadMtavr"/>
        <family val="0"/>
      </rPr>
      <t xml:space="preserve"> </t>
    </r>
    <r>
      <rPr>
        <sz val="11"/>
        <rFont val="Arial"/>
        <family val="2"/>
      </rPr>
      <t>H</t>
    </r>
    <r>
      <rPr>
        <sz val="11"/>
        <rFont val="AcadMtavr"/>
        <family val="0"/>
      </rPr>
      <t>=1.0m</t>
    </r>
  </si>
  <si>
    <t xml:space="preserve">  bogiris mowyoba 
 rk.betonis rgolebiT, SemSvebSi da gamSvebSi betonis Zabrebis mowyobiT</t>
  </si>
  <si>
    <t xml:space="preserve"> Txrilis mowyoba eqskavatoriT, TviTmclelze datvirTva gataniT 20km v=7X1.1X1.4</t>
  </si>
  <si>
    <t>_balasti</t>
  </si>
  <si>
    <t>gzis moxreSva</t>
  </si>
  <si>
    <r>
      <rPr>
        <sz val="12"/>
        <color indexed="8"/>
        <rFont val="AcadMtavr"/>
        <family val="0"/>
      </rPr>
      <t>mcxeTis municipalitetis sof. axaldabaSi bogiris mowyobis  samuSaoebis</t>
    </r>
    <r>
      <rPr>
        <b/>
        <sz val="12"/>
        <color indexed="8"/>
        <rFont val="AcadNusx"/>
        <family val="0"/>
      </rPr>
      <t xml:space="preserve">
</t>
    </r>
    <r>
      <rPr>
        <b/>
        <sz val="12"/>
        <color indexed="8"/>
        <rFont val="AcadMtavr"/>
        <family val="0"/>
      </rPr>
      <t>xarjTaRricxva  #1</t>
    </r>
    <r>
      <rPr>
        <b/>
        <sz val="12"/>
        <color indexed="8"/>
        <rFont val="AcadNusx"/>
        <family val="0"/>
      </rPr>
      <t xml:space="preserve">
</t>
    </r>
  </si>
  <si>
    <r>
      <rPr>
        <sz val="12"/>
        <color indexed="8"/>
        <rFont val="AcadMtavr"/>
        <family val="0"/>
      </rPr>
      <t>mcxeTis municipalitetis sof. axaldabaSi bogiris mowyobis  samuSaoebis</t>
    </r>
    <r>
      <rPr>
        <b/>
        <sz val="12"/>
        <color indexed="8"/>
        <rFont val="AcadNusx"/>
        <family val="0"/>
      </rPr>
      <t xml:space="preserve">
</t>
    </r>
    <r>
      <rPr>
        <b/>
        <sz val="12"/>
        <color indexed="8"/>
        <rFont val="AcadMtavr"/>
        <family val="0"/>
      </rPr>
      <t>moculobis uwyisi</t>
    </r>
    <r>
      <rPr>
        <b/>
        <sz val="12"/>
        <color indexed="8"/>
        <rFont val="AcadNusx"/>
        <family val="0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</si>
</sst>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69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color indexed="8"/>
      <name val="AcadNusx"/>
      <family val="0"/>
    </font>
    <font>
      <sz val="11"/>
      <name val="Arial"/>
      <family val="2"/>
    </font>
    <font>
      <b/>
      <sz val="11"/>
      <name val="AcadNusx"/>
      <family val="0"/>
    </font>
    <font>
      <b/>
      <sz val="11"/>
      <name val="Arial"/>
      <family val="2"/>
    </font>
    <font>
      <b/>
      <sz val="11"/>
      <color indexed="8"/>
      <name val="AcadNusx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rdeaux Georgian"/>
      <family val="2"/>
    </font>
    <font>
      <sz val="11"/>
      <color indexed="8"/>
      <name val="Bordeaux Georgian"/>
      <family val="2"/>
    </font>
    <font>
      <b/>
      <sz val="11"/>
      <name val="Bordeaux Georgian"/>
      <family val="2"/>
    </font>
    <font>
      <b/>
      <sz val="12"/>
      <name val="Bordeaux Georgian"/>
      <family val="2"/>
    </font>
    <font>
      <sz val="10"/>
      <name val="Bordeaux Georgian"/>
      <family val="2"/>
    </font>
    <font>
      <b/>
      <sz val="10"/>
      <color indexed="8"/>
      <name val="AcadNusx Wd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cadNusx"/>
      <family val="0"/>
    </font>
    <font>
      <sz val="10"/>
      <color indexed="57"/>
      <name val="AcadNusx"/>
      <family val="0"/>
    </font>
    <font>
      <sz val="11"/>
      <color indexed="8"/>
      <name val="Avaza"/>
      <family val="2"/>
    </font>
    <font>
      <sz val="9"/>
      <name val="AcadNusx"/>
      <family val="0"/>
    </font>
    <font>
      <sz val="11"/>
      <name val="AcadMtavr"/>
      <family val="0"/>
    </font>
    <font>
      <sz val="9"/>
      <name val="AcadMtavr"/>
      <family val="0"/>
    </font>
    <font>
      <sz val="11"/>
      <color indexed="8"/>
      <name val="AcadMtavr"/>
      <family val="0"/>
    </font>
    <font>
      <sz val="10"/>
      <name val="AcadMtavr"/>
      <family val="0"/>
    </font>
    <font>
      <sz val="12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BalavMtavr"/>
      <family val="0"/>
    </font>
    <font>
      <b/>
      <sz val="12"/>
      <color indexed="8"/>
      <name val="AcadNusx"/>
      <family val="0"/>
    </font>
    <font>
      <b/>
      <sz val="12"/>
      <color indexed="8"/>
      <name val="AcadMtavr"/>
      <family val="0"/>
    </font>
    <font>
      <sz val="12"/>
      <color indexed="8"/>
      <name val="Bordeaux Georg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justify" wrapText="1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28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right" vertical="center" wrapText="1"/>
    </xf>
    <xf numFmtId="1" fontId="28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1" fontId="30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A1" sqref="A1:L25"/>
    </sheetView>
  </sheetViews>
  <sheetFormatPr defaultColWidth="9.140625" defaultRowHeight="12.75"/>
  <cols>
    <col min="1" max="1" width="4.8515625" style="2" customWidth="1"/>
    <col min="2" max="2" width="10.57421875" style="2" customWidth="1"/>
    <col min="3" max="3" width="36.7109375" style="2" customWidth="1"/>
    <col min="4" max="4" width="8.7109375" style="6" customWidth="1"/>
    <col min="5" max="5" width="8.7109375" style="2" customWidth="1"/>
    <col min="6" max="6" width="9.140625" style="2" customWidth="1"/>
    <col min="7" max="8" width="8.7109375" style="2" customWidth="1"/>
    <col min="9" max="9" width="9.421875" style="2" customWidth="1"/>
    <col min="10" max="11" width="8.7109375" style="2" customWidth="1"/>
    <col min="12" max="16384" width="9.140625" style="2" customWidth="1"/>
  </cols>
  <sheetData>
    <row r="1" spans="1:12" ht="34.5" customHeight="1">
      <c r="A1" s="91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4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15" customHeight="1">
      <c r="A3" s="83" t="s">
        <v>9</v>
      </c>
      <c r="B3" s="83"/>
      <c r="C3" s="83"/>
      <c r="D3" s="83"/>
      <c r="E3" s="83"/>
      <c r="F3" s="83"/>
      <c r="G3" s="83"/>
      <c r="H3" s="83"/>
      <c r="I3" s="83"/>
      <c r="J3" s="83"/>
      <c r="K3" s="60">
        <f>L25</f>
        <v>1889.3147888385938</v>
      </c>
      <c r="L3" s="69" t="s">
        <v>0</v>
      </c>
      <c r="M3"/>
    </row>
    <row r="4" spans="1:12" ht="15" customHeight="1">
      <c r="A4" s="85" t="s">
        <v>16</v>
      </c>
      <c r="B4" s="93" t="s">
        <v>31</v>
      </c>
      <c r="C4" s="93" t="s">
        <v>1</v>
      </c>
      <c r="D4" s="93" t="s">
        <v>2</v>
      </c>
      <c r="E4" s="94" t="s">
        <v>3</v>
      </c>
      <c r="F4" s="93" t="s">
        <v>8</v>
      </c>
      <c r="G4" s="93"/>
      <c r="H4" s="93"/>
      <c r="I4" s="93"/>
      <c r="J4" s="93"/>
      <c r="K4" s="93"/>
      <c r="L4" s="84" t="s">
        <v>4</v>
      </c>
    </row>
    <row r="5" spans="1:12" ht="15" customHeight="1">
      <c r="A5" s="85"/>
      <c r="B5" s="85"/>
      <c r="C5" s="93"/>
      <c r="D5" s="93"/>
      <c r="E5" s="94"/>
      <c r="F5" s="84" t="s">
        <v>10</v>
      </c>
      <c r="G5" s="84"/>
      <c r="H5" s="85" t="s">
        <v>11</v>
      </c>
      <c r="I5" s="85"/>
      <c r="J5" s="85" t="s">
        <v>12</v>
      </c>
      <c r="K5" s="85"/>
      <c r="L5" s="84"/>
    </row>
    <row r="6" spans="1:12" ht="15" customHeight="1">
      <c r="A6" s="85"/>
      <c r="B6" s="85"/>
      <c r="C6" s="93"/>
      <c r="D6" s="93"/>
      <c r="E6" s="94"/>
      <c r="F6" s="74" t="s">
        <v>13</v>
      </c>
      <c r="G6" s="74" t="s">
        <v>4</v>
      </c>
      <c r="H6" s="74" t="s">
        <v>13</v>
      </c>
      <c r="I6" s="74" t="s">
        <v>4</v>
      </c>
      <c r="J6" s="74" t="s">
        <v>13</v>
      </c>
      <c r="K6" s="74" t="s">
        <v>4</v>
      </c>
      <c r="L6" s="84"/>
    </row>
    <row r="7" spans="1:12" ht="63.75" customHeight="1">
      <c r="A7" s="53">
        <v>1</v>
      </c>
      <c r="B7" s="79" t="s">
        <v>17</v>
      </c>
      <c r="C7" s="45" t="s">
        <v>35</v>
      </c>
      <c r="D7" s="66" t="s">
        <v>6</v>
      </c>
      <c r="E7" s="39">
        <f>7*1.1*1.4</f>
        <v>10.780000000000001</v>
      </c>
      <c r="F7" s="39">
        <v>1.85</v>
      </c>
      <c r="G7" s="42">
        <f>E7*F7</f>
        <v>19.943</v>
      </c>
      <c r="H7" s="39"/>
      <c r="I7" s="39"/>
      <c r="J7" s="39">
        <v>8.6</v>
      </c>
      <c r="K7" s="39">
        <f>E7*J7</f>
        <v>92.70800000000001</v>
      </c>
      <c r="L7" s="38">
        <f>G7+K7</f>
        <v>112.65100000000001</v>
      </c>
    </row>
    <row r="8" spans="1:12" ht="63.75" customHeight="1">
      <c r="A8" s="89">
        <v>2</v>
      </c>
      <c r="B8" s="79" t="s">
        <v>17</v>
      </c>
      <c r="C8" s="45" t="s">
        <v>34</v>
      </c>
      <c r="D8" s="44" t="s">
        <v>24</v>
      </c>
      <c r="E8" s="39">
        <f>4*2</f>
        <v>8</v>
      </c>
      <c r="F8" s="52">
        <f>28*1.25</f>
        <v>35</v>
      </c>
      <c r="G8" s="42">
        <f>E8*F8</f>
        <v>280</v>
      </c>
      <c r="H8" s="39"/>
      <c r="I8" s="39"/>
      <c r="J8" s="39">
        <v>36</v>
      </c>
      <c r="K8" s="39">
        <f>E8*J8</f>
        <v>288</v>
      </c>
      <c r="L8" s="38">
        <f>G8+K8</f>
        <v>568</v>
      </c>
    </row>
    <row r="9" spans="1:12" ht="31.5" customHeight="1">
      <c r="A9" s="89"/>
      <c r="B9" s="50" t="s">
        <v>26</v>
      </c>
      <c r="C9" s="49" t="s">
        <v>33</v>
      </c>
      <c r="D9" s="48" t="s">
        <v>18</v>
      </c>
      <c r="E9" s="39">
        <f>5</f>
        <v>5</v>
      </c>
      <c r="F9" s="51"/>
      <c r="G9" s="39"/>
      <c r="H9" s="39">
        <v>95</v>
      </c>
      <c r="I9" s="39">
        <f>E9*H9</f>
        <v>475</v>
      </c>
      <c r="J9" s="39"/>
      <c r="K9" s="39"/>
      <c r="L9" s="73">
        <f>E9*H9</f>
        <v>475</v>
      </c>
    </row>
    <row r="10" spans="1:12" ht="21.75" customHeight="1">
      <c r="A10" s="89"/>
      <c r="B10" s="57" t="s">
        <v>25</v>
      </c>
      <c r="C10" s="46" t="s">
        <v>29</v>
      </c>
      <c r="D10" s="44" t="s">
        <v>6</v>
      </c>
      <c r="E10" s="39">
        <f>1*1.4*0.4*2</f>
        <v>1.1199999999999999</v>
      </c>
      <c r="F10" s="47"/>
      <c r="G10" s="47"/>
      <c r="H10" s="39">
        <v>97</v>
      </c>
      <c r="I10" s="39">
        <f>E10*H10</f>
        <v>108.63999999999999</v>
      </c>
      <c r="J10" s="39"/>
      <c r="K10" s="39"/>
      <c r="L10" s="38">
        <f>E10*H10</f>
        <v>108.63999999999999</v>
      </c>
    </row>
    <row r="11" spans="1:12" ht="21.75" customHeight="1">
      <c r="A11" s="89"/>
      <c r="B11" s="50" t="s">
        <v>23</v>
      </c>
      <c r="C11" s="49" t="s">
        <v>27</v>
      </c>
      <c r="D11" s="44" t="s">
        <v>6</v>
      </c>
      <c r="E11" s="39">
        <f>1*1.4*2*0.04</f>
        <v>0.11199999999999999</v>
      </c>
      <c r="F11" s="47"/>
      <c r="G11" s="47"/>
      <c r="H11" s="39">
        <v>450</v>
      </c>
      <c r="I11" s="39">
        <f>E11*H11</f>
        <v>50.39999999999999</v>
      </c>
      <c r="J11" s="40"/>
      <c r="K11" s="39"/>
      <c r="L11" s="38">
        <f>E11*H11</f>
        <v>50.39999999999999</v>
      </c>
    </row>
    <row r="12" spans="1:12" ht="21.75" customHeight="1">
      <c r="A12" s="89"/>
      <c r="B12" s="68" t="s">
        <v>28</v>
      </c>
      <c r="C12" s="67" t="s">
        <v>32</v>
      </c>
      <c r="D12" s="64" t="s">
        <v>19</v>
      </c>
      <c r="E12" s="39">
        <f>1*1.4*0.1</f>
        <v>0.13999999999999999</v>
      </c>
      <c r="F12" s="40"/>
      <c r="G12" s="39"/>
      <c r="H12" s="39">
        <v>2.7</v>
      </c>
      <c r="I12" s="39">
        <f>E12*H12</f>
        <v>0.378</v>
      </c>
      <c r="J12" s="55"/>
      <c r="K12" s="55"/>
      <c r="L12" s="54">
        <f>K12+I12+G12</f>
        <v>0.378</v>
      </c>
    </row>
    <row r="13" spans="1:12" ht="21.75" customHeight="1">
      <c r="A13" s="90">
        <v>3</v>
      </c>
      <c r="B13" s="79" t="s">
        <v>17</v>
      </c>
      <c r="C13" s="71" t="s">
        <v>37</v>
      </c>
      <c r="D13" s="64" t="s">
        <v>5</v>
      </c>
      <c r="E13" s="56">
        <f>12*6</f>
        <v>72</v>
      </c>
      <c r="F13" s="39">
        <v>1.1</v>
      </c>
      <c r="G13" s="39">
        <f>E13*F13</f>
        <v>79.2</v>
      </c>
      <c r="H13" s="39"/>
      <c r="I13" s="39"/>
      <c r="J13" s="39">
        <v>1.44</v>
      </c>
      <c r="K13" s="75">
        <f>E13*J13</f>
        <v>103.67999999999999</v>
      </c>
      <c r="L13" s="38">
        <f>G13+K13</f>
        <v>182.88</v>
      </c>
    </row>
    <row r="14" spans="1:12" ht="21.75" customHeight="1">
      <c r="A14" s="90"/>
      <c r="B14" s="79" t="s">
        <v>17</v>
      </c>
      <c r="C14" s="71" t="s">
        <v>36</v>
      </c>
      <c r="D14" s="64" t="s">
        <v>6</v>
      </c>
      <c r="E14" s="56">
        <f>E13*0.15</f>
        <v>10.799999999999999</v>
      </c>
      <c r="F14" s="39"/>
      <c r="G14" s="39"/>
      <c r="H14" s="39">
        <v>10</v>
      </c>
      <c r="I14" s="39">
        <f>E14*H14</f>
        <v>107.99999999999999</v>
      </c>
      <c r="J14" s="41"/>
      <c r="K14" s="75"/>
      <c r="L14" s="38">
        <f>G14+K14+I14</f>
        <v>107.99999999999999</v>
      </c>
    </row>
    <row r="15" spans="1:12" ht="21.75" customHeight="1">
      <c r="A15" s="58"/>
      <c r="B15" s="65"/>
      <c r="C15" s="76"/>
      <c r="D15" s="77"/>
      <c r="E15" s="78"/>
      <c r="F15" s="43"/>
      <c r="G15" s="43"/>
      <c r="H15" s="43"/>
      <c r="I15" s="43"/>
      <c r="J15" s="70"/>
      <c r="K15" s="59"/>
      <c r="L15" s="60"/>
    </row>
    <row r="16" spans="1:12" ht="21.75" customHeight="1">
      <c r="A16" s="58"/>
      <c r="B16" s="65"/>
      <c r="C16" s="76"/>
      <c r="D16" s="77"/>
      <c r="E16" s="78"/>
      <c r="F16" s="43"/>
      <c r="G16" s="43"/>
      <c r="H16" s="43"/>
      <c r="I16" s="43"/>
      <c r="J16" s="70"/>
      <c r="K16" s="59"/>
      <c r="L16" s="60"/>
    </row>
    <row r="17" spans="1:12" ht="21.75" customHeight="1">
      <c r="A17" s="58"/>
      <c r="B17" s="65"/>
      <c r="C17" s="76"/>
      <c r="D17" s="77"/>
      <c r="E17" s="78"/>
      <c r="F17" s="43"/>
      <c r="G17" s="43"/>
      <c r="H17" s="43"/>
      <c r="I17" s="43"/>
      <c r="J17" s="70"/>
      <c r="K17" s="59"/>
      <c r="L17" s="60"/>
    </row>
    <row r="18" spans="1:12" ht="21.75" customHeight="1">
      <c r="A18" s="58"/>
      <c r="B18" s="65"/>
      <c r="C18" s="76"/>
      <c r="D18" s="77"/>
      <c r="E18" s="78"/>
      <c r="F18" s="43"/>
      <c r="G18" s="43"/>
      <c r="H18" s="43"/>
      <c r="I18" s="43"/>
      <c r="J18" s="70"/>
      <c r="K18" s="59"/>
      <c r="L18" s="60"/>
    </row>
    <row r="19" spans="1:12" ht="21.75" customHeight="1">
      <c r="A19" s="96" t="s">
        <v>7</v>
      </c>
      <c r="B19" s="96"/>
      <c r="C19" s="96"/>
      <c r="D19" s="96"/>
      <c r="E19" s="96"/>
      <c r="F19" s="61"/>
      <c r="G19" s="72">
        <f>SUM(G7:G14)</f>
        <v>379.143</v>
      </c>
      <c r="H19" s="72"/>
      <c r="I19" s="72">
        <f>SUM(I7:I14)</f>
        <v>742.418</v>
      </c>
      <c r="J19" s="72"/>
      <c r="K19" s="72">
        <f>SUM(K7:K14)</f>
        <v>484.38800000000003</v>
      </c>
      <c r="L19" s="73">
        <f>SUM(L7:L14)</f>
        <v>1605.949</v>
      </c>
    </row>
    <row r="20" spans="1:12" ht="21.75" customHeight="1">
      <c r="A20" s="97" t="s">
        <v>14</v>
      </c>
      <c r="B20" s="97"/>
      <c r="C20" s="97"/>
      <c r="D20" s="97"/>
      <c r="E20" s="97"/>
      <c r="F20" s="97"/>
      <c r="G20" s="62"/>
      <c r="H20" s="42">
        <v>0.059799</v>
      </c>
      <c r="I20" s="42"/>
      <c r="J20" s="87">
        <f>I19</f>
        <v>742.418</v>
      </c>
      <c r="K20" s="87"/>
      <c r="L20" s="73">
        <f>H20*J20</f>
        <v>44.395853982</v>
      </c>
    </row>
    <row r="21" spans="1:12" ht="21.75" customHeight="1">
      <c r="A21" s="98" t="s">
        <v>15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73">
        <f>SUM(L19:L20)</f>
        <v>1650.3448539820001</v>
      </c>
    </row>
    <row r="22" spans="1:12" ht="21.75" customHeight="1">
      <c r="A22" s="88" t="s">
        <v>20</v>
      </c>
      <c r="B22" s="88"/>
      <c r="C22" s="88"/>
      <c r="D22" s="88"/>
      <c r="E22" s="88"/>
      <c r="F22" s="88"/>
      <c r="G22" s="63"/>
      <c r="H22" s="42">
        <v>0.08</v>
      </c>
      <c r="I22" s="42"/>
      <c r="J22" s="87">
        <f>L19+L20</f>
        <v>1650.3448539820001</v>
      </c>
      <c r="K22" s="87"/>
      <c r="L22" s="73">
        <f>H22*J22</f>
        <v>132.02758831856002</v>
      </c>
    </row>
    <row r="23" spans="1:12" ht="21.75" customHeight="1">
      <c r="A23" s="95" t="s">
        <v>21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73">
        <f>SUM(L21:L22)</f>
        <v>1782.3724423005601</v>
      </c>
    </row>
    <row r="24" spans="1:12" ht="21.75" customHeight="1">
      <c r="A24" s="88" t="s">
        <v>22</v>
      </c>
      <c r="B24" s="88"/>
      <c r="C24" s="88"/>
      <c r="D24" s="88"/>
      <c r="E24" s="88"/>
      <c r="F24" s="88"/>
      <c r="G24" s="63"/>
      <c r="H24" s="42">
        <v>0.06</v>
      </c>
      <c r="I24" s="42"/>
      <c r="J24" s="87">
        <f>L21+L22</f>
        <v>1782.3724423005601</v>
      </c>
      <c r="K24" s="87"/>
      <c r="L24" s="73">
        <f>H24*J24</f>
        <v>106.9423465380336</v>
      </c>
    </row>
    <row r="25" spans="1:12" ht="21.75" customHeight="1">
      <c r="A25" s="95" t="s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73">
        <f>SUM(L23:L24)</f>
        <v>1889.3147888385938</v>
      </c>
    </row>
    <row r="27" spans="3:8" ht="15.75">
      <c r="C27" s="86" t="s">
        <v>30</v>
      </c>
      <c r="D27" s="86"/>
      <c r="E27" s="86"/>
      <c r="F27" s="86"/>
      <c r="G27" s="86"/>
      <c r="H27" s="86"/>
    </row>
  </sheetData>
  <sheetProtection/>
  <mergeCells count="25">
    <mergeCell ref="J22:K22"/>
    <mergeCell ref="A23:K23"/>
    <mergeCell ref="A24:F24"/>
    <mergeCell ref="A25:K25"/>
    <mergeCell ref="A19:E19"/>
    <mergeCell ref="A20:F20"/>
    <mergeCell ref="J20:K20"/>
    <mergeCell ref="A21:K21"/>
    <mergeCell ref="A1:L2"/>
    <mergeCell ref="A4:A6"/>
    <mergeCell ref="B4:B6"/>
    <mergeCell ref="C4:C6"/>
    <mergeCell ref="D4:D6"/>
    <mergeCell ref="E4:E6"/>
    <mergeCell ref="F4:K4"/>
    <mergeCell ref="A3:J3"/>
    <mergeCell ref="L4:L6"/>
    <mergeCell ref="F5:G5"/>
    <mergeCell ref="H5:I5"/>
    <mergeCell ref="C27:H27"/>
    <mergeCell ref="J5:K5"/>
    <mergeCell ref="J24:K24"/>
    <mergeCell ref="A22:F22"/>
    <mergeCell ref="A8:A12"/>
    <mergeCell ref="A13:A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28125" style="1" customWidth="1"/>
    <col min="2" max="2" width="11.00390625" style="2" customWidth="1"/>
    <col min="3" max="3" width="40.57421875" style="2" customWidth="1"/>
    <col min="4" max="4" width="7.140625" style="2" customWidth="1"/>
    <col min="5" max="8" width="8.28125" style="2" customWidth="1"/>
    <col min="9" max="9" width="10.7109375" style="2" customWidth="1"/>
    <col min="10" max="10" width="7.57421875" style="2" customWidth="1"/>
    <col min="11" max="11" width="8.8515625" style="2" customWidth="1"/>
    <col min="12" max="12" width="8.28125" style="2" customWidth="1"/>
    <col min="13" max="16384" width="9.140625" style="2" customWidth="1"/>
  </cols>
  <sheetData>
    <row r="1" spans="1:12" ht="19.5" customHeight="1">
      <c r="A1" s="91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9.5" customHeight="1">
      <c r="A3" s="83" t="s">
        <v>9</v>
      </c>
      <c r="B3" s="83"/>
      <c r="C3" s="83"/>
      <c r="D3" s="83"/>
      <c r="E3" s="83"/>
      <c r="F3" s="83"/>
      <c r="G3" s="83"/>
      <c r="H3" s="83"/>
      <c r="I3" s="83"/>
      <c r="J3" s="83"/>
      <c r="K3" s="60">
        <f>L21</f>
        <v>0</v>
      </c>
      <c r="L3" s="69" t="s">
        <v>0</v>
      </c>
    </row>
    <row r="4" spans="1:12" ht="19.5" customHeight="1">
      <c r="A4" s="85" t="s">
        <v>16</v>
      </c>
      <c r="B4" s="93" t="s">
        <v>31</v>
      </c>
      <c r="C4" s="93" t="s">
        <v>1</v>
      </c>
      <c r="D4" s="93" t="s">
        <v>2</v>
      </c>
      <c r="E4" s="94" t="s">
        <v>3</v>
      </c>
      <c r="F4" s="93" t="s">
        <v>8</v>
      </c>
      <c r="G4" s="93"/>
      <c r="H4" s="93"/>
      <c r="I4" s="93"/>
      <c r="J4" s="93"/>
      <c r="K4" s="93"/>
      <c r="L4" s="84" t="s">
        <v>4</v>
      </c>
    </row>
    <row r="5" spans="1:12" ht="19.5" customHeight="1">
      <c r="A5" s="85"/>
      <c r="B5" s="85"/>
      <c r="C5" s="93"/>
      <c r="D5" s="93"/>
      <c r="E5" s="94"/>
      <c r="F5" s="84" t="s">
        <v>10</v>
      </c>
      <c r="G5" s="84"/>
      <c r="H5" s="85" t="s">
        <v>11</v>
      </c>
      <c r="I5" s="85"/>
      <c r="J5" s="85" t="s">
        <v>12</v>
      </c>
      <c r="K5" s="85"/>
      <c r="L5" s="84"/>
    </row>
    <row r="6" spans="1:12" ht="19.5" customHeight="1">
      <c r="A6" s="85"/>
      <c r="B6" s="85"/>
      <c r="C6" s="93"/>
      <c r="D6" s="93"/>
      <c r="E6" s="94"/>
      <c r="F6" s="81" t="s">
        <v>13</v>
      </c>
      <c r="G6" s="81" t="s">
        <v>4</v>
      </c>
      <c r="H6" s="81" t="s">
        <v>13</v>
      </c>
      <c r="I6" s="81" t="s">
        <v>4</v>
      </c>
      <c r="J6" s="81" t="s">
        <v>13</v>
      </c>
      <c r="K6" s="81" t="s">
        <v>4</v>
      </c>
      <c r="L6" s="84"/>
    </row>
    <row r="7" spans="1:12" ht="31.5" customHeight="1">
      <c r="A7" s="53">
        <v>1</v>
      </c>
      <c r="B7" s="79" t="s">
        <v>17</v>
      </c>
      <c r="C7" s="45" t="s">
        <v>35</v>
      </c>
      <c r="D7" s="66" t="s">
        <v>6</v>
      </c>
      <c r="E7" s="39">
        <f>7*1.1*1.4</f>
        <v>10.780000000000001</v>
      </c>
      <c r="F7" s="39"/>
      <c r="G7" s="42"/>
      <c r="H7" s="39"/>
      <c r="I7" s="39"/>
      <c r="J7" s="39"/>
      <c r="K7" s="39"/>
      <c r="L7" s="38"/>
    </row>
    <row r="8" spans="1:12" ht="31.5" customHeight="1">
      <c r="A8" s="89">
        <v>2</v>
      </c>
      <c r="B8" s="79" t="s">
        <v>17</v>
      </c>
      <c r="C8" s="45" t="s">
        <v>34</v>
      </c>
      <c r="D8" s="44" t="s">
        <v>24</v>
      </c>
      <c r="E8" s="39">
        <f>4*2</f>
        <v>8</v>
      </c>
      <c r="F8" s="52"/>
      <c r="G8" s="42"/>
      <c r="H8" s="39"/>
      <c r="I8" s="39"/>
      <c r="J8" s="39"/>
      <c r="K8" s="39"/>
      <c r="L8" s="38"/>
    </row>
    <row r="9" spans="1:12" ht="19.5" customHeight="1">
      <c r="A9" s="89"/>
      <c r="B9" s="50" t="s">
        <v>26</v>
      </c>
      <c r="C9" s="49" t="s">
        <v>33</v>
      </c>
      <c r="D9" s="48" t="s">
        <v>18</v>
      </c>
      <c r="E9" s="39">
        <f>5</f>
        <v>5</v>
      </c>
      <c r="F9" s="51"/>
      <c r="G9" s="39"/>
      <c r="H9" s="39"/>
      <c r="I9" s="39"/>
      <c r="J9" s="39"/>
      <c r="K9" s="39"/>
      <c r="L9" s="80"/>
    </row>
    <row r="10" spans="1:12" ht="19.5" customHeight="1">
      <c r="A10" s="89"/>
      <c r="B10" s="57" t="s">
        <v>25</v>
      </c>
      <c r="C10" s="46" t="s">
        <v>29</v>
      </c>
      <c r="D10" s="44" t="s">
        <v>6</v>
      </c>
      <c r="E10" s="39">
        <f>1*1.4*0.4*2</f>
        <v>1.1199999999999999</v>
      </c>
      <c r="F10" s="47"/>
      <c r="G10" s="47"/>
      <c r="H10" s="39"/>
      <c r="I10" s="39"/>
      <c r="J10" s="39"/>
      <c r="K10" s="39"/>
      <c r="L10" s="38"/>
    </row>
    <row r="11" spans="1:12" ht="19.5" customHeight="1">
      <c r="A11" s="89"/>
      <c r="B11" s="50" t="s">
        <v>23</v>
      </c>
      <c r="C11" s="49" t="s">
        <v>27</v>
      </c>
      <c r="D11" s="44" t="s">
        <v>6</v>
      </c>
      <c r="E11" s="39">
        <f>1*1.4*2*0.04</f>
        <v>0.11199999999999999</v>
      </c>
      <c r="F11" s="47"/>
      <c r="G11" s="47"/>
      <c r="H11" s="39"/>
      <c r="I11" s="39"/>
      <c r="J11" s="40"/>
      <c r="K11" s="39"/>
      <c r="L11" s="38"/>
    </row>
    <row r="12" spans="1:12" ht="19.5" customHeight="1">
      <c r="A12" s="89"/>
      <c r="B12" s="68" t="s">
        <v>28</v>
      </c>
      <c r="C12" s="67" t="s">
        <v>32</v>
      </c>
      <c r="D12" s="64" t="s">
        <v>19</v>
      </c>
      <c r="E12" s="39">
        <f>1*1.4*0.1</f>
        <v>0.13999999999999999</v>
      </c>
      <c r="F12" s="40"/>
      <c r="G12" s="39"/>
      <c r="H12" s="39"/>
      <c r="I12" s="39"/>
      <c r="J12" s="55"/>
      <c r="K12" s="55"/>
      <c r="L12" s="54"/>
    </row>
    <row r="13" spans="1:12" ht="19.5" customHeight="1">
      <c r="A13" s="90">
        <v>3</v>
      </c>
      <c r="B13" s="79" t="s">
        <v>17</v>
      </c>
      <c r="C13" s="71" t="s">
        <v>37</v>
      </c>
      <c r="D13" s="64" t="s">
        <v>5</v>
      </c>
      <c r="E13" s="56">
        <f>12*6</f>
        <v>72</v>
      </c>
      <c r="F13" s="39"/>
      <c r="G13" s="39"/>
      <c r="H13" s="39"/>
      <c r="I13" s="39"/>
      <c r="J13" s="39"/>
      <c r="K13" s="82"/>
      <c r="L13" s="38"/>
    </row>
    <row r="14" spans="1:12" ht="19.5" customHeight="1">
      <c r="A14" s="90"/>
      <c r="B14" s="79" t="s">
        <v>17</v>
      </c>
      <c r="C14" s="71" t="s">
        <v>36</v>
      </c>
      <c r="D14" s="64" t="s">
        <v>6</v>
      </c>
      <c r="E14" s="56">
        <f>E13*0.15</f>
        <v>10.799999999999999</v>
      </c>
      <c r="F14" s="39"/>
      <c r="G14" s="39"/>
      <c r="H14" s="39"/>
      <c r="I14" s="39"/>
      <c r="J14" s="41"/>
      <c r="K14" s="82"/>
      <c r="L14" s="38"/>
    </row>
    <row r="15" spans="1:12" ht="19.5" customHeight="1">
      <c r="A15" s="96" t="s">
        <v>7</v>
      </c>
      <c r="B15" s="96"/>
      <c r="C15" s="96"/>
      <c r="D15" s="96"/>
      <c r="E15" s="96"/>
      <c r="F15" s="61"/>
      <c r="G15" s="72"/>
      <c r="H15" s="72"/>
      <c r="I15" s="72"/>
      <c r="J15" s="72"/>
      <c r="K15" s="72"/>
      <c r="L15" s="80"/>
    </row>
    <row r="16" spans="1:12" ht="19.5" customHeight="1">
      <c r="A16" s="97" t="s">
        <v>14</v>
      </c>
      <c r="B16" s="97"/>
      <c r="C16" s="97"/>
      <c r="D16" s="97"/>
      <c r="E16" s="97"/>
      <c r="F16" s="97"/>
      <c r="G16" s="62"/>
      <c r="H16" s="42"/>
      <c r="I16" s="42"/>
      <c r="J16" s="87"/>
      <c r="K16" s="87"/>
      <c r="L16" s="80"/>
    </row>
    <row r="17" spans="1:12" ht="19.5" customHeight="1">
      <c r="A17" s="98" t="s">
        <v>15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80"/>
    </row>
    <row r="18" spans="1:12" ht="19.5" customHeight="1">
      <c r="A18" s="88" t="s">
        <v>20</v>
      </c>
      <c r="B18" s="88"/>
      <c r="C18" s="88"/>
      <c r="D18" s="88"/>
      <c r="E18" s="88"/>
      <c r="F18" s="88"/>
      <c r="G18" s="63"/>
      <c r="H18" s="42"/>
      <c r="I18" s="42"/>
      <c r="J18" s="87"/>
      <c r="K18" s="87"/>
      <c r="L18" s="80"/>
    </row>
    <row r="19" spans="1:12" ht="19.5" customHeight="1">
      <c r="A19" s="95" t="s">
        <v>21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80"/>
    </row>
    <row r="20" spans="1:12" ht="19.5" customHeight="1">
      <c r="A20" s="88" t="s">
        <v>22</v>
      </c>
      <c r="B20" s="88"/>
      <c r="C20" s="88"/>
      <c r="D20" s="88"/>
      <c r="E20" s="88"/>
      <c r="F20" s="88"/>
      <c r="G20" s="63"/>
      <c r="H20" s="42"/>
      <c r="I20" s="42"/>
      <c r="J20" s="87"/>
      <c r="K20" s="87"/>
      <c r="L20" s="80"/>
    </row>
    <row r="21" spans="1:12" ht="19.5" customHeight="1">
      <c r="A21" s="95" t="s">
        <v>21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80"/>
    </row>
    <row r="22" spans="1:10" ht="19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26"/>
    </row>
    <row r="23" spans="1:10" ht="19.5" customHeight="1">
      <c r="A23" s="99"/>
      <c r="B23" s="99"/>
      <c r="C23" s="99"/>
      <c r="D23" s="99"/>
      <c r="E23" s="22"/>
      <c r="F23" s="27"/>
      <c r="G23" s="23"/>
      <c r="H23" s="104"/>
      <c r="I23" s="104"/>
      <c r="J23" s="25"/>
    </row>
    <row r="24" spans="1:10" ht="19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28"/>
    </row>
    <row r="25" spans="1:10" ht="19.5" customHeight="1">
      <c r="A25" s="29"/>
      <c r="B25" s="103"/>
      <c r="C25" s="103"/>
      <c r="D25" s="30"/>
      <c r="E25" s="30"/>
      <c r="F25" s="30"/>
      <c r="G25" s="30"/>
      <c r="H25" s="30"/>
      <c r="I25" s="30"/>
      <c r="J25" s="30"/>
    </row>
    <row r="26" spans="1:10" ht="19.5" customHeight="1">
      <c r="A26" s="29"/>
      <c r="B26" s="103"/>
      <c r="C26" s="103"/>
      <c r="D26" s="30"/>
      <c r="E26" s="30"/>
      <c r="F26" s="30"/>
      <c r="G26" s="30"/>
      <c r="H26" s="30"/>
      <c r="I26" s="30"/>
      <c r="J26" s="30"/>
    </row>
    <row r="27" spans="1:10" ht="19.5" customHeight="1">
      <c r="A27" s="29"/>
      <c r="B27" s="11"/>
      <c r="C27" s="11"/>
      <c r="D27" s="30"/>
      <c r="E27" s="30"/>
      <c r="F27" s="30"/>
      <c r="G27" s="30"/>
      <c r="H27" s="30"/>
      <c r="I27" s="30"/>
      <c r="J27" s="30"/>
    </row>
    <row r="28" spans="1:10" ht="14.25">
      <c r="A28" s="29"/>
      <c r="B28" s="11"/>
      <c r="C28" s="11"/>
      <c r="D28" s="30"/>
      <c r="E28" s="30"/>
      <c r="F28" s="30"/>
      <c r="G28" s="30"/>
      <c r="H28" s="30"/>
      <c r="I28" s="30"/>
      <c r="J28" s="30"/>
    </row>
    <row r="29" spans="1:10" ht="14.25">
      <c r="A29" s="29"/>
      <c r="B29" s="11"/>
      <c r="C29" s="11"/>
      <c r="D29" s="30"/>
      <c r="E29" s="30"/>
      <c r="F29" s="30"/>
      <c r="G29" s="30"/>
      <c r="H29" s="30"/>
      <c r="I29" s="30"/>
      <c r="J29" s="30"/>
    </row>
    <row r="30" spans="1:10" ht="14.25">
      <c r="A30" s="29"/>
      <c r="B30" s="11"/>
      <c r="C30" s="11"/>
      <c r="D30" s="30"/>
      <c r="E30" s="30"/>
      <c r="F30" s="30"/>
      <c r="G30" s="30"/>
      <c r="H30" s="30"/>
      <c r="I30" s="30"/>
      <c r="J30" s="30"/>
    </row>
    <row r="31" spans="1:10" ht="14.25">
      <c r="A31" s="29"/>
      <c r="B31" s="11"/>
      <c r="C31" s="11"/>
      <c r="D31" s="30"/>
      <c r="E31" s="30"/>
      <c r="F31" s="30"/>
      <c r="G31" s="30"/>
      <c r="H31" s="30"/>
      <c r="I31" s="30"/>
      <c r="J31" s="30"/>
    </row>
    <row r="32" spans="1:10" ht="14.25">
      <c r="A32" s="29"/>
      <c r="B32" s="11"/>
      <c r="C32" s="11"/>
      <c r="D32" s="30"/>
      <c r="E32" s="30"/>
      <c r="F32" s="30"/>
      <c r="G32" s="30"/>
      <c r="H32" s="30"/>
      <c r="I32" s="30"/>
      <c r="J32" s="30"/>
    </row>
    <row r="33" spans="1:10" ht="14.25">
      <c r="A33" s="29"/>
      <c r="B33" s="11"/>
      <c r="C33" s="11"/>
      <c r="D33" s="30"/>
      <c r="E33" s="30"/>
      <c r="F33" s="30"/>
      <c r="G33" s="30"/>
      <c r="H33" s="30"/>
      <c r="I33" s="30"/>
      <c r="J33" s="30"/>
    </row>
    <row r="34" spans="1:10" ht="14.25">
      <c r="A34" s="29"/>
      <c r="B34" s="11"/>
      <c r="C34" s="11"/>
      <c r="D34" s="30"/>
      <c r="E34" s="30"/>
      <c r="F34" s="30"/>
      <c r="G34" s="30"/>
      <c r="H34" s="30"/>
      <c r="I34" s="30"/>
      <c r="J34" s="30"/>
    </row>
    <row r="35" spans="1:10" ht="19.5" customHeight="1">
      <c r="A35" s="29"/>
      <c r="B35" s="11"/>
      <c r="C35" s="11"/>
      <c r="D35" s="30"/>
      <c r="E35" s="30"/>
      <c r="F35" s="30"/>
      <c r="G35" s="30"/>
      <c r="H35" s="30"/>
      <c r="I35" s="30"/>
      <c r="J35" s="30"/>
    </row>
    <row r="36" spans="1:10" ht="19.5" customHeight="1">
      <c r="A36" s="29"/>
      <c r="B36" s="11"/>
      <c r="C36" s="11"/>
      <c r="D36" s="30"/>
      <c r="E36" s="30"/>
      <c r="F36" s="30"/>
      <c r="G36" s="30"/>
      <c r="H36" s="30"/>
      <c r="I36" s="30"/>
      <c r="J36" s="30"/>
    </row>
    <row r="37" spans="1:10" ht="13.5" customHeight="1">
      <c r="A37" s="29"/>
      <c r="B37" s="11"/>
      <c r="C37" s="11"/>
      <c r="D37" s="30"/>
      <c r="E37" s="30"/>
      <c r="F37" s="30"/>
      <c r="G37" s="30"/>
      <c r="H37" s="30"/>
      <c r="I37" s="30"/>
      <c r="J37" s="30"/>
    </row>
    <row r="38" spans="1:10" ht="13.5" customHeight="1">
      <c r="A38" s="29"/>
      <c r="B38" s="11"/>
      <c r="C38" s="11"/>
      <c r="D38" s="30"/>
      <c r="E38" s="30"/>
      <c r="F38" s="30"/>
      <c r="G38" s="30"/>
      <c r="H38" s="30"/>
      <c r="I38" s="30"/>
      <c r="J38" s="30"/>
    </row>
    <row r="39" spans="1:10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ht="13.5">
      <c r="A40" s="113"/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ht="15.75">
      <c r="A41" s="112"/>
      <c r="B41" s="112"/>
      <c r="C41" s="112"/>
      <c r="D41" s="112"/>
      <c r="E41" s="112"/>
      <c r="F41" s="112"/>
      <c r="G41" s="112"/>
      <c r="H41" s="112"/>
      <c r="I41" s="9"/>
      <c r="J41" s="10"/>
    </row>
    <row r="42" spans="1:10" ht="14.25">
      <c r="A42" s="106"/>
      <c r="B42" s="108"/>
      <c r="C42" s="107"/>
      <c r="D42" s="108"/>
      <c r="E42" s="108"/>
      <c r="F42" s="108"/>
      <c r="G42" s="108"/>
      <c r="H42" s="108"/>
      <c r="I42" s="108"/>
      <c r="J42" s="114"/>
    </row>
    <row r="43" spans="1:10" ht="19.5" customHeight="1">
      <c r="A43" s="106"/>
      <c r="B43" s="108"/>
      <c r="C43" s="107"/>
      <c r="D43" s="102"/>
      <c r="E43" s="102"/>
      <c r="F43" s="101"/>
      <c r="G43" s="101"/>
      <c r="H43" s="101"/>
      <c r="I43" s="101"/>
      <c r="J43" s="114"/>
    </row>
    <row r="44" spans="1:10" ht="19.5" customHeight="1">
      <c r="A44" s="106"/>
      <c r="B44" s="108"/>
      <c r="C44" s="107"/>
      <c r="D44" s="102"/>
      <c r="E44" s="102"/>
      <c r="F44" s="101"/>
      <c r="G44" s="101"/>
      <c r="H44" s="101"/>
      <c r="I44" s="101"/>
      <c r="J44" s="114"/>
    </row>
    <row r="45" spans="1:10" ht="19.5" customHeight="1">
      <c r="A45" s="106"/>
      <c r="B45" s="108"/>
      <c r="C45" s="107"/>
      <c r="D45" s="31"/>
      <c r="E45" s="31"/>
      <c r="F45" s="31"/>
      <c r="G45" s="31"/>
      <c r="H45" s="31"/>
      <c r="I45" s="31"/>
      <c r="J45" s="114"/>
    </row>
    <row r="46" spans="1:10" ht="15.75">
      <c r="A46" s="12"/>
      <c r="B46" s="13"/>
      <c r="C46" s="14"/>
      <c r="D46" s="15"/>
      <c r="E46" s="15"/>
      <c r="F46" s="16"/>
      <c r="G46" s="17"/>
      <c r="H46" s="16"/>
      <c r="I46" s="16"/>
      <c r="J46" s="18"/>
    </row>
    <row r="47" spans="1:10" ht="15.75">
      <c r="A47" s="110"/>
      <c r="B47" s="13"/>
      <c r="C47" s="14"/>
      <c r="D47" s="16"/>
      <c r="E47" s="16"/>
      <c r="F47" s="16"/>
      <c r="G47" s="17"/>
      <c r="H47" s="16"/>
      <c r="I47" s="16"/>
      <c r="J47" s="18"/>
    </row>
    <row r="48" spans="1:10" ht="14.25">
      <c r="A48" s="110"/>
      <c r="B48" s="32"/>
      <c r="C48" s="16"/>
      <c r="D48" s="16"/>
      <c r="E48" s="16"/>
      <c r="F48" s="16"/>
      <c r="G48" s="16"/>
      <c r="H48" s="16"/>
      <c r="I48" s="16"/>
      <c r="J48" s="33"/>
    </row>
    <row r="49" spans="1:10" ht="15.75">
      <c r="A49" s="12"/>
      <c r="B49" s="34"/>
      <c r="C49" s="14"/>
      <c r="D49" s="35"/>
      <c r="E49" s="16"/>
      <c r="F49" s="16"/>
      <c r="G49" s="16"/>
      <c r="H49" s="16"/>
      <c r="I49" s="19"/>
      <c r="J49" s="18"/>
    </row>
    <row r="50" spans="1:10" ht="15">
      <c r="A50" s="111"/>
      <c r="B50" s="111"/>
      <c r="C50" s="111"/>
      <c r="D50" s="111"/>
      <c r="E50" s="20"/>
      <c r="F50" s="20"/>
      <c r="G50" s="20"/>
      <c r="H50" s="20"/>
      <c r="I50" s="20"/>
      <c r="J50" s="21"/>
    </row>
    <row r="51" spans="1:12" ht="15.75">
      <c r="A51" s="99"/>
      <c r="B51" s="99"/>
      <c r="C51" s="99"/>
      <c r="D51" s="99"/>
      <c r="E51" s="36"/>
      <c r="F51" s="23"/>
      <c r="G51" s="23"/>
      <c r="H51" s="104"/>
      <c r="I51" s="104"/>
      <c r="J51" s="24"/>
      <c r="L51" s="3"/>
    </row>
    <row r="52" spans="1:10" ht="15">
      <c r="A52" s="100"/>
      <c r="B52" s="100"/>
      <c r="C52" s="100"/>
      <c r="D52" s="100"/>
      <c r="E52" s="100"/>
      <c r="F52" s="100"/>
      <c r="G52" s="100"/>
      <c r="H52" s="100"/>
      <c r="I52" s="100"/>
      <c r="J52" s="24"/>
    </row>
    <row r="53" spans="1:10" ht="19.5" customHeight="1">
      <c r="A53" s="99"/>
      <c r="B53" s="99"/>
      <c r="C53" s="99"/>
      <c r="D53" s="99"/>
      <c r="E53" s="36"/>
      <c r="F53" s="23"/>
      <c r="G53" s="23"/>
      <c r="H53" s="104"/>
      <c r="I53" s="104"/>
      <c r="J53" s="24"/>
    </row>
    <row r="54" spans="1:10" ht="19.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24"/>
    </row>
    <row r="55" spans="1:10" ht="19.5" customHeight="1">
      <c r="A55" s="99"/>
      <c r="B55" s="99"/>
      <c r="C55" s="99"/>
      <c r="D55" s="99"/>
      <c r="E55" s="36"/>
      <c r="F55" s="23"/>
      <c r="G55" s="23"/>
      <c r="H55" s="109"/>
      <c r="I55" s="109"/>
      <c r="J55" s="25"/>
    </row>
    <row r="56" spans="1:10" ht="19.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26"/>
    </row>
    <row r="57" spans="1:10" ht="19.5" customHeight="1">
      <c r="A57" s="99"/>
      <c r="B57" s="99"/>
      <c r="C57" s="99"/>
      <c r="D57" s="99"/>
      <c r="E57" s="36"/>
      <c r="F57" s="27"/>
      <c r="G57" s="23"/>
      <c r="H57" s="104"/>
      <c r="I57" s="104"/>
      <c r="J57" s="25"/>
    </row>
    <row r="58" spans="1:10" ht="19.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37"/>
    </row>
    <row r="59" spans="1:10" ht="19.5" customHeight="1">
      <c r="A59" s="29"/>
      <c r="B59" s="103"/>
      <c r="C59" s="103"/>
      <c r="D59" s="30"/>
      <c r="E59" s="30"/>
      <c r="F59" s="30"/>
      <c r="G59" s="30"/>
      <c r="H59" s="30"/>
      <c r="I59" s="30"/>
      <c r="J59" s="30"/>
    </row>
    <row r="60" spans="1:10" ht="19.5" customHeight="1">
      <c r="A60" s="29"/>
      <c r="B60" s="103"/>
      <c r="C60" s="103"/>
      <c r="D60" s="30"/>
      <c r="E60" s="30"/>
      <c r="F60" s="30"/>
      <c r="G60" s="30"/>
      <c r="H60" s="30"/>
      <c r="I60" s="30"/>
      <c r="J60" s="30"/>
    </row>
    <row r="61" spans="1:13" ht="19.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M61" s="3"/>
    </row>
    <row r="62" ht="19.5" customHeight="1"/>
    <row r="63" ht="19.5" customHeight="1"/>
    <row r="78" ht="30" customHeight="1"/>
    <row r="79" ht="30" customHeight="1"/>
    <row r="80" ht="19.5" customHeight="1"/>
    <row r="81" ht="14.25" customHeight="1"/>
    <row r="82" ht="13.5" customHeight="1"/>
    <row r="83" ht="13.5" customHeight="1"/>
    <row r="84" ht="14.25" customHeight="1"/>
    <row r="85" ht="39.75" customHeight="1"/>
    <row r="87" ht="19.5" customHeight="1"/>
    <row r="88" ht="31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>
      <c r="M95" s="7"/>
    </row>
    <row r="96" ht="19.5" customHeight="1">
      <c r="M96" s="8"/>
    </row>
    <row r="97" ht="19.5" customHeight="1"/>
    <row r="98" ht="19.5" customHeight="1"/>
    <row r="99" ht="19.5" customHeight="1"/>
  </sheetData>
  <sheetProtection password="CC2A" sheet="1"/>
  <mergeCells count="56">
    <mergeCell ref="A24:I24"/>
    <mergeCell ref="J42:J45"/>
    <mergeCell ref="F43:G44"/>
    <mergeCell ref="B26:C26"/>
    <mergeCell ref="A54:I54"/>
    <mergeCell ref="A52:I52"/>
    <mergeCell ref="A47:A48"/>
    <mergeCell ref="H53:I53"/>
    <mergeCell ref="A50:D50"/>
    <mergeCell ref="A41:H41"/>
    <mergeCell ref="B42:B45"/>
    <mergeCell ref="A39:J40"/>
    <mergeCell ref="B59:C59"/>
    <mergeCell ref="C42:C45"/>
    <mergeCell ref="D42:I42"/>
    <mergeCell ref="A53:D53"/>
    <mergeCell ref="A55:D55"/>
    <mergeCell ref="H55:I55"/>
    <mergeCell ref="A51:D51"/>
    <mergeCell ref="H51:I51"/>
    <mergeCell ref="H43:I44"/>
    <mergeCell ref="D43:E44"/>
    <mergeCell ref="B25:C25"/>
    <mergeCell ref="H23:I23"/>
    <mergeCell ref="B60:C60"/>
    <mergeCell ref="A56:I56"/>
    <mergeCell ref="A57:D57"/>
    <mergeCell ref="H57:I57"/>
    <mergeCell ref="A58:I58"/>
    <mergeCell ref="A42:A45"/>
    <mergeCell ref="A23:D23"/>
    <mergeCell ref="A22:I22"/>
    <mergeCell ref="A1:L2"/>
    <mergeCell ref="A3:J3"/>
    <mergeCell ref="A4:A6"/>
    <mergeCell ref="B4:B6"/>
    <mergeCell ref="C4:C6"/>
    <mergeCell ref="D4:D6"/>
    <mergeCell ref="E4:E6"/>
    <mergeCell ref="F4:K4"/>
    <mergeCell ref="L4:L6"/>
    <mergeCell ref="F5:G5"/>
    <mergeCell ref="H5:I5"/>
    <mergeCell ref="J5:K5"/>
    <mergeCell ref="A8:A12"/>
    <mergeCell ref="A13:A14"/>
    <mergeCell ref="A15:E15"/>
    <mergeCell ref="A16:F16"/>
    <mergeCell ref="J16:K16"/>
    <mergeCell ref="A17:K17"/>
    <mergeCell ref="A18:F18"/>
    <mergeCell ref="J18:K18"/>
    <mergeCell ref="A19:K19"/>
    <mergeCell ref="A20:F20"/>
    <mergeCell ref="J20:K20"/>
    <mergeCell ref="A21:K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User</cp:lastModifiedBy>
  <cp:lastPrinted>2014-04-10T08:15:34Z</cp:lastPrinted>
  <dcterms:created xsi:type="dcterms:W3CDTF">2008-08-03T08:34:03Z</dcterms:created>
  <dcterms:modified xsi:type="dcterms:W3CDTF">2014-04-10T13:49:18Z</dcterms:modified>
  <cp:category/>
  <cp:version/>
  <cp:contentType/>
  <cp:contentStatus/>
</cp:coreProperties>
</file>