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kult saxli" sheetId="1" r:id="rId1"/>
  </sheets>
  <definedNames/>
  <calcPr fullCalcOnLoad="1"/>
</workbook>
</file>

<file path=xl/sharedStrings.xml><?xml version="1.0" encoding="utf-8"?>
<sst xmlns="http://schemas.openxmlformats.org/spreadsheetml/2006/main" count="150" uniqueCount="77">
  <si>
    <t>#</t>
  </si>
  <si>
    <t>ganz.</t>
  </si>
  <si>
    <t>raod.</t>
  </si>
  <si>
    <t>masala, l</t>
  </si>
  <si>
    <t>xelfasi, l</t>
  </si>
  <si>
    <t>jami, larebSi</t>
  </si>
  <si>
    <t>erT. fasi</t>
  </si>
  <si>
    <t>jami</t>
  </si>
  <si>
    <t>m2</t>
  </si>
  <si>
    <t>c</t>
  </si>
  <si>
    <t>sul:</t>
  </si>
  <si>
    <t>gegmiuri dagroveba</t>
  </si>
  <si>
    <t>dRg</t>
  </si>
  <si>
    <t>k/sT</t>
  </si>
  <si>
    <t>samuSaosa da masalebis dasaxeleba</t>
  </si>
  <si>
    <t>satransporto xarjebi masalidan</t>
  </si>
  <si>
    <t>mayurebelTa darbazSi iatakidan amortizebuli linoleumis demontaJi</t>
  </si>
  <si>
    <t>100m2</t>
  </si>
  <si>
    <t>darbazSi mayurebelTa skamebis demontaJi</t>
  </si>
  <si>
    <t>Sromis danaxarji 0,515 X0,7</t>
  </si>
  <si>
    <t xml:space="preserve">Sromis danaxarji </t>
  </si>
  <si>
    <t xml:space="preserve">faneris filebis demontaJi scenis kedlebidan </t>
  </si>
  <si>
    <t>10 m2</t>
  </si>
  <si>
    <t>faneris filebis demontaJi scenis Weridan</t>
  </si>
  <si>
    <t>darbazSi mayurebelTa skamebis montaJi</t>
  </si>
  <si>
    <t>skami Teatris 60X60sm</t>
  </si>
  <si>
    <t>TviTmxraxni WanWiki sayeluriT 7,5sm</t>
  </si>
  <si>
    <t>komp</t>
  </si>
  <si>
    <t>mayurebelTa darbazSi iatakze axali xaliCis montaJi</t>
  </si>
  <si>
    <t xml:space="preserve">xaliCa cecxlgamZle </t>
  </si>
  <si>
    <t>scenaze iatakze axali kauCukis lineleumis montaJi</t>
  </si>
  <si>
    <t>mdf-s filebis montaJi scenis Werze da kedelze</t>
  </si>
  <si>
    <t>Sromis danaxarji k1,5</t>
  </si>
  <si>
    <t>liTonis orfrTiani ormagi karebis montaJi</t>
  </si>
  <si>
    <t>kari 1,3X2,3m 2c 1,47X2,40</t>
  </si>
  <si>
    <t xml:space="preserve">liTonis orfrTiani (ormxrivi SemosviT) 1,47X2,4 , </t>
  </si>
  <si>
    <t xml:space="preserve">xanZarmedegi sasceno fardebi </t>
  </si>
  <si>
    <t>baxrama</t>
  </si>
  <si>
    <t>fardebis dizaini</t>
  </si>
  <si>
    <t>karis blokebis demontaJi</t>
  </si>
  <si>
    <t>xanZarmedegi sasceno fardebis Sekerva (sada nakecebiT) da mowyoba</t>
  </si>
  <si>
    <t>wina fardis Zravi, uxmo distanciuri marTvis meqanizmiT</t>
  </si>
  <si>
    <t>Zravi, uxmo distanciuri marTvis meqanizmiT</t>
  </si>
  <si>
    <t>parteridan asasvleli kibeebis mowyoba mdf-is masaliT</t>
  </si>
  <si>
    <t>mdf-s fila muxis SponiT 18mm</t>
  </si>
  <si>
    <t>kauCukis linoleumi 3mm  ori fena</t>
  </si>
  <si>
    <t xml:space="preserve">mdf-s karebis montaJi CarCoTi da saketiT   muxis SponiT xmagaumtari, </t>
  </si>
  <si>
    <t>kari 1,95X2,25 m  1,90X2,3m 1,6X2,15m 1,55X2,15m 2,0X0,8m 2c</t>
  </si>
  <si>
    <t xml:space="preserve">mdf karebis montaJi </t>
  </si>
  <si>
    <t>m3</t>
  </si>
  <si>
    <t>kg</t>
  </si>
  <si>
    <t>liTonis naWedebi</t>
  </si>
  <si>
    <t>xis masala mSrali</t>
  </si>
  <si>
    <t>v2</t>
  </si>
  <si>
    <t>fardis mamoZravebeli meqanizmi</t>
  </si>
  <si>
    <t>wina fardis mamoZravebeli meqanizmis mowyoba</t>
  </si>
  <si>
    <t>saxanZro usafrTxoebis karadis montaJi cecxlgamZle SlangiTa da onkaniT.</t>
  </si>
  <si>
    <t>saxanZro usafrTxoebis karada cecxlgamZle SlangiTa da onkaniT.</t>
  </si>
  <si>
    <t>zednadebi xarjebi xelfasidan:</t>
  </si>
  <si>
    <t xml:space="preserve">zednadebi xarjebi </t>
  </si>
  <si>
    <t>zugdidis municipalitetis musikalur-qoreografiuli centri `odiSi~-s</t>
  </si>
  <si>
    <t xml:space="preserve"> kulturis saxlis sakoncerto darbazis sareabilitacio samuSaoebis </t>
  </si>
  <si>
    <t>sul jami I</t>
  </si>
  <si>
    <t>II. avejis, inventarisa da sasceno mowyobilobebis montaJi</t>
  </si>
  <si>
    <t>1. sademontaJo samuSaoebi</t>
  </si>
  <si>
    <t>2. samontaJo samuSaioebi</t>
  </si>
  <si>
    <t>2. samSeneblo samuSaoebi</t>
  </si>
  <si>
    <t>sul jami 1:</t>
  </si>
  <si>
    <t>sul jami 2:</t>
  </si>
  <si>
    <t xml:space="preserve">                                  jami 1_2:</t>
  </si>
  <si>
    <t>sul: I-II Tavis jami:</t>
  </si>
  <si>
    <t>I. samSeneblo-sareabilitacio samuSaoebi.</t>
  </si>
  <si>
    <t>gauTvaliswinebeli xarjebi</t>
  </si>
  <si>
    <t>saeqsperto xarjebi</t>
  </si>
  <si>
    <t xml:space="preserve"> x a r j T a R r i c x v a</t>
  </si>
  <si>
    <t>SeniSvna: gauTvaliswinebeli Tanxebis gaxarjva unda moxdes SemsyidvelTan SeTanxmebiT. Aseve, gamarjvebulma xarjTaRricxvaSi unda gaiTvaliswinos samuSaoebis eqspertizis Tanxebi.</t>
  </si>
  <si>
    <t>%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</si>
</sst>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* #,##0.0_р_._-;\-* #,##0.0_р_._-;_-* &quot;-&quot;??_р_._-;_-@_-"/>
    <numFmt numFmtId="181" formatCode="_(* #,##0_);_(* \(#,##0\);_(* &quot;-&quot;??_);_(@_)"/>
    <numFmt numFmtId="182" formatCode="_(* #,##0.0_);_(* \(#,##0.0\);_(* &quot;-&quot;??_);_(@_)"/>
    <numFmt numFmtId="183" formatCode="#,##0.000"/>
    <numFmt numFmtId="184" formatCode="#,##0.0"/>
    <numFmt numFmtId="185" formatCode="_-* #,##0.0_-;\-* #,##0.0_-;_-* &quot;-&quot;?_-;_-@_-"/>
    <numFmt numFmtId="186" formatCode="0.0"/>
    <numFmt numFmtId="187" formatCode="0.000"/>
    <numFmt numFmtId="188" formatCode="0.0%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_-* #,##0.0\ _L_a_r_i_-;\-* #,##0.0\ _L_a_r_i_-;_-* &quot;-&quot;?\ _L_a_r_i_-;_-@_-"/>
    <numFmt numFmtId="194" formatCode="#,##0.0000"/>
    <numFmt numFmtId="195" formatCode="0.0000"/>
    <numFmt numFmtId="196" formatCode="0.00000"/>
  </numFmts>
  <fonts count="50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b/>
      <u val="single"/>
      <sz val="10"/>
      <name val="AcadNusx"/>
      <family val="0"/>
    </font>
    <font>
      <b/>
      <sz val="10"/>
      <color indexed="10"/>
      <name val="AcadNusx"/>
      <family val="0"/>
    </font>
    <font>
      <u val="single"/>
      <sz val="10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b/>
      <u val="single"/>
      <sz val="11"/>
      <color indexed="10"/>
      <name val="AcadNusx"/>
      <family val="0"/>
    </font>
    <font>
      <sz val="8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0"/>
      <name val="Grigolia"/>
      <family val="0"/>
    </font>
    <font>
      <sz val="10"/>
      <name val="Arial Cyr"/>
      <family val="0"/>
    </font>
    <font>
      <b/>
      <sz val="11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>
      <alignment/>
      <protection/>
    </xf>
  </cellStyleXfs>
  <cellXfs count="10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81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81" fontId="2" fillId="33" borderId="10" xfId="44" applyNumberFormat="1" applyFont="1" applyFill="1" applyBorder="1" applyAlignment="1" applyProtection="1">
      <alignment horizontal="center" vertical="center"/>
      <protection/>
    </xf>
    <xf numFmtId="181" fontId="2" fillId="33" borderId="10" xfId="44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4" fontId="1" fillId="33" borderId="10" xfId="42" applyNumberFormat="1" applyFont="1" applyFill="1" applyBorder="1" applyAlignment="1" applyProtection="1">
      <alignment horizontal="center" vertical="center"/>
      <protection/>
    </xf>
    <xf numFmtId="4" fontId="1" fillId="33" borderId="10" xfId="44" applyNumberFormat="1" applyFont="1" applyFill="1" applyBorder="1" applyAlignment="1" applyProtection="1">
      <alignment horizontal="center" vertical="center"/>
      <protection locked="0"/>
    </xf>
    <xf numFmtId="4" fontId="1" fillId="33" borderId="10" xfId="44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4" fontId="2" fillId="33" borderId="10" xfId="44" applyNumberFormat="1" applyFont="1" applyFill="1" applyBorder="1" applyAlignment="1" applyProtection="1">
      <alignment horizontal="center" vertical="center"/>
      <protection/>
    </xf>
    <xf numFmtId="43" fontId="4" fillId="33" borderId="10" xfId="44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43" fontId="1" fillId="33" borderId="10" xfId="44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43" fontId="2" fillId="33" borderId="10" xfId="44" applyFont="1" applyFill="1" applyBorder="1" applyAlignment="1" applyProtection="1">
      <alignment horizontal="right" vertical="center"/>
      <protection/>
    </xf>
    <xf numFmtId="181" fontId="2" fillId="33" borderId="10" xfId="44" applyNumberFormat="1" applyFont="1" applyFill="1" applyBorder="1" applyAlignment="1" applyProtection="1">
      <alignment vertical="center"/>
      <protection/>
    </xf>
    <xf numFmtId="182" fontId="2" fillId="33" borderId="10" xfId="44" applyNumberFormat="1" applyFont="1" applyFill="1" applyBorder="1" applyAlignment="1" applyProtection="1">
      <alignment vertical="center"/>
      <protection/>
    </xf>
    <xf numFmtId="182" fontId="2" fillId="33" borderId="11" xfId="44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43" fontId="5" fillId="33" borderId="10" xfId="44" applyFont="1" applyFill="1" applyBorder="1" applyAlignment="1" applyProtection="1">
      <alignment horizontal="right" vertical="center"/>
      <protection/>
    </xf>
    <xf numFmtId="43" fontId="5" fillId="33" borderId="10" xfId="44" applyFont="1" applyFill="1" applyBorder="1" applyAlignment="1" applyProtection="1">
      <alignment vertical="center"/>
      <protection/>
    </xf>
    <xf numFmtId="43" fontId="5" fillId="33" borderId="10" xfId="44" applyFont="1" applyFill="1" applyBorder="1" applyAlignment="1" applyProtection="1">
      <alignment horizontal="center" vertical="center"/>
      <protection/>
    </xf>
    <xf numFmtId="43" fontId="1" fillId="33" borderId="10" xfId="44" applyFont="1" applyFill="1" applyBorder="1" applyAlignment="1" applyProtection="1">
      <alignment horizontal="right" vertical="center"/>
      <protection/>
    </xf>
    <xf numFmtId="43" fontId="1" fillId="33" borderId="10" xfId="44" applyFont="1" applyFill="1" applyBorder="1" applyAlignment="1" applyProtection="1">
      <alignment vertical="center"/>
      <protection/>
    </xf>
    <xf numFmtId="43" fontId="1" fillId="33" borderId="11" xfId="44" applyFont="1" applyFill="1" applyBorder="1" applyAlignment="1" applyProtection="1">
      <alignment horizontal="center" vertical="center"/>
      <protection/>
    </xf>
    <xf numFmtId="43" fontId="5" fillId="33" borderId="11" xfId="44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horizontal="right" vertical="center"/>
      <protection/>
    </xf>
    <xf numFmtId="180" fontId="1" fillId="33" borderId="0" xfId="0" applyNumberFormat="1" applyFont="1" applyFill="1" applyAlignment="1" applyProtection="1">
      <alignment vertical="center"/>
      <protection/>
    </xf>
    <xf numFmtId="180" fontId="1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9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4" fontId="1" fillId="34" borderId="10" xfId="42" applyNumberFormat="1" applyFont="1" applyFill="1" applyBorder="1" applyAlignment="1" applyProtection="1">
      <alignment horizontal="center" vertical="center"/>
      <protection/>
    </xf>
    <xf numFmtId="4" fontId="1" fillId="34" borderId="10" xfId="44" applyNumberFormat="1" applyFont="1" applyFill="1" applyBorder="1" applyAlignment="1" applyProtection="1">
      <alignment horizontal="center" vertical="center"/>
      <protection locked="0"/>
    </xf>
    <xf numFmtId="4" fontId="1" fillId="34" borderId="10" xfId="44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18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center"/>
    </xf>
    <xf numFmtId="0" fontId="13" fillId="0" borderId="12" xfId="0" applyFont="1" applyBorder="1" applyAlignment="1">
      <alignment vertical="top"/>
    </xf>
    <xf numFmtId="49" fontId="13" fillId="0" borderId="10" xfId="0" applyNumberFormat="1" applyFont="1" applyBorder="1" applyAlignment="1">
      <alignment vertical="top" wrapText="1"/>
    </xf>
    <xf numFmtId="184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4" fontId="2" fillId="33" borderId="10" xfId="42" applyNumberFormat="1" applyFont="1" applyFill="1" applyBorder="1" applyAlignment="1" applyProtection="1">
      <alignment horizontal="center" vertical="center"/>
      <protection/>
    </xf>
    <xf numFmtId="4" fontId="2" fillId="33" borderId="10" xfId="44" applyNumberFormat="1" applyFont="1" applyFill="1" applyBorder="1" applyAlignment="1" applyProtection="1">
      <alignment horizontal="center" vertical="center"/>
      <protection locked="0"/>
    </xf>
    <xf numFmtId="184" fontId="1" fillId="33" borderId="10" xfId="44" applyNumberFormat="1" applyFont="1" applyFill="1" applyBorder="1" applyAlignment="1" applyProtection="1">
      <alignment horizontal="center" vertical="center"/>
      <protection/>
    </xf>
    <xf numFmtId="184" fontId="2" fillId="33" borderId="10" xfId="44" applyNumberFormat="1" applyFon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0" xfId="44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" fillId="33" borderId="13" xfId="0" applyFont="1" applyFill="1" applyBorder="1" applyAlignment="1" applyProtection="1">
      <alignment vertical="top"/>
      <protection/>
    </xf>
    <xf numFmtId="0" fontId="1" fillId="33" borderId="12" xfId="0" applyFont="1" applyFill="1" applyBorder="1" applyAlignment="1" applyProtection="1">
      <alignment vertical="top"/>
      <protection/>
    </xf>
    <xf numFmtId="0" fontId="1" fillId="33" borderId="14" xfId="0" applyFont="1" applyFill="1" applyBorder="1" applyAlignment="1" applyProtection="1">
      <alignment vertical="top"/>
      <protection/>
    </xf>
    <xf numFmtId="186" fontId="2" fillId="33" borderId="10" xfId="44" applyNumberFormat="1" applyFont="1" applyFill="1" applyBorder="1" applyAlignment="1" applyProtection="1">
      <alignment horizontal="center" vertical="center"/>
      <protection/>
    </xf>
    <xf numFmtId="186" fontId="2" fillId="33" borderId="10" xfId="44" applyNumberFormat="1" applyFont="1" applyFill="1" applyBorder="1" applyAlignment="1" applyProtection="1">
      <alignment horizontal="right" vertical="center"/>
      <protection/>
    </xf>
    <xf numFmtId="181" fontId="1" fillId="33" borderId="10" xfId="44" applyNumberFormat="1" applyFont="1" applyFill="1" applyBorder="1" applyAlignment="1" applyProtection="1">
      <alignment horizontal="right" vertical="center"/>
      <protection/>
    </xf>
    <xf numFmtId="181" fontId="1" fillId="33" borderId="10" xfId="44" applyNumberFormat="1" applyFont="1" applyFill="1" applyBorder="1" applyAlignment="1" applyProtection="1">
      <alignment vertical="center"/>
      <protection/>
    </xf>
    <xf numFmtId="0" fontId="13" fillId="0" borderId="12" xfId="0" applyFont="1" applyBorder="1" applyAlignment="1">
      <alignment horizontal="center" vertical="top"/>
    </xf>
    <xf numFmtId="0" fontId="2" fillId="33" borderId="10" xfId="44" applyNumberFormat="1" applyFont="1" applyFill="1" applyBorder="1" applyAlignment="1" applyProtection="1">
      <alignment vertical="center"/>
      <protection/>
    </xf>
    <xf numFmtId="0" fontId="5" fillId="33" borderId="10" xfId="44" applyNumberFormat="1" applyFont="1" applyFill="1" applyBorder="1" applyAlignment="1" applyProtection="1">
      <alignment vertical="center"/>
      <protection/>
    </xf>
    <xf numFmtId="0" fontId="1" fillId="33" borderId="10" xfId="44" applyNumberFormat="1" applyFont="1" applyFill="1" applyBorder="1" applyAlignment="1" applyProtection="1">
      <alignment vertical="center"/>
      <protection/>
    </xf>
    <xf numFmtId="0" fontId="2" fillId="33" borderId="10" xfId="44" applyNumberFormat="1" applyFont="1" applyFill="1" applyBorder="1" applyAlignment="1" applyProtection="1">
      <alignment horizontal="center" vertical="center"/>
      <protection/>
    </xf>
    <xf numFmtId="2" fontId="5" fillId="33" borderId="10" xfId="44" applyNumberFormat="1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4" fontId="12" fillId="33" borderId="15" xfId="0" applyNumberFormat="1" applyFont="1" applyFill="1" applyBorder="1" applyAlignment="1" applyProtection="1">
      <alignment horizontal="left" vertical="center"/>
      <protection/>
    </xf>
    <xf numFmtId="4" fontId="2" fillId="33" borderId="10" xfId="44" applyNumberFormat="1" applyFont="1" applyFill="1" applyBorder="1" applyAlignment="1" applyProtection="1">
      <alignment horizontal="right" vertical="center"/>
      <protection/>
    </xf>
    <xf numFmtId="4" fontId="1" fillId="33" borderId="10" xfId="44" applyNumberFormat="1" applyFont="1" applyFill="1" applyBorder="1" applyAlignment="1" applyProtection="1">
      <alignment horizontal="right" vertical="center"/>
      <protection/>
    </xf>
    <xf numFmtId="184" fontId="2" fillId="33" borderId="10" xfId="44" applyNumberFormat="1" applyFont="1" applyFill="1" applyBorder="1" applyAlignment="1" applyProtection="1">
      <alignment horizontal="right" vertical="center"/>
      <protection/>
    </xf>
    <xf numFmtId="184" fontId="1" fillId="33" borderId="10" xfId="44" applyNumberFormat="1" applyFont="1" applyFill="1" applyBorder="1" applyAlignment="1" applyProtection="1">
      <alignment horizontal="right" vertical="center"/>
      <protection/>
    </xf>
    <xf numFmtId="181" fontId="2" fillId="33" borderId="10" xfId="44" applyNumberFormat="1" applyFont="1" applyFill="1" applyBorder="1" applyAlignment="1" applyProtection="1">
      <alignment horizontal="right" vertical="center"/>
      <protection/>
    </xf>
    <xf numFmtId="182" fontId="2" fillId="33" borderId="10" xfId="44" applyNumberFormat="1" applyFont="1" applyFill="1" applyBorder="1" applyAlignment="1" applyProtection="1">
      <alignment horizontal="right" vertical="center"/>
      <protection/>
    </xf>
    <xf numFmtId="2" fontId="2" fillId="33" borderId="10" xfId="44" applyNumberFormat="1" applyFont="1" applyFill="1" applyBorder="1" applyAlignment="1" applyProtection="1">
      <alignment horizontal="right" vertical="center"/>
      <protection/>
    </xf>
    <xf numFmtId="2" fontId="1" fillId="33" borderId="10" xfId="44" applyNumberFormat="1" applyFont="1" applyFill="1" applyBorder="1" applyAlignment="1" applyProtection="1">
      <alignment horizontal="right" vertical="center"/>
      <protection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left" vertical="center" wrapText="1"/>
    </xf>
    <xf numFmtId="0" fontId="11" fillId="33" borderId="0" xfId="0" applyFont="1" applyFill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6" zoomScaleNormal="96" zoomScalePageLayoutView="0" workbookViewId="0" topLeftCell="A1">
      <selection activeCell="P70" sqref="P7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52.140625" style="1" customWidth="1"/>
    <col min="4" max="4" width="7.28125" style="1" customWidth="1"/>
    <col min="5" max="5" width="6.8515625" style="1" customWidth="1"/>
    <col min="6" max="6" width="7.8515625" style="1" customWidth="1"/>
    <col min="7" max="7" width="9.00390625" style="1" customWidth="1"/>
    <col min="8" max="8" width="9.28125" style="1" customWidth="1"/>
    <col min="9" max="9" width="8.57421875" style="1" customWidth="1"/>
    <col min="10" max="10" width="10.140625" style="1" customWidth="1"/>
    <col min="11" max="11" width="11.140625" style="1" customWidth="1"/>
    <col min="12" max="16384" width="9.140625" style="1" customWidth="1"/>
  </cols>
  <sheetData>
    <row r="1" spans="1:11" ht="2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1">
      <c r="A2" s="101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1">
      <c r="A3" s="101" t="s">
        <v>74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6.5">
      <c r="A4" s="42"/>
      <c r="B4" s="43"/>
      <c r="C4" s="43"/>
      <c r="D4" s="43"/>
      <c r="E4" s="43"/>
      <c r="F4" s="43"/>
      <c r="G4" s="38"/>
      <c r="H4" s="40"/>
      <c r="I4" s="38"/>
      <c r="J4" s="41"/>
      <c r="K4" s="38"/>
    </row>
    <row r="5" spans="1:11" ht="16.5">
      <c r="A5" s="104"/>
      <c r="B5" s="105"/>
      <c r="C5" s="105"/>
      <c r="D5" s="44"/>
      <c r="E5" s="44"/>
      <c r="F5" s="45"/>
      <c r="G5" s="45"/>
      <c r="H5" s="45"/>
      <c r="I5" s="45"/>
      <c r="J5" s="41"/>
      <c r="K5" s="38"/>
    </row>
    <row r="6" spans="1:11" ht="15.75">
      <c r="A6" s="38"/>
      <c r="B6" s="38"/>
      <c r="C6" s="39"/>
      <c r="D6" s="46"/>
      <c r="E6" s="99"/>
      <c r="F6" s="99"/>
      <c r="G6" s="99"/>
      <c r="H6" s="99"/>
      <c r="I6" s="99"/>
      <c r="J6" s="86"/>
      <c r="K6" s="55"/>
    </row>
    <row r="7" spans="1:11" ht="15.75">
      <c r="A7" s="106" t="s">
        <v>0</v>
      </c>
      <c r="B7" s="96"/>
      <c r="C7" s="107" t="s">
        <v>14</v>
      </c>
      <c r="D7" s="96" t="s">
        <v>1</v>
      </c>
      <c r="E7" s="97"/>
      <c r="F7" s="96" t="s">
        <v>2</v>
      </c>
      <c r="G7" s="96" t="s">
        <v>3</v>
      </c>
      <c r="H7" s="96"/>
      <c r="I7" s="96" t="s">
        <v>4</v>
      </c>
      <c r="J7" s="96"/>
      <c r="K7" s="102" t="s">
        <v>5</v>
      </c>
    </row>
    <row r="8" spans="1:11" ht="31.5">
      <c r="A8" s="106"/>
      <c r="B8" s="96"/>
      <c r="C8" s="107"/>
      <c r="D8" s="96"/>
      <c r="E8" s="98"/>
      <c r="F8" s="96"/>
      <c r="G8" s="53" t="s">
        <v>6</v>
      </c>
      <c r="H8" s="54" t="s">
        <v>7</v>
      </c>
      <c r="I8" s="53" t="s">
        <v>6</v>
      </c>
      <c r="J8" s="54" t="s">
        <v>7</v>
      </c>
      <c r="K8" s="103"/>
    </row>
    <row r="9" spans="1:11" ht="13.5">
      <c r="A9" s="2"/>
      <c r="B9" s="2">
        <v>1</v>
      </c>
      <c r="C9" s="3">
        <v>2</v>
      </c>
      <c r="D9" s="2">
        <v>3</v>
      </c>
      <c r="E9" s="2"/>
      <c r="F9" s="4">
        <v>4</v>
      </c>
      <c r="G9" s="5">
        <v>5</v>
      </c>
      <c r="H9" s="6">
        <v>6</v>
      </c>
      <c r="I9" s="7">
        <v>7</v>
      </c>
      <c r="J9" s="6">
        <v>8</v>
      </c>
      <c r="K9" s="6">
        <v>11</v>
      </c>
    </row>
    <row r="10" spans="1:11" ht="30" customHeight="1">
      <c r="A10" s="8"/>
      <c r="B10" s="8"/>
      <c r="C10" s="84" t="s">
        <v>71</v>
      </c>
      <c r="D10" s="49"/>
      <c r="E10" s="49"/>
      <c r="F10" s="50"/>
      <c r="G10" s="51"/>
      <c r="H10" s="52"/>
      <c r="I10" s="51"/>
      <c r="J10" s="52"/>
      <c r="K10" s="52"/>
    </row>
    <row r="11" spans="1:11" ht="17.25" customHeight="1">
      <c r="A11" s="8"/>
      <c r="B11" s="8"/>
      <c r="C11" s="59" t="s">
        <v>64</v>
      </c>
      <c r="D11" s="49"/>
      <c r="E11" s="49"/>
      <c r="F11" s="50"/>
      <c r="G11" s="51"/>
      <c r="H11" s="52"/>
      <c r="I11" s="51"/>
      <c r="J11" s="52"/>
      <c r="K11" s="52"/>
    </row>
    <row r="12" spans="1:11" ht="27">
      <c r="A12" s="12">
        <v>1</v>
      </c>
      <c r="B12" s="3"/>
      <c r="C12" s="16" t="s">
        <v>21</v>
      </c>
      <c r="D12" s="8" t="s">
        <v>22</v>
      </c>
      <c r="E12" s="8"/>
      <c r="F12" s="20">
        <v>5.4</v>
      </c>
      <c r="G12" s="11"/>
      <c r="H12" s="11"/>
      <c r="I12" s="11"/>
      <c r="J12" s="18">
        <f>J13</f>
        <v>0</v>
      </c>
      <c r="K12" s="87">
        <f>K13</f>
        <v>0</v>
      </c>
    </row>
    <row r="13" spans="1:11" ht="13.5">
      <c r="A13" s="15"/>
      <c r="B13" s="8"/>
      <c r="C13" s="13" t="s">
        <v>20</v>
      </c>
      <c r="D13" s="8" t="s">
        <v>13</v>
      </c>
      <c r="E13" s="8">
        <v>0.78</v>
      </c>
      <c r="F13" s="9">
        <f>E13*F12</f>
        <v>4.212000000000001</v>
      </c>
      <c r="G13" s="10"/>
      <c r="H13" s="11"/>
      <c r="I13" s="10"/>
      <c r="J13" s="11">
        <f>I13*F13</f>
        <v>0</v>
      </c>
      <c r="K13" s="88">
        <f>J13+H13</f>
        <v>0</v>
      </c>
    </row>
    <row r="14" spans="1:11" ht="13.5">
      <c r="A14" s="72">
        <v>2</v>
      </c>
      <c r="B14" s="3"/>
      <c r="C14" s="16" t="s">
        <v>23</v>
      </c>
      <c r="D14" s="2" t="s">
        <v>22</v>
      </c>
      <c r="E14" s="2"/>
      <c r="F14" s="60">
        <v>4.6</v>
      </c>
      <c r="G14" s="61"/>
      <c r="H14" s="18"/>
      <c r="I14" s="61"/>
      <c r="J14" s="18">
        <f>J15</f>
        <v>0</v>
      </c>
      <c r="K14" s="87">
        <f>K15</f>
        <v>0</v>
      </c>
    </row>
    <row r="15" spans="1:11" ht="13.5">
      <c r="A15" s="71"/>
      <c r="B15" s="8"/>
      <c r="C15" s="13" t="s">
        <v>20</v>
      </c>
      <c r="D15" s="8" t="s">
        <v>13</v>
      </c>
      <c r="E15" s="8">
        <v>1.2</v>
      </c>
      <c r="F15" s="9">
        <f>E15*F14</f>
        <v>5.52</v>
      </c>
      <c r="G15" s="10"/>
      <c r="H15" s="11"/>
      <c r="I15" s="10"/>
      <c r="J15" s="11">
        <f>I15*F15</f>
        <v>0</v>
      </c>
      <c r="K15" s="88">
        <f>J15+H15</f>
        <v>0</v>
      </c>
    </row>
    <row r="16" spans="1:11" ht="13.5">
      <c r="A16" s="73">
        <v>3</v>
      </c>
      <c r="B16" s="3"/>
      <c r="C16" s="16" t="s">
        <v>39</v>
      </c>
      <c r="D16" s="2" t="s">
        <v>9</v>
      </c>
      <c r="E16" s="2"/>
      <c r="F16" s="60">
        <v>10</v>
      </c>
      <c r="G16" s="61"/>
      <c r="H16" s="18"/>
      <c r="I16" s="61"/>
      <c r="J16" s="18">
        <f>J17</f>
        <v>0</v>
      </c>
      <c r="K16" s="87">
        <f>K17</f>
        <v>0</v>
      </c>
    </row>
    <row r="17" spans="1:11" ht="13.5">
      <c r="A17" s="73"/>
      <c r="B17" s="8"/>
      <c r="C17" s="13" t="s">
        <v>20</v>
      </c>
      <c r="D17" s="8" t="s">
        <v>13</v>
      </c>
      <c r="E17" s="8">
        <v>0.54</v>
      </c>
      <c r="F17" s="9">
        <f>E17*F16</f>
        <v>5.4</v>
      </c>
      <c r="G17" s="10"/>
      <c r="H17" s="11"/>
      <c r="I17" s="10"/>
      <c r="J17" s="11">
        <f>I17*F17</f>
        <v>0</v>
      </c>
      <c r="K17" s="88">
        <f>J17+H17</f>
        <v>0</v>
      </c>
    </row>
    <row r="18" spans="1:11" ht="13.5">
      <c r="A18" s="73"/>
      <c r="B18" s="47"/>
      <c r="C18" s="21" t="s">
        <v>67</v>
      </c>
      <c r="D18" s="8"/>
      <c r="E18" s="8"/>
      <c r="F18" s="9"/>
      <c r="G18" s="10"/>
      <c r="H18" s="11"/>
      <c r="I18" s="10"/>
      <c r="J18" s="18">
        <f>J16+J14+J12</f>
        <v>0</v>
      </c>
      <c r="K18" s="87">
        <f>K16+K14+K12</f>
        <v>0</v>
      </c>
    </row>
    <row r="19" spans="1:11" ht="18.75" customHeight="1">
      <c r="A19" s="73"/>
      <c r="B19" s="47"/>
      <c r="C19" s="59" t="s">
        <v>66</v>
      </c>
      <c r="D19" s="8"/>
      <c r="E19" s="8"/>
      <c r="F19" s="9"/>
      <c r="G19" s="10"/>
      <c r="H19" s="11"/>
      <c r="I19" s="10"/>
      <c r="J19" s="18"/>
      <c r="K19" s="87"/>
    </row>
    <row r="20" spans="1:11" ht="27">
      <c r="A20" s="12">
        <v>1</v>
      </c>
      <c r="B20" s="3"/>
      <c r="C20" s="16" t="s">
        <v>31</v>
      </c>
      <c r="D20" s="2" t="s">
        <v>8</v>
      </c>
      <c r="E20" s="2"/>
      <c r="F20" s="60">
        <v>100</v>
      </c>
      <c r="G20" s="61"/>
      <c r="H20" s="63">
        <f>H21+H22</f>
        <v>0</v>
      </c>
      <c r="I20" s="18"/>
      <c r="J20" s="18">
        <f>J21+J22</f>
        <v>0</v>
      </c>
      <c r="K20" s="87">
        <f>K21+K22</f>
        <v>0</v>
      </c>
    </row>
    <row r="21" spans="1:11" ht="13.5">
      <c r="A21" s="12"/>
      <c r="B21" s="8"/>
      <c r="C21" s="13" t="s">
        <v>20</v>
      </c>
      <c r="D21" s="8" t="s">
        <v>13</v>
      </c>
      <c r="E21" s="8">
        <v>0.7</v>
      </c>
      <c r="F21" s="9">
        <f>E21*F20</f>
        <v>70</v>
      </c>
      <c r="G21" s="10"/>
      <c r="H21" s="11"/>
      <c r="I21" s="10"/>
      <c r="J21" s="11">
        <f>I21*F21</f>
        <v>0</v>
      </c>
      <c r="K21" s="88">
        <f>J21+H21</f>
        <v>0</v>
      </c>
    </row>
    <row r="22" spans="1:11" ht="13.5">
      <c r="A22" s="12"/>
      <c r="B22" s="8"/>
      <c r="C22" s="14" t="s">
        <v>44</v>
      </c>
      <c r="D22" s="8" t="s">
        <v>8</v>
      </c>
      <c r="E22" s="8">
        <v>1.01</v>
      </c>
      <c r="F22" s="9">
        <f>E22*F20</f>
        <v>101</v>
      </c>
      <c r="G22" s="10"/>
      <c r="H22" s="11">
        <f>G22*F22</f>
        <v>0</v>
      </c>
      <c r="I22" s="10"/>
      <c r="J22" s="11"/>
      <c r="K22" s="88">
        <f>J22+H22</f>
        <v>0</v>
      </c>
    </row>
    <row r="23" spans="1:11" ht="27">
      <c r="A23" s="15">
        <v>2</v>
      </c>
      <c r="B23" s="3"/>
      <c r="C23" s="16" t="s">
        <v>46</v>
      </c>
      <c r="D23" s="2" t="s">
        <v>8</v>
      </c>
      <c r="E23" s="17"/>
      <c r="F23" s="64">
        <v>18.74</v>
      </c>
      <c r="G23" s="18"/>
      <c r="H23" s="18">
        <f>H24+H25</f>
        <v>0</v>
      </c>
      <c r="I23" s="18"/>
      <c r="J23" s="18">
        <f>J24+J25</f>
        <v>0</v>
      </c>
      <c r="K23" s="87">
        <f>K24+K25</f>
        <v>0</v>
      </c>
    </row>
    <row r="24" spans="1:11" ht="13.5">
      <c r="A24" s="12"/>
      <c r="B24" s="8"/>
      <c r="C24" s="13" t="s">
        <v>32</v>
      </c>
      <c r="D24" s="8" t="s">
        <v>13</v>
      </c>
      <c r="E24" s="8">
        <v>1.44</v>
      </c>
      <c r="F24" s="9">
        <f>E24*F23</f>
        <v>26.985599999999998</v>
      </c>
      <c r="G24" s="10"/>
      <c r="H24" s="11"/>
      <c r="I24" s="10"/>
      <c r="J24" s="11">
        <f>I24*F24</f>
        <v>0</v>
      </c>
      <c r="K24" s="88">
        <f>J24+H24</f>
        <v>0</v>
      </c>
    </row>
    <row r="25" spans="1:11" ht="27">
      <c r="A25" s="12"/>
      <c r="B25" s="47"/>
      <c r="C25" s="13" t="s">
        <v>47</v>
      </c>
      <c r="D25" s="8" t="s">
        <v>8</v>
      </c>
      <c r="E25" s="8"/>
      <c r="F25" s="20">
        <v>15.54</v>
      </c>
      <c r="G25" s="11"/>
      <c r="H25" s="11">
        <f>G25*F25</f>
        <v>0</v>
      </c>
      <c r="I25" s="11"/>
      <c r="J25" s="11"/>
      <c r="K25" s="88">
        <f>J25+H25</f>
        <v>0</v>
      </c>
    </row>
    <row r="26" spans="1:11" ht="13.5">
      <c r="A26" s="12">
        <v>3</v>
      </c>
      <c r="B26" s="3"/>
      <c r="C26" s="65" t="s">
        <v>33</v>
      </c>
      <c r="D26" s="8" t="s">
        <v>8</v>
      </c>
      <c r="E26" s="8"/>
      <c r="F26" s="64">
        <v>3.53</v>
      </c>
      <c r="G26" s="11"/>
      <c r="H26" s="18">
        <f>H27+H28</f>
        <v>0</v>
      </c>
      <c r="I26" s="18"/>
      <c r="J26" s="18">
        <f>J27+J28</f>
        <v>0</v>
      </c>
      <c r="K26" s="87">
        <f>K27+K28</f>
        <v>0</v>
      </c>
    </row>
    <row r="27" spans="1:11" ht="13.5">
      <c r="A27" s="12"/>
      <c r="B27" s="57"/>
      <c r="C27" s="13" t="s">
        <v>20</v>
      </c>
      <c r="D27" s="8" t="s">
        <v>13</v>
      </c>
      <c r="E27" s="8">
        <v>1.74</v>
      </c>
      <c r="F27" s="9">
        <f>E27*F26</f>
        <v>6.1422</v>
      </c>
      <c r="G27" s="10"/>
      <c r="H27" s="11"/>
      <c r="I27" s="10"/>
      <c r="J27" s="11">
        <f>I27*F27</f>
        <v>0</v>
      </c>
      <c r="K27" s="88">
        <f>J27+H27</f>
        <v>0</v>
      </c>
    </row>
    <row r="28" spans="1:11" ht="13.5">
      <c r="A28" s="12"/>
      <c r="B28" s="68"/>
      <c r="C28" s="69" t="s">
        <v>35</v>
      </c>
      <c r="D28" s="70" t="s">
        <v>8</v>
      </c>
      <c r="E28" s="70"/>
      <c r="F28" s="20">
        <v>3.53</v>
      </c>
      <c r="G28" s="11"/>
      <c r="H28" s="11">
        <f>G28*F28</f>
        <v>0</v>
      </c>
      <c r="I28" s="11"/>
      <c r="J28" s="11"/>
      <c r="K28" s="88">
        <f>J28+H28</f>
        <v>0</v>
      </c>
    </row>
    <row r="29" spans="1:11" ht="13.5">
      <c r="A29" s="12">
        <v>4</v>
      </c>
      <c r="B29" s="3"/>
      <c r="C29" s="16" t="s">
        <v>48</v>
      </c>
      <c r="D29" s="2" t="s">
        <v>8</v>
      </c>
      <c r="E29" s="17"/>
      <c r="F29" s="64">
        <v>9.51</v>
      </c>
      <c r="G29" s="18"/>
      <c r="H29" s="18">
        <f>H30+H31</f>
        <v>0</v>
      </c>
      <c r="I29" s="18"/>
      <c r="J29" s="18">
        <f>J30+J31</f>
        <v>0</v>
      </c>
      <c r="K29" s="89">
        <f>K30+K31</f>
        <v>0</v>
      </c>
    </row>
    <row r="30" spans="1:11" ht="13.5">
      <c r="A30" s="12"/>
      <c r="B30" s="56"/>
      <c r="C30" s="13" t="s">
        <v>20</v>
      </c>
      <c r="D30" s="8" t="s">
        <v>13</v>
      </c>
      <c r="E30" s="8">
        <v>3.6</v>
      </c>
      <c r="F30" s="9">
        <f>E30*F29</f>
        <v>34.236</v>
      </c>
      <c r="G30" s="10"/>
      <c r="H30" s="11"/>
      <c r="I30" s="10"/>
      <c r="J30" s="11">
        <f>I30*F30</f>
        <v>0</v>
      </c>
      <c r="K30" s="88">
        <f>J30+H30</f>
        <v>0</v>
      </c>
    </row>
    <row r="31" spans="1:11" ht="13.5">
      <c r="A31" s="12"/>
      <c r="B31" s="78"/>
      <c r="C31" s="13" t="s">
        <v>34</v>
      </c>
      <c r="D31" s="8" t="s">
        <v>8</v>
      </c>
      <c r="E31" s="8"/>
      <c r="F31" s="20">
        <v>9.51</v>
      </c>
      <c r="G31" s="11"/>
      <c r="H31" s="11">
        <f>G31*F31</f>
        <v>0</v>
      </c>
      <c r="I31" s="11"/>
      <c r="J31" s="11"/>
      <c r="K31" s="88">
        <f>J31+H31</f>
        <v>0</v>
      </c>
    </row>
    <row r="32" spans="1:11" ht="27">
      <c r="A32" s="12">
        <v>5</v>
      </c>
      <c r="B32" s="3"/>
      <c r="C32" s="59" t="s">
        <v>43</v>
      </c>
      <c r="D32" s="8" t="s">
        <v>9</v>
      </c>
      <c r="E32" s="8"/>
      <c r="F32" s="20">
        <v>2</v>
      </c>
      <c r="G32" s="11"/>
      <c r="H32" s="11"/>
      <c r="I32" s="11"/>
      <c r="J32" s="11"/>
      <c r="K32" s="87">
        <f>K33+K34+K35+K36</f>
        <v>0</v>
      </c>
    </row>
    <row r="33" spans="1:11" ht="13.5">
      <c r="A33" s="12"/>
      <c r="B33" s="56"/>
      <c r="C33" s="13" t="s">
        <v>20</v>
      </c>
      <c r="D33" s="8" t="s">
        <v>13</v>
      </c>
      <c r="E33" s="8">
        <v>8</v>
      </c>
      <c r="F33" s="9">
        <f>E33*F32</f>
        <v>16</v>
      </c>
      <c r="G33" s="10"/>
      <c r="H33" s="11"/>
      <c r="I33" s="10"/>
      <c r="J33" s="11">
        <f>I33*F33</f>
        <v>0</v>
      </c>
      <c r="K33" s="88">
        <f>J33+H33</f>
        <v>0</v>
      </c>
    </row>
    <row r="34" spans="1:11" ht="13.5">
      <c r="A34" s="12"/>
      <c r="B34" s="56"/>
      <c r="C34" s="13" t="s">
        <v>44</v>
      </c>
      <c r="D34" s="8" t="s">
        <v>8</v>
      </c>
      <c r="E34" s="8"/>
      <c r="F34" s="20">
        <v>8</v>
      </c>
      <c r="G34" s="11"/>
      <c r="H34" s="11">
        <f>G34*F34</f>
        <v>0</v>
      </c>
      <c r="I34" s="11"/>
      <c r="J34" s="11"/>
      <c r="K34" s="88">
        <f>J34+H34</f>
        <v>0</v>
      </c>
    </row>
    <row r="35" spans="1:11" ht="13.5">
      <c r="A35" s="12"/>
      <c r="B35" s="56"/>
      <c r="C35" s="13" t="s">
        <v>52</v>
      </c>
      <c r="D35" s="8" t="s">
        <v>49</v>
      </c>
      <c r="E35" s="8"/>
      <c r="F35" s="20">
        <v>0.15</v>
      </c>
      <c r="G35" s="11"/>
      <c r="H35" s="11">
        <f>G35*F35</f>
        <v>0</v>
      </c>
      <c r="I35" s="11"/>
      <c r="J35" s="11"/>
      <c r="K35" s="88">
        <f>J35+H35</f>
        <v>0</v>
      </c>
    </row>
    <row r="36" spans="1:11" ht="13.5">
      <c r="A36" s="12"/>
      <c r="B36" s="56"/>
      <c r="C36" s="13" t="s">
        <v>51</v>
      </c>
      <c r="D36" s="8" t="s">
        <v>50</v>
      </c>
      <c r="E36" s="8"/>
      <c r="F36" s="20">
        <v>5</v>
      </c>
      <c r="G36" s="11"/>
      <c r="H36" s="11">
        <f>G36*F36</f>
        <v>0</v>
      </c>
      <c r="I36" s="11"/>
      <c r="J36" s="11"/>
      <c r="K36" s="88">
        <f>J36+H36</f>
        <v>0</v>
      </c>
    </row>
    <row r="37" spans="1:11" ht="13.5">
      <c r="A37" s="12"/>
      <c r="B37" s="47"/>
      <c r="C37" s="21" t="s">
        <v>68</v>
      </c>
      <c r="D37" s="8"/>
      <c r="E37" s="8"/>
      <c r="F37" s="20"/>
      <c r="G37" s="11"/>
      <c r="H37" s="75">
        <f>H32+H29+H26+H23+H20</f>
        <v>0</v>
      </c>
      <c r="I37" s="75">
        <f>I32+I29+I26+I23+I20</f>
        <v>0</v>
      </c>
      <c r="J37" s="75">
        <f>J32+J29+J26+J23+J20</f>
        <v>0</v>
      </c>
      <c r="K37" s="93">
        <f>K32+K29+K26+K23+K20</f>
        <v>0</v>
      </c>
    </row>
    <row r="38" spans="1:11" ht="13.5">
      <c r="A38" s="15"/>
      <c r="B38" s="8"/>
      <c r="C38" s="21" t="s">
        <v>69</v>
      </c>
      <c r="D38" s="8"/>
      <c r="E38" s="8"/>
      <c r="F38" s="8"/>
      <c r="G38" s="22"/>
      <c r="H38" s="75">
        <f>H37+H18</f>
        <v>0</v>
      </c>
      <c r="I38" s="75">
        <f>I37+I18</f>
        <v>0</v>
      </c>
      <c r="J38" s="75">
        <f>J37+J18</f>
        <v>0</v>
      </c>
      <c r="K38" s="93">
        <f>K37+K18</f>
        <v>0</v>
      </c>
    </row>
    <row r="39" spans="1:11" ht="13.5">
      <c r="A39" s="8"/>
      <c r="B39" s="8"/>
      <c r="C39" s="21" t="s">
        <v>15</v>
      </c>
      <c r="D39" s="48">
        <v>0.025</v>
      </c>
      <c r="E39" s="48"/>
      <c r="F39" s="23"/>
      <c r="G39" s="24"/>
      <c r="H39" s="25">
        <f>H37*D39</f>
        <v>0</v>
      </c>
      <c r="I39" s="26"/>
      <c r="J39" s="27"/>
      <c r="K39" s="93">
        <f>H39</f>
        <v>0</v>
      </c>
    </row>
    <row r="40" spans="1:11" ht="13.5">
      <c r="A40" s="8"/>
      <c r="B40" s="8"/>
      <c r="C40" s="21"/>
      <c r="D40" s="2" t="s">
        <v>10</v>
      </c>
      <c r="E40" s="2"/>
      <c r="F40" s="23"/>
      <c r="G40" s="24"/>
      <c r="H40" s="79"/>
      <c r="I40" s="26"/>
      <c r="J40" s="27"/>
      <c r="K40" s="93">
        <f>K39+K38</f>
        <v>0</v>
      </c>
    </row>
    <row r="41" spans="1:11" ht="13.5">
      <c r="A41" s="28"/>
      <c r="B41" s="28"/>
      <c r="C41" s="21" t="s">
        <v>59</v>
      </c>
      <c r="D41" s="29">
        <v>0.1</v>
      </c>
      <c r="E41" s="29"/>
      <c r="F41" s="30"/>
      <c r="G41" s="31"/>
      <c r="H41" s="35"/>
      <c r="I41" s="32"/>
      <c r="J41" s="33"/>
      <c r="K41" s="94">
        <f>K40*D41</f>
        <v>0</v>
      </c>
    </row>
    <row r="42" spans="1:11" ht="13.5">
      <c r="A42" s="8"/>
      <c r="B42" s="8"/>
      <c r="C42" s="21"/>
      <c r="D42" s="2" t="s">
        <v>10</v>
      </c>
      <c r="E42" s="2"/>
      <c r="F42" s="30"/>
      <c r="G42" s="34"/>
      <c r="H42" s="81"/>
      <c r="I42" s="35"/>
      <c r="J42" s="36"/>
      <c r="K42" s="93">
        <f>SUM(K40:K41)</f>
        <v>0</v>
      </c>
    </row>
    <row r="43" spans="1:11" ht="13.5">
      <c r="A43" s="28"/>
      <c r="B43" s="28"/>
      <c r="C43" s="21" t="s">
        <v>11</v>
      </c>
      <c r="D43" s="29">
        <v>0.08</v>
      </c>
      <c r="E43" s="29"/>
      <c r="F43" s="30"/>
      <c r="G43" s="31"/>
      <c r="H43" s="80"/>
      <c r="I43" s="32"/>
      <c r="J43" s="37"/>
      <c r="K43" s="94">
        <f>K42*D43</f>
        <v>0</v>
      </c>
    </row>
    <row r="44" spans="1:11" ht="13.5">
      <c r="A44" s="8"/>
      <c r="B44" s="8"/>
      <c r="C44" s="21"/>
      <c r="D44" s="2" t="s">
        <v>10</v>
      </c>
      <c r="E44" s="2"/>
      <c r="F44" s="30"/>
      <c r="G44" s="34"/>
      <c r="H44" s="35"/>
      <c r="I44" s="35"/>
      <c r="J44" s="36"/>
      <c r="K44" s="93">
        <f>SUM(K42:K43)</f>
        <v>0</v>
      </c>
    </row>
    <row r="45" spans="1:11" ht="33.75" customHeight="1">
      <c r="A45" s="2"/>
      <c r="B45" s="2"/>
      <c r="C45" s="85" t="s">
        <v>63</v>
      </c>
      <c r="D45" s="2"/>
      <c r="E45" s="2"/>
      <c r="F45" s="4"/>
      <c r="G45" s="5"/>
      <c r="H45" s="6"/>
      <c r="I45" s="7"/>
      <c r="J45" s="6"/>
      <c r="K45" s="6"/>
    </row>
    <row r="46" spans="1:11" ht="19.5" customHeight="1">
      <c r="A46" s="8"/>
      <c r="B46" s="8"/>
      <c r="C46" s="84" t="s">
        <v>64</v>
      </c>
      <c r="D46" s="49"/>
      <c r="E46" s="49"/>
      <c r="F46" s="50"/>
      <c r="G46" s="51"/>
      <c r="H46" s="52"/>
      <c r="I46" s="51"/>
      <c r="J46" s="52"/>
      <c r="K46" s="52"/>
    </row>
    <row r="47" spans="1:11" ht="27">
      <c r="A47" s="12">
        <v>1</v>
      </c>
      <c r="B47" s="3"/>
      <c r="C47" s="59" t="s">
        <v>16</v>
      </c>
      <c r="D47" s="2" t="s">
        <v>17</v>
      </c>
      <c r="E47" s="2"/>
      <c r="F47" s="60">
        <v>3.98</v>
      </c>
      <c r="G47" s="61"/>
      <c r="H47" s="18"/>
      <c r="I47" s="61"/>
      <c r="J47" s="18">
        <f>J48</f>
        <v>0</v>
      </c>
      <c r="K47" s="87">
        <f>K48</f>
        <v>0</v>
      </c>
    </row>
    <row r="48" spans="1:11" ht="13.5">
      <c r="A48" s="12"/>
      <c r="B48" s="47"/>
      <c r="C48" s="13" t="s">
        <v>20</v>
      </c>
      <c r="D48" s="8" t="s">
        <v>13</v>
      </c>
      <c r="E48" s="8">
        <v>7.1</v>
      </c>
      <c r="F48" s="9">
        <f>E48*F47</f>
        <v>28.258</v>
      </c>
      <c r="G48" s="10"/>
      <c r="H48" s="11"/>
      <c r="I48" s="10"/>
      <c r="J48" s="11">
        <f>F48*I48</f>
        <v>0</v>
      </c>
      <c r="K48" s="88">
        <f>J48+H48</f>
        <v>0</v>
      </c>
    </row>
    <row r="49" spans="1:11" ht="13.5">
      <c r="A49" s="12">
        <v>2</v>
      </c>
      <c r="B49" s="3"/>
      <c r="C49" s="59" t="s">
        <v>18</v>
      </c>
      <c r="D49" s="2" t="s">
        <v>9</v>
      </c>
      <c r="E49" s="2"/>
      <c r="F49" s="60">
        <v>560</v>
      </c>
      <c r="G49" s="61"/>
      <c r="H49" s="18"/>
      <c r="I49" s="61"/>
      <c r="J49" s="18">
        <f>J50</f>
        <v>0</v>
      </c>
      <c r="K49" s="87">
        <f>K50</f>
        <v>0</v>
      </c>
    </row>
    <row r="50" spans="1:11" ht="13.5">
      <c r="A50" s="12"/>
      <c r="B50" s="8"/>
      <c r="C50" s="13" t="s">
        <v>19</v>
      </c>
      <c r="D50" s="8" t="s">
        <v>13</v>
      </c>
      <c r="E50" s="8">
        <v>0.36</v>
      </c>
      <c r="F50" s="9">
        <f>E50*F49</f>
        <v>201.6</v>
      </c>
      <c r="G50" s="10"/>
      <c r="H50" s="11"/>
      <c r="I50" s="10"/>
      <c r="J50" s="11">
        <f>F50*I50</f>
        <v>0</v>
      </c>
      <c r="K50" s="88">
        <f>J50+H50</f>
        <v>0</v>
      </c>
    </row>
    <row r="51" spans="1:11" ht="13.5">
      <c r="A51" s="73"/>
      <c r="B51" s="47"/>
      <c r="C51" s="21" t="s">
        <v>62</v>
      </c>
      <c r="D51" s="8"/>
      <c r="E51" s="8"/>
      <c r="F51" s="9"/>
      <c r="G51" s="10"/>
      <c r="H51" s="11"/>
      <c r="I51" s="10"/>
      <c r="J51" s="18">
        <f>J49+J47</f>
        <v>0</v>
      </c>
      <c r="K51" s="87">
        <f>K49+K47</f>
        <v>0</v>
      </c>
    </row>
    <row r="52" spans="1:11" ht="13.5">
      <c r="A52" s="73"/>
      <c r="B52" s="47"/>
      <c r="C52" s="59" t="s">
        <v>65</v>
      </c>
      <c r="D52" s="8"/>
      <c r="E52" s="8"/>
      <c r="F52" s="9"/>
      <c r="G52" s="10"/>
      <c r="H52" s="11"/>
      <c r="I52" s="10"/>
      <c r="J52" s="18"/>
      <c r="K52" s="87"/>
    </row>
    <row r="53" spans="1:11" ht="27">
      <c r="A53" s="12">
        <v>1</v>
      </c>
      <c r="B53" s="3"/>
      <c r="C53" s="59" t="s">
        <v>28</v>
      </c>
      <c r="D53" s="2" t="s">
        <v>8</v>
      </c>
      <c r="E53" s="2"/>
      <c r="F53" s="60">
        <v>430</v>
      </c>
      <c r="G53" s="61"/>
      <c r="H53" s="63">
        <f>H54+H55</f>
        <v>0</v>
      </c>
      <c r="I53" s="63"/>
      <c r="J53" s="63">
        <f>J54+J55</f>
        <v>0</v>
      </c>
      <c r="K53" s="89">
        <f>K54+K55</f>
        <v>0</v>
      </c>
    </row>
    <row r="54" spans="1:11" ht="13.5">
      <c r="A54" s="12"/>
      <c r="B54" s="47"/>
      <c r="C54" s="13" t="s">
        <v>20</v>
      </c>
      <c r="D54" s="8" t="s">
        <v>13</v>
      </c>
      <c r="E54" s="8">
        <v>0.25</v>
      </c>
      <c r="F54" s="9">
        <f>E54*F53</f>
        <v>107.5</v>
      </c>
      <c r="G54" s="10"/>
      <c r="H54" s="11"/>
      <c r="I54" s="10"/>
      <c r="J54" s="11">
        <f>F54*I54</f>
        <v>0</v>
      </c>
      <c r="K54" s="90">
        <f>J54+H54</f>
        <v>0</v>
      </c>
    </row>
    <row r="55" spans="1:11" ht="13.5">
      <c r="A55" s="12"/>
      <c r="B55" s="8"/>
      <c r="C55" s="14" t="s">
        <v>29</v>
      </c>
      <c r="D55" s="8"/>
      <c r="E55" s="8"/>
      <c r="F55" s="9">
        <v>430</v>
      </c>
      <c r="G55" s="10"/>
      <c r="H55" s="11">
        <f>G55*F55</f>
        <v>0</v>
      </c>
      <c r="I55" s="10"/>
      <c r="J55" s="11"/>
      <c r="K55" s="88">
        <f>J55+H55</f>
        <v>0</v>
      </c>
    </row>
    <row r="56" spans="1:11" ht="13.5">
      <c r="A56" s="15">
        <v>2</v>
      </c>
      <c r="B56" s="3"/>
      <c r="C56" s="59" t="s">
        <v>24</v>
      </c>
      <c r="D56" s="2" t="s">
        <v>9</v>
      </c>
      <c r="E56" s="2"/>
      <c r="F56" s="60">
        <v>502</v>
      </c>
      <c r="G56" s="61"/>
      <c r="H56" s="82">
        <f>H57+H58+H59</f>
        <v>0</v>
      </c>
      <c r="I56" s="18"/>
      <c r="J56" s="18">
        <f>J57+J58+J59</f>
        <v>0</v>
      </c>
      <c r="K56" s="87">
        <f>K57+K58+K59</f>
        <v>0</v>
      </c>
    </row>
    <row r="57" spans="1:11" ht="13.5">
      <c r="A57" s="12"/>
      <c r="B57" s="8"/>
      <c r="C57" s="13" t="s">
        <v>19</v>
      </c>
      <c r="D57" s="8" t="s">
        <v>13</v>
      </c>
      <c r="E57" s="8">
        <v>0.515</v>
      </c>
      <c r="F57" s="9">
        <f>E57*F56</f>
        <v>258.53000000000003</v>
      </c>
      <c r="G57" s="10"/>
      <c r="H57" s="11"/>
      <c r="I57" s="10"/>
      <c r="J57" s="11">
        <f>F57*I57</f>
        <v>0</v>
      </c>
      <c r="K57" s="88">
        <f>J57+H57</f>
        <v>0</v>
      </c>
    </row>
    <row r="58" spans="1:11" ht="13.5">
      <c r="A58" s="15"/>
      <c r="B58" s="8"/>
      <c r="C58" s="13" t="s">
        <v>25</v>
      </c>
      <c r="D58" s="8" t="s">
        <v>9</v>
      </c>
      <c r="E58" s="8"/>
      <c r="F58" s="9">
        <v>502</v>
      </c>
      <c r="G58" s="10"/>
      <c r="H58" s="62">
        <f>G58*F58</f>
        <v>0</v>
      </c>
      <c r="I58" s="10"/>
      <c r="J58" s="11"/>
      <c r="K58" s="88">
        <f>J58+H58</f>
        <v>0</v>
      </c>
    </row>
    <row r="59" spans="1:11" ht="13.5">
      <c r="A59" s="15"/>
      <c r="B59" s="8"/>
      <c r="C59" s="13" t="s">
        <v>26</v>
      </c>
      <c r="D59" s="8" t="s">
        <v>27</v>
      </c>
      <c r="E59" s="8"/>
      <c r="F59" s="9">
        <v>2010</v>
      </c>
      <c r="G59" s="10"/>
      <c r="H59" s="62">
        <f>G59*F59</f>
        <v>0</v>
      </c>
      <c r="I59" s="10"/>
      <c r="J59" s="11"/>
      <c r="K59" s="88">
        <f>J59+H59</f>
        <v>0</v>
      </c>
    </row>
    <row r="60" spans="1:11" ht="27">
      <c r="A60" s="12">
        <v>3</v>
      </c>
      <c r="B60" s="3"/>
      <c r="C60" s="59" t="s">
        <v>30</v>
      </c>
      <c r="D60" s="2" t="s">
        <v>8</v>
      </c>
      <c r="E60" s="2"/>
      <c r="F60" s="60">
        <v>218</v>
      </c>
      <c r="G60" s="61"/>
      <c r="H60" s="63">
        <f>H61+H62</f>
        <v>0</v>
      </c>
      <c r="I60" s="63"/>
      <c r="J60" s="63">
        <f>J61+J62</f>
        <v>0</v>
      </c>
      <c r="K60" s="89">
        <f>K61+K62</f>
        <v>0</v>
      </c>
    </row>
    <row r="61" spans="1:11" ht="13.5">
      <c r="A61" s="12"/>
      <c r="B61" s="47"/>
      <c r="C61" s="13" t="s">
        <v>20</v>
      </c>
      <c r="D61" s="8" t="s">
        <v>13</v>
      </c>
      <c r="E61" s="8">
        <v>0.25</v>
      </c>
      <c r="F61" s="9">
        <f>E61*F60</f>
        <v>54.5</v>
      </c>
      <c r="G61" s="10"/>
      <c r="H61" s="11"/>
      <c r="I61" s="10"/>
      <c r="J61" s="11">
        <f>F61*I61</f>
        <v>0</v>
      </c>
      <c r="K61" s="90">
        <f>J61+H61</f>
        <v>0</v>
      </c>
    </row>
    <row r="62" spans="1:11" ht="13.5">
      <c r="A62" s="12"/>
      <c r="B62" s="8"/>
      <c r="C62" s="14" t="s">
        <v>45</v>
      </c>
      <c r="D62" s="8"/>
      <c r="E62" s="8">
        <v>1.01</v>
      </c>
      <c r="F62" s="9">
        <f>E62*F60</f>
        <v>220.18</v>
      </c>
      <c r="G62" s="10"/>
      <c r="H62" s="11">
        <f>G62*F62</f>
        <v>0</v>
      </c>
      <c r="I62" s="10"/>
      <c r="J62" s="11"/>
      <c r="K62" s="88">
        <f>J62+H62</f>
        <v>0</v>
      </c>
    </row>
    <row r="63" spans="1:11" ht="27">
      <c r="A63" s="12">
        <v>4</v>
      </c>
      <c r="B63" s="8"/>
      <c r="C63" s="16" t="s">
        <v>40</v>
      </c>
      <c r="D63" s="2" t="s">
        <v>8</v>
      </c>
      <c r="E63" s="2"/>
      <c r="F63" s="66">
        <v>1000</v>
      </c>
      <c r="G63" s="18"/>
      <c r="H63" s="74">
        <f>H64+H65+H66+H67</f>
        <v>0</v>
      </c>
      <c r="I63" s="74"/>
      <c r="J63" s="74">
        <f>J64+J65+J66+J67</f>
        <v>0</v>
      </c>
      <c r="K63" s="75">
        <f>K64+K65+K66+K67</f>
        <v>0</v>
      </c>
    </row>
    <row r="64" spans="1:11" ht="13.5">
      <c r="A64" s="12"/>
      <c r="B64" s="8"/>
      <c r="C64" s="13" t="s">
        <v>20</v>
      </c>
      <c r="D64" s="8" t="s">
        <v>53</v>
      </c>
      <c r="E64" s="8"/>
      <c r="F64" s="9">
        <v>1000</v>
      </c>
      <c r="G64" s="10"/>
      <c r="H64" s="11"/>
      <c r="I64" s="10"/>
      <c r="J64" s="11">
        <f>I64*F64</f>
        <v>0</v>
      </c>
      <c r="K64" s="88">
        <f>J64+H64</f>
        <v>0</v>
      </c>
    </row>
    <row r="65" spans="1:11" ht="13.5">
      <c r="A65" s="12"/>
      <c r="B65" s="47"/>
      <c r="C65" s="14" t="s">
        <v>36</v>
      </c>
      <c r="D65" s="8" t="s">
        <v>8</v>
      </c>
      <c r="E65" s="8"/>
      <c r="F65" s="58">
        <v>1000</v>
      </c>
      <c r="G65" s="11"/>
      <c r="H65" s="67">
        <f>G65*F65</f>
        <v>0</v>
      </c>
      <c r="I65" s="18"/>
      <c r="J65" s="11">
        <f>I65*F65</f>
        <v>0</v>
      </c>
      <c r="K65" s="88">
        <f>J65+H65</f>
        <v>0</v>
      </c>
    </row>
    <row r="66" spans="1:11" ht="13.5">
      <c r="A66" s="12"/>
      <c r="B66" s="47"/>
      <c r="C66" s="14" t="s">
        <v>37</v>
      </c>
      <c r="D66" s="8" t="s">
        <v>8</v>
      </c>
      <c r="E66" s="8"/>
      <c r="F66" s="58">
        <v>60</v>
      </c>
      <c r="G66" s="11"/>
      <c r="H66" s="67">
        <f>G66*F66</f>
        <v>0</v>
      </c>
      <c r="I66" s="18"/>
      <c r="J66" s="11">
        <f>I66*F66</f>
        <v>0</v>
      </c>
      <c r="K66" s="88">
        <f>J66+H66</f>
        <v>0</v>
      </c>
    </row>
    <row r="67" spans="1:11" ht="13.5">
      <c r="A67" s="12"/>
      <c r="B67" s="47"/>
      <c r="C67" s="14" t="s">
        <v>38</v>
      </c>
      <c r="D67" s="8" t="s">
        <v>8</v>
      </c>
      <c r="E67" s="8"/>
      <c r="F67" s="58">
        <v>1000</v>
      </c>
      <c r="G67" s="11"/>
      <c r="H67" s="67"/>
      <c r="I67" s="18"/>
      <c r="J67" s="11">
        <f>I67*F67</f>
        <v>0</v>
      </c>
      <c r="K67" s="88">
        <f>J67+H67</f>
        <v>0</v>
      </c>
    </row>
    <row r="68" spans="1:11" ht="27">
      <c r="A68" s="12">
        <v>5</v>
      </c>
      <c r="B68" s="8"/>
      <c r="C68" s="59" t="s">
        <v>41</v>
      </c>
      <c r="D68" s="2" t="s">
        <v>9</v>
      </c>
      <c r="E68" s="17"/>
      <c r="F68" s="2">
        <v>3</v>
      </c>
      <c r="G68" s="24"/>
      <c r="H68" s="25">
        <f>H69+H70</f>
        <v>0</v>
      </c>
      <c r="I68" s="25"/>
      <c r="J68" s="25">
        <f>J69+J70</f>
        <v>0</v>
      </c>
      <c r="K68" s="91">
        <f>K69+K70</f>
        <v>0</v>
      </c>
    </row>
    <row r="69" spans="1:11" ht="13.5">
      <c r="A69" s="12"/>
      <c r="B69" s="8"/>
      <c r="C69" s="13" t="s">
        <v>20</v>
      </c>
      <c r="D69" s="8" t="s">
        <v>9</v>
      </c>
      <c r="E69" s="8"/>
      <c r="F69" s="9">
        <v>3</v>
      </c>
      <c r="G69" s="10"/>
      <c r="H69" s="11"/>
      <c r="I69" s="10"/>
      <c r="J69" s="11">
        <f>I69*F69</f>
        <v>0</v>
      </c>
      <c r="K69" s="88">
        <f>J69+H69</f>
        <v>0</v>
      </c>
    </row>
    <row r="70" spans="1:11" ht="13.5">
      <c r="A70" s="12"/>
      <c r="B70" s="8"/>
      <c r="C70" s="13" t="s">
        <v>42</v>
      </c>
      <c r="D70" s="2" t="s">
        <v>9</v>
      </c>
      <c r="E70" s="17"/>
      <c r="F70" s="2">
        <v>3</v>
      </c>
      <c r="G70" s="76"/>
      <c r="H70" s="77">
        <f>G70*F70</f>
        <v>0</v>
      </c>
      <c r="I70" s="25"/>
      <c r="J70" s="25"/>
      <c r="K70" s="88">
        <f>J70+H70</f>
        <v>0</v>
      </c>
    </row>
    <row r="71" spans="1:11" ht="27">
      <c r="A71" s="12">
        <v>6</v>
      </c>
      <c r="B71" s="8"/>
      <c r="C71" s="59" t="s">
        <v>55</v>
      </c>
      <c r="D71" s="2" t="s">
        <v>9</v>
      </c>
      <c r="E71" s="17"/>
      <c r="F71" s="2">
        <v>1</v>
      </c>
      <c r="G71" s="19"/>
      <c r="H71" s="25">
        <v>11000</v>
      </c>
      <c r="I71" s="25"/>
      <c r="J71" s="25">
        <f>J72+J73</f>
        <v>0</v>
      </c>
      <c r="K71" s="91">
        <f>K72+K73</f>
        <v>0</v>
      </c>
    </row>
    <row r="72" spans="1:11" ht="13.5">
      <c r="A72" s="12"/>
      <c r="B72" s="8"/>
      <c r="C72" s="13" t="s">
        <v>20</v>
      </c>
      <c r="D72" s="8" t="s">
        <v>9</v>
      </c>
      <c r="E72" s="8"/>
      <c r="F72" s="9">
        <v>1</v>
      </c>
      <c r="G72" s="10"/>
      <c r="H72" s="11"/>
      <c r="I72" s="10"/>
      <c r="J72" s="11">
        <f>I72*F72</f>
        <v>0</v>
      </c>
      <c r="K72" s="88">
        <f>J72+H72</f>
        <v>0</v>
      </c>
    </row>
    <row r="73" spans="1:11" ht="13.5">
      <c r="A73" s="12"/>
      <c r="B73" s="8"/>
      <c r="C73" s="13" t="s">
        <v>54</v>
      </c>
      <c r="D73" s="2" t="s">
        <v>9</v>
      </c>
      <c r="E73" s="17"/>
      <c r="F73" s="2">
        <v>1</v>
      </c>
      <c r="G73" s="76"/>
      <c r="H73" s="77">
        <f>G73*F73</f>
        <v>0</v>
      </c>
      <c r="I73" s="25"/>
      <c r="J73" s="25"/>
      <c r="K73" s="88">
        <f>J73+H73</f>
        <v>0</v>
      </c>
    </row>
    <row r="74" spans="1:11" ht="27">
      <c r="A74" s="12">
        <v>7</v>
      </c>
      <c r="B74" s="8"/>
      <c r="C74" s="59" t="s">
        <v>56</v>
      </c>
      <c r="D74" s="2" t="s">
        <v>9</v>
      </c>
      <c r="E74" s="17"/>
      <c r="F74" s="2">
        <v>2</v>
      </c>
      <c r="G74" s="19"/>
      <c r="H74" s="26">
        <f>H75+H76</f>
        <v>0</v>
      </c>
      <c r="I74" s="26"/>
      <c r="J74" s="26">
        <f>J75+J76</f>
        <v>0</v>
      </c>
      <c r="K74" s="92">
        <f>K75+K76</f>
        <v>0</v>
      </c>
    </row>
    <row r="75" spans="1:11" ht="13.5">
      <c r="A75" s="12"/>
      <c r="B75" s="8"/>
      <c r="C75" s="13" t="s">
        <v>20</v>
      </c>
      <c r="D75" s="8" t="s">
        <v>9</v>
      </c>
      <c r="E75" s="8"/>
      <c r="F75" s="9">
        <v>2</v>
      </c>
      <c r="G75" s="10"/>
      <c r="H75" s="11"/>
      <c r="I75" s="10"/>
      <c r="J75" s="11">
        <f>I75*F75</f>
        <v>0</v>
      </c>
      <c r="K75" s="88">
        <f>J75+H75</f>
        <v>0</v>
      </c>
    </row>
    <row r="76" spans="1:11" ht="27">
      <c r="A76" s="12"/>
      <c r="B76" s="8"/>
      <c r="C76" s="13" t="s">
        <v>57</v>
      </c>
      <c r="D76" s="2" t="s">
        <v>9</v>
      </c>
      <c r="E76" s="17"/>
      <c r="F76" s="2">
        <v>2</v>
      </c>
      <c r="G76" s="76"/>
      <c r="H76" s="77">
        <f>G76*F76</f>
        <v>0</v>
      </c>
      <c r="I76" s="25"/>
      <c r="J76" s="25"/>
      <c r="K76" s="88">
        <f>J76+H76</f>
        <v>0</v>
      </c>
    </row>
    <row r="77" spans="1:11" ht="13.5">
      <c r="A77" s="12"/>
      <c r="B77" s="47"/>
      <c r="C77" s="21" t="s">
        <v>68</v>
      </c>
      <c r="D77" s="8"/>
      <c r="E77" s="8"/>
      <c r="F77" s="20"/>
      <c r="G77" s="11"/>
      <c r="H77" s="75">
        <f>H74+H71+H68+H63+H60+H56+H53</f>
        <v>11000</v>
      </c>
      <c r="I77" s="75"/>
      <c r="J77" s="75">
        <f>J74+J71+J68+J63+J60+J56+J53</f>
        <v>0</v>
      </c>
      <c r="K77" s="93">
        <f>K74+K71+K68+K63+K60+K56+K53</f>
        <v>0</v>
      </c>
    </row>
    <row r="78" spans="1:11" ht="13.5">
      <c r="A78" s="15"/>
      <c r="B78" s="8"/>
      <c r="C78" s="21" t="s">
        <v>69</v>
      </c>
      <c r="D78" s="8"/>
      <c r="E78" s="8"/>
      <c r="F78" s="8"/>
      <c r="G78" s="22"/>
      <c r="H78" s="75">
        <f>H77+H51</f>
        <v>11000</v>
      </c>
      <c r="I78" s="75">
        <f>I77+I51</f>
        <v>0</v>
      </c>
      <c r="J78" s="75">
        <f>J77+J51</f>
        <v>0</v>
      </c>
      <c r="K78" s="93">
        <f>K77+K51</f>
        <v>0</v>
      </c>
    </row>
    <row r="79" spans="1:11" ht="13.5">
      <c r="A79" s="8"/>
      <c r="B79" s="8"/>
      <c r="C79" s="21" t="s">
        <v>15</v>
      </c>
      <c r="D79" s="48" t="s">
        <v>76</v>
      </c>
      <c r="E79" s="48"/>
      <c r="F79" s="23"/>
      <c r="G79" s="24"/>
      <c r="H79" s="25" t="e">
        <f>H77*D79</f>
        <v>#VALUE!</v>
      </c>
      <c r="I79" s="26"/>
      <c r="J79" s="27"/>
      <c r="K79" s="93" t="e">
        <f>H79</f>
        <v>#VALUE!</v>
      </c>
    </row>
    <row r="80" spans="1:11" ht="13.5">
      <c r="A80" s="8"/>
      <c r="B80" s="8"/>
      <c r="C80" s="21" t="s">
        <v>10</v>
      </c>
      <c r="D80" s="2"/>
      <c r="E80" s="2"/>
      <c r="F80" s="23"/>
      <c r="G80" s="24"/>
      <c r="H80" s="79" t="e">
        <f>H79+H78</f>
        <v>#VALUE!</v>
      </c>
      <c r="I80" s="26"/>
      <c r="J80" s="27"/>
      <c r="K80" s="93" t="e">
        <f>K79+K78</f>
        <v>#VALUE!</v>
      </c>
    </row>
    <row r="81" spans="1:11" ht="13.5">
      <c r="A81" s="28"/>
      <c r="B81" s="28"/>
      <c r="C81" s="21" t="s">
        <v>58</v>
      </c>
      <c r="D81" s="29" t="s">
        <v>76</v>
      </c>
      <c r="E81" s="29"/>
      <c r="F81" s="30"/>
      <c r="G81" s="31"/>
      <c r="H81" s="35">
        <v>0</v>
      </c>
      <c r="I81" s="32"/>
      <c r="J81" s="33" t="e">
        <f>J78*D81</f>
        <v>#VALUE!</v>
      </c>
      <c r="K81" s="94" t="e">
        <f>J81</f>
        <v>#VALUE!</v>
      </c>
    </row>
    <row r="82" spans="1:11" ht="13.5">
      <c r="A82" s="8"/>
      <c r="B82" s="8"/>
      <c r="C82" s="21" t="s">
        <v>10</v>
      </c>
      <c r="D82" s="2"/>
      <c r="E82" s="2"/>
      <c r="F82" s="30"/>
      <c r="G82" s="34"/>
      <c r="H82" s="81"/>
      <c r="I82" s="35"/>
      <c r="J82" s="36"/>
      <c r="K82" s="93" t="e">
        <f>SUM(K80:K81)</f>
        <v>#VALUE!</v>
      </c>
    </row>
    <row r="83" spans="1:11" ht="13.5">
      <c r="A83" s="28"/>
      <c r="B83" s="28"/>
      <c r="C83" s="21" t="s">
        <v>11</v>
      </c>
      <c r="D83" s="29" t="s">
        <v>76</v>
      </c>
      <c r="E83" s="29"/>
      <c r="F83" s="30"/>
      <c r="G83" s="31"/>
      <c r="H83" s="83" t="e">
        <f>H78*D83</f>
        <v>#VALUE!</v>
      </c>
      <c r="I83" s="32"/>
      <c r="J83" s="37"/>
      <c r="K83" s="94" t="e">
        <f>H83</f>
        <v>#VALUE!</v>
      </c>
    </row>
    <row r="84" spans="1:11" ht="13.5">
      <c r="A84" s="8"/>
      <c r="B84" s="8"/>
      <c r="C84" s="21" t="s">
        <v>10</v>
      </c>
      <c r="D84" s="2"/>
      <c r="E84" s="2"/>
      <c r="F84" s="30"/>
      <c r="G84" s="34"/>
      <c r="H84" s="35"/>
      <c r="I84" s="35"/>
      <c r="J84" s="36"/>
      <c r="K84" s="93" t="e">
        <f>SUM(K82:K83)</f>
        <v>#VALUE!</v>
      </c>
    </row>
    <row r="85" spans="1:11" ht="18.75" customHeight="1">
      <c r="A85" s="8"/>
      <c r="B85" s="8"/>
      <c r="C85" s="21" t="s">
        <v>70</v>
      </c>
      <c r="D85" s="2"/>
      <c r="E85" s="2"/>
      <c r="F85" s="30"/>
      <c r="G85" s="34"/>
      <c r="H85" s="35"/>
      <c r="I85" s="35"/>
      <c r="J85" s="22"/>
      <c r="K85" s="93" t="e">
        <f>K84+K44</f>
        <v>#VALUE!</v>
      </c>
    </row>
    <row r="86" spans="1:11" ht="13.5">
      <c r="A86" s="28"/>
      <c r="B86" s="28"/>
      <c r="C86" s="21" t="s">
        <v>72</v>
      </c>
      <c r="D86" s="29">
        <v>0.02</v>
      </c>
      <c r="E86" s="29"/>
      <c r="F86" s="30"/>
      <c r="G86" s="31"/>
      <c r="H86" s="83">
        <f>H81*D86</f>
        <v>0</v>
      </c>
      <c r="I86" s="32"/>
      <c r="J86" s="37"/>
      <c r="K86" s="94" t="e">
        <f>K85*D86</f>
        <v>#VALUE!</v>
      </c>
    </row>
    <row r="87" spans="1:11" ht="13.5">
      <c r="A87" s="8"/>
      <c r="B87" s="8"/>
      <c r="C87" s="21" t="s">
        <v>10</v>
      </c>
      <c r="D87" s="2"/>
      <c r="E87" s="2"/>
      <c r="F87" s="30"/>
      <c r="G87" s="34"/>
      <c r="H87" s="35"/>
      <c r="I87" s="35"/>
      <c r="J87" s="36"/>
      <c r="K87" s="93" t="e">
        <f>K85+K86</f>
        <v>#VALUE!</v>
      </c>
    </row>
    <row r="88" spans="1:11" ht="13.5">
      <c r="A88" s="28"/>
      <c r="B88" s="28"/>
      <c r="C88" s="21" t="s">
        <v>73</v>
      </c>
      <c r="D88" s="95" t="s">
        <v>76</v>
      </c>
      <c r="E88" s="29"/>
      <c r="F88" s="30"/>
      <c r="G88" s="31"/>
      <c r="H88" s="83" t="e">
        <f>H83*D88</f>
        <v>#VALUE!</v>
      </c>
      <c r="I88" s="32"/>
      <c r="J88" s="37"/>
      <c r="K88" s="94" t="e">
        <f>K85*D88</f>
        <v>#VALUE!</v>
      </c>
    </row>
    <row r="89" spans="1:11" ht="13.5">
      <c r="A89" s="8"/>
      <c r="B89" s="8"/>
      <c r="C89" s="21" t="s">
        <v>10</v>
      </c>
      <c r="D89" s="2"/>
      <c r="E89" s="2"/>
      <c r="F89" s="30"/>
      <c r="G89" s="34"/>
      <c r="H89" s="35"/>
      <c r="I89" s="35"/>
      <c r="J89" s="36"/>
      <c r="K89" s="93" t="e">
        <f>K87+K88</f>
        <v>#VALUE!</v>
      </c>
    </row>
    <row r="90" spans="1:11" ht="13.5">
      <c r="A90" s="28"/>
      <c r="B90" s="28"/>
      <c r="C90" s="21" t="s">
        <v>12</v>
      </c>
      <c r="D90" s="29">
        <v>0.18</v>
      </c>
      <c r="E90" s="29"/>
      <c r="F90" s="30"/>
      <c r="G90" s="31"/>
      <c r="H90" s="83">
        <f>H85*D90</f>
        <v>0</v>
      </c>
      <c r="I90" s="32"/>
      <c r="J90" s="37"/>
      <c r="K90" s="94" t="e">
        <f>K89*D90</f>
        <v>#VALUE!</v>
      </c>
    </row>
    <row r="91" spans="1:11" ht="13.5">
      <c r="A91" s="8"/>
      <c r="B91" s="8"/>
      <c r="C91" s="21" t="s">
        <v>10</v>
      </c>
      <c r="D91" s="2"/>
      <c r="E91" s="2"/>
      <c r="F91" s="30"/>
      <c r="G91" s="34"/>
      <c r="H91" s="35"/>
      <c r="I91" s="35"/>
      <c r="J91" s="36"/>
      <c r="K91" s="93" t="e">
        <f>SUM(K89:K90)</f>
        <v>#VALUE!</v>
      </c>
    </row>
    <row r="93" spans="1:11" ht="34.5" customHeight="1">
      <c r="A93" s="100" t="s">
        <v>75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</sheetData>
  <sheetProtection/>
  <mergeCells count="15">
    <mergeCell ref="A1:K1"/>
    <mergeCell ref="A3:K3"/>
    <mergeCell ref="A5:C5"/>
    <mergeCell ref="A7:A8"/>
    <mergeCell ref="B7:B8"/>
    <mergeCell ref="C7:C8"/>
    <mergeCell ref="D7:D8"/>
    <mergeCell ref="E7:E8"/>
    <mergeCell ref="F7:F8"/>
    <mergeCell ref="E6:I6"/>
    <mergeCell ref="A93:K93"/>
    <mergeCell ref="A2:K2"/>
    <mergeCell ref="G7:H7"/>
    <mergeCell ref="I7:J7"/>
    <mergeCell ref="K7:K8"/>
  </mergeCells>
  <printOptions/>
  <pageMargins left="0.5118110236220472" right="0.2362204724409449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2014-03-28T19:32:50Z</cp:lastPrinted>
  <dcterms:created xsi:type="dcterms:W3CDTF">2011-11-30T06:33:40Z</dcterms:created>
  <dcterms:modified xsi:type="dcterms:W3CDTF">2014-03-28T19:43:46Z</dcterms:modified>
  <cp:category/>
  <cp:version/>
  <cp:contentType/>
  <cp:contentStatus/>
</cp:coreProperties>
</file>