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50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<sst xmlns="http://schemas.openxmlformats.org/spreadsheetml/2006/main" count="147" uniqueCount="69">
  <si>
    <t>lari</t>
  </si>
  <si>
    <t>sul</t>
  </si>
  <si>
    <t>xelfasi da masalebi, sul:</t>
  </si>
  <si>
    <t>saxarjTaRricxvo Rirebuleba:</t>
  </si>
  <si>
    <t xml:space="preserve">     I.  satransporto xarjebi:                             </t>
  </si>
  <si>
    <t xml:space="preserve">                             jami:</t>
  </si>
  <si>
    <t>sabazro</t>
  </si>
  <si>
    <t>cali</t>
  </si>
  <si>
    <t xml:space="preserve">    II. zednadebi xarjebi                                    </t>
  </si>
  <si>
    <t xml:space="preserve">                            jami:</t>
  </si>
  <si>
    <t xml:space="preserve">    III.  rentabeloba                                           </t>
  </si>
  <si>
    <t xml:space="preserve">                        sul</t>
  </si>
  <si>
    <t xml:space="preserve">   xelfasi</t>
  </si>
  <si>
    <t xml:space="preserve">     masala</t>
  </si>
  <si>
    <t>jami</t>
  </si>
  <si>
    <t>#</t>
  </si>
  <si>
    <t>safuZveli</t>
  </si>
  <si>
    <t>ganz.</t>
  </si>
  <si>
    <t>10-11-1.</t>
  </si>
  <si>
    <t>kub.m.</t>
  </si>
  <si>
    <t>SromiTi resursebi</t>
  </si>
  <si>
    <t>manqanebi</t>
  </si>
  <si>
    <t>xis masala</t>
  </si>
  <si>
    <t>lursmani</t>
  </si>
  <si>
    <t>kg</t>
  </si>
  <si>
    <t>kv.m.</t>
  </si>
  <si>
    <t>sxva xarjebi</t>
  </si>
  <si>
    <t>10-36-5.</t>
  </si>
  <si>
    <t xml:space="preserve">ficari </t>
  </si>
  <si>
    <t>s.n.w.1969w.</t>
  </si>
  <si>
    <t>100kv.m.</t>
  </si>
  <si>
    <t>#26-7-2</t>
  </si>
  <si>
    <t>SromiTi resursebi (sabazri)</t>
  </si>
  <si>
    <t>tona</t>
  </si>
  <si>
    <t>12-8-3.</t>
  </si>
  <si>
    <t>100m</t>
  </si>
  <si>
    <t>grZ.m.</t>
  </si>
  <si>
    <t>naWedi</t>
  </si>
  <si>
    <t>12-8-4.gam</t>
  </si>
  <si>
    <t>naWedi saxuravisTvis</t>
  </si>
  <si>
    <t>sWvali</t>
  </si>
  <si>
    <t>faqt.</t>
  </si>
  <si>
    <t>damWeri</t>
  </si>
  <si>
    <t xml:space="preserve">   normatiuli resursi</t>
  </si>
  <si>
    <t>meqanizmebi</t>
  </si>
  <si>
    <t>erT.
Ffasi</t>
  </si>
  <si>
    <t>s a m u S a o s 
dasaxeleba</t>
  </si>
  <si>
    <t>erTeul.</t>
  </si>
  <si>
    <t>100 m</t>
  </si>
  <si>
    <t>kexis mowyoba moTuTiebuli TunuqiT</t>
  </si>
  <si>
    <t>sxva masalebi</t>
  </si>
  <si>
    <t xml:space="preserve">    V. d R g:                                                  </t>
  </si>
  <si>
    <t>profnastili  moTuTiebuli 
0.55mm</t>
  </si>
  <si>
    <t>moTuTiebuli Tunuqis 0.5 mm</t>
  </si>
  <si>
    <t>plastmasis  muxli</t>
  </si>
  <si>
    <t xml:space="preserve">    IV. gauTvaliswinebuli xarjebi                                          </t>
  </si>
  <si>
    <t>plastmasis Rarebi</t>
  </si>
  <si>
    <t xml:space="preserve">wyalsawreti Rarebis mowyoba </t>
  </si>
  <si>
    <t xml:space="preserve"> wyalsawreti milebis mowyoba</t>
  </si>
  <si>
    <t>10-39-5.</t>
  </si>
  <si>
    <t>pasta antiseptikuri</t>
  </si>
  <si>
    <t>xis masalis antiseptireba</t>
  </si>
  <si>
    <r>
      <rPr>
        <b/>
        <sz val="11"/>
        <rFont val="AcadMtavr"/>
        <family val="0"/>
      </rPr>
      <t>xis molartyvis mowyoba</t>
    </r>
    <r>
      <rPr>
        <sz val="11"/>
        <rFont val="AcadMtavr"/>
        <family val="0"/>
      </rPr>
      <t xml:space="preserve"> sisqiT 3sm. </t>
    </r>
  </si>
  <si>
    <r>
      <rPr>
        <b/>
        <sz val="11"/>
        <rFont val="AcadMtavr"/>
        <family val="0"/>
      </rPr>
      <t>saxuravis mowyoba moTuT. profnastili moTuT.</t>
    </r>
    <r>
      <rPr>
        <sz val="11"/>
        <rFont val="AcadMtavr"/>
        <family val="0"/>
      </rPr>
      <t>sisq. 0.5</t>
    </r>
  </si>
  <si>
    <r>
      <t>plast.wyalsawreti mili Ø100</t>
    </r>
    <r>
      <rPr>
        <sz val="10"/>
        <rFont val="AcadMtavr"/>
        <family val="0"/>
      </rPr>
      <t>mm</t>
    </r>
  </si>
  <si>
    <t>samSeneblo nagvis gatana</t>
  </si>
  <si>
    <t>saxuravis dazianebuli burulis demontaJi da masalis dasawyobeba</t>
  </si>
  <si>
    <t>saxuravis dazianebuli xis konstruqciebis Secvla-mowyoba</t>
  </si>
  <si>
    <r>
      <rPr>
        <b/>
        <sz val="12"/>
        <rFont val="AcadMtavr"/>
        <family val="0"/>
      </rPr>
      <t xml:space="preserve">q. TbilisSi, gmir kursantTa quCa #5 
korpusis gadaxurvis aRdgeniTi samuSaoebis </t>
    </r>
    <r>
      <rPr>
        <sz val="12"/>
        <rFont val="BalavMtavr"/>
        <family val="0"/>
      </rPr>
      <t xml:space="preserve">   
</t>
    </r>
    <r>
      <rPr>
        <sz val="12"/>
        <rFont val="AcadMtavr"/>
        <family val="0"/>
      </rPr>
      <t xml:space="preserve"> xarjTaRricxva</t>
    </r>
    <r>
      <rPr>
        <sz val="12"/>
        <rFont val="Avaza"/>
        <family val="2"/>
      </rPr>
      <t xml:space="preserve"> 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</si>
</sst>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"/>
    <numFmt numFmtId="181" formatCode="0.000"/>
    <numFmt numFmtId="182" formatCode="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9">
    <font>
      <sz val="10"/>
      <name val="Arial"/>
      <family val="0"/>
    </font>
    <font>
      <sz val="10"/>
      <name val="AcadNusx"/>
      <family val="0"/>
    </font>
    <font>
      <sz val="11"/>
      <name val="AcadNusx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vaza"/>
      <family val="2"/>
    </font>
    <font>
      <sz val="12"/>
      <name val="BalavMtavr"/>
      <family val="0"/>
    </font>
    <font>
      <sz val="9"/>
      <name val="AcadNusx"/>
      <family val="0"/>
    </font>
    <font>
      <sz val="12"/>
      <name val="AcadNusx"/>
      <family val="0"/>
    </font>
    <font>
      <sz val="10"/>
      <name val="Helv"/>
      <family val="0"/>
    </font>
    <font>
      <b/>
      <sz val="12"/>
      <name val="AcadMtavr"/>
      <family val="0"/>
    </font>
    <font>
      <sz val="11"/>
      <name val="AcadMtavr"/>
      <family val="0"/>
    </font>
    <font>
      <b/>
      <sz val="11"/>
      <name val="AcadMtavr"/>
      <family val="0"/>
    </font>
    <font>
      <sz val="9"/>
      <name val="AcadMtavr"/>
      <family val="0"/>
    </font>
    <font>
      <sz val="10"/>
      <name val="AcadMtavr"/>
      <family val="0"/>
    </font>
    <font>
      <sz val="8"/>
      <name val="AcadMtavr"/>
      <family val="0"/>
    </font>
    <font>
      <sz val="12"/>
      <name val="AcadMtavr"/>
      <family val="0"/>
    </font>
    <font>
      <sz val="8"/>
      <name val="Arial"/>
      <family val="0"/>
    </font>
    <font>
      <b/>
      <sz val="11"/>
      <color indexed="8"/>
      <name val="AcadMtavr"/>
      <family val="0"/>
    </font>
    <font>
      <b/>
      <sz val="11"/>
      <color indexed="8"/>
      <name val="Avaza"/>
      <family val="2"/>
    </font>
    <font>
      <b/>
      <sz val="14"/>
      <color indexed="8"/>
      <name val="AcadNusx"/>
      <family val="0"/>
    </font>
    <font>
      <b/>
      <sz val="10"/>
      <name val="AcadMtav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1" fontId="4" fillId="32" borderId="0" xfId="0" applyNumberFormat="1" applyFont="1" applyFill="1" applyBorder="1" applyAlignment="1">
      <alignment horizontal="center" vertical="center"/>
    </xf>
    <xf numFmtId="0" fontId="2" fillId="0" borderId="10" xfId="59" applyFont="1" applyBorder="1" applyAlignment="1">
      <alignment horizontal="center"/>
      <protection/>
    </xf>
    <xf numFmtId="0" fontId="2" fillId="0" borderId="11" xfId="59" applyFont="1" applyBorder="1" applyAlignment="1">
      <alignment horizontal="center"/>
      <protection/>
    </xf>
    <xf numFmtId="181" fontId="2" fillId="0" borderId="10" xfId="59" applyNumberFormat="1" applyFont="1" applyBorder="1" applyAlignment="1">
      <alignment horizontal="center"/>
      <protection/>
    </xf>
    <xf numFmtId="2" fontId="2" fillId="0" borderId="10" xfId="59" applyNumberFormat="1" applyFont="1" applyBorder="1" applyAlignment="1">
      <alignment horizontal="center"/>
      <protection/>
    </xf>
    <xf numFmtId="180" fontId="2" fillId="0" borderId="0" xfId="59" applyNumberFormat="1" applyFont="1" applyBorder="1" applyAlignment="1">
      <alignment horizontal="center"/>
      <protection/>
    </xf>
    <xf numFmtId="0" fontId="2" fillId="0" borderId="10" xfId="58" applyFont="1" applyBorder="1" applyAlignment="1">
      <alignment horizontal="center"/>
      <protection/>
    </xf>
    <xf numFmtId="0" fontId="2" fillId="0" borderId="0" xfId="58" applyFont="1" applyBorder="1" applyAlignment="1">
      <alignment horizontal="center"/>
      <protection/>
    </xf>
    <xf numFmtId="180" fontId="2" fillId="0" borderId="10" xfId="59" applyNumberFormat="1" applyFont="1" applyBorder="1" applyAlignment="1">
      <alignment horizontal="center"/>
      <protection/>
    </xf>
    <xf numFmtId="0" fontId="2" fillId="0" borderId="0" xfId="59" applyFont="1" applyBorder="1" applyAlignment="1">
      <alignment horizontal="center"/>
      <protection/>
    </xf>
    <xf numFmtId="2" fontId="2" fillId="0" borderId="0" xfId="59" applyNumberFormat="1" applyFont="1" applyBorder="1" applyAlignment="1">
      <alignment horizontal="center"/>
      <protection/>
    </xf>
    <xf numFmtId="0" fontId="2" fillId="0" borderId="12" xfId="59" applyFont="1" applyBorder="1" applyAlignment="1">
      <alignment horizontal="center"/>
      <protection/>
    </xf>
    <xf numFmtId="0" fontId="2" fillId="0" borderId="13" xfId="59" applyFont="1" applyBorder="1" applyAlignment="1">
      <alignment horizontal="center"/>
      <protection/>
    </xf>
    <xf numFmtId="2" fontId="2" fillId="0" borderId="13" xfId="59" applyNumberFormat="1" applyFont="1" applyBorder="1" applyAlignment="1">
      <alignment horizontal="center"/>
      <protection/>
    </xf>
    <xf numFmtId="0" fontId="2" fillId="0" borderId="12" xfId="58" applyFont="1" applyBorder="1" applyAlignment="1">
      <alignment horizontal="center"/>
      <protection/>
    </xf>
    <xf numFmtId="2" fontId="2" fillId="0" borderId="12" xfId="59" applyNumberFormat="1" applyFont="1" applyBorder="1" applyAlignment="1">
      <alignment horizontal="center"/>
      <protection/>
    </xf>
    <xf numFmtId="0" fontId="2" fillId="0" borderId="13" xfId="58" applyFont="1" applyBorder="1" applyAlignment="1">
      <alignment horizontal="center"/>
      <protection/>
    </xf>
    <xf numFmtId="0" fontId="2" fillId="0" borderId="0" xfId="59" applyFont="1" applyBorder="1" applyAlignment="1">
      <alignment horizontal="center" vertical="center" wrapText="1"/>
      <protection/>
    </xf>
    <xf numFmtId="1" fontId="2" fillId="0" borderId="10" xfId="59" applyNumberFormat="1" applyFont="1" applyBorder="1" applyAlignment="1">
      <alignment horizontal="center"/>
      <protection/>
    </xf>
    <xf numFmtId="180" fontId="2" fillId="0" borderId="12" xfId="58" applyNumberFormat="1" applyFont="1" applyBorder="1" applyAlignment="1">
      <alignment horizontal="center"/>
      <protection/>
    </xf>
    <xf numFmtId="2" fontId="2" fillId="0" borderId="0" xfId="58" applyNumberFormat="1" applyFont="1" applyBorder="1" applyAlignment="1">
      <alignment horizontal="center"/>
      <protection/>
    </xf>
    <xf numFmtId="181" fontId="2" fillId="0" borderId="13" xfId="59" applyNumberFormat="1" applyFont="1" applyBorder="1" applyAlignment="1">
      <alignment horizontal="center"/>
      <protection/>
    </xf>
    <xf numFmtId="182" fontId="2" fillId="0" borderId="0" xfId="59" applyNumberFormat="1" applyFont="1" applyBorder="1" applyAlignment="1">
      <alignment horizontal="center"/>
      <protection/>
    </xf>
    <xf numFmtId="2" fontId="2" fillId="0" borderId="11" xfId="59" applyNumberFormat="1" applyFont="1" applyBorder="1" applyAlignment="1">
      <alignment horizontal="center"/>
      <protection/>
    </xf>
    <xf numFmtId="2" fontId="2" fillId="0" borderId="14" xfId="59" applyNumberFormat="1" applyFont="1" applyBorder="1" applyAlignment="1">
      <alignment horizontal="center"/>
      <protection/>
    </xf>
    <xf numFmtId="0" fontId="0" fillId="0" borderId="11" xfId="0" applyBorder="1" applyAlignment="1">
      <alignment/>
    </xf>
    <xf numFmtId="1" fontId="5" fillId="32" borderId="15" xfId="0" applyNumberFormat="1" applyFont="1" applyFill="1" applyBorder="1" applyAlignment="1">
      <alignment vertical="center"/>
    </xf>
    <xf numFmtId="1" fontId="5" fillId="32" borderId="15" xfId="0" applyNumberFormat="1" applyFont="1" applyFill="1" applyBorder="1" applyAlignment="1">
      <alignment horizontal="center" vertical="center"/>
    </xf>
    <xf numFmtId="2" fontId="3" fillId="32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3" fillId="32" borderId="11" xfId="0" applyNumberFormat="1" applyFont="1" applyFill="1" applyBorder="1" applyAlignment="1">
      <alignment horizontal="center" vertical="center"/>
    </xf>
    <xf numFmtId="2" fontId="3" fillId="32" borderId="16" xfId="0" applyNumberFormat="1" applyFont="1" applyFill="1" applyBorder="1" applyAlignment="1">
      <alignment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1" fontId="4" fillId="32" borderId="16" xfId="0" applyNumberFormat="1" applyFont="1" applyFill="1" applyBorder="1" applyAlignment="1">
      <alignment horizontal="center" vertical="center"/>
    </xf>
    <xf numFmtId="0" fontId="2" fillId="0" borderId="17" xfId="59" applyFont="1" applyBorder="1" applyAlignment="1">
      <alignment horizontal="center" vertical="center" wrapText="1"/>
      <protection/>
    </xf>
    <xf numFmtId="2" fontId="2" fillId="32" borderId="0" xfId="59" applyNumberFormat="1" applyFont="1" applyFill="1" applyBorder="1" applyAlignment="1">
      <alignment horizontal="center"/>
      <protection/>
    </xf>
    <xf numFmtId="0" fontId="1" fillId="0" borderId="18" xfId="58" applyFont="1" applyBorder="1" applyAlignment="1">
      <alignment horizontal="left"/>
      <protection/>
    </xf>
    <xf numFmtId="0" fontId="1" fillId="0" borderId="19" xfId="58" applyFont="1" applyBorder="1">
      <alignment/>
      <protection/>
    </xf>
    <xf numFmtId="0" fontId="1" fillId="0" borderId="20" xfId="58" applyFont="1" applyBorder="1">
      <alignment/>
      <protection/>
    </xf>
    <xf numFmtId="181" fontId="2" fillId="0" borderId="0" xfId="59" applyNumberFormat="1" applyFont="1" applyBorder="1" applyAlignment="1">
      <alignment horizontal="center"/>
      <protection/>
    </xf>
    <xf numFmtId="1" fontId="2" fillId="0" borderId="0" xfId="59" applyNumberFormat="1" applyFont="1" applyBorder="1" applyAlignment="1">
      <alignment horizontal="center"/>
      <protection/>
    </xf>
    <xf numFmtId="181" fontId="2" fillId="32" borderId="0" xfId="59" applyNumberFormat="1" applyFont="1" applyFill="1" applyBorder="1" applyAlignment="1">
      <alignment horizontal="center"/>
      <protection/>
    </xf>
    <xf numFmtId="0" fontId="2" fillId="0" borderId="21" xfId="59" applyFont="1" applyBorder="1" applyAlignment="1">
      <alignment horizontal="center" vertical="center" wrapText="1"/>
      <protection/>
    </xf>
    <xf numFmtId="181" fontId="2" fillId="0" borderId="21" xfId="59" applyNumberFormat="1" applyFont="1" applyBorder="1" applyAlignment="1">
      <alignment horizontal="center" vertical="center" wrapText="1"/>
      <protection/>
    </xf>
    <xf numFmtId="0" fontId="2" fillId="0" borderId="21" xfId="58" applyFont="1" applyBorder="1" applyAlignment="1">
      <alignment horizontal="center" vertical="center" wrapText="1"/>
      <protection/>
    </xf>
    <xf numFmtId="2" fontId="2" fillId="0" borderId="21" xfId="59" applyNumberFormat="1" applyFont="1" applyBorder="1" applyAlignment="1">
      <alignment horizontal="center" vertical="center" wrapText="1"/>
      <protection/>
    </xf>
    <xf numFmtId="2" fontId="2" fillId="0" borderId="22" xfId="59" applyNumberFormat="1" applyFont="1" applyBorder="1" applyAlignment="1">
      <alignment horizontal="center" vertical="center" wrapText="1"/>
      <protection/>
    </xf>
    <xf numFmtId="0" fontId="2" fillId="0" borderId="22" xfId="59" applyFont="1" applyBorder="1" applyAlignment="1">
      <alignment horizontal="center" vertical="center" wrapText="1"/>
      <protection/>
    </xf>
    <xf numFmtId="180" fontId="2" fillId="0" borderId="23" xfId="59" applyNumberFormat="1" applyFont="1" applyBorder="1" applyAlignment="1">
      <alignment horizontal="center"/>
      <protection/>
    </xf>
    <xf numFmtId="1" fontId="2" fillId="0" borderId="23" xfId="59" applyNumberFormat="1" applyFont="1" applyBorder="1" applyAlignment="1">
      <alignment horizontal="center"/>
      <protection/>
    </xf>
    <xf numFmtId="182" fontId="2" fillId="0" borderId="13" xfId="59" applyNumberFormat="1" applyFont="1" applyBorder="1" applyAlignment="1">
      <alignment horizontal="center"/>
      <protection/>
    </xf>
    <xf numFmtId="1" fontId="2" fillId="0" borderId="24" xfId="59" applyNumberFormat="1" applyFont="1" applyBorder="1" applyAlignment="1">
      <alignment horizontal="center"/>
      <protection/>
    </xf>
    <xf numFmtId="180" fontId="2" fillId="0" borderId="24" xfId="59" applyNumberFormat="1" applyFont="1" applyBorder="1" applyAlignment="1">
      <alignment horizontal="center"/>
      <protection/>
    </xf>
    <xf numFmtId="2" fontId="2" fillId="32" borderId="17" xfId="59" applyNumberFormat="1" applyFont="1" applyFill="1" applyBorder="1" applyAlignment="1">
      <alignment horizontal="center" vertical="center" wrapText="1"/>
      <protection/>
    </xf>
    <xf numFmtId="2" fontId="2" fillId="32" borderId="10" xfId="59" applyNumberFormat="1" applyFont="1" applyFill="1" applyBorder="1" applyAlignment="1">
      <alignment horizontal="center"/>
      <protection/>
    </xf>
    <xf numFmtId="2" fontId="2" fillId="32" borderId="12" xfId="59" applyNumberFormat="1" applyFont="1" applyFill="1" applyBorder="1" applyAlignment="1">
      <alignment horizontal="center"/>
      <protection/>
    </xf>
    <xf numFmtId="181" fontId="2" fillId="32" borderId="10" xfId="59" applyNumberFormat="1" applyFont="1" applyFill="1" applyBorder="1" applyAlignment="1">
      <alignment horizontal="center"/>
      <protection/>
    </xf>
    <xf numFmtId="0" fontId="2" fillId="0" borderId="17" xfId="58" applyFont="1" applyBorder="1" applyAlignment="1">
      <alignment horizontal="center" vertical="center" wrapText="1"/>
      <protection/>
    </xf>
    <xf numFmtId="180" fontId="2" fillId="0" borderId="10" xfId="58" applyNumberFormat="1" applyFont="1" applyBorder="1" applyAlignment="1">
      <alignment horizontal="center"/>
      <protection/>
    </xf>
    <xf numFmtId="180" fontId="2" fillId="0" borderId="17" xfId="58" applyNumberFormat="1" applyFont="1" applyBorder="1" applyAlignment="1">
      <alignment horizontal="center" vertical="center" wrapText="1"/>
      <protection/>
    </xf>
    <xf numFmtId="2" fontId="2" fillId="0" borderId="17" xfId="59" applyNumberFormat="1" applyFont="1" applyBorder="1" applyAlignment="1">
      <alignment horizontal="center" vertical="center" wrapText="1"/>
      <protection/>
    </xf>
    <xf numFmtId="0" fontId="2" fillId="0" borderId="21" xfId="59" applyFont="1" applyBorder="1" applyAlignment="1">
      <alignment horizontal="center"/>
      <protection/>
    </xf>
    <xf numFmtId="2" fontId="2" fillId="0" borderId="17" xfId="59" applyNumberFormat="1" applyFont="1" applyBorder="1" applyAlignment="1">
      <alignment horizontal="center"/>
      <protection/>
    </xf>
    <xf numFmtId="2" fontId="2" fillId="0" borderId="21" xfId="59" applyNumberFormat="1" applyFont="1" applyBorder="1" applyAlignment="1">
      <alignment horizont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180" fontId="2" fillId="0" borderId="17" xfId="59" applyNumberFormat="1" applyFont="1" applyBorder="1" applyAlignment="1">
      <alignment horizontal="center"/>
      <protection/>
    </xf>
    <xf numFmtId="0" fontId="0" fillId="0" borderId="17" xfId="0" applyBorder="1" applyAlignment="1">
      <alignment/>
    </xf>
    <xf numFmtId="180" fontId="4" fillId="0" borderId="15" xfId="0" applyNumberFormat="1" applyFont="1" applyBorder="1" applyAlignment="1">
      <alignment vertical="center"/>
    </xf>
    <xf numFmtId="2" fontId="2" fillId="32" borderId="21" xfId="59" applyNumberFormat="1" applyFont="1" applyFill="1" applyBorder="1" applyAlignment="1">
      <alignment horizontal="center" vertical="center" wrapText="1"/>
      <protection/>
    </xf>
    <xf numFmtId="180" fontId="2" fillId="0" borderId="17" xfId="59" applyNumberFormat="1" applyFont="1" applyBorder="1" applyAlignment="1">
      <alignment horizontal="center" vertical="center" wrapText="1"/>
      <protection/>
    </xf>
    <xf numFmtId="0" fontId="9" fillId="32" borderId="0" xfId="0" applyFont="1" applyFill="1" applyAlignment="1">
      <alignment vertical="center" wrapText="1"/>
    </xf>
    <xf numFmtId="0" fontId="2" fillId="32" borderId="10" xfId="59" applyFont="1" applyFill="1" applyBorder="1" applyAlignment="1">
      <alignment horizontal="center" vertical="center" wrapText="1"/>
      <protection/>
    </xf>
    <xf numFmtId="0" fontId="2" fillId="32" borderId="0" xfId="59" applyFont="1" applyFill="1" applyBorder="1" applyAlignment="1">
      <alignment horizontal="center" vertical="center" wrapText="1"/>
      <protection/>
    </xf>
    <xf numFmtId="2" fontId="2" fillId="32" borderId="0" xfId="59" applyNumberFormat="1" applyFont="1" applyFill="1" applyBorder="1" applyAlignment="1">
      <alignment horizontal="center" vertical="center" wrapText="1"/>
      <protection/>
    </xf>
    <xf numFmtId="2" fontId="2" fillId="32" borderId="10" xfId="59" applyNumberFormat="1" applyFont="1" applyFill="1" applyBorder="1" applyAlignment="1">
      <alignment horizontal="center" vertical="center" wrapText="1"/>
      <protection/>
    </xf>
    <xf numFmtId="0" fontId="2" fillId="32" borderId="10" xfId="58" applyFont="1" applyFill="1" applyBorder="1" applyAlignment="1">
      <alignment horizontal="center" vertical="center" wrapText="1"/>
      <protection/>
    </xf>
    <xf numFmtId="0" fontId="2" fillId="32" borderId="0" xfId="58" applyFont="1" applyFill="1" applyBorder="1" applyAlignment="1">
      <alignment horizontal="center" vertical="center" wrapText="1"/>
      <protection/>
    </xf>
    <xf numFmtId="180" fontId="2" fillId="32" borderId="10" xfId="59" applyNumberFormat="1" applyFont="1" applyFill="1" applyBorder="1" applyAlignment="1">
      <alignment horizontal="center" vertical="center" wrapText="1"/>
      <protection/>
    </xf>
    <xf numFmtId="180" fontId="2" fillId="32" borderId="0" xfId="59" applyNumberFormat="1" applyFont="1" applyFill="1" applyBorder="1" applyAlignment="1">
      <alignment horizontal="center"/>
      <protection/>
    </xf>
    <xf numFmtId="0" fontId="2" fillId="32" borderId="10" xfId="58" applyFont="1" applyFill="1" applyBorder="1" applyAlignment="1">
      <alignment horizontal="center"/>
      <protection/>
    </xf>
    <xf numFmtId="0" fontId="2" fillId="32" borderId="0" xfId="58" applyFont="1" applyFill="1" applyBorder="1" applyAlignment="1">
      <alignment horizontal="center"/>
      <protection/>
    </xf>
    <xf numFmtId="2" fontId="2" fillId="32" borderId="0" xfId="58" applyNumberFormat="1" applyFont="1" applyFill="1" applyBorder="1" applyAlignment="1">
      <alignment horizontal="center"/>
      <protection/>
    </xf>
    <xf numFmtId="180" fontId="2" fillId="32" borderId="10" xfId="59" applyNumberFormat="1" applyFont="1" applyFill="1" applyBorder="1" applyAlignment="1">
      <alignment horizontal="center"/>
      <protection/>
    </xf>
    <xf numFmtId="0" fontId="2" fillId="32" borderId="0" xfId="59" applyFont="1" applyFill="1" applyBorder="1" applyAlignment="1">
      <alignment horizontal="center"/>
      <protection/>
    </xf>
    <xf numFmtId="1" fontId="2" fillId="32" borderId="10" xfId="59" applyNumberFormat="1" applyFont="1" applyFill="1" applyBorder="1" applyAlignment="1">
      <alignment horizontal="center"/>
      <protection/>
    </xf>
    <xf numFmtId="181" fontId="2" fillId="32" borderId="13" xfId="59" applyNumberFormat="1" applyFont="1" applyFill="1" applyBorder="1" applyAlignment="1">
      <alignment horizontal="center"/>
      <protection/>
    </xf>
    <xf numFmtId="0" fontId="2" fillId="32" borderId="12" xfId="58" applyFont="1" applyFill="1" applyBorder="1" applyAlignment="1">
      <alignment horizontal="center"/>
      <protection/>
    </xf>
    <xf numFmtId="0" fontId="2" fillId="32" borderId="13" xfId="58" applyFont="1" applyFill="1" applyBorder="1" applyAlignment="1">
      <alignment horizontal="center"/>
      <protection/>
    </xf>
    <xf numFmtId="1" fontId="2" fillId="32" borderId="12" xfId="59" applyNumberFormat="1" applyFont="1" applyFill="1" applyBorder="1" applyAlignment="1">
      <alignment horizontal="center"/>
      <protection/>
    </xf>
    <xf numFmtId="1" fontId="4" fillId="0" borderId="15" xfId="0" applyNumberFormat="1" applyFont="1" applyBorder="1" applyAlignment="1">
      <alignment horizontal="center" vertical="center"/>
    </xf>
    <xf numFmtId="0" fontId="1" fillId="0" borderId="17" xfId="58" applyFont="1" applyBorder="1" applyAlignment="1">
      <alignment horizontal="center" vertical="center"/>
      <protection/>
    </xf>
    <xf numFmtId="0" fontId="1" fillId="0" borderId="21" xfId="58" applyFont="1" applyBorder="1" applyAlignment="1">
      <alignment horizontal="center" vertical="top"/>
      <protection/>
    </xf>
    <xf numFmtId="0" fontId="1" fillId="0" borderId="22" xfId="58" applyFont="1" applyBorder="1" applyAlignment="1">
      <alignment horizontal="center" vertical="center"/>
      <protection/>
    </xf>
    <xf numFmtId="180" fontId="2" fillId="0" borderId="12" xfId="59" applyNumberFormat="1" applyFont="1" applyBorder="1" applyAlignment="1">
      <alignment horizontal="center"/>
      <protection/>
    </xf>
    <xf numFmtId="2" fontId="2" fillId="32" borderId="13" xfId="59" applyNumberFormat="1" applyFont="1" applyFill="1" applyBorder="1" applyAlignment="1">
      <alignment horizontal="center"/>
      <protection/>
    </xf>
    <xf numFmtId="2" fontId="10" fillId="0" borderId="0" xfId="63" applyNumberFormat="1" applyFont="1" applyBorder="1" applyAlignment="1">
      <alignment horizontal="center"/>
      <protection/>
    </xf>
    <xf numFmtId="2" fontId="3" fillId="0" borderId="0" xfId="58" applyNumberFormat="1" applyFont="1" applyBorder="1" applyAlignment="1">
      <alignment horizontal="center"/>
      <protection/>
    </xf>
    <xf numFmtId="2" fontId="3" fillId="0" borderId="0" xfId="63" applyNumberFormat="1" applyFont="1" applyBorder="1" applyAlignment="1">
      <alignment horizontal="center"/>
      <protection/>
    </xf>
    <xf numFmtId="2" fontId="2" fillId="32" borderId="10" xfId="63" applyNumberFormat="1" applyFont="1" applyFill="1" applyBorder="1" applyAlignment="1">
      <alignment horizontal="center"/>
      <protection/>
    </xf>
    <xf numFmtId="2" fontId="2" fillId="32" borderId="12" xfId="63" applyNumberFormat="1" applyFont="1" applyFill="1" applyBorder="1" applyAlignment="1">
      <alignment horizontal="center"/>
      <protection/>
    </xf>
    <xf numFmtId="2" fontId="3" fillId="0" borderId="10" xfId="63" applyNumberFormat="1" applyFont="1" applyBorder="1" applyAlignment="1">
      <alignment horizontal="center"/>
      <protection/>
    </xf>
    <xf numFmtId="2" fontId="3" fillId="0" borderId="12" xfId="58" applyNumberFormat="1" applyFont="1" applyBorder="1" applyAlignment="1">
      <alignment horizontal="center"/>
      <protection/>
    </xf>
    <xf numFmtId="2" fontId="3" fillId="0" borderId="10" xfId="58" applyNumberFormat="1" applyFont="1" applyBorder="1" applyAlignment="1">
      <alignment horizontal="center"/>
      <protection/>
    </xf>
    <xf numFmtId="2" fontId="3" fillId="0" borderId="12" xfId="63" applyNumberFormat="1" applyFont="1" applyBorder="1" applyAlignment="1">
      <alignment horizontal="center"/>
      <protection/>
    </xf>
    <xf numFmtId="2" fontId="10" fillId="0" borderId="13" xfId="63" applyNumberFormat="1" applyFont="1" applyBorder="1" applyAlignment="1">
      <alignment horizontal="center"/>
      <protection/>
    </xf>
    <xf numFmtId="2" fontId="3" fillId="0" borderId="13" xfId="58" applyNumberFormat="1" applyFont="1" applyBorder="1" applyAlignment="1">
      <alignment horizontal="center"/>
      <protection/>
    </xf>
    <xf numFmtId="2" fontId="3" fillId="0" borderId="13" xfId="63" applyNumberFormat="1" applyFont="1" applyBorder="1" applyAlignment="1">
      <alignment horizontal="center"/>
      <protection/>
    </xf>
    <xf numFmtId="0" fontId="15" fillId="0" borderId="21" xfId="59" applyFont="1" applyBorder="1" applyAlignment="1">
      <alignment horizontal="center" vertical="center" wrapText="1"/>
      <protection/>
    </xf>
    <xf numFmtId="0" fontId="14" fillId="0" borderId="16" xfId="59" applyFont="1" applyBorder="1" applyAlignment="1">
      <alignment horizontal="center" vertical="center" wrapText="1"/>
      <protection/>
    </xf>
    <xf numFmtId="0" fontId="14" fillId="0" borderId="0" xfId="59" applyFont="1" applyBorder="1" applyAlignment="1">
      <alignment horizontal="center"/>
      <protection/>
    </xf>
    <xf numFmtId="0" fontId="14" fillId="0" borderId="10" xfId="59" applyFont="1" applyBorder="1" applyAlignment="1">
      <alignment horizontal="center" vertical="center" wrapText="1"/>
      <protection/>
    </xf>
    <xf numFmtId="0" fontId="14" fillId="0" borderId="10" xfId="59" applyFont="1" applyBorder="1" applyAlignment="1">
      <alignment horizontal="center"/>
      <protection/>
    </xf>
    <xf numFmtId="0" fontId="14" fillId="0" borderId="17" xfId="59" applyFont="1" applyBorder="1" applyAlignment="1">
      <alignment horizontal="center" vertical="center" wrapText="1"/>
      <protection/>
    </xf>
    <xf numFmtId="0" fontId="14" fillId="0" borderId="13" xfId="59" applyFont="1" applyBorder="1" applyAlignment="1">
      <alignment horizontal="center"/>
      <protection/>
    </xf>
    <xf numFmtId="0" fontId="14" fillId="0" borderId="12" xfId="59" applyFont="1" applyBorder="1" applyAlignment="1">
      <alignment horizontal="center"/>
      <protection/>
    </xf>
    <xf numFmtId="0" fontId="14" fillId="0" borderId="21" xfId="59" applyFont="1" applyBorder="1" applyAlignment="1">
      <alignment horizontal="center" vertical="center" wrapText="1"/>
      <protection/>
    </xf>
    <xf numFmtId="0" fontId="16" fillId="0" borderId="10" xfId="63" applyFont="1" applyBorder="1" applyAlignment="1">
      <alignment horizontal="center"/>
      <protection/>
    </xf>
    <xf numFmtId="0" fontId="14" fillId="0" borderId="10" xfId="63" applyFont="1" applyBorder="1" applyAlignment="1">
      <alignment horizontal="center"/>
      <protection/>
    </xf>
    <xf numFmtId="0" fontId="14" fillId="0" borderId="0" xfId="63" applyFont="1" applyBorder="1" applyAlignment="1">
      <alignment horizontal="center"/>
      <protection/>
    </xf>
    <xf numFmtId="0" fontId="14" fillId="0" borderId="12" xfId="63" applyFont="1" applyBorder="1" applyAlignment="1">
      <alignment horizontal="center"/>
      <protection/>
    </xf>
    <xf numFmtId="0" fontId="14" fillId="0" borderId="13" xfId="63" applyFont="1" applyBorder="1" applyAlignment="1">
      <alignment horizontal="center"/>
      <protection/>
    </xf>
    <xf numFmtId="0" fontId="16" fillId="0" borderId="17" xfId="59" applyFont="1" applyBorder="1" applyAlignment="1">
      <alignment horizontal="center" vertical="center" wrapText="1"/>
      <protection/>
    </xf>
    <xf numFmtId="0" fontId="14" fillId="0" borderId="0" xfId="59" applyFont="1" applyBorder="1" applyAlignment="1">
      <alignment horizontal="center" wrapText="1"/>
      <protection/>
    </xf>
    <xf numFmtId="0" fontId="15" fillId="0" borderId="17" xfId="59" applyFont="1" applyBorder="1" applyAlignment="1">
      <alignment horizontal="center" vertical="center" wrapText="1"/>
      <protection/>
    </xf>
    <xf numFmtId="0" fontId="15" fillId="32" borderId="10" xfId="59" applyFont="1" applyFill="1" applyBorder="1" applyAlignment="1">
      <alignment horizontal="center" vertical="center" wrapText="1"/>
      <protection/>
    </xf>
    <xf numFmtId="0" fontId="14" fillId="32" borderId="0" xfId="59" applyFont="1" applyFill="1" applyBorder="1" applyAlignment="1">
      <alignment horizontal="center" vertical="center" wrapText="1"/>
      <protection/>
    </xf>
    <xf numFmtId="0" fontId="14" fillId="32" borderId="10" xfId="59" applyFont="1" applyFill="1" applyBorder="1" applyAlignment="1">
      <alignment horizontal="center"/>
      <protection/>
    </xf>
    <xf numFmtId="0" fontId="14" fillId="32" borderId="0" xfId="59" applyFont="1" applyFill="1" applyBorder="1" applyAlignment="1">
      <alignment horizontal="center"/>
      <protection/>
    </xf>
    <xf numFmtId="0" fontId="14" fillId="32" borderId="12" xfId="59" applyFont="1" applyFill="1" applyBorder="1" applyAlignment="1">
      <alignment horizontal="center"/>
      <protection/>
    </xf>
    <xf numFmtId="0" fontId="14" fillId="32" borderId="13" xfId="59" applyFont="1" applyFill="1" applyBorder="1" applyAlignment="1">
      <alignment horizontal="center"/>
      <protection/>
    </xf>
    <xf numFmtId="0" fontId="16" fillId="0" borderId="15" xfId="59" applyFont="1" applyBorder="1" applyAlignment="1">
      <alignment horizontal="center" vertical="center" wrapText="1"/>
      <protection/>
    </xf>
    <xf numFmtId="0" fontId="16" fillId="0" borderId="15" xfId="59" applyFont="1" applyBorder="1" applyAlignment="1">
      <alignment horizontal="center"/>
      <protection/>
    </xf>
    <xf numFmtId="0" fontId="16" fillId="0" borderId="17" xfId="59" applyFont="1" applyBorder="1" applyAlignment="1">
      <alignment horizontal="center"/>
      <protection/>
    </xf>
    <xf numFmtId="0" fontId="16" fillId="32" borderId="10" xfId="59" applyFont="1" applyFill="1" applyBorder="1" applyAlignment="1">
      <alignment horizontal="center" vertical="center" wrapText="1"/>
      <protection/>
    </xf>
    <xf numFmtId="0" fontId="15" fillId="0" borderId="17" xfId="59" applyFont="1" applyBorder="1" applyAlignment="1">
      <alignment horizontal="center" wrapText="1"/>
      <protection/>
    </xf>
    <xf numFmtId="0" fontId="14" fillId="0" borderId="21" xfId="59" applyFont="1" applyBorder="1" applyAlignment="1">
      <alignment horizontal="center"/>
      <protection/>
    </xf>
    <xf numFmtId="0" fontId="15" fillId="0" borderId="17" xfId="59" applyFont="1" applyBorder="1" applyAlignment="1">
      <alignment horizontal="center"/>
      <protection/>
    </xf>
    <xf numFmtId="0" fontId="14" fillId="0" borderId="16" xfId="59" applyFont="1" applyBorder="1" applyAlignment="1">
      <alignment horizontal="center"/>
      <protection/>
    </xf>
    <xf numFmtId="0" fontId="14" fillId="0" borderId="11" xfId="59" applyFont="1" applyBorder="1" applyAlignment="1">
      <alignment horizontal="center"/>
      <protection/>
    </xf>
    <xf numFmtId="0" fontId="18" fillId="0" borderId="17" xfId="59" applyFont="1" applyBorder="1" applyAlignment="1">
      <alignment horizontal="center"/>
      <protection/>
    </xf>
    <xf numFmtId="0" fontId="15" fillId="0" borderId="0" xfId="63" applyFont="1" applyBorder="1" applyAlignment="1">
      <alignment horizontal="center"/>
      <protection/>
    </xf>
    <xf numFmtId="0" fontId="16" fillId="0" borderId="0" xfId="59" applyFont="1" applyBorder="1" applyAlignment="1">
      <alignment horizontal="center" vertical="center"/>
      <protection/>
    </xf>
    <xf numFmtId="0" fontId="17" fillId="32" borderId="0" xfId="0" applyFont="1" applyFill="1" applyBorder="1" applyAlignment="1">
      <alignment horizontal="center" vertical="center"/>
    </xf>
    <xf numFmtId="2" fontId="5" fillId="32" borderId="15" xfId="0" applyNumberFormat="1" applyFont="1" applyFill="1" applyBorder="1" applyAlignment="1">
      <alignment horizontal="center" vertical="center"/>
    </xf>
    <xf numFmtId="0" fontId="22" fillId="32" borderId="15" xfId="0" applyFont="1" applyFill="1" applyBorder="1" applyAlignment="1">
      <alignment horizontal="center" vertical="center"/>
    </xf>
    <xf numFmtId="0" fontId="24" fillId="0" borderId="21" xfId="59" applyFont="1" applyBorder="1" applyAlignment="1">
      <alignment horizontal="center" vertical="center" wrapText="1"/>
      <protection/>
    </xf>
    <xf numFmtId="0" fontId="15" fillId="32" borderId="20" xfId="0" applyFont="1" applyFill="1" applyBorder="1" applyAlignment="1">
      <alignment horizontal="center" vertical="center"/>
    </xf>
    <xf numFmtId="0" fontId="15" fillId="32" borderId="18" xfId="0" applyFont="1" applyFill="1" applyBorder="1" applyAlignment="1">
      <alignment horizontal="center" vertical="center"/>
    </xf>
    <xf numFmtId="0" fontId="15" fillId="32" borderId="19" xfId="0" applyFont="1" applyFill="1" applyBorder="1" applyAlignment="1">
      <alignment horizontal="center" vertical="center"/>
    </xf>
    <xf numFmtId="1" fontId="18" fillId="32" borderId="17" xfId="0" applyNumberFormat="1" applyFont="1" applyFill="1" applyBorder="1" applyAlignment="1">
      <alignment horizontal="center" vertical="center" wrapText="1"/>
    </xf>
    <xf numFmtId="1" fontId="18" fillId="32" borderId="10" xfId="0" applyNumberFormat="1" applyFont="1" applyFill="1" applyBorder="1" applyAlignment="1">
      <alignment horizontal="center" vertical="center" wrapText="1"/>
    </xf>
    <xf numFmtId="1" fontId="18" fillId="32" borderId="12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1" fillId="0" borderId="20" xfId="58" applyFont="1" applyBorder="1" applyAlignment="1">
      <alignment horizontal="center"/>
      <protection/>
    </xf>
    <xf numFmtId="0" fontId="1" fillId="0" borderId="18" xfId="58" applyFont="1" applyBorder="1" applyAlignment="1">
      <alignment horizontal="center"/>
      <protection/>
    </xf>
    <xf numFmtId="0" fontId="1" fillId="0" borderId="19" xfId="58" applyFont="1" applyBorder="1" applyAlignment="1">
      <alignment horizontal="center"/>
      <protection/>
    </xf>
    <xf numFmtId="0" fontId="1" fillId="0" borderId="10" xfId="58" applyFont="1" applyBorder="1" applyAlignment="1">
      <alignment horizontal="center" vertical="center"/>
      <protection/>
    </xf>
    <xf numFmtId="0" fontId="1" fillId="0" borderId="12" xfId="58" applyFont="1" applyBorder="1" applyAlignment="1">
      <alignment horizontal="center" vertical="center"/>
      <protection/>
    </xf>
    <xf numFmtId="0" fontId="1" fillId="0" borderId="17" xfId="58" applyFont="1" applyBorder="1" applyAlignment="1">
      <alignment horizontal="center" vertical="center"/>
      <protection/>
    </xf>
    <xf numFmtId="0" fontId="16" fillId="0" borderId="17" xfId="59" applyFont="1" applyBorder="1" applyAlignment="1">
      <alignment horizontal="center" vertical="center" wrapText="1"/>
      <protection/>
    </xf>
    <xf numFmtId="0" fontId="16" fillId="0" borderId="10" xfId="59" applyFont="1" applyBorder="1" applyAlignment="1">
      <alignment horizontal="center" vertical="center" wrapText="1"/>
      <protection/>
    </xf>
    <xf numFmtId="0" fontId="16" fillId="0" borderId="12" xfId="59" applyFont="1" applyBorder="1" applyAlignment="1">
      <alignment horizontal="center" vertical="center" wrapText="1"/>
      <protection/>
    </xf>
    <xf numFmtId="0" fontId="10" fillId="0" borderId="10" xfId="63" applyFont="1" applyBorder="1" applyAlignment="1">
      <alignment horizontal="center" vertical="center"/>
      <protection/>
    </xf>
    <xf numFmtId="0" fontId="10" fillId="0" borderId="12" xfId="63" applyFont="1" applyBorder="1" applyAlignment="1">
      <alignment horizontal="center" vertical="center"/>
      <protection/>
    </xf>
    <xf numFmtId="0" fontId="16" fillId="0" borderId="17" xfId="59" applyFont="1" applyBorder="1" applyAlignment="1">
      <alignment horizontal="center" vertical="center"/>
      <protection/>
    </xf>
    <xf numFmtId="0" fontId="16" fillId="0" borderId="10" xfId="59" applyFont="1" applyBorder="1" applyAlignment="1">
      <alignment horizontal="center" vertical="center"/>
      <protection/>
    </xf>
    <xf numFmtId="0" fontId="16" fillId="0" borderId="12" xfId="59" applyFont="1" applyBorder="1" applyAlignment="1">
      <alignment horizontal="center" vertical="center"/>
      <protection/>
    </xf>
    <xf numFmtId="0" fontId="21" fillId="32" borderId="15" xfId="0" applyFont="1" applyFill="1" applyBorder="1" applyAlignment="1">
      <alignment horizontal="left" vertical="center"/>
    </xf>
    <xf numFmtId="0" fontId="21" fillId="32" borderId="20" xfId="0" applyFont="1" applyFill="1" applyBorder="1" applyAlignment="1">
      <alignment horizontal="center" vertical="center"/>
    </xf>
    <xf numFmtId="0" fontId="21" fillId="32" borderId="18" xfId="0" applyFont="1" applyFill="1" applyBorder="1" applyAlignment="1">
      <alignment horizontal="center" vertical="center"/>
    </xf>
    <xf numFmtId="0" fontId="21" fillId="32" borderId="19" xfId="0" applyFont="1" applyFill="1" applyBorder="1" applyAlignment="1">
      <alignment horizontal="center" vertical="center"/>
    </xf>
    <xf numFmtId="0" fontId="23" fillId="32" borderId="20" xfId="0" applyFont="1" applyFill="1" applyBorder="1" applyAlignment="1">
      <alignment horizontal="center" vertical="center"/>
    </xf>
    <xf numFmtId="0" fontId="23" fillId="32" borderId="18" xfId="0" applyFont="1" applyFill="1" applyBorder="1" applyAlignment="1">
      <alignment horizontal="center" vertical="center"/>
    </xf>
    <xf numFmtId="0" fontId="23" fillId="32" borderId="19" xfId="0" applyFont="1" applyFill="1" applyBorder="1" applyAlignment="1">
      <alignment horizontal="center" vertical="center"/>
    </xf>
    <xf numFmtId="1" fontId="5" fillId="32" borderId="20" xfId="0" applyNumberFormat="1" applyFont="1" applyFill="1" applyBorder="1" applyAlignment="1">
      <alignment horizontal="center" vertical="center"/>
    </xf>
    <xf numFmtId="1" fontId="5" fillId="32" borderId="18" xfId="0" applyNumberFormat="1" applyFont="1" applyFill="1" applyBorder="1" applyAlignment="1">
      <alignment horizontal="center" vertical="center"/>
    </xf>
    <xf numFmtId="1" fontId="5" fillId="32" borderId="19" xfId="0" applyNumberFormat="1" applyFont="1" applyFill="1" applyBorder="1" applyAlignment="1">
      <alignment horizontal="center" vertical="center"/>
    </xf>
    <xf numFmtId="0" fontId="16" fillId="32" borderId="10" xfId="59" applyFont="1" applyFill="1" applyBorder="1" applyAlignment="1">
      <alignment horizontal="center" vertical="center"/>
      <protection/>
    </xf>
    <xf numFmtId="0" fontId="16" fillId="32" borderId="12" xfId="59" applyFont="1" applyFill="1" applyBorder="1" applyAlignment="1">
      <alignment horizontal="center" vertical="center"/>
      <protection/>
    </xf>
    <xf numFmtId="0" fontId="18" fillId="0" borderId="10" xfId="59" applyFont="1" applyBorder="1" applyAlignment="1">
      <alignment horizontal="center" vertical="center"/>
      <protection/>
    </xf>
    <xf numFmtId="0" fontId="18" fillId="0" borderId="12" xfId="59" applyFont="1" applyBorder="1" applyAlignment="1">
      <alignment horizontal="center" vertical="center"/>
      <protection/>
    </xf>
    <xf numFmtId="1" fontId="21" fillId="32" borderId="15" xfId="0" applyNumberFormat="1" applyFont="1" applyFill="1" applyBorder="1" applyAlignment="1">
      <alignment horizontal="center" vertical="center"/>
    </xf>
    <xf numFmtId="0" fontId="15" fillId="32" borderId="15" xfId="0" applyFont="1" applyFill="1" applyBorder="1" applyAlignment="1">
      <alignment horizontal="left" vertical="center"/>
    </xf>
    <xf numFmtId="0" fontId="2" fillId="0" borderId="17" xfId="59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/>
      <protection/>
    </xf>
    <xf numFmtId="0" fontId="2" fillId="0" borderId="12" xfId="59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2" xfId="59" applyFont="1" applyBorder="1" applyAlignment="1">
      <alignment horizontal="center" vertical="center" wrapText="1"/>
      <protection/>
    </xf>
    <xf numFmtId="0" fontId="1" fillId="0" borderId="10" xfId="58" applyFont="1" applyBorder="1" applyAlignment="1">
      <alignment horizontal="center" vertical="top" wrapText="1"/>
      <protection/>
    </xf>
    <xf numFmtId="0" fontId="1" fillId="0" borderId="12" xfId="58" applyFont="1" applyBorder="1" applyAlignment="1">
      <alignment horizontal="center" vertical="top"/>
      <protection/>
    </xf>
    <xf numFmtId="0" fontId="11" fillId="0" borderId="17" xfId="58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/>
      <protection/>
    </xf>
    <xf numFmtId="0" fontId="10" fillId="0" borderId="12" xfId="58" applyFont="1" applyBorder="1" applyAlignment="1">
      <alignment horizontal="center" vertical="center"/>
      <protection/>
    </xf>
    <xf numFmtId="0" fontId="9" fillId="32" borderId="0" xfId="0" applyFont="1" applyFill="1" applyAlignment="1">
      <alignment horizontal="center" vertical="center" wrapText="1"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20" xfId="59" applyFont="1" applyBorder="1" applyAlignment="1">
      <alignment horizontal="center" vertical="center" wrapText="1"/>
      <protection/>
    </xf>
    <xf numFmtId="0" fontId="2" fillId="0" borderId="17" xfId="59" applyFont="1" applyBorder="1" applyAlignment="1">
      <alignment horizontal="center" vertical="center" wrapText="1"/>
      <protection/>
    </xf>
    <xf numFmtId="0" fontId="16" fillId="0" borderId="17" xfId="58" applyFont="1" applyBorder="1" applyAlignment="1">
      <alignment horizontal="center" vertical="center"/>
      <protection/>
    </xf>
    <xf numFmtId="0" fontId="16" fillId="0" borderId="10" xfId="58" applyFont="1" applyBorder="1" applyAlignment="1">
      <alignment horizontal="center" vertical="center"/>
      <protection/>
    </xf>
    <xf numFmtId="0" fontId="16" fillId="0" borderId="12" xfId="58" applyFont="1" applyBorder="1" applyAlignment="1">
      <alignment horizontal="center" vertical="center"/>
      <protection/>
    </xf>
    <xf numFmtId="0" fontId="17" fillId="32" borderId="13" xfId="0" applyFont="1" applyFill="1" applyBorder="1" applyAlignment="1">
      <alignment horizontal="righ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_gare wyalsadfenigagarini 2_SMSH2008-IIkv ." xfId="58"/>
    <cellStyle name="Normal_SMETA 3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4.140625" style="0" customWidth="1"/>
    <col min="2" max="2" width="9.57421875" style="0" customWidth="1"/>
    <col min="3" max="3" width="39.140625" style="0" customWidth="1"/>
    <col min="4" max="4" width="7.7109375" style="0" customWidth="1"/>
    <col min="5" max="5" width="8.00390625" style="0" customWidth="1"/>
    <col min="7" max="7" width="6.57421875" style="0" customWidth="1"/>
    <col min="8" max="8" width="7.57421875" style="0" customWidth="1"/>
    <col min="9" max="9" width="8.00390625" style="0" customWidth="1"/>
    <col min="11" max="11" width="7.28125" style="0" customWidth="1"/>
    <col min="12" max="12" width="8.00390625" style="0" customWidth="1"/>
    <col min="13" max="13" width="9.57421875" style="0" bestFit="1" customWidth="1"/>
  </cols>
  <sheetData>
    <row r="1" spans="1:12" ht="12.75">
      <c r="A1" s="197" t="s">
        <v>68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3" ht="21.7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72"/>
    </row>
    <row r="3" spans="1:13" ht="21.75" customHeight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72"/>
    </row>
    <row r="4" spans="1:13" ht="19.5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72"/>
    </row>
    <row r="5" spans="1:12" ht="9.75" customHeight="1">
      <c r="A5" s="204" t="s">
        <v>3</v>
      </c>
      <c r="B5" s="204"/>
      <c r="C5" s="204"/>
      <c r="D5" s="204"/>
      <c r="E5" s="204"/>
      <c r="F5" s="204"/>
      <c r="G5" s="204"/>
      <c r="H5" s="204"/>
      <c r="I5" s="204"/>
      <c r="J5" s="204"/>
      <c r="K5" s="1">
        <v>26853.204236984184</v>
      </c>
      <c r="L5" s="144" t="s">
        <v>0</v>
      </c>
    </row>
    <row r="6" spans="1:13" ht="15" customHeight="1">
      <c r="A6" s="162" t="s">
        <v>15</v>
      </c>
      <c r="B6" s="162" t="s">
        <v>16</v>
      </c>
      <c r="C6" s="194" t="s">
        <v>46</v>
      </c>
      <c r="D6" s="157" t="s">
        <v>43</v>
      </c>
      <c r="E6" s="158"/>
      <c r="F6" s="159"/>
      <c r="G6" s="37" t="s">
        <v>12</v>
      </c>
      <c r="H6" s="38"/>
      <c r="I6" s="39" t="s">
        <v>13</v>
      </c>
      <c r="J6" s="38"/>
      <c r="K6" s="157" t="s">
        <v>44</v>
      </c>
      <c r="L6" s="159"/>
      <c r="M6" s="162" t="s">
        <v>14</v>
      </c>
    </row>
    <row r="7" spans="1:13" ht="16.5" customHeight="1">
      <c r="A7" s="160"/>
      <c r="B7" s="160"/>
      <c r="C7" s="160"/>
      <c r="D7" s="162" t="s">
        <v>17</v>
      </c>
      <c r="E7" s="195" t="s">
        <v>47</v>
      </c>
      <c r="F7" s="160" t="s">
        <v>1</v>
      </c>
      <c r="G7" s="192" t="s">
        <v>45</v>
      </c>
      <c r="H7" s="160" t="s">
        <v>1</v>
      </c>
      <c r="I7" s="192" t="s">
        <v>45</v>
      </c>
      <c r="J7" s="160" t="s">
        <v>1</v>
      </c>
      <c r="K7" s="192" t="s">
        <v>45</v>
      </c>
      <c r="L7" s="160" t="s">
        <v>1</v>
      </c>
      <c r="M7" s="160"/>
    </row>
    <row r="8" spans="1:13" ht="7.5" customHeight="1">
      <c r="A8" s="161"/>
      <c r="B8" s="161"/>
      <c r="C8" s="161"/>
      <c r="D8" s="161"/>
      <c r="E8" s="196"/>
      <c r="F8" s="161"/>
      <c r="G8" s="193"/>
      <c r="H8" s="161"/>
      <c r="I8" s="193"/>
      <c r="J8" s="161"/>
      <c r="K8" s="193"/>
      <c r="L8" s="161"/>
      <c r="M8" s="161"/>
    </row>
    <row r="9" spans="1:17" ht="35.25" customHeight="1">
      <c r="A9" s="162">
        <v>1</v>
      </c>
      <c r="B9" s="201" t="s">
        <v>6</v>
      </c>
      <c r="C9" s="147" t="s">
        <v>66</v>
      </c>
      <c r="D9" s="110" t="s">
        <v>25</v>
      </c>
      <c r="E9" s="35"/>
      <c r="F9" s="54">
        <f>(28+20)*7.6+15*4.3</f>
        <v>429.29999999999995</v>
      </c>
      <c r="G9" s="93"/>
      <c r="H9" s="92"/>
      <c r="I9" s="93"/>
      <c r="J9" s="92"/>
      <c r="K9" s="93"/>
      <c r="L9" s="92"/>
      <c r="M9" s="94"/>
      <c r="O9" s="30"/>
      <c r="P9" s="30"/>
      <c r="Q9" s="30"/>
    </row>
    <row r="10" spans="1:17" ht="19.5" customHeight="1">
      <c r="A10" s="160"/>
      <c r="B10" s="202"/>
      <c r="C10" s="111" t="s">
        <v>20</v>
      </c>
      <c r="D10" s="112" t="s">
        <v>25</v>
      </c>
      <c r="E10" s="40">
        <v>1</v>
      </c>
      <c r="F10" s="55">
        <f>F9*E10</f>
        <v>429.29999999999995</v>
      </c>
      <c r="G10" s="11"/>
      <c r="H10" s="9"/>
      <c r="I10" s="8"/>
      <c r="J10" s="7"/>
      <c r="K10" s="8"/>
      <c r="L10" s="7"/>
      <c r="M10" s="50"/>
      <c r="N10" s="6"/>
      <c r="O10" s="30"/>
      <c r="P10" s="30"/>
      <c r="Q10" s="30"/>
    </row>
    <row r="11" spans="1:17" ht="19.5" customHeight="1">
      <c r="A11" s="161"/>
      <c r="B11" s="203"/>
      <c r="C11" s="111" t="s">
        <v>21</v>
      </c>
      <c r="D11" s="113" t="s">
        <v>0</v>
      </c>
      <c r="E11" s="40">
        <v>0.043</v>
      </c>
      <c r="F11" s="55">
        <f>F9*E11</f>
        <v>18.459899999999998</v>
      </c>
      <c r="G11" s="8"/>
      <c r="H11" s="7"/>
      <c r="I11" s="11"/>
      <c r="J11" s="2"/>
      <c r="K11" s="11"/>
      <c r="L11" s="5"/>
      <c r="M11" s="50"/>
      <c r="O11" s="30"/>
      <c r="P11" s="30"/>
      <c r="Q11" s="30"/>
    </row>
    <row r="12" spans="1:17" ht="42.75">
      <c r="A12" s="200">
        <v>2</v>
      </c>
      <c r="B12" s="163" t="s">
        <v>18</v>
      </c>
      <c r="C12" s="109" t="s">
        <v>67</v>
      </c>
      <c r="D12" s="114" t="s">
        <v>19</v>
      </c>
      <c r="E12" s="43"/>
      <c r="F12" s="54">
        <f>0.08*0.16*3*6</f>
        <v>0.23040000000000002</v>
      </c>
      <c r="G12" s="45"/>
      <c r="H12" s="58"/>
      <c r="I12" s="45"/>
      <c r="J12" s="58"/>
      <c r="K12" s="46"/>
      <c r="L12" s="61"/>
      <c r="M12" s="47"/>
      <c r="O12" s="30"/>
      <c r="P12" s="30"/>
      <c r="Q12" s="18"/>
    </row>
    <row r="13" spans="1:17" ht="19.5" customHeight="1">
      <c r="A13" s="190"/>
      <c r="B13" s="164"/>
      <c r="C13" s="111" t="s">
        <v>20</v>
      </c>
      <c r="D13" s="113" t="s">
        <v>19</v>
      </c>
      <c r="E13" s="40">
        <v>1</v>
      </c>
      <c r="F13" s="55">
        <f>F12*E13</f>
        <v>0.23040000000000002</v>
      </c>
      <c r="G13" s="11"/>
      <c r="H13" s="9"/>
      <c r="I13" s="8"/>
      <c r="J13" s="7"/>
      <c r="K13" s="8"/>
      <c r="L13" s="7"/>
      <c r="M13" s="50"/>
      <c r="O13" s="30"/>
      <c r="P13" s="30"/>
      <c r="Q13" s="10"/>
    </row>
    <row r="14" spans="1:13" ht="19.5" customHeight="1">
      <c r="A14" s="190"/>
      <c r="B14" s="164" t="s">
        <v>6</v>
      </c>
      <c r="C14" s="111" t="s">
        <v>21</v>
      </c>
      <c r="D14" s="113" t="s">
        <v>0</v>
      </c>
      <c r="E14" s="40">
        <v>2.1</v>
      </c>
      <c r="F14" s="55">
        <f>F12*E14</f>
        <v>0.48384000000000005</v>
      </c>
      <c r="G14" s="8"/>
      <c r="H14" s="59"/>
      <c r="I14" s="8"/>
      <c r="J14" s="7"/>
      <c r="K14" s="11"/>
      <c r="L14" s="5"/>
      <c r="M14" s="50"/>
    </row>
    <row r="15" spans="1:13" ht="19.5" customHeight="1">
      <c r="A15" s="190"/>
      <c r="B15" s="164"/>
      <c r="C15" s="111" t="s">
        <v>22</v>
      </c>
      <c r="D15" s="113" t="s">
        <v>19</v>
      </c>
      <c r="E15" s="11">
        <v>1.05</v>
      </c>
      <c r="F15" s="55">
        <f>F12*E15</f>
        <v>0.24192000000000002</v>
      </c>
      <c r="G15" s="8"/>
      <c r="H15" s="59"/>
      <c r="I15" s="11"/>
      <c r="J15" s="5"/>
      <c r="K15" s="8"/>
      <c r="L15" s="7"/>
      <c r="M15" s="50"/>
    </row>
    <row r="16" spans="1:13" ht="19.5" customHeight="1">
      <c r="A16" s="190"/>
      <c r="B16" s="164"/>
      <c r="C16" s="111" t="s">
        <v>23</v>
      </c>
      <c r="D16" s="113" t="s">
        <v>24</v>
      </c>
      <c r="E16" s="10">
        <v>7.2</v>
      </c>
      <c r="F16" s="55">
        <f>F12*E16</f>
        <v>1.6588800000000001</v>
      </c>
      <c r="G16" s="11"/>
      <c r="H16" s="9"/>
      <c r="I16" s="11"/>
      <c r="J16" s="5"/>
      <c r="K16" s="8"/>
      <c r="L16" s="7"/>
      <c r="M16" s="50"/>
    </row>
    <row r="17" spans="1:14" ht="19.5" customHeight="1">
      <c r="A17" s="190"/>
      <c r="B17" s="164"/>
      <c r="C17" s="111" t="s">
        <v>39</v>
      </c>
      <c r="D17" s="113" t="s">
        <v>7</v>
      </c>
      <c r="E17" s="23" t="s">
        <v>41</v>
      </c>
      <c r="F17" s="55">
        <v>12</v>
      </c>
      <c r="G17" s="8"/>
      <c r="H17" s="59"/>
      <c r="I17" s="11"/>
      <c r="J17" s="5"/>
      <c r="K17" s="8"/>
      <c r="L17" s="7"/>
      <c r="M17" s="50"/>
      <c r="N17" s="30"/>
    </row>
    <row r="18" spans="1:14" ht="19.5" customHeight="1">
      <c r="A18" s="191"/>
      <c r="B18" s="165"/>
      <c r="C18" s="115" t="s">
        <v>26</v>
      </c>
      <c r="D18" s="116" t="s">
        <v>0</v>
      </c>
      <c r="E18" s="22">
        <v>3.44</v>
      </c>
      <c r="F18" s="56">
        <f>F12*E18</f>
        <v>0.7925760000000001</v>
      </c>
      <c r="G18" s="17"/>
      <c r="H18" s="20"/>
      <c r="I18" s="14"/>
      <c r="J18" s="16"/>
      <c r="K18" s="17"/>
      <c r="L18" s="15"/>
      <c r="M18" s="52"/>
      <c r="N18" s="30"/>
    </row>
    <row r="19" spans="1:13" ht="28.5">
      <c r="A19" s="199">
        <v>3</v>
      </c>
      <c r="B19" s="123" t="s">
        <v>27</v>
      </c>
      <c r="C19" s="117" t="s">
        <v>62</v>
      </c>
      <c r="D19" s="114" t="s">
        <v>25</v>
      </c>
      <c r="E19" s="43"/>
      <c r="F19" s="54">
        <f>F9</f>
        <v>429.29999999999995</v>
      </c>
      <c r="G19" s="45"/>
      <c r="H19" s="60"/>
      <c r="I19" s="45"/>
      <c r="J19" s="58"/>
      <c r="K19" s="46"/>
      <c r="L19" s="35"/>
      <c r="M19" s="48"/>
    </row>
    <row r="20" spans="1:13" ht="19.5" customHeight="1">
      <c r="A20" s="199"/>
      <c r="B20" s="169" t="s">
        <v>6</v>
      </c>
      <c r="C20" s="111" t="s">
        <v>20</v>
      </c>
      <c r="D20" s="113" t="s">
        <v>25</v>
      </c>
      <c r="E20" s="40">
        <v>1</v>
      </c>
      <c r="F20" s="55">
        <f>F19*E20</f>
        <v>429.29999999999995</v>
      </c>
      <c r="G20" s="11"/>
      <c r="H20" s="9"/>
      <c r="I20" s="8"/>
      <c r="J20" s="7"/>
      <c r="K20" s="8"/>
      <c r="L20" s="7"/>
      <c r="M20" s="50"/>
    </row>
    <row r="21" spans="1:13" ht="19.5" customHeight="1">
      <c r="A21" s="199"/>
      <c r="B21" s="169"/>
      <c r="C21" s="111" t="s">
        <v>21</v>
      </c>
      <c r="D21" s="113" t="s">
        <v>0</v>
      </c>
      <c r="E21" s="40">
        <v>0.043</v>
      </c>
      <c r="F21" s="55">
        <f>F19*E21</f>
        <v>18.459899999999998</v>
      </c>
      <c r="G21" s="8"/>
      <c r="H21" s="7"/>
      <c r="I21" s="11"/>
      <c r="J21" s="2"/>
      <c r="K21" s="11"/>
      <c r="L21" s="5"/>
      <c r="M21" s="50"/>
    </row>
    <row r="22" spans="1:13" ht="19.5" customHeight="1">
      <c r="A22" s="199"/>
      <c r="B22" s="169"/>
      <c r="C22" s="111" t="s">
        <v>28</v>
      </c>
      <c r="D22" s="113" t="s">
        <v>19</v>
      </c>
      <c r="E22" s="23" t="s">
        <v>41</v>
      </c>
      <c r="F22" s="55">
        <f>F19*0.03*1.03</f>
        <v>13.265369999999997</v>
      </c>
      <c r="G22" s="8"/>
      <c r="H22" s="7"/>
      <c r="I22" s="11"/>
      <c r="J22" s="5"/>
      <c r="K22" s="8"/>
      <c r="L22" s="7"/>
      <c r="M22" s="50"/>
    </row>
    <row r="23" spans="1:13" ht="19.5" customHeight="1">
      <c r="A23" s="199"/>
      <c r="B23" s="169"/>
      <c r="C23" s="111" t="s">
        <v>23</v>
      </c>
      <c r="D23" s="113" t="s">
        <v>24</v>
      </c>
      <c r="E23" s="10">
        <v>0.112</v>
      </c>
      <c r="F23" s="55">
        <f>F19*E23</f>
        <v>48.081599999999995</v>
      </c>
      <c r="G23" s="8"/>
      <c r="H23" s="7"/>
      <c r="I23" s="11"/>
      <c r="J23" s="5"/>
      <c r="K23" s="8"/>
      <c r="L23" s="7"/>
      <c r="M23" s="50"/>
    </row>
    <row r="24" spans="1:13" ht="19.5" customHeight="1">
      <c r="A24" s="199"/>
      <c r="B24" s="170"/>
      <c r="C24" s="115" t="s">
        <v>26</v>
      </c>
      <c r="D24" s="116" t="s">
        <v>0</v>
      </c>
      <c r="E24" s="51">
        <v>0.0484</v>
      </c>
      <c r="F24" s="56">
        <f>F19*E24</f>
        <v>20.778119999999998</v>
      </c>
      <c r="G24" s="17"/>
      <c r="H24" s="15"/>
      <c r="I24" s="14"/>
      <c r="J24" s="16"/>
      <c r="K24" s="17"/>
      <c r="L24" s="15"/>
      <c r="M24" s="52"/>
    </row>
    <row r="25" spans="1:13" ht="19.5" customHeight="1">
      <c r="A25" s="18"/>
      <c r="B25" s="143"/>
      <c r="C25" s="111"/>
      <c r="D25" s="111"/>
      <c r="E25" s="23"/>
      <c r="F25" s="36"/>
      <c r="G25" s="8"/>
      <c r="H25" s="8"/>
      <c r="I25" s="11"/>
      <c r="J25" s="11"/>
      <c r="K25" s="8"/>
      <c r="L25" s="8"/>
      <c r="M25" s="41"/>
    </row>
    <row r="26" spans="1:13" ht="19.5" customHeight="1">
      <c r="A26" s="166">
        <v>4</v>
      </c>
      <c r="B26" s="118" t="s">
        <v>59</v>
      </c>
      <c r="C26" s="142" t="s">
        <v>61</v>
      </c>
      <c r="D26" s="119" t="s">
        <v>30</v>
      </c>
      <c r="E26" s="97"/>
      <c r="F26" s="100">
        <f>F19/100</f>
        <v>4.292999999999999</v>
      </c>
      <c r="G26" s="98"/>
      <c r="H26" s="104"/>
      <c r="I26" s="98"/>
      <c r="J26" s="104"/>
      <c r="K26" s="99"/>
      <c r="L26" s="102"/>
      <c r="M26" s="102"/>
    </row>
    <row r="27" spans="1:13" ht="19.5" customHeight="1">
      <c r="A27" s="166"/>
      <c r="B27" s="118" t="s">
        <v>6</v>
      </c>
      <c r="C27" s="120" t="s">
        <v>20</v>
      </c>
      <c r="D27" s="119" t="s">
        <v>25</v>
      </c>
      <c r="E27" s="97">
        <v>100</v>
      </c>
      <c r="F27" s="100">
        <f>F26*E27</f>
        <v>429.29999999999995</v>
      </c>
      <c r="G27" s="99"/>
      <c r="H27" s="102"/>
      <c r="I27" s="98"/>
      <c r="J27" s="104"/>
      <c r="K27" s="98"/>
      <c r="L27" s="104"/>
      <c r="M27" s="102"/>
    </row>
    <row r="28" spans="1:13" ht="19.5" customHeight="1">
      <c r="A28" s="166"/>
      <c r="B28" s="119"/>
      <c r="C28" s="120" t="s">
        <v>21</v>
      </c>
      <c r="D28" s="119" t="s">
        <v>0</v>
      </c>
      <c r="E28" s="97">
        <v>0.02</v>
      </c>
      <c r="F28" s="100">
        <f>F27*E28</f>
        <v>8.585999999999999</v>
      </c>
      <c r="G28" s="99"/>
      <c r="H28" s="102"/>
      <c r="I28" s="99"/>
      <c r="J28" s="102"/>
      <c r="K28" s="99"/>
      <c r="L28" s="102"/>
      <c r="M28" s="102"/>
    </row>
    <row r="29" spans="1:13" ht="19.5" customHeight="1">
      <c r="A29" s="167"/>
      <c r="B29" s="121"/>
      <c r="C29" s="122" t="s">
        <v>60</v>
      </c>
      <c r="D29" s="121" t="s">
        <v>24</v>
      </c>
      <c r="E29" s="106">
        <v>4</v>
      </c>
      <c r="F29" s="101">
        <f>F26*E29</f>
        <v>17.171999999999997</v>
      </c>
      <c r="G29" s="107"/>
      <c r="H29" s="103"/>
      <c r="I29" s="108"/>
      <c r="J29" s="105"/>
      <c r="K29" s="107"/>
      <c r="L29" s="103"/>
      <c r="M29" s="105"/>
    </row>
    <row r="30" spans="1:13" ht="28.5">
      <c r="A30" s="198">
        <v>5</v>
      </c>
      <c r="B30" s="132" t="s">
        <v>29</v>
      </c>
      <c r="C30" s="117" t="s">
        <v>63</v>
      </c>
      <c r="D30" s="114" t="s">
        <v>30</v>
      </c>
      <c r="E30" s="44"/>
      <c r="F30" s="54">
        <f>F9/100</f>
        <v>4.292999999999999</v>
      </c>
      <c r="G30" s="45"/>
      <c r="H30" s="58"/>
      <c r="I30" s="45"/>
      <c r="J30" s="58"/>
      <c r="K30" s="46"/>
      <c r="L30" s="35"/>
      <c r="M30" s="47"/>
    </row>
    <row r="31" spans="1:13" ht="19.5" customHeight="1">
      <c r="A31" s="198"/>
      <c r="B31" s="133" t="s">
        <v>31</v>
      </c>
      <c r="C31" s="111" t="s">
        <v>32</v>
      </c>
      <c r="D31" s="113" t="s">
        <v>25</v>
      </c>
      <c r="E31" s="11">
        <v>100</v>
      </c>
      <c r="F31" s="55">
        <f>F30*E31</f>
        <v>429.29999999999995</v>
      </c>
      <c r="G31" s="11"/>
      <c r="H31" s="5"/>
      <c r="I31" s="8"/>
      <c r="J31" s="7"/>
      <c r="K31" s="8"/>
      <c r="L31" s="7"/>
      <c r="M31" s="49"/>
    </row>
    <row r="32" spans="1:13" ht="19.5" customHeight="1">
      <c r="A32" s="198"/>
      <c r="B32" s="134"/>
      <c r="C32" s="113" t="s">
        <v>21</v>
      </c>
      <c r="D32" s="111" t="s">
        <v>0</v>
      </c>
      <c r="E32" s="4">
        <v>0.46</v>
      </c>
      <c r="F32" s="42">
        <f>F31*E32</f>
        <v>197.47799999999998</v>
      </c>
      <c r="G32" s="7"/>
      <c r="H32" s="8"/>
      <c r="I32" s="7"/>
      <c r="J32" s="8"/>
      <c r="K32" s="5"/>
      <c r="L32" s="11"/>
      <c r="M32" s="19"/>
    </row>
    <row r="33" spans="1:13" ht="31.5" customHeight="1">
      <c r="A33" s="198"/>
      <c r="B33" s="168" t="s">
        <v>18</v>
      </c>
      <c r="C33" s="124" t="s">
        <v>52</v>
      </c>
      <c r="D33" s="113" t="s">
        <v>33</v>
      </c>
      <c r="E33" s="11">
        <f>0.4875*1.08</f>
        <v>0.5265</v>
      </c>
      <c r="F33" s="57">
        <f>F30*E33</f>
        <v>2.2602644999999995</v>
      </c>
      <c r="G33" s="10"/>
      <c r="H33" s="5"/>
      <c r="I33" s="6"/>
      <c r="J33" s="9"/>
      <c r="K33" s="8"/>
      <c r="L33" s="7"/>
      <c r="M33" s="49"/>
    </row>
    <row r="34" spans="1:13" ht="19.5" customHeight="1">
      <c r="A34" s="198"/>
      <c r="B34" s="169"/>
      <c r="C34" s="111" t="s">
        <v>40</v>
      </c>
      <c r="D34" s="113" t="s">
        <v>7</v>
      </c>
      <c r="E34" s="11">
        <f>900*1.1</f>
        <v>990.0000000000001</v>
      </c>
      <c r="F34" s="55">
        <f>F30*E34</f>
        <v>4250.07</v>
      </c>
      <c r="G34" s="10"/>
      <c r="H34" s="5"/>
      <c r="I34" s="11"/>
      <c r="J34" s="9"/>
      <c r="K34" s="8"/>
      <c r="L34" s="7"/>
      <c r="M34" s="49"/>
    </row>
    <row r="35" spans="1:13" ht="19.5" customHeight="1">
      <c r="A35" s="198"/>
      <c r="B35" s="170"/>
      <c r="C35" s="115" t="s">
        <v>50</v>
      </c>
      <c r="D35" s="116" t="s">
        <v>0</v>
      </c>
      <c r="E35" s="22">
        <f>1.1*1.15</f>
        <v>1.265</v>
      </c>
      <c r="F35" s="56">
        <f>F30*E35</f>
        <v>5.430644999999998</v>
      </c>
      <c r="G35" s="14"/>
      <c r="H35" s="16"/>
      <c r="I35" s="13"/>
      <c r="J35" s="12"/>
      <c r="K35" s="14"/>
      <c r="L35" s="16"/>
      <c r="M35" s="53"/>
    </row>
    <row r="36" spans="1:13" ht="28.5">
      <c r="A36" s="200">
        <v>6</v>
      </c>
      <c r="B36" s="163" t="s">
        <v>6</v>
      </c>
      <c r="C36" s="125" t="s">
        <v>49</v>
      </c>
      <c r="D36" s="114" t="s">
        <v>30</v>
      </c>
      <c r="E36" s="35"/>
      <c r="F36" s="70">
        <f>((20+8.6*4)*0.45)/100</f>
        <v>0.24480000000000002</v>
      </c>
      <c r="G36" s="61"/>
      <c r="H36" s="43"/>
      <c r="I36" s="58"/>
      <c r="J36" s="45"/>
      <c r="K36" s="58"/>
      <c r="L36" s="45"/>
      <c r="M36" s="71"/>
    </row>
    <row r="37" spans="1:13" ht="19.5" customHeight="1">
      <c r="A37" s="190"/>
      <c r="B37" s="164"/>
      <c r="C37" s="113" t="s">
        <v>20</v>
      </c>
      <c r="D37" s="113" t="s">
        <v>25</v>
      </c>
      <c r="E37" s="4">
        <v>1</v>
      </c>
      <c r="F37" s="36">
        <f>F36*100</f>
        <v>24.48</v>
      </c>
      <c r="G37" s="5"/>
      <c r="H37" s="6"/>
      <c r="I37" s="7"/>
      <c r="J37" s="8"/>
      <c r="K37" s="7"/>
      <c r="L37" s="21"/>
      <c r="M37" s="19"/>
    </row>
    <row r="38" spans="1:13" ht="19.5" customHeight="1">
      <c r="A38" s="190"/>
      <c r="B38" s="164"/>
      <c r="C38" s="113" t="s">
        <v>21</v>
      </c>
      <c r="D38" s="111" t="s">
        <v>0</v>
      </c>
      <c r="E38" s="4">
        <v>0.66</v>
      </c>
      <c r="F38" s="42">
        <f>F37*E38</f>
        <v>16.1568</v>
      </c>
      <c r="G38" s="7"/>
      <c r="H38" s="8"/>
      <c r="I38" s="7"/>
      <c r="J38" s="8"/>
      <c r="K38" s="5"/>
      <c r="L38" s="11"/>
      <c r="M38" s="19"/>
    </row>
    <row r="39" spans="1:13" ht="19.5" customHeight="1">
      <c r="A39" s="190"/>
      <c r="B39" s="164"/>
      <c r="C39" s="113" t="s">
        <v>53</v>
      </c>
      <c r="D39" s="111" t="s">
        <v>33</v>
      </c>
      <c r="E39" s="24">
        <f>0.4875*1.08</f>
        <v>0.5265</v>
      </c>
      <c r="F39" s="57">
        <f>F36*E39</f>
        <v>0.1288872</v>
      </c>
      <c r="G39" s="7"/>
      <c r="H39" s="8"/>
      <c r="I39" s="9"/>
      <c r="J39" s="11"/>
      <c r="K39" s="7"/>
      <c r="L39" s="8"/>
      <c r="M39" s="19"/>
    </row>
    <row r="40" spans="1:13" ht="19.5" customHeight="1">
      <c r="A40" s="191"/>
      <c r="B40" s="165"/>
      <c r="C40" s="115" t="s">
        <v>40</v>
      </c>
      <c r="D40" s="116" t="s">
        <v>7</v>
      </c>
      <c r="E40" s="14">
        <f>9*1.1</f>
        <v>9.9</v>
      </c>
      <c r="F40" s="56">
        <f>F37*E40</f>
        <v>242.352</v>
      </c>
      <c r="G40" s="13"/>
      <c r="H40" s="16"/>
      <c r="I40" s="14"/>
      <c r="J40" s="16"/>
      <c r="K40" s="17"/>
      <c r="L40" s="15"/>
      <c r="M40" s="52"/>
    </row>
    <row r="41" spans="1:13" ht="28.5">
      <c r="A41" s="190">
        <v>7</v>
      </c>
      <c r="B41" s="135" t="s">
        <v>34</v>
      </c>
      <c r="C41" s="126" t="s">
        <v>57</v>
      </c>
      <c r="D41" s="127" t="s">
        <v>35</v>
      </c>
      <c r="E41" s="73"/>
      <c r="F41" s="75">
        <f>(28+15)*2/100</f>
        <v>0.86</v>
      </c>
      <c r="G41" s="76"/>
      <c r="H41" s="74"/>
      <c r="I41" s="77"/>
      <c r="J41" s="78"/>
      <c r="K41" s="77"/>
      <c r="L41" s="78"/>
      <c r="M41" s="79"/>
    </row>
    <row r="42" spans="1:13" ht="19.5" customHeight="1">
      <c r="A42" s="190"/>
      <c r="B42" s="181" t="s">
        <v>6</v>
      </c>
      <c r="C42" s="128" t="s">
        <v>20</v>
      </c>
      <c r="D42" s="128" t="s">
        <v>36</v>
      </c>
      <c r="E42" s="57">
        <v>100</v>
      </c>
      <c r="F42" s="36">
        <f>F41*E42</f>
        <v>86</v>
      </c>
      <c r="G42" s="55"/>
      <c r="H42" s="80"/>
      <c r="I42" s="81"/>
      <c r="J42" s="82"/>
      <c r="K42" s="81"/>
      <c r="L42" s="83"/>
      <c r="M42" s="86"/>
    </row>
    <row r="43" spans="1:13" ht="19.5" customHeight="1">
      <c r="A43" s="190"/>
      <c r="B43" s="181"/>
      <c r="C43" s="128" t="s">
        <v>21</v>
      </c>
      <c r="D43" s="129" t="s">
        <v>0</v>
      </c>
      <c r="E43" s="57">
        <v>0.56</v>
      </c>
      <c r="F43" s="42">
        <f>F42*E43</f>
        <v>48.160000000000004</v>
      </c>
      <c r="G43" s="81"/>
      <c r="H43" s="82"/>
      <c r="I43" s="81"/>
      <c r="J43" s="82"/>
      <c r="K43" s="55"/>
      <c r="L43" s="36"/>
      <c r="M43" s="86"/>
    </row>
    <row r="44" spans="1:13" ht="19.5" customHeight="1">
      <c r="A44" s="190"/>
      <c r="B44" s="181"/>
      <c r="C44" s="128" t="s">
        <v>56</v>
      </c>
      <c r="D44" s="128" t="s">
        <v>36</v>
      </c>
      <c r="E44" s="55">
        <f>1.02</f>
        <v>1.02</v>
      </c>
      <c r="F44" s="42">
        <f>F42*E44</f>
        <v>87.72</v>
      </c>
      <c r="G44" s="81"/>
      <c r="H44" s="82"/>
      <c r="I44" s="84"/>
      <c r="J44" s="85"/>
      <c r="K44" s="81"/>
      <c r="L44" s="82"/>
      <c r="M44" s="86"/>
    </row>
    <row r="45" spans="1:13" ht="19.5" customHeight="1">
      <c r="A45" s="190"/>
      <c r="B45" s="181"/>
      <c r="C45" s="128" t="s">
        <v>23</v>
      </c>
      <c r="D45" s="129" t="s">
        <v>24</v>
      </c>
      <c r="E45" s="55">
        <v>12.8</v>
      </c>
      <c r="F45" s="42">
        <f>F41*E45</f>
        <v>11.008000000000001</v>
      </c>
      <c r="G45" s="81"/>
      <c r="H45" s="82"/>
      <c r="I45" s="55"/>
      <c r="J45" s="85"/>
      <c r="K45" s="81"/>
      <c r="L45" s="82"/>
      <c r="M45" s="86"/>
    </row>
    <row r="46" spans="1:13" ht="19.5" customHeight="1">
      <c r="A46" s="190"/>
      <c r="B46" s="181"/>
      <c r="C46" s="128" t="s">
        <v>37</v>
      </c>
      <c r="D46" s="129" t="s">
        <v>7</v>
      </c>
      <c r="E46" s="55">
        <f>2</f>
        <v>2</v>
      </c>
      <c r="F46" s="42">
        <f>F42*E46</f>
        <v>172</v>
      </c>
      <c r="G46" s="81"/>
      <c r="H46" s="82"/>
      <c r="I46" s="55"/>
      <c r="J46" s="85"/>
      <c r="K46" s="81"/>
      <c r="L46" s="82"/>
      <c r="M46" s="86"/>
    </row>
    <row r="47" spans="1:13" ht="19.5" customHeight="1">
      <c r="A47" s="191"/>
      <c r="B47" s="182"/>
      <c r="C47" s="130" t="s">
        <v>26</v>
      </c>
      <c r="D47" s="131" t="s">
        <v>0</v>
      </c>
      <c r="E47" s="56">
        <v>13.3</v>
      </c>
      <c r="F47" s="87">
        <f>F41*E47</f>
        <v>11.438</v>
      </c>
      <c r="G47" s="88"/>
      <c r="H47" s="89"/>
      <c r="I47" s="56"/>
      <c r="J47" s="96"/>
      <c r="K47" s="88"/>
      <c r="L47" s="89"/>
      <c r="M47" s="90"/>
    </row>
    <row r="48" spans="1:13" ht="30">
      <c r="A48" s="187">
        <v>8</v>
      </c>
      <c r="B48" s="141" t="s">
        <v>38</v>
      </c>
      <c r="C48" s="136" t="s">
        <v>58</v>
      </c>
      <c r="D48" s="137" t="s">
        <v>48</v>
      </c>
      <c r="E48" s="63"/>
      <c r="F48" s="64">
        <f>9.5*6/100</f>
        <v>0.57</v>
      </c>
      <c r="G48" s="63"/>
      <c r="H48" s="62"/>
      <c r="I48" s="65"/>
      <c r="J48" s="66"/>
      <c r="K48" s="65"/>
      <c r="L48" s="66"/>
      <c r="M48" s="67"/>
    </row>
    <row r="49" spans="1:13" ht="19.5" customHeight="1">
      <c r="A49" s="188"/>
      <c r="B49" s="183" t="s">
        <v>6</v>
      </c>
      <c r="C49" s="113" t="s">
        <v>20</v>
      </c>
      <c r="D49" s="113" t="s">
        <v>36</v>
      </c>
      <c r="E49" s="5">
        <v>100</v>
      </c>
      <c r="F49" s="11">
        <f>F48*E49</f>
        <v>56.99999999999999</v>
      </c>
      <c r="G49" s="5"/>
      <c r="H49" s="10"/>
      <c r="I49" s="7"/>
      <c r="J49" s="8"/>
      <c r="K49" s="7"/>
      <c r="L49" s="8"/>
      <c r="M49" s="9"/>
    </row>
    <row r="50" spans="1:13" ht="19.5" customHeight="1">
      <c r="A50" s="188"/>
      <c r="B50" s="183"/>
      <c r="C50" s="113" t="s">
        <v>21</v>
      </c>
      <c r="D50" s="111" t="s">
        <v>0</v>
      </c>
      <c r="E50" s="5">
        <v>0.41</v>
      </c>
      <c r="F50" s="11">
        <f>F49*E50</f>
        <v>23.369999999999997</v>
      </c>
      <c r="G50" s="7"/>
      <c r="H50" s="8"/>
      <c r="I50" s="7"/>
      <c r="J50" s="8"/>
      <c r="K50" s="5"/>
      <c r="L50" s="11"/>
      <c r="M50" s="9"/>
    </row>
    <row r="51" spans="1:13" ht="19.5" customHeight="1">
      <c r="A51" s="188"/>
      <c r="B51" s="183"/>
      <c r="C51" s="113" t="s">
        <v>64</v>
      </c>
      <c r="D51" s="111" t="s">
        <v>36</v>
      </c>
      <c r="E51" s="5">
        <v>100</v>
      </c>
      <c r="F51" s="11">
        <f>F48*E51</f>
        <v>56.99999999999999</v>
      </c>
      <c r="G51" s="7"/>
      <c r="H51" s="8"/>
      <c r="I51" s="5"/>
      <c r="J51" s="11"/>
      <c r="K51" s="7"/>
      <c r="L51" s="8"/>
      <c r="M51" s="9"/>
    </row>
    <row r="52" spans="1:13" ht="19.5" customHeight="1">
      <c r="A52" s="188"/>
      <c r="B52" s="183"/>
      <c r="C52" s="113" t="s">
        <v>54</v>
      </c>
      <c r="D52" s="111" t="s">
        <v>7</v>
      </c>
      <c r="E52" s="5" t="s">
        <v>41</v>
      </c>
      <c r="F52" s="11">
        <f>6*3</f>
        <v>18</v>
      </c>
      <c r="G52" s="7"/>
      <c r="H52" s="8"/>
      <c r="I52" s="5"/>
      <c r="J52" s="11"/>
      <c r="K52" s="7"/>
      <c r="L52" s="8"/>
      <c r="M52" s="9"/>
    </row>
    <row r="53" spans="1:13" ht="19.5" customHeight="1">
      <c r="A53" s="188"/>
      <c r="B53" s="183"/>
      <c r="C53" s="113" t="s">
        <v>42</v>
      </c>
      <c r="D53" s="111" t="s">
        <v>7</v>
      </c>
      <c r="E53" s="5" t="s">
        <v>41</v>
      </c>
      <c r="F53" s="11">
        <f>6*6</f>
        <v>36</v>
      </c>
      <c r="G53" s="7"/>
      <c r="H53" s="8"/>
      <c r="I53" s="5"/>
      <c r="J53" s="11"/>
      <c r="K53" s="7"/>
      <c r="L53" s="8"/>
      <c r="M53" s="9"/>
    </row>
    <row r="54" spans="1:13" ht="19.5" customHeight="1">
      <c r="A54" s="189"/>
      <c r="B54" s="184"/>
      <c r="C54" s="116" t="s">
        <v>26</v>
      </c>
      <c r="D54" s="115" t="s">
        <v>0</v>
      </c>
      <c r="E54" s="16">
        <v>13.3</v>
      </c>
      <c r="F54" s="14">
        <f>F48*E54</f>
        <v>7.5809999999999995</v>
      </c>
      <c r="G54" s="15"/>
      <c r="H54" s="17"/>
      <c r="I54" s="16"/>
      <c r="J54" s="14"/>
      <c r="K54" s="15"/>
      <c r="L54" s="17"/>
      <c r="M54" s="95"/>
    </row>
    <row r="55" spans="1:14" ht="19.5" customHeight="1">
      <c r="A55" s="154">
        <v>9</v>
      </c>
      <c r="B55" s="151" t="s">
        <v>6</v>
      </c>
      <c r="C55" s="138" t="s">
        <v>65</v>
      </c>
      <c r="D55" s="139" t="s">
        <v>19</v>
      </c>
      <c r="E55" s="32"/>
      <c r="F55" s="29">
        <v>10.2</v>
      </c>
      <c r="G55" s="29"/>
      <c r="H55" s="29"/>
      <c r="I55" s="29"/>
      <c r="J55" s="29"/>
      <c r="K55" s="29"/>
      <c r="L55" s="34"/>
      <c r="M55" s="68"/>
      <c r="N55" s="26"/>
    </row>
    <row r="56" spans="1:13" ht="19.5" customHeight="1">
      <c r="A56" s="155"/>
      <c r="B56" s="152"/>
      <c r="C56" s="113" t="s">
        <v>20</v>
      </c>
      <c r="D56" s="140" t="s">
        <v>19</v>
      </c>
      <c r="E56" s="5">
        <v>1</v>
      </c>
      <c r="F56" s="11">
        <f>F55*E56</f>
        <v>10.2</v>
      </c>
      <c r="G56" s="24"/>
      <c r="H56" s="3"/>
      <c r="I56" s="31"/>
      <c r="J56" s="31"/>
      <c r="K56" s="24"/>
      <c r="L56" s="24"/>
      <c r="M56" s="9"/>
    </row>
    <row r="57" spans="1:13" ht="19.5" customHeight="1">
      <c r="A57" s="156"/>
      <c r="B57" s="153"/>
      <c r="C57" s="116" t="s">
        <v>21</v>
      </c>
      <c r="D57" s="115" t="s">
        <v>0</v>
      </c>
      <c r="E57" s="16">
        <v>3.8</v>
      </c>
      <c r="F57" s="14">
        <f>F55*E57</f>
        <v>38.76</v>
      </c>
      <c r="G57" s="33"/>
      <c r="H57" s="33"/>
      <c r="I57" s="33"/>
      <c r="J57" s="33"/>
      <c r="K57" s="25"/>
      <c r="L57" s="25"/>
      <c r="M57" s="95"/>
    </row>
    <row r="58" spans="1:13" ht="21.75" customHeight="1">
      <c r="A58" s="185" t="s">
        <v>2</v>
      </c>
      <c r="B58" s="185"/>
      <c r="C58" s="185"/>
      <c r="D58" s="185"/>
      <c r="E58" s="185"/>
      <c r="F58" s="27"/>
      <c r="G58" s="28"/>
      <c r="H58" s="28"/>
      <c r="I58" s="28"/>
      <c r="J58" s="28"/>
      <c r="K58" s="28"/>
      <c r="L58" s="28"/>
      <c r="M58" s="69"/>
    </row>
    <row r="59" spans="1:13" ht="21.75" customHeight="1">
      <c r="A59" s="186" t="s">
        <v>4</v>
      </c>
      <c r="B59" s="186"/>
      <c r="C59" s="186"/>
      <c r="D59" s="186"/>
      <c r="E59" s="186"/>
      <c r="F59" s="186"/>
      <c r="G59" s="28"/>
      <c r="H59" s="145"/>
      <c r="I59" s="145"/>
      <c r="J59" s="178"/>
      <c r="K59" s="179"/>
      <c r="L59" s="180"/>
      <c r="M59" s="91"/>
    </row>
    <row r="60" spans="1:13" ht="21.75" customHeight="1">
      <c r="A60" s="148" t="s">
        <v>5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50"/>
      <c r="M60" s="91"/>
    </row>
    <row r="61" spans="1:13" ht="21.75" customHeight="1">
      <c r="A61" s="171" t="s">
        <v>8</v>
      </c>
      <c r="B61" s="171"/>
      <c r="C61" s="171"/>
      <c r="D61" s="171"/>
      <c r="E61" s="171"/>
      <c r="F61" s="171"/>
      <c r="G61" s="146"/>
      <c r="H61" s="145"/>
      <c r="I61" s="145"/>
      <c r="J61" s="178"/>
      <c r="K61" s="179"/>
      <c r="L61" s="180"/>
      <c r="M61" s="91"/>
    </row>
    <row r="62" spans="1:13" ht="21.75" customHeight="1">
      <c r="A62" s="172" t="s">
        <v>9</v>
      </c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4"/>
      <c r="M62" s="91"/>
    </row>
    <row r="63" spans="1:13" ht="21.75" customHeight="1">
      <c r="A63" s="171" t="s">
        <v>10</v>
      </c>
      <c r="B63" s="171"/>
      <c r="C63" s="171"/>
      <c r="D63" s="171"/>
      <c r="E63" s="171"/>
      <c r="F63" s="171"/>
      <c r="G63" s="146"/>
      <c r="H63" s="145"/>
      <c r="I63" s="145"/>
      <c r="J63" s="178"/>
      <c r="K63" s="179"/>
      <c r="L63" s="180"/>
      <c r="M63" s="91"/>
    </row>
    <row r="64" spans="1:13" ht="21.75" customHeight="1">
      <c r="A64" s="172" t="s">
        <v>9</v>
      </c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4"/>
      <c r="M64" s="91"/>
    </row>
    <row r="65" spans="1:13" ht="21.75" customHeight="1">
      <c r="A65" s="171" t="s">
        <v>55</v>
      </c>
      <c r="B65" s="171"/>
      <c r="C65" s="171"/>
      <c r="D65" s="171"/>
      <c r="E65" s="171"/>
      <c r="F65" s="171"/>
      <c r="G65" s="146"/>
      <c r="H65" s="145"/>
      <c r="I65" s="145">
        <v>0.03</v>
      </c>
      <c r="J65" s="178"/>
      <c r="K65" s="179"/>
      <c r="L65" s="180"/>
      <c r="M65" s="91"/>
    </row>
    <row r="66" spans="1:13" ht="21.75" customHeight="1">
      <c r="A66" s="172" t="s">
        <v>9</v>
      </c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4"/>
      <c r="M66" s="91"/>
    </row>
    <row r="67" spans="1:13" ht="21.75" customHeight="1">
      <c r="A67" s="171" t="s">
        <v>51</v>
      </c>
      <c r="B67" s="171"/>
      <c r="C67" s="171"/>
      <c r="D67" s="171"/>
      <c r="E67" s="171"/>
      <c r="F67" s="171"/>
      <c r="G67" s="146"/>
      <c r="H67" s="145"/>
      <c r="I67" s="145">
        <v>0.18</v>
      </c>
      <c r="J67" s="178"/>
      <c r="K67" s="179"/>
      <c r="L67" s="180"/>
      <c r="M67" s="91"/>
    </row>
    <row r="68" spans="1:13" ht="21.75" customHeight="1">
      <c r="A68" s="175" t="s">
        <v>11</v>
      </c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7"/>
      <c r="M68" s="91"/>
    </row>
  </sheetData>
  <sheetProtection/>
  <mergeCells count="51">
    <mergeCell ref="A12:A18"/>
    <mergeCell ref="A5:J5"/>
    <mergeCell ref="B14:B18"/>
    <mergeCell ref="B12:B13"/>
    <mergeCell ref="H7:H8"/>
    <mergeCell ref="A1:L4"/>
    <mergeCell ref="A30:A35"/>
    <mergeCell ref="A19:A24"/>
    <mergeCell ref="A36:A40"/>
    <mergeCell ref="B20:B24"/>
    <mergeCell ref="B9:B11"/>
    <mergeCell ref="F7:F8"/>
    <mergeCell ref="G7:G8"/>
    <mergeCell ref="A9:A11"/>
    <mergeCell ref="I7:I8"/>
    <mergeCell ref="M6:M8"/>
    <mergeCell ref="K7:K8"/>
    <mergeCell ref="C6:C8"/>
    <mergeCell ref="B6:B8"/>
    <mergeCell ref="K6:L6"/>
    <mergeCell ref="D7:D8"/>
    <mergeCell ref="E7:E8"/>
    <mergeCell ref="J59:L59"/>
    <mergeCell ref="B42:B47"/>
    <mergeCell ref="B49:B54"/>
    <mergeCell ref="A58:E58"/>
    <mergeCell ref="A59:F59"/>
    <mergeCell ref="A48:A54"/>
    <mergeCell ref="A41:A47"/>
    <mergeCell ref="A61:F61"/>
    <mergeCell ref="A63:F63"/>
    <mergeCell ref="A62:L62"/>
    <mergeCell ref="A64:L64"/>
    <mergeCell ref="J61:L61"/>
    <mergeCell ref="J63:L63"/>
    <mergeCell ref="A67:F67"/>
    <mergeCell ref="A66:L66"/>
    <mergeCell ref="A68:L68"/>
    <mergeCell ref="J65:L65"/>
    <mergeCell ref="J67:L67"/>
    <mergeCell ref="A65:F65"/>
    <mergeCell ref="A60:L60"/>
    <mergeCell ref="B55:B57"/>
    <mergeCell ref="A55:A57"/>
    <mergeCell ref="D6:F6"/>
    <mergeCell ref="J7:J8"/>
    <mergeCell ref="L7:L8"/>
    <mergeCell ref="A6:A8"/>
    <mergeCell ref="B36:B40"/>
    <mergeCell ref="A26:A29"/>
    <mergeCell ref="B33:B35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GeoAPEX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Kotso</dc:creator>
  <cp:keywords/>
  <dc:description/>
  <cp:lastModifiedBy>Maiko Mikaia</cp:lastModifiedBy>
  <cp:lastPrinted>2014-01-12T13:43:12Z</cp:lastPrinted>
  <dcterms:created xsi:type="dcterms:W3CDTF">2008-08-03T08:34:03Z</dcterms:created>
  <dcterms:modified xsi:type="dcterms:W3CDTF">2014-01-16T08:21:20Z</dcterms:modified>
  <cp:category/>
  <cp:version/>
  <cp:contentType/>
  <cp:contentStatus/>
</cp:coreProperties>
</file>