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50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<sst xmlns="http://schemas.openxmlformats.org/spreadsheetml/2006/main" count="145" uniqueCount="61">
  <si>
    <t>lari</t>
  </si>
  <si>
    <t>sul</t>
  </si>
  <si>
    <t>xelfasi da masalebi, sul:</t>
  </si>
  <si>
    <t>saxarjTaRricxvo Rirebuleba:</t>
  </si>
  <si>
    <t xml:space="preserve">     I.  satransporto xarjebi:                             </t>
  </si>
  <si>
    <t xml:space="preserve">                             jami:</t>
  </si>
  <si>
    <t>sabazro</t>
  </si>
  <si>
    <t>cali</t>
  </si>
  <si>
    <t xml:space="preserve">    II. zednadebi xarjebi                                    </t>
  </si>
  <si>
    <t xml:space="preserve">                            jami:</t>
  </si>
  <si>
    <t xml:space="preserve">    III.  rentabeloba                                           </t>
  </si>
  <si>
    <t xml:space="preserve">                        sul</t>
  </si>
  <si>
    <t xml:space="preserve">   xelfasi</t>
  </si>
  <si>
    <t xml:space="preserve">     masala</t>
  </si>
  <si>
    <t>jami</t>
  </si>
  <si>
    <t>#</t>
  </si>
  <si>
    <t>safuZveli</t>
  </si>
  <si>
    <t>ganz.</t>
  </si>
  <si>
    <t>kub.m.</t>
  </si>
  <si>
    <t>SromiTi resursebi</t>
  </si>
  <si>
    <t>manqanebi</t>
  </si>
  <si>
    <t>kv.m.</t>
  </si>
  <si>
    <t>sxva xarjebi</t>
  </si>
  <si>
    <t>grZ.m.</t>
  </si>
  <si>
    <t xml:space="preserve">   normatiuli resursi</t>
  </si>
  <si>
    <t>meqanizmebi</t>
  </si>
  <si>
    <t>erT.
Ffasi</t>
  </si>
  <si>
    <t>s a m u S a o s 
dasaxeleba</t>
  </si>
  <si>
    <t>erTeul.</t>
  </si>
  <si>
    <t xml:space="preserve">    V. d R g:                                                  </t>
  </si>
  <si>
    <t xml:space="preserve">    IV. gauTvaliswinebuli xarjebi                                          </t>
  </si>
  <si>
    <t xml:space="preserve">SromiTi resursebi </t>
  </si>
  <si>
    <t xml:space="preserve">manqanebi </t>
  </si>
  <si>
    <t xml:space="preserve">sxva xarjebi </t>
  </si>
  <si>
    <t xml:space="preserve">gruntis damuSaveba eqskavatoriT datvirTva TviTmclelze da gatana  </t>
  </si>
  <si>
    <t>.</t>
  </si>
  <si>
    <t xml:space="preserve">gruntis damuSaveba xeliT 
</t>
  </si>
  <si>
    <t>milgayvanilobis  montaJi</t>
  </si>
  <si>
    <t xml:space="preserve">_mili kanalizaciis gofrirebuli d=150mm
   </t>
  </si>
  <si>
    <t xml:space="preserve">_mili kanalizaciis gofrirebuli d=200mm
   </t>
  </si>
  <si>
    <t>qviSis dayra milis qveS 20 sm datk.</t>
  </si>
  <si>
    <t>_qviSa</t>
  </si>
  <si>
    <t>rk/betonis rgolebis mowyoba</t>
  </si>
  <si>
    <r>
      <t>_rk/betonis rgoli Wis</t>
    </r>
    <r>
      <rPr>
        <sz val="9"/>
        <rFont val="AcadMtavr"/>
        <family val="0"/>
      </rPr>
      <t xml:space="preserve"> h=1000 mm
  d=1000 mm, </t>
    </r>
  </si>
  <si>
    <t>betonis Ziris mowyoba</t>
  </si>
  <si>
    <t>_ gadaxurvis fila  xufiT</t>
  </si>
  <si>
    <t>miwis Cayra xeliT</t>
  </si>
  <si>
    <t>balastis miyra greideriT</t>
  </si>
  <si>
    <t>kac/sT</t>
  </si>
  <si>
    <t>manq/sT</t>
  </si>
  <si>
    <t>_betoni</t>
  </si>
  <si>
    <r>
      <t>Wis rk/betonis gadaxurvis filis mowyoba (</t>
    </r>
    <r>
      <rPr>
        <sz val="9"/>
        <rFont val="AcadMtavr"/>
        <family val="0"/>
      </rPr>
      <t xml:space="preserve">1,2X1,2X0,22 m), </t>
    </r>
    <r>
      <rPr>
        <sz val="11"/>
        <rFont val="AcadMtavr"/>
        <family val="0"/>
      </rPr>
      <t xml:space="preserve"> Tujis xufiT</t>
    </r>
  </si>
  <si>
    <t xml:space="preserve">_balasti </t>
  </si>
  <si>
    <t xml:space="preserve">asfaltis xazobrivi gaWra, datvirTva TviTmclelze da gatana  </t>
  </si>
  <si>
    <t xml:space="preserve"> 5  sm sisqis wvrilmarcvovani
 asf/betonis safaris  dageba</t>
  </si>
  <si>
    <t xml:space="preserve">_bitumis emulsia
   </t>
  </si>
  <si>
    <t xml:space="preserve">_wvrilmarcvovani asf/betoni
   </t>
  </si>
  <si>
    <t>t</t>
  </si>
  <si>
    <t xml:space="preserve">_RorRi 20mm, sisq 6 sm. k=1.22
   </t>
  </si>
  <si>
    <t xml:space="preserve">_mili kanalizaciis gofrirebuli d=100mm
   </t>
  </si>
  <si>
    <r>
      <rPr>
        <b/>
        <sz val="12"/>
        <rFont val="AcadMtavr"/>
        <family val="0"/>
      </rPr>
      <t xml:space="preserve">q. TbilisSi, kadetTa #6  korpusis sakanalizacio 
qselis samuSaoebis </t>
    </r>
    <r>
      <rPr>
        <sz val="12"/>
        <rFont val="BalavMtavr"/>
        <family val="0"/>
      </rPr>
      <t xml:space="preserve">   
    xarjTaRricxva 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</si>
</sst>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0.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"/>
  </numFmts>
  <fonts count="57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BalavMtavr"/>
      <family val="0"/>
    </font>
    <font>
      <sz val="9"/>
      <name val="AcadNusx"/>
      <family val="0"/>
    </font>
    <font>
      <sz val="8"/>
      <name val="Avaza"/>
      <family val="2"/>
    </font>
    <font>
      <sz val="12"/>
      <name val="AcadNusx"/>
      <family val="0"/>
    </font>
    <font>
      <sz val="10"/>
      <name val="Helv"/>
      <family val="0"/>
    </font>
    <font>
      <b/>
      <sz val="12"/>
      <name val="AcadMtavr"/>
      <family val="0"/>
    </font>
    <font>
      <sz val="10"/>
      <name val="AcadMtavr"/>
      <family val="0"/>
    </font>
    <font>
      <sz val="11"/>
      <name val="AcadMtavr"/>
      <family val="0"/>
    </font>
    <font>
      <sz val="9"/>
      <name val="AcadMtavr"/>
      <family val="0"/>
    </font>
    <font>
      <sz val="12"/>
      <name val="AcadMtavr"/>
      <family val="0"/>
    </font>
    <font>
      <b/>
      <sz val="11"/>
      <color indexed="8"/>
      <name val="AcadNusx"/>
      <family val="0"/>
    </font>
    <font>
      <b/>
      <sz val="11"/>
      <name val="AcadNusx"/>
      <family val="0"/>
    </font>
    <font>
      <sz val="8"/>
      <name val="Arial"/>
      <family val="0"/>
    </font>
    <font>
      <b/>
      <sz val="10"/>
      <name val="AcadMtavr"/>
      <family val="0"/>
    </font>
    <font>
      <b/>
      <sz val="10"/>
      <name val="Arial"/>
      <family val="0"/>
    </font>
    <font>
      <b/>
      <sz val="12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1" fontId="4" fillId="32" borderId="0" xfId="0" applyNumberFormat="1" applyFont="1" applyFill="1" applyBorder="1" applyAlignment="1">
      <alignment horizontal="center" vertical="center"/>
    </xf>
    <xf numFmtId="0" fontId="2" fillId="0" borderId="10" xfId="60" applyFont="1" applyBorder="1" applyAlignment="1">
      <alignment horizontal="center"/>
      <protection/>
    </xf>
    <xf numFmtId="2" fontId="2" fillId="0" borderId="11" xfId="60" applyNumberFormat="1" applyFont="1" applyBorder="1" applyAlignment="1">
      <alignment horizontal="center"/>
      <protection/>
    </xf>
    <xf numFmtId="180" fontId="2" fillId="0" borderId="0" xfId="60" applyNumberFormat="1" applyFont="1" applyBorder="1" applyAlignment="1">
      <alignment horizontal="center"/>
      <protection/>
    </xf>
    <xf numFmtId="0" fontId="2" fillId="0" borderId="11" xfId="58" applyFont="1" applyBorder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0" fontId="2" fillId="0" borderId="0" xfId="60" applyFont="1" applyBorder="1" applyAlignment="1">
      <alignment horizontal="center"/>
      <protection/>
    </xf>
    <xf numFmtId="2" fontId="2" fillId="0" borderId="0" xfId="60" applyNumberFormat="1" applyFont="1" applyBorder="1" applyAlignment="1">
      <alignment horizontal="center"/>
      <protection/>
    </xf>
    <xf numFmtId="0" fontId="2" fillId="0" borderId="12" xfId="60" applyFont="1" applyBorder="1" applyAlignment="1">
      <alignment horizontal="center"/>
      <protection/>
    </xf>
    <xf numFmtId="2" fontId="2" fillId="0" borderId="12" xfId="60" applyNumberFormat="1" applyFont="1" applyBorder="1" applyAlignment="1">
      <alignment horizontal="center"/>
      <protection/>
    </xf>
    <xf numFmtId="0" fontId="2" fillId="0" borderId="13" xfId="58" applyFont="1" applyBorder="1" applyAlignment="1">
      <alignment horizontal="center"/>
      <protection/>
    </xf>
    <xf numFmtId="2" fontId="2" fillId="0" borderId="13" xfId="60" applyNumberFormat="1" applyFont="1" applyBorder="1" applyAlignment="1">
      <alignment horizontal="center"/>
      <protection/>
    </xf>
    <xf numFmtId="0" fontId="2" fillId="0" borderId="12" xfId="58" applyFont="1" applyBorder="1" applyAlignment="1">
      <alignment horizontal="center"/>
      <protection/>
    </xf>
    <xf numFmtId="2" fontId="2" fillId="0" borderId="10" xfId="60" applyNumberFormat="1" applyFont="1" applyBorder="1" applyAlignment="1">
      <alignment horizontal="center"/>
      <protection/>
    </xf>
    <xf numFmtId="2" fontId="3" fillId="32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3" fillId="32" borderId="10" xfId="0" applyNumberFormat="1" applyFont="1" applyFill="1" applyBorder="1" applyAlignment="1">
      <alignment horizontal="center" vertical="center"/>
    </xf>
    <xf numFmtId="2" fontId="3" fillId="32" borderId="14" xfId="0" applyNumberFormat="1" applyFont="1" applyFill="1" applyBorder="1" applyAlignment="1">
      <alignment vertical="center" wrapText="1"/>
    </xf>
    <xf numFmtId="2" fontId="3" fillId="32" borderId="15" xfId="0" applyNumberFormat="1" applyFont="1" applyFill="1" applyBorder="1" applyAlignment="1">
      <alignment horizontal="center" vertical="center"/>
    </xf>
    <xf numFmtId="2" fontId="2" fillId="32" borderId="0" xfId="60" applyNumberFormat="1" applyFont="1" applyFill="1" applyBorder="1" applyAlignment="1">
      <alignment horizontal="center"/>
      <protection/>
    </xf>
    <xf numFmtId="0" fontId="1" fillId="0" borderId="16" xfId="58" applyFont="1" applyBorder="1" applyAlignment="1">
      <alignment horizontal="left"/>
      <protection/>
    </xf>
    <xf numFmtId="0" fontId="1" fillId="0" borderId="17" xfId="58" applyFont="1" applyBorder="1">
      <alignment/>
      <protection/>
    </xf>
    <xf numFmtId="0" fontId="1" fillId="0" borderId="18" xfId="58" applyFont="1" applyBorder="1">
      <alignment/>
      <protection/>
    </xf>
    <xf numFmtId="1" fontId="2" fillId="0" borderId="0" xfId="60" applyNumberFormat="1" applyFont="1" applyBorder="1" applyAlignment="1">
      <alignment horizontal="center"/>
      <protection/>
    </xf>
    <xf numFmtId="2" fontId="2" fillId="32" borderId="13" xfId="60" applyNumberFormat="1" applyFont="1" applyFill="1" applyBorder="1" applyAlignment="1">
      <alignment horizontal="center"/>
      <protection/>
    </xf>
    <xf numFmtId="1" fontId="2" fillId="0" borderId="0" xfId="0" applyNumberFormat="1" applyFont="1" applyBorder="1" applyAlignment="1">
      <alignment horizontal="center" vertical="center" wrapText="1"/>
    </xf>
    <xf numFmtId="1" fontId="9" fillId="32" borderId="0" xfId="0" applyNumberFormat="1" applyFont="1" applyFill="1" applyBorder="1" applyAlignment="1">
      <alignment horizontal="center" vertical="center" wrapText="1"/>
    </xf>
    <xf numFmtId="2" fontId="3" fillId="32" borderId="0" xfId="0" applyNumberFormat="1" applyFont="1" applyFill="1" applyBorder="1" applyAlignment="1">
      <alignment horizontal="center" vertical="center"/>
    </xf>
    <xf numFmtId="2" fontId="13" fillId="0" borderId="11" xfId="60" applyNumberFormat="1" applyFont="1" applyBorder="1" applyAlignment="1">
      <alignment horizontal="center" vertical="center" wrapText="1"/>
      <protection/>
    </xf>
    <xf numFmtId="2" fontId="13" fillId="0" borderId="0" xfId="60" applyNumberFormat="1" applyFont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0" xfId="58" applyFont="1" applyBorder="1" applyAlignment="1">
      <alignment horizontal="center" vertical="center" wrapText="1"/>
      <protection/>
    </xf>
    <xf numFmtId="180" fontId="13" fillId="0" borderId="11" xfId="60" applyNumberFormat="1" applyFont="1" applyBorder="1" applyAlignment="1">
      <alignment horizontal="center"/>
      <protection/>
    </xf>
    <xf numFmtId="2" fontId="13" fillId="0" borderId="11" xfId="60" applyNumberFormat="1" applyFont="1" applyBorder="1" applyAlignment="1">
      <alignment horizontal="center"/>
      <protection/>
    </xf>
    <xf numFmtId="180" fontId="13" fillId="0" borderId="0" xfId="60" applyNumberFormat="1" applyFont="1" applyBorder="1" applyAlignment="1">
      <alignment horizontal="center"/>
      <protection/>
    </xf>
    <xf numFmtId="0" fontId="13" fillId="0" borderId="11" xfId="58" applyFont="1" applyBorder="1" applyAlignment="1">
      <alignment horizontal="center"/>
      <protection/>
    </xf>
    <xf numFmtId="0" fontId="13" fillId="0" borderId="0" xfId="58" applyFont="1" applyBorder="1" applyAlignment="1">
      <alignment horizontal="center"/>
      <protection/>
    </xf>
    <xf numFmtId="0" fontId="13" fillId="0" borderId="0" xfId="60" applyFont="1" applyBorder="1" applyAlignment="1">
      <alignment horizontal="center"/>
      <protection/>
    </xf>
    <xf numFmtId="2" fontId="13" fillId="0" borderId="0" xfId="60" applyNumberFormat="1" applyFont="1" applyBorder="1" applyAlignment="1">
      <alignment horizontal="center"/>
      <protection/>
    </xf>
    <xf numFmtId="2" fontId="13" fillId="0" borderId="13" xfId="60" applyNumberFormat="1" applyFont="1" applyBorder="1" applyAlignment="1">
      <alignment horizontal="center"/>
      <protection/>
    </xf>
    <xf numFmtId="2" fontId="13" fillId="0" borderId="12" xfId="60" applyNumberFormat="1" applyFont="1" applyBorder="1" applyAlignment="1">
      <alignment horizontal="center"/>
      <protection/>
    </xf>
    <xf numFmtId="0" fontId="13" fillId="0" borderId="13" xfId="58" applyFont="1" applyBorder="1" applyAlignment="1">
      <alignment horizontal="center"/>
      <protection/>
    </xf>
    <xf numFmtId="0" fontId="13" fillId="0" borderId="12" xfId="58" applyFont="1" applyBorder="1" applyAlignment="1">
      <alignment horizontal="center"/>
      <protection/>
    </xf>
    <xf numFmtId="2" fontId="13" fillId="0" borderId="19" xfId="60" applyNumberFormat="1" applyFont="1" applyBorder="1" applyAlignment="1">
      <alignment horizontal="center" vertical="center" wrapText="1"/>
      <protection/>
    </xf>
    <xf numFmtId="0" fontId="13" fillId="0" borderId="20" xfId="60" applyFont="1" applyBorder="1" applyAlignment="1">
      <alignment horizontal="center" vertical="center" wrapText="1"/>
      <protection/>
    </xf>
    <xf numFmtId="0" fontId="13" fillId="0" borderId="19" xfId="58" applyFont="1" applyBorder="1" applyAlignment="1">
      <alignment horizontal="center" vertical="center" wrapText="1"/>
      <protection/>
    </xf>
    <xf numFmtId="0" fontId="13" fillId="0" borderId="20" xfId="58" applyFont="1" applyBorder="1" applyAlignment="1">
      <alignment horizontal="center" vertical="center" wrapText="1"/>
      <protection/>
    </xf>
    <xf numFmtId="0" fontId="13" fillId="0" borderId="19" xfId="60" applyFont="1" applyBorder="1" applyAlignment="1">
      <alignment horizontal="center"/>
      <protection/>
    </xf>
    <xf numFmtId="2" fontId="3" fillId="32" borderId="20" xfId="0" applyNumberFormat="1" applyFont="1" applyFill="1" applyBorder="1" applyAlignment="1">
      <alignment horizontal="center" vertical="center"/>
    </xf>
    <xf numFmtId="0" fontId="13" fillId="0" borderId="19" xfId="58" applyFont="1" applyBorder="1" applyAlignment="1">
      <alignment horizontal="center"/>
      <protection/>
    </xf>
    <xf numFmtId="2" fontId="3" fillId="32" borderId="19" xfId="0" applyNumberFormat="1" applyFont="1" applyFill="1" applyBorder="1" applyAlignment="1">
      <alignment horizontal="center" vertical="center"/>
    </xf>
    <xf numFmtId="2" fontId="3" fillId="32" borderId="11" xfId="0" applyNumberFormat="1" applyFont="1" applyFill="1" applyBorder="1" applyAlignment="1">
      <alignment horizontal="center" vertical="center"/>
    </xf>
    <xf numFmtId="2" fontId="3" fillId="32" borderId="13" xfId="0" applyNumberFormat="1" applyFont="1" applyFill="1" applyBorder="1" applyAlignment="1">
      <alignment horizontal="center" vertical="center"/>
    </xf>
    <xf numFmtId="1" fontId="4" fillId="32" borderId="19" xfId="0" applyNumberFormat="1" applyFont="1" applyFill="1" applyBorder="1" applyAlignment="1">
      <alignment horizontal="center" vertical="center"/>
    </xf>
    <xf numFmtId="2" fontId="2" fillId="32" borderId="20" xfId="60" applyNumberFormat="1" applyFont="1" applyFill="1" applyBorder="1" applyAlignment="1">
      <alignment horizontal="center" vertical="center" wrapText="1"/>
      <protection/>
    </xf>
    <xf numFmtId="2" fontId="2" fillId="0" borderId="19" xfId="60" applyNumberFormat="1" applyFont="1" applyBorder="1" applyAlignment="1">
      <alignment horizontal="center" vertical="center" wrapText="1"/>
      <protection/>
    </xf>
    <xf numFmtId="0" fontId="2" fillId="0" borderId="20" xfId="60" applyFont="1" applyBorder="1" applyAlignment="1">
      <alignment horizontal="center" vertical="center" wrapText="1"/>
      <protection/>
    </xf>
    <xf numFmtId="0" fontId="2" fillId="0" borderId="19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2" fontId="2" fillId="0" borderId="0" xfId="58" applyNumberFormat="1" applyFont="1" applyBorder="1" applyAlignment="1">
      <alignment horizontal="center"/>
      <protection/>
    </xf>
    <xf numFmtId="181" fontId="2" fillId="32" borderId="0" xfId="60" applyNumberFormat="1" applyFont="1" applyFill="1" applyBorder="1" applyAlignment="1">
      <alignment horizontal="center"/>
      <protection/>
    </xf>
    <xf numFmtId="0" fontId="13" fillId="0" borderId="19" xfId="60" applyFont="1" applyBorder="1" applyAlignment="1">
      <alignment horizontal="center" vertical="center" wrapText="1"/>
      <protection/>
    </xf>
    <xf numFmtId="2" fontId="13" fillId="0" borderId="20" xfId="60" applyNumberFormat="1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horizontal="center"/>
      <protection/>
    </xf>
    <xf numFmtId="0" fontId="14" fillId="0" borderId="11" xfId="60" applyFont="1" applyBorder="1" applyAlignment="1">
      <alignment horizontal="center" vertical="center" wrapText="1"/>
      <protection/>
    </xf>
    <xf numFmtId="0" fontId="14" fillId="0" borderId="13" xfId="60" applyFont="1" applyBorder="1" applyAlignment="1">
      <alignment horizontal="center"/>
      <protection/>
    </xf>
    <xf numFmtId="0" fontId="15" fillId="32" borderId="0" xfId="60" applyFont="1" applyFill="1" applyBorder="1" applyAlignment="1">
      <alignment horizontal="center"/>
      <protection/>
    </xf>
    <xf numFmtId="0" fontId="15" fillId="32" borderId="12" xfId="60" applyFont="1" applyFill="1" applyBorder="1" applyAlignment="1">
      <alignment horizontal="center"/>
      <protection/>
    </xf>
    <xf numFmtId="0" fontId="14" fillId="0" borderId="11" xfId="60" applyFont="1" applyBorder="1" applyAlignment="1">
      <alignment horizontal="center"/>
      <protection/>
    </xf>
    <xf numFmtId="0" fontId="14" fillId="0" borderId="0" xfId="60" applyFont="1" applyBorder="1" applyAlignment="1">
      <alignment horizontal="center"/>
      <protection/>
    </xf>
    <xf numFmtId="0" fontId="14" fillId="0" borderId="12" xfId="60" applyFont="1" applyBorder="1" applyAlignment="1">
      <alignment horizontal="center"/>
      <protection/>
    </xf>
    <xf numFmtId="0" fontId="14" fillId="0" borderId="11" xfId="60" applyFont="1" applyBorder="1" applyAlignment="1">
      <alignment horizontal="center" vertical="center"/>
      <protection/>
    </xf>
    <xf numFmtId="0" fontId="15" fillId="32" borderId="11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2" fontId="10" fillId="32" borderId="19" xfId="60" applyNumberFormat="1" applyFont="1" applyFill="1" applyBorder="1" applyAlignment="1">
      <alignment horizontal="center" vertical="center"/>
      <protection/>
    </xf>
    <xf numFmtId="0" fontId="2" fillId="32" borderId="11" xfId="59" applyFont="1" applyFill="1" applyBorder="1" applyAlignment="1">
      <alignment horizontal="center" vertical="center" wrapText="1"/>
      <protection/>
    </xf>
    <xf numFmtId="0" fontId="2" fillId="32" borderId="0" xfId="59" applyFont="1" applyFill="1" applyBorder="1" applyAlignment="1">
      <alignment horizontal="center" vertical="center" wrapText="1"/>
      <protection/>
    </xf>
    <xf numFmtId="0" fontId="15" fillId="32" borderId="0" xfId="0" applyFont="1" applyFill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2" fontId="2" fillId="32" borderId="11" xfId="0" applyNumberFormat="1" applyFont="1" applyFill="1" applyBorder="1" applyAlignment="1">
      <alignment horizontal="center"/>
    </xf>
    <xf numFmtId="2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11" xfId="59" applyFont="1" applyFill="1" applyBorder="1" applyAlignment="1">
      <alignment horizontal="center"/>
      <protection/>
    </xf>
    <xf numFmtId="0" fontId="2" fillId="32" borderId="0" xfId="59" applyFont="1" applyFill="1" applyBorder="1" applyAlignment="1">
      <alignment horizontal="center"/>
      <protection/>
    </xf>
    <xf numFmtId="2" fontId="2" fillId="32" borderId="0" xfId="59" applyNumberFormat="1" applyFont="1" applyFill="1" applyBorder="1" applyAlignment="1">
      <alignment horizontal="center"/>
      <protection/>
    </xf>
    <xf numFmtId="181" fontId="2" fillId="32" borderId="11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15" fillId="32" borderId="12" xfId="0" applyFont="1" applyFill="1" applyBorder="1" applyAlignment="1">
      <alignment horizontal="center"/>
    </xf>
    <xf numFmtId="0" fontId="14" fillId="32" borderId="13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181" fontId="2" fillId="32" borderId="13" xfId="0" applyNumberFormat="1" applyFont="1" applyFill="1" applyBorder="1" applyAlignment="1">
      <alignment horizontal="center"/>
    </xf>
    <xf numFmtId="181" fontId="2" fillId="32" borderId="12" xfId="0" applyNumberFormat="1" applyFont="1" applyFill="1" applyBorder="1" applyAlignment="1">
      <alignment horizontal="center"/>
    </xf>
    <xf numFmtId="0" fontId="2" fillId="32" borderId="13" xfId="59" applyFont="1" applyFill="1" applyBorder="1" applyAlignment="1">
      <alignment horizontal="center"/>
      <protection/>
    </xf>
    <xf numFmtId="0" fontId="2" fillId="32" borderId="12" xfId="59" applyFont="1" applyFill="1" applyBorder="1" applyAlignment="1">
      <alignment horizontal="center"/>
      <protection/>
    </xf>
    <xf numFmtId="2" fontId="2" fillId="32" borderId="13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58" applyFont="1" applyBorder="1" applyAlignment="1">
      <alignment horizontal="center" vertical="center"/>
      <protection/>
    </xf>
    <xf numFmtId="0" fontId="15" fillId="32" borderId="10" xfId="60" applyFont="1" applyFill="1" applyBorder="1" applyAlignment="1">
      <alignment horizontal="center"/>
      <protection/>
    </xf>
    <xf numFmtId="0" fontId="14" fillId="32" borderId="19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4" fillId="0" borderId="15" xfId="60" applyFont="1" applyBorder="1" applyAlignment="1">
      <alignment horizontal="center"/>
      <protection/>
    </xf>
    <xf numFmtId="0" fontId="14" fillId="32" borderId="20" xfId="0" applyFont="1" applyFill="1" applyBorder="1" applyAlignment="1">
      <alignment horizontal="left" vertical="center" wrapText="1"/>
    </xf>
    <xf numFmtId="0" fontId="14" fillId="32" borderId="19" xfId="0" applyFont="1" applyFill="1" applyBorder="1" applyAlignment="1">
      <alignment horizontal="left" vertical="top" wrapText="1"/>
    </xf>
    <xf numFmtId="0" fontId="14" fillId="0" borderId="19" xfId="60" applyFont="1" applyBorder="1" applyAlignment="1">
      <alignment horizontal="center" vertical="center"/>
      <protection/>
    </xf>
    <xf numFmtId="181" fontId="13" fillId="0" borderId="21" xfId="60" applyNumberFormat="1" applyFont="1" applyBorder="1" applyAlignment="1">
      <alignment horizontal="center"/>
      <protection/>
    </xf>
    <xf numFmtId="2" fontId="13" fillId="0" borderId="22" xfId="60" applyNumberFormat="1" applyFont="1" applyBorder="1" applyAlignment="1">
      <alignment horizontal="center" vertical="center" wrapText="1"/>
      <protection/>
    </xf>
    <xf numFmtId="0" fontId="15" fillId="32" borderId="10" xfId="0" applyFont="1" applyFill="1" applyBorder="1" applyAlignment="1">
      <alignment horizontal="center" vertical="center" wrapText="1"/>
    </xf>
    <xf numFmtId="0" fontId="14" fillId="0" borderId="20" xfId="60" applyFont="1" applyBorder="1" applyAlignment="1">
      <alignment horizontal="center"/>
      <protection/>
    </xf>
    <xf numFmtId="0" fontId="14" fillId="32" borderId="11" xfId="0" applyFont="1" applyFill="1" applyBorder="1" applyAlignment="1">
      <alignment horizontal="left" vertical="center"/>
    </xf>
    <xf numFmtId="0" fontId="14" fillId="32" borderId="19" xfId="0" applyFont="1" applyFill="1" applyBorder="1" applyAlignment="1">
      <alignment vertical="center"/>
    </xf>
    <xf numFmtId="0" fontId="16" fillId="0" borderId="19" xfId="0" applyFont="1" applyBorder="1" applyAlignment="1">
      <alignment/>
    </xf>
    <xf numFmtId="0" fontId="13" fillId="0" borderId="11" xfId="60" applyFont="1" applyBorder="1" applyAlignment="1">
      <alignment horizontal="center" vertical="center" wrapText="1"/>
      <protection/>
    </xf>
    <xf numFmtId="0" fontId="14" fillId="32" borderId="10" xfId="0" applyFont="1" applyFill="1" applyBorder="1" applyAlignment="1">
      <alignment horizontal="left" vertical="center" wrapText="1"/>
    </xf>
    <xf numFmtId="181" fontId="13" fillId="0" borderId="0" xfId="60" applyNumberFormat="1" applyFont="1" applyBorder="1" applyAlignment="1">
      <alignment horizontal="center"/>
      <protection/>
    </xf>
    <xf numFmtId="181" fontId="13" fillId="0" borderId="12" xfId="60" applyNumberFormat="1" applyFont="1" applyBorder="1" applyAlignment="1">
      <alignment horizontal="center"/>
      <protection/>
    </xf>
    <xf numFmtId="0" fontId="13" fillId="0" borderId="11" xfId="60" applyFont="1" applyBorder="1" applyAlignment="1">
      <alignment horizontal="center"/>
      <protection/>
    </xf>
    <xf numFmtId="0" fontId="14" fillId="0" borderId="13" xfId="60" applyFont="1" applyBorder="1" applyAlignment="1">
      <alignment horizontal="center" vertical="center"/>
      <protection/>
    </xf>
    <xf numFmtId="180" fontId="13" fillId="0" borderId="13" xfId="60" applyNumberFormat="1" applyFont="1" applyBorder="1" applyAlignment="1">
      <alignment horizontal="center"/>
      <protection/>
    </xf>
    <xf numFmtId="14" fontId="15" fillId="32" borderId="20" xfId="60" applyNumberFormat="1" applyFont="1" applyFill="1" applyBorder="1" applyAlignment="1">
      <alignment horizontal="center" wrapText="1"/>
      <protection/>
    </xf>
    <xf numFmtId="0" fontId="15" fillId="32" borderId="13" xfId="60" applyFont="1" applyFill="1" applyBorder="1" applyAlignment="1">
      <alignment/>
      <protection/>
    </xf>
    <xf numFmtId="0" fontId="14" fillId="32" borderId="10" xfId="0" applyFont="1" applyFill="1" applyBorder="1" applyAlignment="1">
      <alignment horizontal="center" vertical="center"/>
    </xf>
    <xf numFmtId="0" fontId="15" fillId="32" borderId="11" xfId="60" applyFont="1" applyFill="1" applyBorder="1" applyAlignment="1">
      <alignment horizontal="center" vertical="center"/>
      <protection/>
    </xf>
    <xf numFmtId="0" fontId="14" fillId="32" borderId="10" xfId="0" applyFont="1" applyFill="1" applyBorder="1" applyAlignment="1">
      <alignment horizontal="center" vertical="center" wrapText="1"/>
    </xf>
    <xf numFmtId="2" fontId="13" fillId="0" borderId="19" xfId="60" applyNumberFormat="1" applyFont="1" applyBorder="1" applyAlignment="1">
      <alignment horizontal="center" vertical="center"/>
      <protection/>
    </xf>
    <xf numFmtId="0" fontId="14" fillId="32" borderId="14" xfId="0" applyFont="1" applyFill="1" applyBorder="1" applyAlignment="1">
      <alignment vertical="center"/>
    </xf>
    <xf numFmtId="0" fontId="2" fillId="0" borderId="22" xfId="60" applyFont="1" applyBorder="1" applyAlignment="1">
      <alignment horizontal="center" vertical="center" wrapText="1"/>
      <protection/>
    </xf>
    <xf numFmtId="181" fontId="2" fillId="0" borderId="21" xfId="60" applyNumberFormat="1" applyFont="1" applyBorder="1" applyAlignment="1">
      <alignment horizontal="center"/>
      <protection/>
    </xf>
    <xf numFmtId="2" fontId="2" fillId="0" borderId="0" xfId="60" applyNumberFormat="1" applyFont="1" applyBorder="1" applyAlignment="1">
      <alignment horizontal="center" vertical="center"/>
      <protection/>
    </xf>
    <xf numFmtId="2" fontId="2" fillId="32" borderId="11" xfId="60" applyNumberFormat="1" applyFont="1" applyFill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180" fontId="2" fillId="0" borderId="11" xfId="60" applyNumberFormat="1" applyFont="1" applyBorder="1" applyAlignment="1">
      <alignment horizontal="center" vertical="center"/>
      <protection/>
    </xf>
    <xf numFmtId="180" fontId="2" fillId="32" borderId="0" xfId="0" applyNumberFormat="1" applyFont="1" applyFill="1" applyBorder="1" applyAlignment="1">
      <alignment horizontal="center"/>
    </xf>
    <xf numFmtId="180" fontId="2" fillId="32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81" fontId="2" fillId="32" borderId="0" xfId="0" applyNumberFormat="1" applyFont="1" applyFill="1" applyBorder="1" applyAlignment="1">
      <alignment horizontal="center"/>
    </xf>
    <xf numFmtId="182" fontId="13" fillId="0" borderId="0" xfId="60" applyNumberFormat="1" applyFont="1" applyBorder="1" applyAlignment="1">
      <alignment horizontal="center"/>
      <protection/>
    </xf>
    <xf numFmtId="0" fontId="14" fillId="0" borderId="19" xfId="60" applyFont="1" applyBorder="1" applyAlignment="1">
      <alignment horizontal="center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13" fillId="32" borderId="0" xfId="60" applyNumberFormat="1" applyFont="1" applyFill="1" applyBorder="1" applyAlignment="1">
      <alignment horizontal="center"/>
      <protection/>
    </xf>
    <xf numFmtId="2" fontId="13" fillId="32" borderId="11" xfId="60" applyNumberFormat="1" applyFont="1" applyFill="1" applyBorder="1" applyAlignment="1">
      <alignment horizontal="center"/>
      <protection/>
    </xf>
    <xf numFmtId="187" fontId="13" fillId="0" borderId="0" xfId="60" applyNumberFormat="1" applyFont="1" applyBorder="1" applyAlignment="1">
      <alignment horizontal="center"/>
      <protection/>
    </xf>
    <xf numFmtId="181" fontId="13" fillId="0" borderId="11" xfId="60" applyNumberFormat="1" applyFont="1" applyBorder="1" applyAlignment="1">
      <alignment horizontal="center"/>
      <protection/>
    </xf>
    <xf numFmtId="182" fontId="13" fillId="0" borderId="11" xfId="60" applyNumberFormat="1" applyFont="1" applyBorder="1" applyAlignment="1">
      <alignment horizontal="center"/>
      <protection/>
    </xf>
    <xf numFmtId="0" fontId="2" fillId="32" borderId="10" xfId="0" applyFont="1" applyFill="1" applyBorder="1" applyAlignment="1">
      <alignment horizontal="center" vertical="center" wrapText="1"/>
    </xf>
    <xf numFmtId="181" fontId="2" fillId="0" borderId="0" xfId="60" applyNumberFormat="1" applyFont="1" applyBorder="1" applyAlignment="1">
      <alignment horizontal="center"/>
      <protection/>
    </xf>
    <xf numFmtId="181" fontId="2" fillId="32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17" fillId="32" borderId="23" xfId="0" applyNumberFormat="1" applyFont="1" applyFill="1" applyBorder="1" applyAlignment="1">
      <alignment vertical="center"/>
    </xf>
    <xf numFmtId="1" fontId="17" fillId="3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Border="1" applyAlignment="1">
      <alignment horizontal="center" vertical="center"/>
    </xf>
    <xf numFmtId="2" fontId="17" fillId="32" borderId="23" xfId="0" applyNumberFormat="1" applyFont="1" applyFill="1" applyBorder="1" applyAlignment="1">
      <alignment horizontal="center" vertical="center"/>
    </xf>
    <xf numFmtId="0" fontId="17" fillId="32" borderId="23" xfId="0" applyFont="1" applyFill="1" applyBorder="1" applyAlignment="1">
      <alignment horizontal="center" vertical="center"/>
    </xf>
    <xf numFmtId="14" fontId="15" fillId="32" borderId="19" xfId="60" applyNumberFormat="1" applyFont="1" applyFill="1" applyBorder="1" applyAlignment="1">
      <alignment horizontal="center" wrapText="1"/>
      <protection/>
    </xf>
    <xf numFmtId="0" fontId="1" fillId="32" borderId="0" xfId="0" applyFont="1" applyFill="1" applyBorder="1" applyAlignment="1">
      <alignment horizontal="center" vertical="center"/>
    </xf>
    <xf numFmtId="180" fontId="20" fillId="0" borderId="19" xfId="60" applyNumberFormat="1" applyFont="1" applyBorder="1" applyAlignment="1">
      <alignment horizontal="center" vertical="center" wrapText="1"/>
      <protection/>
    </xf>
    <xf numFmtId="1" fontId="20" fillId="0" borderId="11" xfId="60" applyNumberFormat="1" applyFont="1" applyBorder="1" applyAlignment="1">
      <alignment horizontal="center"/>
      <protection/>
    </xf>
    <xf numFmtId="1" fontId="20" fillId="0" borderId="19" xfId="60" applyNumberFormat="1" applyFont="1" applyBorder="1" applyAlignment="1">
      <alignment horizontal="center" vertical="center" wrapText="1"/>
      <protection/>
    </xf>
    <xf numFmtId="1" fontId="20" fillId="0" borderId="13" xfId="60" applyNumberFormat="1" applyFont="1" applyBorder="1" applyAlignment="1">
      <alignment horizontal="center"/>
      <protection/>
    </xf>
    <xf numFmtId="0" fontId="20" fillId="0" borderId="11" xfId="60" applyFont="1" applyBorder="1" applyAlignment="1">
      <alignment horizontal="center" vertical="center" wrapText="1"/>
      <protection/>
    </xf>
    <xf numFmtId="180" fontId="20" fillId="0" borderId="19" xfId="60" applyNumberFormat="1" applyFont="1" applyBorder="1" applyAlignment="1">
      <alignment horizontal="center"/>
      <protection/>
    </xf>
    <xf numFmtId="180" fontId="20" fillId="0" borderId="11" xfId="60" applyNumberFormat="1" applyFont="1" applyBorder="1" applyAlignment="1">
      <alignment horizontal="center"/>
      <protection/>
    </xf>
    <xf numFmtId="180" fontId="18" fillId="0" borderId="19" xfId="60" applyNumberFormat="1" applyFont="1" applyBorder="1" applyAlignment="1">
      <alignment horizontal="center" vertical="center" wrapText="1"/>
      <protection/>
    </xf>
    <xf numFmtId="1" fontId="18" fillId="0" borderId="11" xfId="60" applyNumberFormat="1" applyFont="1" applyBorder="1" applyAlignment="1">
      <alignment horizontal="center"/>
      <protection/>
    </xf>
    <xf numFmtId="1" fontId="18" fillId="0" borderId="11" xfId="60" applyNumberFormat="1" applyFont="1" applyBorder="1" applyAlignment="1">
      <alignment horizontal="center" vertical="center"/>
      <protection/>
    </xf>
    <xf numFmtId="1" fontId="18" fillId="0" borderId="24" xfId="60" applyNumberFormat="1" applyFont="1" applyBorder="1" applyAlignment="1">
      <alignment horizontal="center"/>
      <protection/>
    </xf>
    <xf numFmtId="0" fontId="18" fillId="32" borderId="11" xfId="59" applyFont="1" applyFill="1" applyBorder="1" applyAlignment="1">
      <alignment horizontal="center" vertical="center" wrapText="1"/>
      <protection/>
    </xf>
    <xf numFmtId="1" fontId="18" fillId="32" borderId="11" xfId="0" applyNumberFormat="1" applyFont="1" applyFill="1" applyBorder="1" applyAlignment="1">
      <alignment horizontal="center"/>
    </xf>
    <xf numFmtId="180" fontId="18" fillId="32" borderId="13" xfId="0" applyNumberFormat="1" applyFont="1" applyFill="1" applyBorder="1" applyAlignment="1">
      <alignment horizontal="center"/>
    </xf>
    <xf numFmtId="0" fontId="21" fillId="0" borderId="19" xfId="0" applyFont="1" applyBorder="1" applyAlignment="1">
      <alignment/>
    </xf>
    <xf numFmtId="1" fontId="18" fillId="0" borderId="13" xfId="60" applyNumberFormat="1" applyFont="1" applyBorder="1" applyAlignment="1">
      <alignment horizontal="center"/>
      <protection/>
    </xf>
    <xf numFmtId="2" fontId="14" fillId="0" borderId="0" xfId="60" applyNumberFormat="1" applyFont="1" applyBorder="1" applyAlignment="1">
      <alignment horizontal="center"/>
      <protection/>
    </xf>
    <xf numFmtId="0" fontId="22" fillId="32" borderId="18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 vertical="center"/>
    </xf>
    <xf numFmtId="0" fontId="22" fillId="32" borderId="17" xfId="0" applyFont="1" applyFill="1" applyBorder="1" applyAlignment="1">
      <alignment horizontal="center" vertical="center"/>
    </xf>
    <xf numFmtId="0" fontId="1" fillId="0" borderId="11" xfId="58" applyFont="1" applyBorder="1" applyAlignment="1">
      <alignment horizontal="center" vertical="top" wrapText="1"/>
      <protection/>
    </xf>
    <xf numFmtId="0" fontId="1" fillId="0" borderId="13" xfId="58" applyFont="1" applyBorder="1" applyAlignment="1">
      <alignment horizontal="center" vertical="top"/>
      <protection/>
    </xf>
    <xf numFmtId="0" fontId="1" fillId="0" borderId="11" xfId="58" applyFont="1" applyBorder="1" applyAlignment="1">
      <alignment horizontal="center" vertical="center"/>
      <protection/>
    </xf>
    <xf numFmtId="0" fontId="1" fillId="0" borderId="13" xfId="58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 wrapText="1"/>
      <protection/>
    </xf>
    <xf numFmtId="0" fontId="2" fillId="0" borderId="11" xfId="60" applyFont="1" applyBorder="1" applyAlignment="1">
      <alignment horizontal="center" vertical="center" wrapText="1"/>
      <protection/>
    </xf>
    <xf numFmtId="0" fontId="2" fillId="0" borderId="13" xfId="60" applyFont="1" applyBorder="1" applyAlignment="1">
      <alignment horizontal="center" vertical="center" wrapText="1"/>
      <protection/>
    </xf>
    <xf numFmtId="0" fontId="15" fillId="0" borderId="14" xfId="60" applyFont="1" applyBorder="1" applyAlignment="1">
      <alignment horizontal="center" vertical="center" wrapText="1"/>
      <protection/>
    </xf>
    <xf numFmtId="0" fontId="15" fillId="0" borderId="10" xfId="60" applyFont="1" applyBorder="1" applyAlignment="1">
      <alignment horizontal="center" vertical="center" wrapText="1"/>
      <protection/>
    </xf>
    <xf numFmtId="0" fontId="15" fillId="0" borderId="15" xfId="60" applyFont="1" applyBorder="1" applyAlignment="1">
      <alignment horizontal="center" vertical="center" wrapText="1"/>
      <protection/>
    </xf>
    <xf numFmtId="1" fontId="17" fillId="32" borderId="18" xfId="0" applyNumberFormat="1" applyFont="1" applyFill="1" applyBorder="1" applyAlignment="1">
      <alignment horizontal="center" vertical="center"/>
    </xf>
    <xf numFmtId="1" fontId="17" fillId="32" borderId="16" xfId="0" applyNumberFormat="1" applyFont="1" applyFill="1" applyBorder="1" applyAlignment="1">
      <alignment horizontal="center" vertical="center"/>
    </xf>
    <xf numFmtId="1" fontId="17" fillId="32" borderId="17" xfId="0" applyNumberFormat="1" applyFont="1" applyFill="1" applyBorder="1" applyAlignment="1">
      <alignment horizontal="center" vertical="center"/>
    </xf>
    <xf numFmtId="0" fontId="1" fillId="0" borderId="19" xfId="58" applyFont="1" applyBorder="1" applyAlignment="1">
      <alignment horizontal="center" vertical="center"/>
      <protection/>
    </xf>
    <xf numFmtId="0" fontId="13" fillId="0" borderId="19" xfId="60" applyFont="1" applyBorder="1" applyAlignment="1">
      <alignment horizontal="center" vertical="center"/>
      <protection/>
    </xf>
    <xf numFmtId="0" fontId="13" fillId="0" borderId="11" xfId="60" applyFont="1" applyBorder="1" applyAlignment="1">
      <alignment horizontal="center" vertical="center"/>
      <protection/>
    </xf>
    <xf numFmtId="0" fontId="13" fillId="0" borderId="13" xfId="60" applyFont="1" applyBorder="1" applyAlignment="1">
      <alignment horizontal="center" vertical="center"/>
      <protection/>
    </xf>
    <xf numFmtId="0" fontId="15" fillId="32" borderId="19" xfId="60" applyFont="1" applyFill="1" applyBorder="1" applyAlignment="1">
      <alignment horizontal="center" vertical="center"/>
      <protection/>
    </xf>
    <xf numFmtId="0" fontId="15" fillId="32" borderId="11" xfId="60" applyFont="1" applyFill="1" applyBorder="1" applyAlignment="1">
      <alignment horizontal="center" vertical="center"/>
      <protection/>
    </xf>
    <xf numFmtId="0" fontId="15" fillId="32" borderId="13" xfId="60" applyFont="1" applyFill="1" applyBorder="1" applyAlignment="1">
      <alignment horizontal="center" vertical="center"/>
      <protection/>
    </xf>
    <xf numFmtId="0" fontId="7" fillId="32" borderId="0" xfId="0" applyFont="1" applyFill="1" applyAlignment="1">
      <alignment horizontal="center" vertical="center" wrapText="1"/>
    </xf>
    <xf numFmtId="0" fontId="18" fillId="32" borderId="18" xfId="0" applyFont="1" applyFill="1" applyBorder="1" applyAlignment="1">
      <alignment horizontal="center" vertical="center"/>
    </xf>
    <xf numFmtId="0" fontId="18" fillId="32" borderId="16" xfId="0" applyFont="1" applyFill="1" applyBorder="1" applyAlignment="1">
      <alignment horizontal="center" vertical="center"/>
    </xf>
    <xf numFmtId="0" fontId="18" fillId="32" borderId="17" xfId="0" applyFont="1" applyFill="1" applyBorder="1" applyAlignment="1">
      <alignment horizontal="center" vertical="center"/>
    </xf>
    <xf numFmtId="0" fontId="1" fillId="0" borderId="18" xfId="58" applyFont="1" applyBorder="1" applyAlignment="1">
      <alignment horizontal="center"/>
      <protection/>
    </xf>
    <xf numFmtId="0" fontId="1" fillId="0" borderId="17" xfId="58" applyFont="1" applyBorder="1" applyAlignment="1">
      <alignment horizontal="center"/>
      <protection/>
    </xf>
    <xf numFmtId="0" fontId="8" fillId="0" borderId="11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0" fontId="10" fillId="0" borderId="19" xfId="58" applyFont="1" applyBorder="1" applyAlignment="1">
      <alignment horizontal="center" vertical="center" wrapText="1"/>
      <protection/>
    </xf>
    <xf numFmtId="0" fontId="1" fillId="0" borderId="16" xfId="58" applyFont="1" applyBorder="1" applyAlignment="1">
      <alignment horizontal="center"/>
      <protection/>
    </xf>
    <xf numFmtId="0" fontId="17" fillId="32" borderId="18" xfId="0" applyFont="1" applyFill="1" applyBorder="1" applyAlignment="1">
      <alignment horizontal="center" vertical="center"/>
    </xf>
    <xf numFmtId="0" fontId="17" fillId="32" borderId="16" xfId="0" applyFont="1" applyFill="1" applyBorder="1" applyAlignment="1">
      <alignment horizontal="center" vertical="center"/>
    </xf>
    <xf numFmtId="0" fontId="17" fillId="32" borderId="17" xfId="0" applyFont="1" applyFill="1" applyBorder="1" applyAlignment="1">
      <alignment horizontal="center" vertical="center"/>
    </xf>
    <xf numFmtId="1" fontId="15" fillId="32" borderId="14" xfId="0" applyNumberFormat="1" applyFont="1" applyFill="1" applyBorder="1" applyAlignment="1">
      <alignment horizontal="center" vertical="center" wrapText="1"/>
    </xf>
    <xf numFmtId="1" fontId="15" fillId="32" borderId="10" xfId="0" applyNumberFormat="1" applyFont="1" applyFill="1" applyBorder="1" applyAlignment="1">
      <alignment horizontal="center" vertical="center" wrapText="1"/>
    </xf>
    <xf numFmtId="1" fontId="15" fillId="32" borderId="15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right" vertical="center" wrapText="1"/>
    </xf>
    <xf numFmtId="0" fontId="17" fillId="32" borderId="23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17" fillId="32" borderId="23" xfId="0" applyNumberFormat="1" applyFont="1" applyFill="1" applyBorder="1" applyAlignment="1">
      <alignment horizontal="center" vertical="center"/>
    </xf>
    <xf numFmtId="0" fontId="18" fillId="32" borderId="23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_gare wyalsadfenigagarini 2_SMSH2008-IIkv ." xfId="58"/>
    <cellStyle name="Normal_gare wyalsadfenigagarini_QW68 -8-24" xfId="59"/>
    <cellStyle name="Normal_SMETA 3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4.140625" style="0" customWidth="1"/>
    <col min="2" max="2" width="9.57421875" style="0" customWidth="1"/>
    <col min="3" max="3" width="38.140625" style="0" customWidth="1"/>
    <col min="4" max="4" width="8.140625" style="0" customWidth="1"/>
    <col min="5" max="5" width="8.00390625" style="0" customWidth="1"/>
    <col min="7" max="7" width="7.421875" style="0" customWidth="1"/>
    <col min="8" max="8" width="8.28125" style="0" customWidth="1"/>
    <col min="9" max="9" width="8.00390625" style="0" customWidth="1"/>
    <col min="11" max="11" width="7.28125" style="0" customWidth="1"/>
    <col min="12" max="12" width="7.57421875" style="0" customWidth="1"/>
  </cols>
  <sheetData>
    <row r="1" spans="1:13" ht="21.75" customHeight="1">
      <c r="A1" s="201" t="s">
        <v>60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21.7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 ht="19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2" ht="15">
      <c r="A4" s="217" t="s">
        <v>3</v>
      </c>
      <c r="B4" s="217"/>
      <c r="C4" s="217"/>
      <c r="D4" s="217"/>
      <c r="E4" s="217"/>
      <c r="F4" s="217"/>
      <c r="G4" s="217"/>
      <c r="H4" s="217"/>
      <c r="I4" s="217"/>
      <c r="J4" s="217"/>
      <c r="K4" s="1">
        <v>8909.86811544316</v>
      </c>
      <c r="L4" s="160" t="s">
        <v>0</v>
      </c>
    </row>
    <row r="5" spans="1:13" ht="15" customHeight="1">
      <c r="A5" s="194" t="s">
        <v>15</v>
      </c>
      <c r="B5" s="194" t="s">
        <v>16</v>
      </c>
      <c r="C5" s="209" t="s">
        <v>27</v>
      </c>
      <c r="D5" s="205" t="s">
        <v>24</v>
      </c>
      <c r="E5" s="210"/>
      <c r="F5" s="206"/>
      <c r="G5" s="21" t="s">
        <v>12</v>
      </c>
      <c r="H5" s="22"/>
      <c r="I5" s="23" t="s">
        <v>13</v>
      </c>
      <c r="J5" s="22"/>
      <c r="K5" s="205" t="s">
        <v>25</v>
      </c>
      <c r="L5" s="206"/>
      <c r="M5" s="194" t="s">
        <v>14</v>
      </c>
    </row>
    <row r="6" spans="1:13" ht="16.5" customHeight="1">
      <c r="A6" s="183"/>
      <c r="B6" s="183"/>
      <c r="C6" s="183"/>
      <c r="D6" s="194" t="s">
        <v>17</v>
      </c>
      <c r="E6" s="207" t="s">
        <v>28</v>
      </c>
      <c r="F6" s="183" t="s">
        <v>1</v>
      </c>
      <c r="G6" s="181" t="s">
        <v>26</v>
      </c>
      <c r="H6" s="183" t="s">
        <v>1</v>
      </c>
      <c r="I6" s="181" t="s">
        <v>26</v>
      </c>
      <c r="J6" s="183" t="s">
        <v>1</v>
      </c>
      <c r="K6" s="181" t="s">
        <v>26</v>
      </c>
      <c r="L6" s="183" t="s">
        <v>1</v>
      </c>
      <c r="M6" s="183"/>
    </row>
    <row r="7" spans="1:13" ht="13.5" customHeight="1">
      <c r="A7" s="184"/>
      <c r="B7" s="184"/>
      <c r="C7" s="184"/>
      <c r="D7" s="184"/>
      <c r="E7" s="208"/>
      <c r="F7" s="184"/>
      <c r="G7" s="182"/>
      <c r="H7" s="184"/>
      <c r="I7" s="182"/>
      <c r="J7" s="184"/>
      <c r="K7" s="182"/>
      <c r="L7" s="184"/>
      <c r="M7" s="184"/>
    </row>
    <row r="8" spans="1:13" ht="48" customHeight="1">
      <c r="A8" s="101">
        <v>1</v>
      </c>
      <c r="B8" s="198" t="s">
        <v>6</v>
      </c>
      <c r="C8" s="106" t="s">
        <v>53</v>
      </c>
      <c r="D8" s="108" t="s">
        <v>18</v>
      </c>
      <c r="E8" s="110"/>
      <c r="F8" s="63">
        <f>54*0.05*0.6</f>
        <v>1.62</v>
      </c>
      <c r="G8" s="46"/>
      <c r="H8" s="47"/>
      <c r="I8" s="44"/>
      <c r="J8" s="45"/>
      <c r="K8" s="46"/>
      <c r="L8" s="47"/>
      <c r="M8" s="161"/>
    </row>
    <row r="9" spans="1:13" ht="13.5" customHeight="1">
      <c r="A9" s="101"/>
      <c r="B9" s="199"/>
      <c r="C9" s="70" t="s">
        <v>31</v>
      </c>
      <c r="D9" s="72" t="s">
        <v>48</v>
      </c>
      <c r="E9" s="109">
        <v>3.45</v>
      </c>
      <c r="F9" s="35">
        <f>F8*E9</f>
        <v>5.589</v>
      </c>
      <c r="G9" s="34"/>
      <c r="H9" s="35"/>
      <c r="I9" s="36"/>
      <c r="J9" s="37"/>
      <c r="K9" s="36"/>
      <c r="L9" s="37"/>
      <c r="M9" s="162"/>
    </row>
    <row r="10" spans="1:13" ht="13.5" customHeight="1">
      <c r="A10" s="101"/>
      <c r="B10" s="200"/>
      <c r="C10" s="70" t="s">
        <v>32</v>
      </c>
      <c r="D10" s="69" t="s">
        <v>49</v>
      </c>
      <c r="E10" s="109">
        <v>2.8</v>
      </c>
      <c r="F10" s="35">
        <f>F8*E10</f>
        <v>4.536</v>
      </c>
      <c r="G10" s="36"/>
      <c r="H10" s="37"/>
      <c r="I10" s="34"/>
      <c r="J10" s="38"/>
      <c r="K10" s="34"/>
      <c r="L10" s="39"/>
      <c r="M10" s="162"/>
    </row>
    <row r="11" spans="1:17" ht="48" customHeight="1">
      <c r="A11" s="195">
        <v>2</v>
      </c>
      <c r="B11" s="198" t="s">
        <v>6</v>
      </c>
      <c r="C11" s="106" t="s">
        <v>34</v>
      </c>
      <c r="D11" s="108" t="s">
        <v>18</v>
      </c>
      <c r="E11" s="110"/>
      <c r="F11" s="63">
        <f>80*1.2*0.6</f>
        <v>57.599999999999994</v>
      </c>
      <c r="G11" s="46"/>
      <c r="H11" s="47"/>
      <c r="I11" s="44"/>
      <c r="J11" s="45"/>
      <c r="K11" s="46"/>
      <c r="L11" s="47"/>
      <c r="M11" s="161"/>
      <c r="O11" s="16"/>
      <c r="P11" s="16"/>
      <c r="Q11" s="16"/>
    </row>
    <row r="12" spans="1:17" ht="19.5" customHeight="1">
      <c r="A12" s="196"/>
      <c r="B12" s="199"/>
      <c r="C12" s="70" t="s">
        <v>31</v>
      </c>
      <c r="D12" s="72" t="s">
        <v>48</v>
      </c>
      <c r="E12" s="109">
        <f>3*0.104</f>
        <v>0.312</v>
      </c>
      <c r="F12" s="35">
        <f>F11*E12</f>
        <v>17.9712</v>
      </c>
      <c r="G12" s="34"/>
      <c r="H12" s="35"/>
      <c r="I12" s="36"/>
      <c r="J12" s="37"/>
      <c r="K12" s="36"/>
      <c r="L12" s="37"/>
      <c r="M12" s="162"/>
      <c r="O12" s="16"/>
      <c r="P12" s="16"/>
      <c r="Q12" s="16"/>
    </row>
    <row r="13" spans="1:17" ht="19.5" customHeight="1">
      <c r="A13" s="197"/>
      <c r="B13" s="200"/>
      <c r="C13" s="70" t="s">
        <v>32</v>
      </c>
      <c r="D13" s="69" t="s">
        <v>49</v>
      </c>
      <c r="E13" s="109">
        <f>4*0.18</f>
        <v>0.72</v>
      </c>
      <c r="F13" s="35">
        <f>F11*E13</f>
        <v>41.471999999999994</v>
      </c>
      <c r="G13" s="36"/>
      <c r="H13" s="37"/>
      <c r="I13" s="34"/>
      <c r="J13" s="38"/>
      <c r="K13" s="34"/>
      <c r="L13" s="39"/>
      <c r="M13" s="162"/>
      <c r="O13" s="16"/>
      <c r="P13" s="16"/>
      <c r="Q13" s="16"/>
    </row>
    <row r="14" spans="1:13" ht="21.75" customHeight="1">
      <c r="A14" s="196">
        <v>3</v>
      </c>
      <c r="B14" s="198" t="s">
        <v>6</v>
      </c>
      <c r="C14" s="107" t="s">
        <v>36</v>
      </c>
      <c r="D14" s="108" t="s">
        <v>18</v>
      </c>
      <c r="E14" s="63"/>
      <c r="F14" s="44">
        <f>80*0.6*0.15</f>
        <v>7.199999999999999</v>
      </c>
      <c r="G14" s="47"/>
      <c r="H14" s="46"/>
      <c r="I14" s="63"/>
      <c r="J14" s="62"/>
      <c r="K14" s="47"/>
      <c r="L14" s="46"/>
      <c r="M14" s="163"/>
    </row>
    <row r="15" spans="1:13" ht="19.5" customHeight="1">
      <c r="A15" s="196"/>
      <c r="B15" s="200"/>
      <c r="C15" s="66" t="s">
        <v>31</v>
      </c>
      <c r="D15" s="121" t="s">
        <v>48</v>
      </c>
      <c r="E15" s="41">
        <v>1.11</v>
      </c>
      <c r="F15" s="122">
        <f>F14*E15</f>
        <v>7.992</v>
      </c>
      <c r="G15" s="41"/>
      <c r="H15" s="122"/>
      <c r="I15" s="43"/>
      <c r="J15" s="42"/>
      <c r="K15" s="43"/>
      <c r="L15" s="42"/>
      <c r="M15" s="164"/>
    </row>
    <row r="16" spans="1:13" ht="21.75" customHeight="1">
      <c r="A16" s="195">
        <v>4</v>
      </c>
      <c r="B16" s="123" t="s">
        <v>35</v>
      </c>
      <c r="C16" s="125" t="s">
        <v>37</v>
      </c>
      <c r="D16" s="65" t="s">
        <v>23</v>
      </c>
      <c r="E16" s="30"/>
      <c r="F16" s="29">
        <v>84</v>
      </c>
      <c r="G16" s="32"/>
      <c r="H16" s="31"/>
      <c r="I16" s="32"/>
      <c r="J16" s="31"/>
      <c r="K16" s="30"/>
      <c r="L16" s="116"/>
      <c r="M16" s="165"/>
    </row>
    <row r="17" spans="1:13" ht="19.5" customHeight="1">
      <c r="A17" s="196"/>
      <c r="B17" s="199" t="s">
        <v>6</v>
      </c>
      <c r="C17" s="64" t="s">
        <v>31</v>
      </c>
      <c r="D17" s="65" t="s">
        <v>23</v>
      </c>
      <c r="E17" s="39">
        <v>1.08</v>
      </c>
      <c r="F17" s="33">
        <f>F16*E17</f>
        <v>90.72</v>
      </c>
      <c r="G17" s="177"/>
      <c r="H17" s="33"/>
      <c r="I17" s="37"/>
      <c r="J17" s="36"/>
      <c r="K17" s="37"/>
      <c r="L17" s="36"/>
      <c r="M17" s="162"/>
    </row>
    <row r="18" spans="1:13" ht="19.5" customHeight="1">
      <c r="A18" s="196"/>
      <c r="B18" s="199"/>
      <c r="C18" s="64" t="s">
        <v>32</v>
      </c>
      <c r="D18" s="69" t="s">
        <v>0</v>
      </c>
      <c r="E18" s="118">
        <v>0.34</v>
      </c>
      <c r="F18" s="34">
        <f>F17*E18</f>
        <v>30.844800000000003</v>
      </c>
      <c r="G18" s="37"/>
      <c r="H18" s="36"/>
      <c r="I18" s="39"/>
      <c r="J18" s="120"/>
      <c r="K18" s="39"/>
      <c r="L18" s="34"/>
      <c r="M18" s="162"/>
    </row>
    <row r="19" spans="1:13" ht="34.5" customHeight="1">
      <c r="A19" s="196"/>
      <c r="B19" s="199"/>
      <c r="C19" s="127" t="s">
        <v>59</v>
      </c>
      <c r="D19" s="65" t="s">
        <v>23</v>
      </c>
      <c r="E19" s="39">
        <f>1.08</f>
        <v>1.08</v>
      </c>
      <c r="F19" s="34">
        <f>9*E19</f>
        <v>9.72</v>
      </c>
      <c r="G19" s="37"/>
      <c r="H19" s="36"/>
      <c r="I19" s="39"/>
      <c r="J19" s="34"/>
      <c r="K19" s="37"/>
      <c r="L19" s="36"/>
      <c r="M19" s="162"/>
    </row>
    <row r="20" spans="1:15" ht="31.5" customHeight="1">
      <c r="A20" s="196"/>
      <c r="B20" s="199"/>
      <c r="C20" s="127" t="s">
        <v>38</v>
      </c>
      <c r="D20" s="65" t="s">
        <v>23</v>
      </c>
      <c r="E20" s="39">
        <f>1.08</f>
        <v>1.08</v>
      </c>
      <c r="F20" s="34">
        <f>25.2*E20</f>
        <v>27.216</v>
      </c>
      <c r="G20" s="37"/>
      <c r="H20" s="36"/>
      <c r="I20" s="39"/>
      <c r="J20" s="34"/>
      <c r="K20" s="37"/>
      <c r="L20" s="36"/>
      <c r="M20" s="162"/>
      <c r="O20" s="153"/>
    </row>
    <row r="21" spans="1:13" ht="31.5" customHeight="1">
      <c r="A21" s="196"/>
      <c r="B21" s="199"/>
      <c r="C21" s="127" t="s">
        <v>39</v>
      </c>
      <c r="D21" s="65" t="s">
        <v>23</v>
      </c>
      <c r="E21" s="39">
        <f>1.08</f>
        <v>1.08</v>
      </c>
      <c r="F21" s="34">
        <f>52.8*E21</f>
        <v>57.024</v>
      </c>
      <c r="G21" s="37"/>
      <c r="H21" s="36"/>
      <c r="I21" s="39"/>
      <c r="J21" s="34"/>
      <c r="K21" s="37"/>
      <c r="L21" s="36"/>
      <c r="M21" s="162"/>
    </row>
    <row r="22" spans="1:13" ht="19.5" customHeight="1">
      <c r="A22" s="197"/>
      <c r="B22" s="124"/>
      <c r="C22" s="105" t="s">
        <v>33</v>
      </c>
      <c r="D22" s="66" t="s">
        <v>0</v>
      </c>
      <c r="E22" s="119">
        <v>0.1</v>
      </c>
      <c r="F22" s="40">
        <f>F16*E22</f>
        <v>8.4</v>
      </c>
      <c r="G22" s="43"/>
      <c r="H22" s="42"/>
      <c r="I22" s="41"/>
      <c r="J22" s="40"/>
      <c r="K22" s="43"/>
      <c r="L22" s="42"/>
      <c r="M22" s="164"/>
    </row>
    <row r="23" spans="1:13" ht="31.5" customHeight="1">
      <c r="A23" s="195">
        <v>5</v>
      </c>
      <c r="B23" s="102" t="s">
        <v>35</v>
      </c>
      <c r="C23" s="104" t="s">
        <v>40</v>
      </c>
      <c r="D23" s="108" t="s">
        <v>18</v>
      </c>
      <c r="E23" s="39"/>
      <c r="F23" s="128">
        <f>78*0.6*0.2</f>
        <v>9.36</v>
      </c>
      <c r="G23" s="39"/>
      <c r="H23" s="48"/>
      <c r="I23" s="37"/>
      <c r="J23" s="50"/>
      <c r="K23" s="37"/>
      <c r="L23" s="50"/>
      <c r="M23" s="166"/>
    </row>
    <row r="24" spans="1:13" ht="19.5" customHeight="1">
      <c r="A24" s="196"/>
      <c r="B24" s="102" t="s">
        <v>6</v>
      </c>
      <c r="C24" s="64" t="s">
        <v>19</v>
      </c>
      <c r="D24" s="72" t="s">
        <v>18</v>
      </c>
      <c r="E24" s="35">
        <v>1</v>
      </c>
      <c r="F24" s="33">
        <f>F23*E24</f>
        <v>9.36</v>
      </c>
      <c r="G24" s="177"/>
      <c r="H24" s="33"/>
      <c r="I24" s="37"/>
      <c r="J24" s="36"/>
      <c r="K24" s="37"/>
      <c r="L24" s="36"/>
      <c r="M24" s="167"/>
    </row>
    <row r="25" spans="1:13" ht="14.25">
      <c r="A25" s="196"/>
      <c r="B25" s="67"/>
      <c r="C25" s="64" t="s">
        <v>20</v>
      </c>
      <c r="D25" s="69" t="s">
        <v>0</v>
      </c>
      <c r="E25" s="39">
        <v>1.92</v>
      </c>
      <c r="F25" s="34">
        <f>F23*E25</f>
        <v>17.9712</v>
      </c>
      <c r="G25" s="37"/>
      <c r="H25" s="36"/>
      <c r="I25" s="37"/>
      <c r="J25" s="36"/>
      <c r="K25" s="39"/>
      <c r="L25" s="34"/>
      <c r="M25" s="162"/>
    </row>
    <row r="26" spans="1:13" ht="14.25">
      <c r="A26" s="196"/>
      <c r="B26" s="67"/>
      <c r="C26" s="127" t="s">
        <v>41</v>
      </c>
      <c r="D26" s="72" t="s">
        <v>18</v>
      </c>
      <c r="E26" s="35">
        <v>1.07</v>
      </c>
      <c r="F26" s="34">
        <f>F23*E26</f>
        <v>10.0152</v>
      </c>
      <c r="G26" s="37"/>
      <c r="H26" s="36"/>
      <c r="I26" s="39"/>
      <c r="J26" s="34"/>
      <c r="K26" s="37"/>
      <c r="L26" s="36"/>
      <c r="M26" s="162"/>
    </row>
    <row r="27" spans="1:13" ht="19.5" customHeight="1">
      <c r="A27" s="197"/>
      <c r="B27" s="68"/>
      <c r="C27" s="105" t="s">
        <v>22</v>
      </c>
      <c r="D27" s="69" t="s">
        <v>0</v>
      </c>
      <c r="E27" s="41">
        <v>0.13</v>
      </c>
      <c r="F27" s="40">
        <f>F23*E27</f>
        <v>1.2167999999999999</v>
      </c>
      <c r="G27" s="43"/>
      <c r="H27" s="42"/>
      <c r="I27" s="41"/>
      <c r="J27" s="40"/>
      <c r="K27" s="43"/>
      <c r="L27" s="42"/>
      <c r="M27" s="164"/>
    </row>
    <row r="28" spans="1:13" ht="31.5" customHeight="1">
      <c r="A28" s="185">
        <v>6</v>
      </c>
      <c r="B28" s="188" t="s">
        <v>6</v>
      </c>
      <c r="C28" s="129" t="s">
        <v>42</v>
      </c>
      <c r="D28" s="108" t="s">
        <v>7</v>
      </c>
      <c r="E28" s="130"/>
      <c r="F28" s="55">
        <v>4</v>
      </c>
      <c r="G28" s="56"/>
      <c r="H28" s="57"/>
      <c r="I28" s="58"/>
      <c r="J28" s="59"/>
      <c r="K28" s="58"/>
      <c r="L28" s="59"/>
      <c r="M28" s="168"/>
    </row>
    <row r="29" spans="1:13" ht="19.5" customHeight="1">
      <c r="A29" s="186"/>
      <c r="B29" s="189"/>
      <c r="C29" s="64" t="s">
        <v>19</v>
      </c>
      <c r="D29" s="72" t="s">
        <v>48</v>
      </c>
      <c r="E29" s="131">
        <v>0.84</v>
      </c>
      <c r="F29" s="20">
        <f>E29*F28</f>
        <v>3.36</v>
      </c>
      <c r="G29" s="3"/>
      <c r="H29" s="4"/>
      <c r="I29" s="5"/>
      <c r="J29" s="6"/>
      <c r="K29" s="5"/>
      <c r="L29" s="60"/>
      <c r="M29" s="169"/>
    </row>
    <row r="30" spans="1:13" ht="19.5" customHeight="1">
      <c r="A30" s="186"/>
      <c r="B30" s="189"/>
      <c r="C30" s="64" t="s">
        <v>20</v>
      </c>
      <c r="D30" s="69" t="s">
        <v>0</v>
      </c>
      <c r="E30" s="131">
        <v>4.62</v>
      </c>
      <c r="F30" s="61">
        <f>F28*E30</f>
        <v>18.48</v>
      </c>
      <c r="G30" s="5"/>
      <c r="H30" s="6"/>
      <c r="I30" s="5"/>
      <c r="J30" s="6"/>
      <c r="K30" s="3"/>
      <c r="L30" s="8"/>
      <c r="M30" s="169"/>
    </row>
    <row r="31" spans="1:13" ht="31.5" customHeight="1">
      <c r="A31" s="186"/>
      <c r="B31" s="189"/>
      <c r="C31" s="117" t="s">
        <v>43</v>
      </c>
      <c r="D31" s="72" t="s">
        <v>7</v>
      </c>
      <c r="E31" s="132">
        <f>1</f>
        <v>1</v>
      </c>
      <c r="F31" s="133">
        <f>F28*E31</f>
        <v>4</v>
      </c>
      <c r="G31" s="134"/>
      <c r="H31" s="135"/>
      <c r="I31" s="136"/>
      <c r="J31" s="132"/>
      <c r="K31" s="134"/>
      <c r="L31" s="135"/>
      <c r="M31" s="170"/>
    </row>
    <row r="32" spans="1:13" ht="19.5" customHeight="1">
      <c r="A32" s="187"/>
      <c r="B32" s="190"/>
      <c r="C32" s="91" t="s">
        <v>22</v>
      </c>
      <c r="D32" s="92" t="s">
        <v>0</v>
      </c>
      <c r="E32" s="97">
        <v>0.3</v>
      </c>
      <c r="F32" s="25">
        <f>F28*E32</f>
        <v>1.2</v>
      </c>
      <c r="G32" s="9"/>
      <c r="H32" s="12"/>
      <c r="I32" s="41"/>
      <c r="J32" s="12"/>
      <c r="K32" s="13"/>
      <c r="L32" s="11"/>
      <c r="M32" s="171"/>
    </row>
    <row r="33" spans="1:13" ht="31.5" customHeight="1">
      <c r="A33" s="219">
        <v>7</v>
      </c>
      <c r="B33" s="73"/>
      <c r="C33" s="115" t="s">
        <v>44</v>
      </c>
      <c r="D33" s="99" t="s">
        <v>21</v>
      </c>
      <c r="E33" s="75"/>
      <c r="F33" s="76">
        <f>3.14*0.5*0.5*4</f>
        <v>3.14</v>
      </c>
      <c r="G33" s="77"/>
      <c r="H33" s="78"/>
      <c r="I33" s="77"/>
      <c r="J33" s="78"/>
      <c r="K33" s="77"/>
      <c r="L33" s="78"/>
      <c r="M33" s="172"/>
    </row>
    <row r="34" spans="1:13" ht="19.5" customHeight="1">
      <c r="A34" s="220"/>
      <c r="B34" s="79" t="s">
        <v>6</v>
      </c>
      <c r="C34" s="80" t="s">
        <v>31</v>
      </c>
      <c r="D34" s="81" t="s">
        <v>21</v>
      </c>
      <c r="E34" s="82">
        <v>1</v>
      </c>
      <c r="F34" s="83">
        <f>F33*E34</f>
        <v>3.14</v>
      </c>
      <c r="G34" s="82"/>
      <c r="H34" s="84"/>
      <c r="I34" s="85"/>
      <c r="J34" s="86"/>
      <c r="K34" s="85"/>
      <c r="L34" s="87"/>
      <c r="M34" s="173"/>
    </row>
    <row r="35" spans="1:13" ht="19.5" customHeight="1">
      <c r="A35" s="220"/>
      <c r="B35" s="79"/>
      <c r="C35" s="80" t="s">
        <v>20</v>
      </c>
      <c r="D35" s="81" t="s">
        <v>0</v>
      </c>
      <c r="E35" s="88">
        <v>0.82</v>
      </c>
      <c r="F35" s="83">
        <f>F34*E35</f>
        <v>2.5747999999999998</v>
      </c>
      <c r="G35" s="85"/>
      <c r="H35" s="86"/>
      <c r="I35" s="85"/>
      <c r="J35" s="86"/>
      <c r="K35" s="82"/>
      <c r="L35" s="83"/>
      <c r="M35" s="173"/>
    </row>
    <row r="36" spans="1:13" ht="19.5" customHeight="1">
      <c r="A36" s="220"/>
      <c r="B36" s="79"/>
      <c r="C36" s="80" t="s">
        <v>50</v>
      </c>
      <c r="D36" s="81" t="s">
        <v>18</v>
      </c>
      <c r="E36" s="89">
        <v>0.1</v>
      </c>
      <c r="F36" s="83">
        <f>F33*E36</f>
        <v>0.31400000000000006</v>
      </c>
      <c r="G36" s="85"/>
      <c r="H36" s="86"/>
      <c r="I36" s="82"/>
      <c r="J36" s="137"/>
      <c r="K36" s="85"/>
      <c r="L36" s="86"/>
      <c r="M36" s="173"/>
    </row>
    <row r="37" spans="1:13" ht="19.5" customHeight="1">
      <c r="A37" s="221"/>
      <c r="B37" s="90"/>
      <c r="C37" s="91" t="s">
        <v>22</v>
      </c>
      <c r="D37" s="92" t="s">
        <v>0</v>
      </c>
      <c r="E37" s="93">
        <v>0.3</v>
      </c>
      <c r="F37" s="94">
        <f>F33*E37</f>
        <v>0.942</v>
      </c>
      <c r="G37" s="95"/>
      <c r="H37" s="96"/>
      <c r="I37" s="97"/>
      <c r="J37" s="138"/>
      <c r="K37" s="95"/>
      <c r="L37" s="96"/>
      <c r="M37" s="174"/>
    </row>
    <row r="38" spans="1:13" ht="48" customHeight="1">
      <c r="A38" s="143"/>
      <c r="B38" s="111"/>
      <c r="C38" s="103" t="s">
        <v>51</v>
      </c>
      <c r="D38" s="72" t="s">
        <v>7</v>
      </c>
      <c r="E38" s="150"/>
      <c r="F38" s="76">
        <v>4</v>
      </c>
      <c r="G38" s="77"/>
      <c r="H38" s="78"/>
      <c r="I38" s="77"/>
      <c r="J38" s="78"/>
      <c r="K38" s="77"/>
      <c r="L38" s="78"/>
      <c r="M38" s="172"/>
    </row>
    <row r="39" spans="1:13" ht="19.5" customHeight="1">
      <c r="A39" s="100">
        <v>8</v>
      </c>
      <c r="B39" s="79" t="s">
        <v>6</v>
      </c>
      <c r="C39" s="80" t="s">
        <v>31</v>
      </c>
      <c r="D39" s="72" t="s">
        <v>48</v>
      </c>
      <c r="E39" s="151">
        <v>0.84</v>
      </c>
      <c r="F39" s="82">
        <f>F38*E39</f>
        <v>3.36</v>
      </c>
      <c r="G39" s="3"/>
      <c r="H39" s="84"/>
      <c r="I39" s="85"/>
      <c r="J39" s="86"/>
      <c r="K39" s="85"/>
      <c r="L39" s="87"/>
      <c r="M39" s="173"/>
    </row>
    <row r="40" spans="1:13" ht="19.5" customHeight="1">
      <c r="A40" s="100"/>
      <c r="B40" s="79"/>
      <c r="C40" s="80" t="s">
        <v>20</v>
      </c>
      <c r="D40" s="69" t="s">
        <v>0</v>
      </c>
      <c r="E40" s="151">
        <v>4.62</v>
      </c>
      <c r="F40" s="82">
        <f>F38*E40</f>
        <v>18.48</v>
      </c>
      <c r="G40" s="85"/>
      <c r="H40" s="86"/>
      <c r="I40" s="85"/>
      <c r="J40" s="86"/>
      <c r="K40" s="3"/>
      <c r="L40" s="83"/>
      <c r="M40" s="173"/>
    </row>
    <row r="41" spans="1:13" ht="19.5" customHeight="1">
      <c r="A41" s="100"/>
      <c r="B41" s="79"/>
      <c r="C41" s="113" t="s">
        <v>45</v>
      </c>
      <c r="D41" s="72" t="s">
        <v>7</v>
      </c>
      <c r="E41" s="132">
        <f>1</f>
        <v>1</v>
      </c>
      <c r="F41" s="82">
        <f>F38*E41</f>
        <v>4</v>
      </c>
      <c r="G41" s="85"/>
      <c r="H41" s="86"/>
      <c r="I41" s="82"/>
      <c r="J41" s="84"/>
      <c r="K41" s="85"/>
      <c r="L41" s="86"/>
      <c r="M41" s="173"/>
    </row>
    <row r="42" spans="1:13" ht="19.5" customHeight="1">
      <c r="A42" s="144"/>
      <c r="B42" s="90"/>
      <c r="C42" s="91" t="s">
        <v>22</v>
      </c>
      <c r="D42" s="92" t="s">
        <v>0</v>
      </c>
      <c r="E42" s="152">
        <v>0.3</v>
      </c>
      <c r="F42" s="93">
        <f>F38*E42</f>
        <v>1.2</v>
      </c>
      <c r="G42" s="95"/>
      <c r="H42" s="96"/>
      <c r="I42" s="97"/>
      <c r="J42" s="98"/>
      <c r="K42" s="95"/>
      <c r="L42" s="96"/>
      <c r="M42" s="174"/>
    </row>
    <row r="43" spans="1:13" ht="19.5" customHeight="1">
      <c r="A43" s="143"/>
      <c r="B43" s="214" t="s">
        <v>6</v>
      </c>
      <c r="C43" s="114" t="s">
        <v>46</v>
      </c>
      <c r="D43" s="112" t="s">
        <v>18</v>
      </c>
      <c r="E43" s="18"/>
      <c r="F43" s="15">
        <f>78*0.4*0.6</f>
        <v>18.720000000000002</v>
      </c>
      <c r="G43" s="15"/>
      <c r="H43" s="15"/>
      <c r="I43" s="15"/>
      <c r="J43" s="51"/>
      <c r="K43" s="49"/>
      <c r="L43" s="54"/>
      <c r="M43" s="175"/>
    </row>
    <row r="44" spans="1:13" ht="19.5" customHeight="1">
      <c r="A44" s="100">
        <v>9</v>
      </c>
      <c r="B44" s="215"/>
      <c r="C44" s="69" t="s">
        <v>19</v>
      </c>
      <c r="D44" s="70" t="s">
        <v>18</v>
      </c>
      <c r="E44" s="3">
        <v>1</v>
      </c>
      <c r="F44" s="8">
        <f>F43*E44</f>
        <v>18.720000000000002</v>
      </c>
      <c r="G44" s="14"/>
      <c r="H44" s="2"/>
      <c r="I44" s="17"/>
      <c r="J44" s="52"/>
      <c r="K44" s="8"/>
      <c r="L44" s="3"/>
      <c r="M44" s="169"/>
    </row>
    <row r="45" spans="1:13" ht="19.5" customHeight="1">
      <c r="A45" s="144"/>
      <c r="B45" s="216"/>
      <c r="C45" s="66" t="s">
        <v>20</v>
      </c>
      <c r="D45" s="71" t="s">
        <v>0</v>
      </c>
      <c r="E45" s="12">
        <v>0.86</v>
      </c>
      <c r="F45" s="10">
        <f>F43*E45</f>
        <v>16.099200000000003</v>
      </c>
      <c r="G45" s="19"/>
      <c r="H45" s="19"/>
      <c r="I45" s="19"/>
      <c r="J45" s="53"/>
      <c r="K45" s="10"/>
      <c r="L45" s="12"/>
      <c r="M45" s="176"/>
    </row>
    <row r="46" spans="1:13" ht="19.5" customHeight="1">
      <c r="A46" s="143"/>
      <c r="B46" s="111"/>
      <c r="C46" s="114" t="s">
        <v>47</v>
      </c>
      <c r="D46" s="70" t="s">
        <v>18</v>
      </c>
      <c r="E46" s="75"/>
      <c r="F46" s="76">
        <f>78*0.6*0.65</f>
        <v>30.419999999999998</v>
      </c>
      <c r="G46" s="77"/>
      <c r="H46" s="78"/>
      <c r="I46" s="77"/>
      <c r="J46" s="78"/>
      <c r="K46" s="77"/>
      <c r="L46" s="78"/>
      <c r="M46" s="172"/>
    </row>
    <row r="47" spans="1:13" ht="19.5" customHeight="1">
      <c r="A47" s="100"/>
      <c r="B47" s="79" t="s">
        <v>6</v>
      </c>
      <c r="C47" s="80" t="s">
        <v>31</v>
      </c>
      <c r="D47" s="70" t="s">
        <v>18</v>
      </c>
      <c r="E47" s="82">
        <v>1</v>
      </c>
      <c r="F47" s="83">
        <f>F46*E47</f>
        <v>30.419999999999998</v>
      </c>
      <c r="G47" s="82"/>
      <c r="H47" s="84"/>
      <c r="I47" s="85"/>
      <c r="J47" s="86"/>
      <c r="K47" s="85"/>
      <c r="L47" s="87"/>
      <c r="M47" s="173"/>
    </row>
    <row r="48" spans="1:13" ht="19.5" customHeight="1">
      <c r="A48" s="100">
        <v>10</v>
      </c>
      <c r="B48" s="79"/>
      <c r="C48" s="80" t="s">
        <v>20</v>
      </c>
      <c r="D48" s="81" t="s">
        <v>0</v>
      </c>
      <c r="E48" s="88">
        <v>0.82</v>
      </c>
      <c r="F48" s="83">
        <f>F46*E48</f>
        <v>24.944399999999998</v>
      </c>
      <c r="G48" s="85"/>
      <c r="H48" s="86"/>
      <c r="I48" s="85"/>
      <c r="J48" s="86"/>
      <c r="K48" s="82"/>
      <c r="L48" s="83"/>
      <c r="M48" s="173"/>
    </row>
    <row r="49" spans="1:13" ht="19.5" customHeight="1">
      <c r="A49" s="100"/>
      <c r="B49" s="79"/>
      <c r="C49" s="74" t="s">
        <v>52</v>
      </c>
      <c r="D49" s="81" t="s">
        <v>18</v>
      </c>
      <c r="E49" s="89">
        <v>1.06</v>
      </c>
      <c r="F49" s="83">
        <f>F46*E49</f>
        <v>32.2452</v>
      </c>
      <c r="G49" s="85"/>
      <c r="H49" s="86"/>
      <c r="I49" s="82"/>
      <c r="J49" s="84"/>
      <c r="K49" s="85"/>
      <c r="L49" s="86"/>
      <c r="M49" s="173"/>
    </row>
    <row r="50" spans="1:13" ht="19.5" customHeight="1">
      <c r="A50" s="144"/>
      <c r="B50" s="90"/>
      <c r="C50" s="91" t="s">
        <v>22</v>
      </c>
      <c r="D50" s="92" t="s">
        <v>0</v>
      </c>
      <c r="E50" s="93">
        <v>0.3</v>
      </c>
      <c r="F50" s="94">
        <f>F46*E50</f>
        <v>9.126</v>
      </c>
      <c r="G50" s="95"/>
      <c r="H50" s="96"/>
      <c r="I50" s="97"/>
      <c r="J50" s="98"/>
      <c r="K50" s="95"/>
      <c r="L50" s="96"/>
      <c r="M50" s="174"/>
    </row>
    <row r="51" spans="1:13" ht="31.5" customHeight="1">
      <c r="A51" s="143"/>
      <c r="B51" s="159" t="s">
        <v>35</v>
      </c>
      <c r="C51" s="127" t="s">
        <v>54</v>
      </c>
      <c r="D51" s="142" t="s">
        <v>21</v>
      </c>
      <c r="E51" s="30"/>
      <c r="F51" s="29">
        <f>54*0.6</f>
        <v>32.4</v>
      </c>
      <c r="G51" s="32"/>
      <c r="H51" s="31"/>
      <c r="I51" s="32"/>
      <c r="J51" s="31"/>
      <c r="K51" s="30"/>
      <c r="L51" s="116"/>
      <c r="M51" s="165"/>
    </row>
    <row r="52" spans="1:13" ht="19.5" customHeight="1">
      <c r="A52" s="100"/>
      <c r="B52" s="199" t="s">
        <v>6</v>
      </c>
      <c r="C52" s="64" t="s">
        <v>31</v>
      </c>
      <c r="D52" s="72" t="s">
        <v>48</v>
      </c>
      <c r="E52" s="141">
        <v>0.0375</v>
      </c>
      <c r="F52" s="34">
        <f>F51*E52</f>
        <v>1.2149999999999999</v>
      </c>
      <c r="G52" s="39"/>
      <c r="H52" s="33"/>
      <c r="I52" s="37"/>
      <c r="J52" s="36"/>
      <c r="K52" s="37"/>
      <c r="L52" s="36"/>
      <c r="M52" s="162"/>
    </row>
    <row r="53" spans="1:13" ht="19.5" customHeight="1">
      <c r="A53" s="100">
        <v>11</v>
      </c>
      <c r="B53" s="199"/>
      <c r="C53" s="64" t="s">
        <v>32</v>
      </c>
      <c r="D53" s="69" t="s">
        <v>49</v>
      </c>
      <c r="E53" s="141">
        <v>0.0067</v>
      </c>
      <c r="F53" s="149">
        <f>F51*E53</f>
        <v>0.21708</v>
      </c>
      <c r="G53" s="37"/>
      <c r="H53" s="36"/>
      <c r="I53" s="39"/>
      <c r="J53" s="120"/>
      <c r="K53" s="39"/>
      <c r="L53" s="34"/>
      <c r="M53" s="162"/>
    </row>
    <row r="54" spans="1:13" ht="21.75" customHeight="1">
      <c r="A54" s="100"/>
      <c r="B54" s="199"/>
      <c r="C54" s="127" t="s">
        <v>58</v>
      </c>
      <c r="D54" s="69" t="s">
        <v>18</v>
      </c>
      <c r="E54" s="39">
        <f>0.06*1.22</f>
        <v>0.0732</v>
      </c>
      <c r="F54" s="34">
        <f>F51*E54</f>
        <v>2.37168</v>
      </c>
      <c r="G54" s="37"/>
      <c r="H54" s="36"/>
      <c r="I54" s="39"/>
      <c r="J54" s="34"/>
      <c r="K54" s="37"/>
      <c r="L54" s="36"/>
      <c r="M54" s="162"/>
    </row>
    <row r="55" spans="1:13" ht="19.5" customHeight="1">
      <c r="A55" s="100"/>
      <c r="B55" s="199"/>
      <c r="C55" s="127" t="s">
        <v>55</v>
      </c>
      <c r="D55" s="69" t="s">
        <v>57</v>
      </c>
      <c r="E55" s="147">
        <f>0.00035</f>
        <v>0.00035</v>
      </c>
      <c r="F55" s="148">
        <f>F51*E55</f>
        <v>0.01134</v>
      </c>
      <c r="G55" s="37"/>
      <c r="H55" s="36"/>
      <c r="I55" s="39"/>
      <c r="J55" s="34"/>
      <c r="K55" s="37"/>
      <c r="L55" s="36"/>
      <c r="M55" s="162"/>
    </row>
    <row r="56" spans="1:13" ht="19.5" customHeight="1">
      <c r="A56" s="100"/>
      <c r="B56" s="126"/>
      <c r="C56" s="127" t="s">
        <v>56</v>
      </c>
      <c r="D56" s="69" t="s">
        <v>57</v>
      </c>
      <c r="E56" s="145">
        <v>0.122</v>
      </c>
      <c r="F56" s="146">
        <f>F51*E56</f>
        <v>3.9528</v>
      </c>
      <c r="G56" s="37"/>
      <c r="H56" s="36"/>
      <c r="I56" s="39"/>
      <c r="J56" s="34"/>
      <c r="K56" s="37"/>
      <c r="L56" s="36"/>
      <c r="M56" s="162"/>
    </row>
    <row r="57" spans="1:13" ht="19.5" customHeight="1">
      <c r="A57" s="144"/>
      <c r="B57" s="124"/>
      <c r="C57" s="105" t="s">
        <v>33</v>
      </c>
      <c r="D57" s="66" t="s">
        <v>0</v>
      </c>
      <c r="E57" s="119">
        <v>0.32</v>
      </c>
      <c r="F57" s="40">
        <f>F51*E57</f>
        <v>10.368</v>
      </c>
      <c r="G57" s="43"/>
      <c r="H57" s="42"/>
      <c r="I57" s="41"/>
      <c r="J57" s="40"/>
      <c r="K57" s="43"/>
      <c r="L57" s="42"/>
      <c r="M57" s="164"/>
    </row>
    <row r="58" spans="1:13" ht="19.5" customHeight="1">
      <c r="A58" s="139"/>
      <c r="B58" s="79"/>
      <c r="C58" s="81"/>
      <c r="D58" s="81"/>
      <c r="E58" s="140"/>
      <c r="F58" s="140"/>
      <c r="G58" s="86"/>
      <c r="H58" s="86"/>
      <c r="I58" s="83"/>
      <c r="J58" s="84"/>
      <c r="K58" s="86"/>
      <c r="L58" s="86"/>
      <c r="M58" s="137"/>
    </row>
    <row r="59" spans="1:13" ht="19.5" customHeight="1">
      <c r="A59" s="26"/>
      <c r="B59" s="27"/>
      <c r="C59" s="7"/>
      <c r="D59" s="7"/>
      <c r="E59" s="8"/>
      <c r="F59" s="8"/>
      <c r="G59" s="28"/>
      <c r="H59" s="28"/>
      <c r="I59" s="28"/>
      <c r="J59" s="28"/>
      <c r="K59" s="8"/>
      <c r="L59" s="8"/>
      <c r="M59" s="24"/>
    </row>
    <row r="60" spans="1:13" ht="21.75" customHeight="1">
      <c r="A60" s="222" t="s">
        <v>2</v>
      </c>
      <c r="B60" s="222"/>
      <c r="C60" s="222"/>
      <c r="D60" s="222"/>
      <c r="E60" s="222"/>
      <c r="F60" s="154"/>
      <c r="G60" s="155"/>
      <c r="H60" s="155"/>
      <c r="I60" s="155"/>
      <c r="J60" s="155"/>
      <c r="K60" s="155"/>
      <c r="L60" s="155"/>
      <c r="M60" s="156"/>
    </row>
    <row r="61" spans="1:13" ht="21.75" customHeight="1">
      <c r="A61" s="223" t="s">
        <v>4</v>
      </c>
      <c r="B61" s="223"/>
      <c r="C61" s="223"/>
      <c r="D61" s="223"/>
      <c r="E61" s="223"/>
      <c r="F61" s="223"/>
      <c r="G61" s="155"/>
      <c r="H61" s="157"/>
      <c r="I61" s="157"/>
      <c r="J61" s="191"/>
      <c r="K61" s="192"/>
      <c r="L61" s="193"/>
      <c r="M61" s="156"/>
    </row>
    <row r="62" spans="1:13" ht="21.75" customHeight="1">
      <c r="A62" s="202" t="s">
        <v>5</v>
      </c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4"/>
      <c r="M62" s="156"/>
    </row>
    <row r="63" spans="1:13" ht="21.75" customHeight="1">
      <c r="A63" s="218" t="s">
        <v>8</v>
      </c>
      <c r="B63" s="218"/>
      <c r="C63" s="218"/>
      <c r="D63" s="218"/>
      <c r="E63" s="218"/>
      <c r="F63" s="218"/>
      <c r="G63" s="158"/>
      <c r="H63" s="157"/>
      <c r="I63" s="157"/>
      <c r="J63" s="191"/>
      <c r="K63" s="192"/>
      <c r="L63" s="193"/>
      <c r="M63" s="156"/>
    </row>
    <row r="64" spans="1:13" ht="21.75" customHeight="1">
      <c r="A64" s="211" t="s">
        <v>9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3"/>
      <c r="M64" s="156"/>
    </row>
    <row r="65" spans="1:13" ht="21.75" customHeight="1">
      <c r="A65" s="218" t="s">
        <v>10</v>
      </c>
      <c r="B65" s="218"/>
      <c r="C65" s="218"/>
      <c r="D65" s="218"/>
      <c r="E65" s="218"/>
      <c r="F65" s="218"/>
      <c r="G65" s="158"/>
      <c r="H65" s="157"/>
      <c r="I65" s="157"/>
      <c r="J65" s="191"/>
      <c r="K65" s="192"/>
      <c r="L65" s="193"/>
      <c r="M65" s="156"/>
    </row>
    <row r="66" spans="1:13" ht="21.75" customHeight="1">
      <c r="A66" s="211" t="s">
        <v>9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3"/>
      <c r="M66" s="156"/>
    </row>
    <row r="67" spans="1:13" ht="21.75" customHeight="1">
      <c r="A67" s="218" t="s">
        <v>30</v>
      </c>
      <c r="B67" s="218"/>
      <c r="C67" s="218"/>
      <c r="D67" s="218"/>
      <c r="E67" s="218"/>
      <c r="F67" s="218"/>
      <c r="G67" s="158"/>
      <c r="H67" s="157"/>
      <c r="I67" s="157">
        <v>0.03</v>
      </c>
      <c r="J67" s="191"/>
      <c r="K67" s="192"/>
      <c r="L67" s="193"/>
      <c r="M67" s="156"/>
    </row>
    <row r="68" spans="1:13" ht="21.75" customHeight="1">
      <c r="A68" s="211" t="s">
        <v>9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3"/>
      <c r="M68" s="156"/>
    </row>
    <row r="69" spans="1:13" ht="21.75" customHeight="1">
      <c r="A69" s="218" t="s">
        <v>29</v>
      </c>
      <c r="B69" s="218"/>
      <c r="C69" s="218"/>
      <c r="D69" s="218"/>
      <c r="E69" s="218"/>
      <c r="F69" s="218"/>
      <c r="G69" s="158"/>
      <c r="H69" s="157"/>
      <c r="I69" s="157">
        <v>0.18</v>
      </c>
      <c r="J69" s="191"/>
      <c r="K69" s="192"/>
      <c r="L69" s="193"/>
      <c r="M69" s="156"/>
    </row>
    <row r="70" spans="1:13" ht="21.75" customHeight="1">
      <c r="A70" s="178" t="s">
        <v>11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80"/>
      <c r="M70" s="156"/>
    </row>
  </sheetData>
  <sheetProtection/>
  <mergeCells count="46">
    <mergeCell ref="A4:J4"/>
    <mergeCell ref="J69:L69"/>
    <mergeCell ref="A63:F63"/>
    <mergeCell ref="A65:F65"/>
    <mergeCell ref="A33:A37"/>
    <mergeCell ref="A60:E60"/>
    <mergeCell ref="A66:L66"/>
    <mergeCell ref="A61:F61"/>
    <mergeCell ref="A69:F69"/>
    <mergeCell ref="A67:F67"/>
    <mergeCell ref="A68:L68"/>
    <mergeCell ref="J65:L65"/>
    <mergeCell ref="A16:A22"/>
    <mergeCell ref="A23:A27"/>
    <mergeCell ref="B43:B45"/>
    <mergeCell ref="B17:B21"/>
    <mergeCell ref="A64:L64"/>
    <mergeCell ref="M5:M7"/>
    <mergeCell ref="K6:K7"/>
    <mergeCell ref="C5:C7"/>
    <mergeCell ref="B5:B7"/>
    <mergeCell ref="J63:L63"/>
    <mergeCell ref="J61:L61"/>
    <mergeCell ref="F6:F7"/>
    <mergeCell ref="D5:F5"/>
    <mergeCell ref="L6:L7"/>
    <mergeCell ref="A14:A15"/>
    <mergeCell ref="B11:B13"/>
    <mergeCell ref="B14:B15"/>
    <mergeCell ref="A1:M3"/>
    <mergeCell ref="A62:L62"/>
    <mergeCell ref="K5:L5"/>
    <mergeCell ref="D6:D7"/>
    <mergeCell ref="B52:B55"/>
    <mergeCell ref="B8:B10"/>
    <mergeCell ref="E6:E7"/>
    <mergeCell ref="A70:L70"/>
    <mergeCell ref="G6:G7"/>
    <mergeCell ref="H6:H7"/>
    <mergeCell ref="I6:I7"/>
    <mergeCell ref="J6:J7"/>
    <mergeCell ref="A28:A32"/>
    <mergeCell ref="B28:B32"/>
    <mergeCell ref="J67:L67"/>
    <mergeCell ref="A5:A7"/>
    <mergeCell ref="A11:A1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Kotso</dc:creator>
  <cp:keywords/>
  <dc:description/>
  <cp:lastModifiedBy>Maiko Mikaia</cp:lastModifiedBy>
  <cp:lastPrinted>2014-01-13T11:05:44Z</cp:lastPrinted>
  <dcterms:created xsi:type="dcterms:W3CDTF">2008-08-03T08:34:03Z</dcterms:created>
  <dcterms:modified xsi:type="dcterms:W3CDTF">2014-01-16T08:29:53Z</dcterms:modified>
  <cp:category/>
  <cp:version/>
  <cp:contentType/>
  <cp:contentStatus/>
</cp:coreProperties>
</file>