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070" activeTab="1"/>
  </bookViews>
  <sheets>
    <sheet name="დანართი 1" sheetId="1" r:id="rId1"/>
    <sheet name="ხარჯთაღრიცხვები" sheetId="2" r:id="rId2"/>
  </sheets>
  <definedNames>
    <definedName name="_xlnm.Print_Area" localSheetId="0">'დანართი 1'!$A$1:$D$28</definedName>
  </definedNames>
  <calcPr fullCalcOnLoad="1" fullPrecision="0"/>
</workbook>
</file>

<file path=xl/sharedStrings.xml><?xml version="1.0" encoding="utf-8"?>
<sst xmlns="http://schemas.openxmlformats.org/spreadsheetml/2006/main" count="2358" uniqueCount="147">
  <si>
    <t>samuSaos dasaxeleba</t>
  </si>
  <si>
    <t>ganz</t>
  </si>
  <si>
    <t>jami</t>
  </si>
  <si>
    <t>lari</t>
  </si>
  <si>
    <t>kac/sT</t>
  </si>
  <si>
    <t>manqanebi</t>
  </si>
  <si>
    <t>kg</t>
  </si>
  <si>
    <t>cali</t>
  </si>
  <si>
    <t>sul jami</t>
  </si>
  <si>
    <t>m3</t>
  </si>
  <si>
    <t>sxva manqana</t>
  </si>
  <si>
    <t>m2</t>
  </si>
  <si>
    <t>raodenoba</t>
  </si>
  <si>
    <t xml:space="preserve"> Rirebuleba
(lari) </t>
  </si>
  <si>
    <t xml:space="preserve"> ganz. erTeulze </t>
  </si>
  <si>
    <t xml:space="preserve"> saproeqto monacemze </t>
  </si>
  <si>
    <t>norm. resursi 
ganz erTeulze</t>
  </si>
  <si>
    <t>krebsiTi saxarjTarRisxvo angariSi</t>
  </si>
  <si>
    <t>#</t>
  </si>
  <si>
    <t>xarjTaRricxva da angariSis #</t>
  </si>
  <si>
    <t>Tavebis, obieqtebis da samuSaoebis dasaxeleba</t>
  </si>
  <si>
    <t>saerTo saxarjTaRricxvo Rirebuleba</t>
  </si>
  <si>
    <t>d.R.g. 18 %</t>
  </si>
  <si>
    <t>masalebis transportireba</t>
  </si>
  <si>
    <t>c</t>
  </si>
  <si>
    <t xml:space="preserve">SromiTi danaxarjebi </t>
  </si>
  <si>
    <t>I demontaJis samuSaoebi</t>
  </si>
  <si>
    <t>jami I</t>
  </si>
  <si>
    <t>jami  II</t>
  </si>
  <si>
    <t>jami  I + II</t>
  </si>
  <si>
    <t>100m2</t>
  </si>
  <si>
    <t>grZ/m</t>
  </si>
  <si>
    <t>wyalsawreti mili</t>
  </si>
  <si>
    <t>Zabri</t>
  </si>
  <si>
    <t>100grZ/m</t>
  </si>
  <si>
    <t>tona</t>
  </si>
  <si>
    <t>SromiTi resursebi</t>
  </si>
  <si>
    <t>gadaxurvis xis konstruqciis mowyoba</t>
  </si>
  <si>
    <t xml:space="preserve">Sromis danaxarjebi </t>
  </si>
  <si>
    <t>antiseptikuri pasta</t>
  </si>
  <si>
    <t>naWedi samSeneblo</t>
  </si>
  <si>
    <t>toli</t>
  </si>
  <si>
    <t>lursmani samSeneblo</t>
  </si>
  <si>
    <t>sxva masala</t>
  </si>
  <si>
    <t>wyalsawreti Rarebis, milebis da Zabrebis mowyoba</t>
  </si>
  <si>
    <t>sul mTliani saxarjTaRricxvo
 Rirebuleba</t>
  </si>
  <si>
    <t xml:space="preserve"> II. samSeneblo samuSaoebi</t>
  </si>
  <si>
    <t xml:space="preserve">samagri detalebi </t>
  </si>
  <si>
    <t>Savi Tunuqis burulis demontaJi</t>
  </si>
  <si>
    <t>xis mauerlatis mowyoba</t>
  </si>
  <si>
    <t>mavTuli glinula</t>
  </si>
  <si>
    <t>fosformJava amoniumi</t>
  </si>
  <si>
    <t>amoniumis sulfati</t>
  </si>
  <si>
    <t>navTis kontaqti</t>
  </si>
  <si>
    <t>xis Zeli</t>
  </si>
  <si>
    <t>proeqt.</t>
  </si>
  <si>
    <t>xomuti</t>
  </si>
  <si>
    <t>samercxlulebis mowyoba</t>
  </si>
  <si>
    <t>metalo-plastmasis fanjara</t>
  </si>
  <si>
    <t>m2 (kompl.)</t>
  </si>
  <si>
    <t>xe-masala III xarisxis</t>
  </si>
  <si>
    <t>xis konstruqciis cecxldacva</t>
  </si>
  <si>
    <t>saxuravis mowyoba profnastiliT</t>
  </si>
  <si>
    <t>qobuleTis municipalitetis teritoriaze mravalbiniani sacxovrebeli saxlebis saxuravebis reabilitacia</t>
  </si>
  <si>
    <t>gadaxurvis xis konstruqciis nawilobrivi demontaJi</t>
  </si>
  <si>
    <t>samSeneblo nagavis gatana 5 km-ze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</si>
  <si>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</si>
  <si>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</si>
  <si>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r>
      <t>100m</t>
    </r>
    <r>
      <rPr>
        <b/>
        <vertAlign val="superscript"/>
        <sz val="10"/>
        <rFont val="AcadNusx"/>
        <family val="0"/>
      </rPr>
      <t>2</t>
    </r>
  </si>
  <si>
    <t>samSeneblo nagavis datvirTva 
xeliT</t>
  </si>
  <si>
    <t>nivniva</t>
  </si>
  <si>
    <t>dgari</t>
  </si>
  <si>
    <t>iribana</t>
  </si>
  <si>
    <t>lartya</t>
  </si>
  <si>
    <t>profnastili sisqiT 0,55</t>
  </si>
  <si>
    <t>100 m2</t>
  </si>
  <si>
    <t>sxva manqanebi</t>
  </si>
  <si>
    <t>sakvamuris Semosva moTuTiebuli TunuqiT</t>
  </si>
  <si>
    <t xml:space="preserve">moTuTiebuli Tunuqi 0,55 </t>
  </si>
  <si>
    <t>burulis demontaJi</t>
  </si>
  <si>
    <t>wolana</t>
  </si>
  <si>
    <t>xsnaris tumbo</t>
  </si>
  <si>
    <t>manq/sT</t>
  </si>
  <si>
    <t>qviSa-cementis xsnari</t>
  </si>
  <si>
    <t>kir-cementis xsnari</t>
  </si>
  <si>
    <t xml:space="preserve">sabuxris mobaTqaSeba qviSa-cementis xsnariT </t>
  </si>
  <si>
    <t>liTonis furclovana</t>
  </si>
  <si>
    <t>gadaxurvis xis konstruqciis demontaJi</t>
  </si>
  <si>
    <t>saxuravis mowyoba gofrirebuli TunuqiT</t>
  </si>
  <si>
    <t>gofrirebuli Tunuqi</t>
  </si>
  <si>
    <t>wyalSemkrebi Rari moTuTiebuli</t>
  </si>
  <si>
    <t>lavgardani</t>
  </si>
  <si>
    <t>koWi</t>
  </si>
  <si>
    <t>lavgaradani</t>
  </si>
  <si>
    <t>xarjTaRricxva I. daba Caqvi, aRmaSeneblis #12</t>
  </si>
  <si>
    <t>xarjTaRricxva XVI. q.qobuleTi, d.aRmaSeneblis #99b</t>
  </si>
  <si>
    <t>xarjTaRricxva XV. q.qobuleTi, d.aRmaSeneblis #99a</t>
  </si>
  <si>
    <t>xarjTaRricxva XIV sof. Mმuxaestate saxli #1</t>
  </si>
  <si>
    <t>xarjTaRricxva XIII. sof. muxaestate, Cais fabrikebi #5</t>
  </si>
  <si>
    <t>xarjTaRricxva XII. q.qobuleTi, aRmaSeneblis #99</t>
  </si>
  <si>
    <t>xarjTaRricxva XI. q.qobuleTi, xulos q. #3 yofili kantora</t>
  </si>
  <si>
    <t>xarjTaRricxva X. daba oCxamuri, aRmaSeneblis #36</t>
  </si>
  <si>
    <t>xarjTaRricxva IX. cecxlauri, WavWavaZis #6</t>
  </si>
  <si>
    <t>xarjTaRricxva VIII. kvirike, Cais fabrikis bina</t>
  </si>
  <si>
    <t>xarjTaRricxva VII. daba Caqvi, wereTlis #10</t>
  </si>
  <si>
    <t>xarjTaRricxva VI.  daba Caqvi, ninoSvilis #10</t>
  </si>
  <si>
    <t>xarjTaRricxva V. daba Caqvi, megeneiSvilis #12</t>
  </si>
  <si>
    <t>xarjTaRricxva IV. daba Caqvi, beJaniZis #11</t>
  </si>
  <si>
    <t>xarjTaRricxva II. daba Caqvi, aRmaSeneblis #68</t>
  </si>
  <si>
    <t>daba Caqvi, aRmaSeneblis #12</t>
  </si>
  <si>
    <t>daba Caqvi, aRmaSeneblis #68</t>
  </si>
  <si>
    <t>xarjTaRricxva III. daba Caqvi, aWaris #7</t>
  </si>
  <si>
    <t>daba Caqvi, aWaris #7</t>
  </si>
  <si>
    <t>daba Caqvi, beJaniZis #11</t>
  </si>
  <si>
    <t>daba Caqvi, megeneiSvilis #12</t>
  </si>
  <si>
    <t>daba Caqvi, ninoSvilis #10</t>
  </si>
  <si>
    <t>daba Caqvi, wereTlis #10</t>
  </si>
  <si>
    <t>kvirike, Cais fabrikis bina</t>
  </si>
  <si>
    <t>cecxlauri, WavWavaZis #6</t>
  </si>
  <si>
    <t>daba oCxamuri, aRmaSeneblis #36</t>
  </si>
  <si>
    <t>q.qobuleTi, xulos q. #3 yofili kantora</t>
  </si>
  <si>
    <t>q.qobuleTi, aRmaSeneblis #99</t>
  </si>
  <si>
    <t>q.qobuleTi, d.aRmaSeneblis #99a</t>
  </si>
  <si>
    <t>sof. muxaestate, Cais fabrikebi #5</t>
  </si>
  <si>
    <t>sof. Mმuxaestate saxli #1</t>
  </si>
  <si>
    <t>XVI. q.qobuleTi, d.aRmaSeneblis #99b</t>
  </si>
  <si>
    <t>gauTvaliswinebeli samuSaoebi 3%</t>
  </si>
  <si>
    <t>Zir. samSeneblo obieqti</t>
  </si>
  <si>
    <t>danarTi 1</t>
  </si>
  <si>
    <t>lokaluri xarjTaRricxva I</t>
  </si>
  <si>
    <t>lokaluri xarjTaRricxva II</t>
  </si>
  <si>
    <t>lokaluri xarjTaRricxva III</t>
  </si>
  <si>
    <t>lokaluri xarjTaRricxva IV</t>
  </si>
  <si>
    <t>lokaluri xarjTaRricxva V</t>
  </si>
  <si>
    <t>lokaluri xarjTaRricxva VI</t>
  </si>
  <si>
    <t>lokaluri xarjTaRricxva VII</t>
  </si>
  <si>
    <t>lokaluri xarjTaRricxva VIII</t>
  </si>
  <si>
    <t>lokaluri xarjTaRricxva IX</t>
  </si>
  <si>
    <t>lokaluri xarjTaRricxva X</t>
  </si>
  <si>
    <t>lokaluri xarjTaRricxva XI</t>
  </si>
  <si>
    <t>lokaluri xarjTaRricxva XII</t>
  </si>
  <si>
    <t>lokaluri xarjTaRricxva XIII</t>
  </si>
  <si>
    <t>lokaluri xarjTaRricxva XIV</t>
  </si>
  <si>
    <t>lokaluri xarjTaRricxva XV</t>
  </si>
  <si>
    <t>lokaluri xarjTaRricxva XVI</t>
  </si>
  <si>
    <t>zednadebi xarjebi araumetes</t>
  </si>
  <si>
    <t>gegmiuri mogeba araumetes</t>
  </si>
</sst>
</file>

<file path=xl/styles.xml><?xml version="1.0" encoding="utf-8"?>
<styleSheet xmlns="http://schemas.openxmlformats.org/spreadsheetml/2006/main">
  <numFmts count="4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#,##0.00_ ;\-#,##0.00\ "/>
    <numFmt numFmtId="200" formatCode="#,##0.000_ ;\-#,##0.000\ "/>
    <numFmt numFmtId="201" formatCode="_-* #,##0.000_р_._-;\-* #,##0.000_р_._-;_-* &quot;-&quot;?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sz val="8"/>
      <name val="AcadNusx"/>
      <family val="0"/>
    </font>
    <font>
      <sz val="11"/>
      <name val="AcadMtavr"/>
      <family val="0"/>
    </font>
    <font>
      <sz val="11"/>
      <color indexed="8"/>
      <name val="AcadNusx"/>
      <family val="0"/>
    </font>
    <font>
      <sz val="9"/>
      <color indexed="8"/>
      <name val="AcadNusx"/>
      <family val="0"/>
    </font>
    <font>
      <sz val="10"/>
      <color indexed="8"/>
      <name val="AcadNusx"/>
      <family val="0"/>
    </font>
    <font>
      <sz val="8"/>
      <color indexed="8"/>
      <name val="AcadNusx"/>
      <family val="0"/>
    </font>
    <font>
      <b/>
      <sz val="10"/>
      <color indexed="8"/>
      <name val="AcadNusx"/>
      <family val="0"/>
    </font>
    <font>
      <b/>
      <sz val="10"/>
      <color indexed="8"/>
      <name val="AcadMtavr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sz val="8"/>
      <name val="Calibri"/>
      <family val="2"/>
    </font>
    <font>
      <sz val="11"/>
      <name val="Arial Cyr"/>
      <family val="0"/>
    </font>
    <font>
      <sz val="11"/>
      <name val="AcadNusx"/>
      <family val="0"/>
    </font>
    <font>
      <b/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cadMtavr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0"/>
      <color rgb="FF00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2" fontId="12" fillId="33" borderId="12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4" fillId="0" borderId="14" xfId="0" applyFont="1" applyBorder="1" applyAlignment="1">
      <alignment horizontal="center" vertical="top" wrapText="1"/>
    </xf>
    <xf numFmtId="195" fontId="4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vertical="top" wrapText="1"/>
    </xf>
    <xf numFmtId="195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95" fontId="4" fillId="0" borderId="11" xfId="61" applyNumberFormat="1" applyFont="1" applyFill="1" applyBorder="1" applyAlignment="1" applyProtection="1">
      <alignment horizontal="center" vertical="top" wrapText="1"/>
      <protection locked="0"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2" fontId="4" fillId="0" borderId="0" xfId="53" applyNumberFormat="1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2" fillId="33" borderId="15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" fontId="13" fillId="0" borderId="11" xfId="0" applyNumberFormat="1" applyFont="1" applyFill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9" fontId="14" fillId="33" borderId="13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9" fontId="4" fillId="0" borderId="0" xfId="33" applyNumberFormat="1" applyFont="1" applyBorder="1" applyAlignment="1">
      <alignment horizontal="center"/>
      <protection/>
    </xf>
    <xf numFmtId="179" fontId="9" fillId="0" borderId="0" xfId="0" applyNumberFormat="1" applyFont="1" applyAlignment="1">
      <alignment/>
    </xf>
    <xf numFmtId="0" fontId="58" fillId="7" borderId="13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2" fontId="58" fillId="7" borderId="13" xfId="0" applyNumberFormat="1" applyFont="1" applyFill="1" applyBorder="1" applyAlignment="1">
      <alignment horizontal="center" vertical="center"/>
    </xf>
    <xf numFmtId="4" fontId="7" fillId="0" borderId="0" xfId="53" applyNumberFormat="1" applyFont="1" applyAlignment="1">
      <alignment horizontal="center" vertical="center"/>
      <protection/>
    </xf>
    <xf numFmtId="4" fontId="4" fillId="0" borderId="0" xfId="53" applyNumberFormat="1" applyFont="1" applyAlignment="1">
      <alignment horizontal="center" vertical="center"/>
      <protection/>
    </xf>
    <xf numFmtId="0" fontId="18" fillId="0" borderId="0" xfId="53" applyFont="1">
      <alignment/>
      <protection/>
    </xf>
    <xf numFmtId="0" fontId="19" fillId="0" borderId="0" xfId="53" applyNumberFormat="1" applyFont="1" applyFill="1" applyBorder="1" applyAlignment="1">
      <alignment horizontal="left" vertical="center"/>
      <protection/>
    </xf>
    <xf numFmtId="2" fontId="18" fillId="0" borderId="0" xfId="53" applyNumberFormat="1" applyFont="1">
      <alignment/>
      <protection/>
    </xf>
    <xf numFmtId="0" fontId="18" fillId="34" borderId="0" xfId="53" applyFont="1" applyFill="1" applyAlignment="1">
      <alignment horizontal="right"/>
      <protection/>
    </xf>
    <xf numFmtId="0" fontId="18" fillId="34" borderId="0" xfId="53" applyFont="1" applyFill="1">
      <alignment/>
      <protection/>
    </xf>
    <xf numFmtId="0" fontId="59" fillId="0" borderId="13" xfId="0" applyFont="1" applyBorder="1" applyAlignment="1">
      <alignment horizontal="center" vertical="center"/>
    </xf>
    <xf numFmtId="4" fontId="59" fillId="0" borderId="11" xfId="0" applyNumberFormat="1" applyFont="1" applyBorder="1" applyAlignment="1">
      <alignment vertical="center"/>
    </xf>
    <xf numFmtId="4" fontId="59" fillId="0" borderId="13" xfId="0" applyNumberFormat="1" applyFont="1" applyFill="1" applyBorder="1" applyAlignment="1">
      <alignment vertical="center"/>
    </xf>
    <xf numFmtId="4" fontId="59" fillId="0" borderId="13" xfId="0" applyNumberFormat="1" applyFont="1" applyBorder="1" applyAlignment="1">
      <alignment vertical="center"/>
    </xf>
    <xf numFmtId="4" fontId="60" fillId="0" borderId="13" xfId="0" applyNumberFormat="1" applyFont="1" applyFill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4" fontId="59" fillId="0" borderId="14" xfId="0" applyNumberFormat="1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4" fontId="59" fillId="0" borderId="11" xfId="0" applyNumberFormat="1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4" fontId="59" fillId="0" borderId="0" xfId="0" applyNumberFormat="1" applyFon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199" fontId="4" fillId="0" borderId="14" xfId="61" applyNumberFormat="1" applyFont="1" applyBorder="1" applyAlignment="1">
      <alignment horizontal="right" vertical="center" wrapText="1"/>
    </xf>
    <xf numFmtId="199" fontId="4" fillId="0" borderId="11" xfId="61" applyNumberFormat="1" applyFont="1" applyBorder="1" applyAlignment="1">
      <alignment horizontal="right" vertical="center" wrapText="1"/>
    </xf>
    <xf numFmtId="199" fontId="4" fillId="0" borderId="14" xfId="61" applyNumberFormat="1" applyFont="1" applyFill="1" applyBorder="1" applyAlignment="1">
      <alignment horizontal="right" vertical="center" wrapText="1"/>
    </xf>
    <xf numFmtId="199" fontId="4" fillId="0" borderId="14" xfId="61" applyNumberFormat="1" applyFont="1" applyFill="1" applyBorder="1" applyAlignment="1">
      <alignment horizontal="right" vertical="top" wrapText="1"/>
    </xf>
    <xf numFmtId="200" fontId="4" fillId="0" borderId="14" xfId="61" applyNumberFormat="1" applyFont="1" applyFill="1" applyBorder="1" applyAlignment="1">
      <alignment horizontal="right" vertical="center" wrapText="1"/>
    </xf>
    <xf numFmtId="200" fontId="4" fillId="0" borderId="11" xfId="61" applyNumberFormat="1" applyFont="1" applyFill="1" applyBorder="1" applyAlignment="1">
      <alignment horizontal="right" vertical="center" wrapText="1"/>
    </xf>
    <xf numFmtId="195" fontId="4" fillId="0" borderId="14" xfId="61" applyNumberFormat="1" applyFont="1" applyFill="1" applyBorder="1" applyAlignment="1" applyProtection="1">
      <alignment horizontal="right" vertical="center" wrapText="1"/>
      <protection locked="0"/>
    </xf>
    <xf numFmtId="195" fontId="4" fillId="0" borderId="14" xfId="61" applyNumberFormat="1" applyFont="1" applyFill="1" applyBorder="1" applyAlignment="1">
      <alignment horizontal="right" vertical="center" wrapText="1"/>
    </xf>
    <xf numFmtId="199" fontId="4" fillId="0" borderId="14" xfId="0" applyNumberFormat="1" applyFont="1" applyFill="1" applyBorder="1" applyAlignment="1" applyProtection="1">
      <alignment horizontal="right" vertical="top" wrapText="1"/>
      <protection locked="0"/>
    </xf>
    <xf numFmtId="2" fontId="4" fillId="0" borderId="14" xfId="61" applyNumberFormat="1" applyFont="1" applyFill="1" applyBorder="1" applyAlignment="1" applyProtection="1">
      <alignment horizontal="right" vertical="top" wrapText="1"/>
      <protection locked="0"/>
    </xf>
    <xf numFmtId="2" fontId="4" fillId="0" borderId="14" xfId="61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 applyProtection="1">
      <alignment horizontal="right" vertical="top" wrapText="1"/>
      <protection locked="0"/>
    </xf>
    <xf numFmtId="2" fontId="4" fillId="0" borderId="11" xfId="61" applyNumberFormat="1" applyFont="1" applyFill="1" applyBorder="1" applyAlignment="1" applyProtection="1">
      <alignment horizontal="right" vertical="top" wrapText="1"/>
      <protection locked="0"/>
    </xf>
    <xf numFmtId="2" fontId="4" fillId="0" borderId="11" xfId="61" applyNumberFormat="1" applyFont="1" applyFill="1" applyBorder="1" applyAlignment="1">
      <alignment horizontal="right" vertical="top" wrapText="1"/>
    </xf>
    <xf numFmtId="196" fontId="4" fillId="0" borderId="14" xfId="61" applyNumberFormat="1" applyFont="1" applyBorder="1" applyAlignment="1">
      <alignment horizontal="right" vertical="center" wrapText="1"/>
    </xf>
    <xf numFmtId="199" fontId="4" fillId="0" borderId="14" xfId="61" applyNumberFormat="1" applyFont="1" applyFill="1" applyBorder="1" applyAlignment="1" applyProtection="1">
      <alignment horizontal="right" vertical="center" wrapText="1"/>
      <protection locked="0"/>
    </xf>
    <xf numFmtId="199" fontId="4" fillId="0" borderId="14" xfId="61" applyNumberFormat="1" applyFont="1" applyFill="1" applyBorder="1" applyAlignment="1" applyProtection="1">
      <alignment horizontal="right" vertical="top" wrapText="1"/>
      <protection locked="0"/>
    </xf>
    <xf numFmtId="199" fontId="4" fillId="0" borderId="11" xfId="61" applyNumberFormat="1" applyFont="1" applyFill="1" applyBorder="1" applyAlignment="1" applyProtection="1">
      <alignment horizontal="right" vertical="top" wrapText="1"/>
      <protection locked="0"/>
    </xf>
    <xf numFmtId="199" fontId="4" fillId="0" borderId="11" xfId="61" applyNumberFormat="1" applyFont="1" applyFill="1" applyBorder="1" applyAlignment="1">
      <alignment horizontal="right" vertical="top" wrapText="1"/>
    </xf>
    <xf numFmtId="195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95" fontId="4" fillId="0" borderId="11" xfId="61" applyNumberFormat="1" applyFont="1" applyFill="1" applyBorder="1" applyAlignment="1" applyProtection="1">
      <alignment horizontal="right" vertical="center" wrapText="1"/>
      <protection locked="0"/>
    </xf>
    <xf numFmtId="195" fontId="4" fillId="0" borderId="11" xfId="61" applyNumberFormat="1" applyFont="1" applyFill="1" applyBorder="1" applyAlignment="1">
      <alignment horizontal="right" vertical="center" wrapText="1"/>
    </xf>
    <xf numFmtId="0" fontId="60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60" fillId="0" borderId="19" xfId="0" applyNumberFormat="1" applyFont="1" applyFill="1" applyBorder="1" applyAlignment="1">
      <alignment vertical="center"/>
    </xf>
    <xf numFmtId="4" fontId="60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horizontal="center" vertical="center"/>
    </xf>
    <xf numFmtId="0" fontId="60" fillId="0" borderId="13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/>
    </xf>
    <xf numFmtId="4" fontId="60" fillId="0" borderId="13" xfId="0" applyNumberFormat="1" applyFont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96" fontId="3" fillId="0" borderId="19" xfId="61" applyNumberFormat="1" applyFont="1" applyFill="1" applyBorder="1" applyAlignment="1">
      <alignment horizontal="center" vertical="center" wrapText="1"/>
    </xf>
    <xf numFmtId="199" fontId="3" fillId="0" borderId="19" xfId="61" applyNumberFormat="1" applyFont="1" applyFill="1" applyBorder="1" applyAlignment="1">
      <alignment horizontal="right" vertical="center" wrapText="1"/>
    </xf>
    <xf numFmtId="195" fontId="3" fillId="0" borderId="19" xfId="61" applyNumberFormat="1" applyFont="1" applyFill="1" applyBorder="1" applyAlignment="1" applyProtection="1">
      <alignment horizontal="right" vertical="center" wrapText="1"/>
      <protection locked="0"/>
    </xf>
    <xf numFmtId="195" fontId="3" fillId="0" borderId="19" xfId="61" applyNumberFormat="1" applyFont="1" applyFill="1" applyBorder="1" applyAlignment="1">
      <alignment horizontal="right" vertical="center" wrapText="1"/>
    </xf>
    <xf numFmtId="199" fontId="3" fillId="0" borderId="19" xfId="61" applyNumberFormat="1" applyFont="1" applyFill="1" applyBorder="1" applyAlignment="1" applyProtection="1">
      <alignment horizontal="right" vertical="center" wrapText="1"/>
      <protection locked="0"/>
    </xf>
    <xf numFmtId="196" fontId="3" fillId="0" borderId="19" xfId="61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195" fontId="3" fillId="0" borderId="19" xfId="61" applyNumberFormat="1" applyFont="1" applyFill="1" applyBorder="1" applyAlignment="1" applyProtection="1">
      <alignment horizontal="center" vertical="top" wrapText="1"/>
      <protection locked="0"/>
    </xf>
    <xf numFmtId="195" fontId="3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vertical="top" wrapText="1"/>
    </xf>
    <xf numFmtId="9" fontId="3" fillId="0" borderId="14" xfId="0" applyNumberFormat="1" applyFont="1" applyBorder="1" applyAlignment="1">
      <alignment horizontal="center" vertical="top" wrapText="1"/>
    </xf>
    <xf numFmtId="196" fontId="3" fillId="0" borderId="14" xfId="61" applyNumberFormat="1" applyFont="1" applyBorder="1" applyAlignment="1">
      <alignment horizontal="center" vertical="top" wrapText="1"/>
    </xf>
    <xf numFmtId="196" fontId="3" fillId="0" borderId="14" xfId="61" applyNumberFormat="1" applyFont="1" applyFill="1" applyBorder="1" applyAlignment="1">
      <alignment horizontal="center" vertical="top" wrapText="1"/>
    </xf>
    <xf numFmtId="195" fontId="3" fillId="0" borderId="20" xfId="61" applyNumberFormat="1" applyFont="1" applyFill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4" fontId="4" fillId="0" borderId="14" xfId="61" applyNumberFormat="1" applyFont="1" applyFill="1" applyBorder="1" applyAlignment="1">
      <alignment horizontal="right" vertical="center" wrapText="1"/>
    </xf>
    <xf numFmtId="192" fontId="4" fillId="0" borderId="14" xfId="61" applyNumberFormat="1" applyFont="1" applyFill="1" applyBorder="1" applyAlignment="1">
      <alignment horizontal="right" vertical="center" wrapText="1"/>
    </xf>
    <xf numFmtId="192" fontId="4" fillId="0" borderId="11" xfId="61" applyNumberFormat="1" applyFont="1" applyFill="1" applyBorder="1" applyAlignment="1">
      <alignment horizontal="right" vertical="center" wrapText="1"/>
    </xf>
    <xf numFmtId="4" fontId="3" fillId="0" borderId="19" xfId="61" applyNumberFormat="1" applyFont="1" applyFill="1" applyBorder="1" applyAlignment="1">
      <alignment horizontal="right" vertical="center" wrapText="1"/>
    </xf>
    <xf numFmtId="2" fontId="4" fillId="0" borderId="14" xfId="61" applyNumberFormat="1" applyFont="1" applyFill="1" applyBorder="1" applyAlignment="1">
      <alignment horizontal="right" vertical="center" wrapText="1"/>
    </xf>
    <xf numFmtId="4" fontId="4" fillId="0" borderId="14" xfId="61" applyNumberFormat="1" applyFont="1" applyFill="1" applyBorder="1" applyAlignment="1">
      <alignment horizontal="right" vertical="top" wrapText="1"/>
    </xf>
    <xf numFmtId="192" fontId="4" fillId="0" borderId="14" xfId="61" applyNumberFormat="1" applyFont="1" applyFill="1" applyBorder="1" applyAlignment="1">
      <alignment horizontal="right" vertical="top" wrapText="1"/>
    </xf>
    <xf numFmtId="4" fontId="4" fillId="0" borderId="11" xfId="61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195" fontId="4" fillId="0" borderId="14" xfId="61" applyNumberFormat="1" applyFont="1" applyFill="1" applyBorder="1" applyAlignment="1">
      <alignment horizontal="right" vertical="top" wrapText="1"/>
    </xf>
    <xf numFmtId="195" fontId="4" fillId="0" borderId="11" xfId="61" applyNumberFormat="1" applyFont="1" applyFill="1" applyBorder="1" applyAlignment="1">
      <alignment horizontal="right" vertical="top" wrapText="1"/>
    </xf>
    <xf numFmtId="171" fontId="9" fillId="0" borderId="0" xfId="0" applyNumberFormat="1" applyFont="1" applyAlignment="1">
      <alignment/>
    </xf>
    <xf numFmtId="0" fontId="3" fillId="0" borderId="19" xfId="0" applyFont="1" applyFill="1" applyBorder="1" applyAlignment="1">
      <alignment vertical="top" wrapText="1"/>
    </xf>
    <xf numFmtId="4" fontId="4" fillId="0" borderId="14" xfId="61" applyNumberFormat="1" applyFont="1" applyBorder="1" applyAlignment="1">
      <alignment horizontal="right" vertical="top" wrapText="1"/>
    </xf>
    <xf numFmtId="195" fontId="4" fillId="0" borderId="14" xfId="61" applyNumberFormat="1" applyFont="1" applyFill="1" applyBorder="1" applyAlignment="1" applyProtection="1">
      <alignment horizontal="right" vertical="top" wrapText="1"/>
      <protection locked="0"/>
    </xf>
    <xf numFmtId="195" fontId="4" fillId="0" borderId="14" xfId="0" applyNumberFormat="1" applyFont="1" applyFill="1" applyBorder="1" applyAlignment="1" applyProtection="1">
      <alignment horizontal="right" vertical="top" wrapText="1"/>
      <protection locked="0"/>
    </xf>
    <xf numFmtId="4" fontId="4" fillId="0" borderId="11" xfId="61" applyNumberFormat="1" applyFont="1" applyBorder="1" applyAlignment="1">
      <alignment horizontal="right" vertical="top" wrapText="1"/>
    </xf>
    <xf numFmtId="192" fontId="4" fillId="0" borderId="11" xfId="61" applyNumberFormat="1" applyFont="1" applyFill="1" applyBorder="1" applyAlignment="1">
      <alignment horizontal="right" vertical="top" wrapText="1"/>
    </xf>
    <xf numFmtId="195" fontId="4" fillId="0" borderId="11" xfId="61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>
      <alignment vertical="center" wrapText="1"/>
    </xf>
    <xf numFmtId="195" fontId="3" fillId="0" borderId="19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/>
    </xf>
    <xf numFmtId="4" fontId="14" fillId="33" borderId="13" xfId="0" applyNumberFormat="1" applyFont="1" applyFill="1" applyBorder="1" applyAlignment="1">
      <alignment horizontal="center" vertical="center"/>
    </xf>
    <xf numFmtId="171" fontId="3" fillId="0" borderId="19" xfId="61" applyNumberFormat="1" applyFont="1" applyFill="1" applyBorder="1" applyAlignment="1">
      <alignment horizontal="right" vertical="center" wrapText="1"/>
    </xf>
    <xf numFmtId="195" fontId="3" fillId="0" borderId="19" xfId="61" applyNumberFormat="1" applyFont="1" applyFill="1" applyBorder="1" applyAlignment="1" applyProtection="1">
      <alignment horizontal="center" wrapText="1"/>
      <protection locked="0"/>
    </xf>
    <xf numFmtId="192" fontId="3" fillId="0" borderId="19" xfId="61" applyNumberFormat="1" applyFont="1" applyFill="1" applyBorder="1" applyAlignment="1">
      <alignment horizontal="right" vertical="center" wrapText="1"/>
    </xf>
    <xf numFmtId="4" fontId="4" fillId="0" borderId="11" xfId="61" applyNumberFormat="1" applyFont="1" applyFill="1" applyBorder="1" applyAlignment="1">
      <alignment horizontal="right" vertical="center" wrapText="1"/>
    </xf>
    <xf numFmtId="2" fontId="4" fillId="0" borderId="11" xfId="61" applyNumberFormat="1" applyFont="1" applyFill="1" applyBorder="1" applyAlignment="1">
      <alignment horizontal="right" vertical="center" wrapText="1"/>
    </xf>
    <xf numFmtId="0" fontId="4" fillId="0" borderId="21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/>
      <protection/>
    </xf>
    <xf numFmtId="2" fontId="4" fillId="0" borderId="23" xfId="53" applyNumberFormat="1" applyFont="1" applyFill="1" applyBorder="1" applyAlignment="1">
      <alignment horizontal="center" vertical="center"/>
      <protection/>
    </xf>
    <xf numFmtId="4" fontId="4" fillId="0" borderId="23" xfId="53" applyNumberFormat="1" applyFont="1" applyFill="1" applyBorder="1" applyAlignment="1">
      <alignment horizontal="center" vertical="center"/>
      <protection/>
    </xf>
    <xf numFmtId="4" fontId="4" fillId="0" borderId="24" xfId="53" applyNumberFormat="1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1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4" fontId="12" fillId="33" borderId="19" xfId="0" applyNumberFormat="1" applyFont="1" applyFill="1" applyBorder="1" applyAlignment="1">
      <alignment horizontal="center" vertical="center" wrapText="1"/>
    </xf>
    <xf numFmtId="2" fontId="12" fillId="33" borderId="37" xfId="0" applyNumberFormat="1" applyFont="1" applyFill="1" applyBorder="1" applyAlignment="1">
      <alignment horizontal="center" vertical="center" wrapText="1"/>
    </xf>
    <xf numFmtId="2" fontId="12" fillId="33" borderId="3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სათაური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33"/>
  <sheetViews>
    <sheetView view="pageBreakPreview" zoomScale="90" zoomScaleSheetLayoutView="90" workbookViewId="0" topLeftCell="A1">
      <selection activeCell="A3" sqref="A3:D3"/>
    </sheetView>
  </sheetViews>
  <sheetFormatPr defaultColWidth="9.140625" defaultRowHeight="15"/>
  <cols>
    <col min="1" max="1" width="4.28125" style="21" customWidth="1"/>
    <col min="2" max="2" width="22.57421875" style="21" customWidth="1"/>
    <col min="3" max="3" width="50.28125" style="21" customWidth="1"/>
    <col min="4" max="4" width="18.140625" style="22" customWidth="1"/>
    <col min="5" max="5" width="12.00390625" style="22" customWidth="1"/>
    <col min="6" max="6" width="12.421875" style="22" customWidth="1"/>
    <col min="7" max="7" width="11.140625" style="22" customWidth="1"/>
    <col min="8" max="16384" width="9.140625" style="22" customWidth="1"/>
  </cols>
  <sheetData>
    <row r="1" spans="3:4" ht="21" customHeight="1">
      <c r="C1" s="177" t="s">
        <v>128</v>
      </c>
      <c r="D1" s="177"/>
    </row>
    <row r="2" spans="1:4" ht="29.25" customHeight="1">
      <c r="A2" s="178" t="s">
        <v>63</v>
      </c>
      <c r="B2" s="178"/>
      <c r="C2" s="178"/>
      <c r="D2" s="178"/>
    </row>
    <row r="3" spans="1:4" ht="19.5" customHeight="1" thickBot="1">
      <c r="A3" s="179" t="s">
        <v>17</v>
      </c>
      <c r="B3" s="179"/>
      <c r="C3" s="179"/>
      <c r="D3" s="179"/>
    </row>
    <row r="4" spans="1:4" s="23" customFormat="1" ht="45.75" customHeight="1">
      <c r="A4" s="170" t="s">
        <v>18</v>
      </c>
      <c r="B4" s="171" t="s">
        <v>19</v>
      </c>
      <c r="C4" s="171" t="s">
        <v>20</v>
      </c>
      <c r="D4" s="172" t="s">
        <v>21</v>
      </c>
    </row>
    <row r="5" spans="1:11" ht="17.25" customHeight="1">
      <c r="A5" s="165">
        <v>1</v>
      </c>
      <c r="B5" s="163">
        <v>2</v>
      </c>
      <c r="C5" s="163">
        <v>3</v>
      </c>
      <c r="D5" s="166">
        <v>4</v>
      </c>
      <c r="F5" s="23"/>
      <c r="G5" s="23"/>
      <c r="H5" s="23"/>
      <c r="I5" s="23"/>
      <c r="J5" s="23"/>
      <c r="K5" s="23"/>
    </row>
    <row r="6" spans="1:11" ht="15" customHeight="1">
      <c r="A6" s="180" t="s">
        <v>127</v>
      </c>
      <c r="B6" s="181"/>
      <c r="C6" s="181"/>
      <c r="D6" s="182"/>
      <c r="F6" s="23"/>
      <c r="G6" s="23"/>
      <c r="H6" s="23"/>
      <c r="I6" s="23"/>
      <c r="J6" s="23"/>
      <c r="K6" s="23"/>
    </row>
    <row r="7" spans="1:11" ht="33" customHeight="1">
      <c r="A7" s="165">
        <v>1</v>
      </c>
      <c r="B7" s="163" t="s">
        <v>129</v>
      </c>
      <c r="C7" s="164" t="s">
        <v>109</v>
      </c>
      <c r="D7" s="167">
        <f>ხარჯთაღრიცხვები!G70</f>
        <v>0</v>
      </c>
      <c r="F7" s="23"/>
      <c r="G7" s="23"/>
      <c r="H7" s="23"/>
      <c r="I7" s="23"/>
      <c r="J7" s="23"/>
      <c r="K7" s="23"/>
    </row>
    <row r="8" spans="1:11" ht="33" customHeight="1">
      <c r="A8" s="165">
        <v>2</v>
      </c>
      <c r="B8" s="163" t="s">
        <v>130</v>
      </c>
      <c r="C8" s="164" t="s">
        <v>110</v>
      </c>
      <c r="D8" s="167">
        <f>ხარჯთაღრიცხვები!G142</f>
        <v>0</v>
      </c>
      <c r="F8" s="23"/>
      <c r="G8" s="23"/>
      <c r="H8" s="23"/>
      <c r="I8" s="23"/>
      <c r="J8" s="23"/>
      <c r="K8" s="23"/>
    </row>
    <row r="9" spans="1:11" ht="33" customHeight="1">
      <c r="A9" s="165">
        <v>3</v>
      </c>
      <c r="B9" s="163" t="s">
        <v>131</v>
      </c>
      <c r="C9" s="164" t="s">
        <v>112</v>
      </c>
      <c r="D9" s="167">
        <f>ხარჯთაღრიცხვები!G221</f>
        <v>0</v>
      </c>
      <c r="F9" s="23"/>
      <c r="G9" s="23"/>
      <c r="H9" s="23"/>
      <c r="I9" s="23"/>
      <c r="J9" s="23"/>
      <c r="K9" s="23"/>
    </row>
    <row r="10" spans="1:11" ht="33" customHeight="1">
      <c r="A10" s="165">
        <v>4</v>
      </c>
      <c r="B10" s="163" t="s">
        <v>132</v>
      </c>
      <c r="C10" s="164" t="s">
        <v>113</v>
      </c>
      <c r="D10" s="167">
        <f>ხარჯთაღრიცხვები!G300</f>
        <v>0</v>
      </c>
      <c r="F10" s="23"/>
      <c r="G10" s="23"/>
      <c r="H10" s="23"/>
      <c r="I10" s="23"/>
      <c r="J10" s="23"/>
      <c r="K10" s="23"/>
    </row>
    <row r="11" spans="1:11" ht="33" customHeight="1">
      <c r="A11" s="165">
        <v>5</v>
      </c>
      <c r="B11" s="163" t="s">
        <v>133</v>
      </c>
      <c r="C11" s="164" t="s">
        <v>114</v>
      </c>
      <c r="D11" s="167">
        <f>ხარჯთაღრიცხვები!G379</f>
        <v>0</v>
      </c>
      <c r="F11" s="23"/>
      <c r="G11" s="23"/>
      <c r="H11" s="23"/>
      <c r="I11" s="23"/>
      <c r="J11" s="23"/>
      <c r="K11" s="23"/>
    </row>
    <row r="12" spans="1:11" ht="33" customHeight="1">
      <c r="A12" s="165">
        <v>6</v>
      </c>
      <c r="B12" s="163" t="s">
        <v>134</v>
      </c>
      <c r="C12" s="164" t="s">
        <v>115</v>
      </c>
      <c r="D12" s="167">
        <f>ხარჯთაღრიცხვები!G444</f>
        <v>0</v>
      </c>
      <c r="F12" s="23"/>
      <c r="G12" s="23"/>
      <c r="H12" s="23"/>
      <c r="I12" s="23"/>
      <c r="J12" s="23"/>
      <c r="K12" s="23"/>
    </row>
    <row r="13" spans="1:11" ht="33" customHeight="1">
      <c r="A13" s="165">
        <v>7</v>
      </c>
      <c r="B13" s="163" t="s">
        <v>135</v>
      </c>
      <c r="C13" s="164" t="s">
        <v>116</v>
      </c>
      <c r="D13" s="167">
        <f>ხარჯთაღრიცხვები!G516</f>
        <v>0</v>
      </c>
      <c r="F13" s="23"/>
      <c r="G13" s="23"/>
      <c r="H13" s="23"/>
      <c r="I13" s="23"/>
      <c r="J13" s="23"/>
      <c r="K13" s="23"/>
    </row>
    <row r="14" spans="1:11" ht="33" customHeight="1">
      <c r="A14" s="165">
        <v>8</v>
      </c>
      <c r="B14" s="163" t="s">
        <v>136</v>
      </c>
      <c r="C14" s="164" t="s">
        <v>117</v>
      </c>
      <c r="D14" s="167">
        <f>ხარჯთაღრიცხვები!G574</f>
        <v>0</v>
      </c>
      <c r="F14" s="23"/>
      <c r="G14" s="23"/>
      <c r="H14" s="23"/>
      <c r="I14" s="23"/>
      <c r="J14" s="23"/>
      <c r="K14" s="23"/>
    </row>
    <row r="15" spans="1:11" ht="33" customHeight="1">
      <c r="A15" s="165">
        <v>9</v>
      </c>
      <c r="B15" s="163" t="s">
        <v>137</v>
      </c>
      <c r="C15" s="164" t="s">
        <v>118</v>
      </c>
      <c r="D15" s="167">
        <f>ხარჯთაღრიცხვები!G638</f>
        <v>0</v>
      </c>
      <c r="F15" s="23"/>
      <c r="G15" s="23"/>
      <c r="H15" s="23"/>
      <c r="I15" s="23"/>
      <c r="J15" s="23"/>
      <c r="K15" s="23"/>
    </row>
    <row r="16" spans="1:11" ht="33" customHeight="1">
      <c r="A16" s="165">
        <v>10</v>
      </c>
      <c r="B16" s="163" t="s">
        <v>138</v>
      </c>
      <c r="C16" s="164" t="s">
        <v>119</v>
      </c>
      <c r="D16" s="167">
        <f>ხარჯთაღრიცხვები!G704</f>
        <v>0</v>
      </c>
      <c r="F16" s="23"/>
      <c r="G16" s="23"/>
      <c r="H16" s="23"/>
      <c r="I16" s="23"/>
      <c r="J16" s="23"/>
      <c r="K16" s="23"/>
    </row>
    <row r="17" spans="1:11" ht="33" customHeight="1">
      <c r="A17" s="165">
        <v>11</v>
      </c>
      <c r="B17" s="163" t="s">
        <v>139</v>
      </c>
      <c r="C17" s="164" t="s">
        <v>120</v>
      </c>
      <c r="D17" s="167">
        <f>ხარჯთაღრიცხვები!G776</f>
        <v>0</v>
      </c>
      <c r="F17" s="23"/>
      <c r="G17" s="23"/>
      <c r="H17" s="23"/>
      <c r="I17" s="23"/>
      <c r="J17" s="23"/>
      <c r="K17" s="23"/>
    </row>
    <row r="18" spans="1:11" ht="33" customHeight="1">
      <c r="A18" s="165">
        <v>12</v>
      </c>
      <c r="B18" s="163" t="s">
        <v>140</v>
      </c>
      <c r="C18" s="164" t="s">
        <v>121</v>
      </c>
      <c r="D18" s="167">
        <f>ხარჯთაღრიცხვები!G855</f>
        <v>0</v>
      </c>
      <c r="F18" s="23"/>
      <c r="G18" s="23"/>
      <c r="H18" s="23"/>
      <c r="I18" s="23"/>
      <c r="J18" s="23"/>
      <c r="K18" s="23"/>
    </row>
    <row r="19" spans="1:11" ht="33" customHeight="1">
      <c r="A19" s="165">
        <v>13</v>
      </c>
      <c r="B19" s="163" t="s">
        <v>141</v>
      </c>
      <c r="C19" s="164" t="s">
        <v>123</v>
      </c>
      <c r="D19" s="167">
        <f>ხარჯთაღრიცხვები!G928</f>
        <v>0</v>
      </c>
      <c r="F19" s="23"/>
      <c r="G19" s="23"/>
      <c r="H19" s="23"/>
      <c r="I19" s="23"/>
      <c r="J19" s="23"/>
      <c r="K19" s="23"/>
    </row>
    <row r="20" spans="1:11" ht="33" customHeight="1">
      <c r="A20" s="165">
        <v>14</v>
      </c>
      <c r="B20" s="163" t="s">
        <v>142</v>
      </c>
      <c r="C20" s="164" t="s">
        <v>124</v>
      </c>
      <c r="D20" s="167">
        <f>ხარჯთაღრიცხვები!G1008</f>
        <v>0</v>
      </c>
      <c r="F20" s="23"/>
      <c r="G20" s="23"/>
      <c r="H20" s="23"/>
      <c r="I20" s="23"/>
      <c r="J20" s="23"/>
      <c r="K20" s="23"/>
    </row>
    <row r="21" spans="1:11" ht="33" customHeight="1">
      <c r="A21" s="165">
        <v>15</v>
      </c>
      <c r="B21" s="163" t="s">
        <v>143</v>
      </c>
      <c r="C21" s="164" t="s">
        <v>122</v>
      </c>
      <c r="D21" s="167">
        <f>ხარჯთაღრიცხვები!G1073</f>
        <v>0</v>
      </c>
      <c r="F21" s="23"/>
      <c r="G21" s="23"/>
      <c r="H21" s="23"/>
      <c r="I21" s="23"/>
      <c r="J21" s="23"/>
      <c r="K21" s="23"/>
    </row>
    <row r="22" spans="1:11" ht="33" customHeight="1">
      <c r="A22" s="165">
        <v>16</v>
      </c>
      <c r="B22" s="163" t="s">
        <v>144</v>
      </c>
      <c r="C22" s="163" t="s">
        <v>125</v>
      </c>
      <c r="D22" s="168">
        <f>ხარჯთაღრიცხვები!G1138</f>
        <v>0</v>
      </c>
      <c r="F22" s="23"/>
      <c r="G22" s="23"/>
      <c r="H22" s="23"/>
      <c r="I22" s="23"/>
      <c r="J22" s="23"/>
      <c r="K22" s="23"/>
    </row>
    <row r="23" spans="1:11" ht="21.75" customHeight="1">
      <c r="A23" s="173" t="s">
        <v>2</v>
      </c>
      <c r="B23" s="174"/>
      <c r="C23" s="174"/>
      <c r="D23" s="168">
        <f>SUM(D7:D22)</f>
        <v>0</v>
      </c>
      <c r="F23" s="23"/>
      <c r="G23" s="23"/>
      <c r="H23" s="23"/>
      <c r="I23" s="23"/>
      <c r="J23" s="23"/>
      <c r="K23" s="23"/>
    </row>
    <row r="24" spans="1:11" ht="15" customHeight="1">
      <c r="A24" s="173" t="s">
        <v>126</v>
      </c>
      <c r="B24" s="174"/>
      <c r="C24" s="174"/>
      <c r="D24" s="168">
        <f>D23*3%</f>
        <v>0</v>
      </c>
      <c r="F24" s="23"/>
      <c r="G24" s="23"/>
      <c r="H24" s="23"/>
      <c r="I24" s="23"/>
      <c r="J24" s="23"/>
      <c r="K24" s="23"/>
    </row>
    <row r="25" spans="1:11" ht="15" customHeight="1">
      <c r="A25" s="173" t="s">
        <v>2</v>
      </c>
      <c r="B25" s="174"/>
      <c r="C25" s="174"/>
      <c r="D25" s="168">
        <f>D23+D24</f>
        <v>0</v>
      </c>
      <c r="F25" s="59"/>
      <c r="G25" s="23"/>
      <c r="H25" s="23"/>
      <c r="I25" s="23"/>
      <c r="J25" s="23"/>
      <c r="K25" s="23"/>
    </row>
    <row r="26" spans="1:11" ht="15" customHeight="1">
      <c r="A26" s="173" t="s">
        <v>22</v>
      </c>
      <c r="B26" s="174"/>
      <c r="C26" s="174"/>
      <c r="D26" s="168">
        <f>D25*18%</f>
        <v>0</v>
      </c>
      <c r="F26" s="59"/>
      <c r="G26" s="23"/>
      <c r="H26" s="23"/>
      <c r="I26" s="23"/>
      <c r="J26" s="23"/>
      <c r="K26" s="23"/>
    </row>
    <row r="27" spans="1:11" ht="29.25" customHeight="1" thickBot="1">
      <c r="A27" s="175" t="s">
        <v>8</v>
      </c>
      <c r="B27" s="176"/>
      <c r="C27" s="176"/>
      <c r="D27" s="169">
        <f>D25+D26</f>
        <v>0</v>
      </c>
      <c r="E27" s="60"/>
      <c r="F27" s="23"/>
      <c r="G27" s="23"/>
      <c r="H27" s="23"/>
      <c r="I27" s="23"/>
      <c r="J27" s="23"/>
      <c r="K27" s="23"/>
    </row>
    <row r="28" ht="29.25" customHeight="1">
      <c r="F28" s="23"/>
    </row>
    <row r="29" spans="3:15" s="61" customFormat="1" ht="18">
      <c r="C29" s="62"/>
      <c r="E29" s="22"/>
      <c r="F29" s="23"/>
      <c r="G29" s="63"/>
      <c r="I29" s="63"/>
      <c r="K29" s="63"/>
      <c r="O29" s="64"/>
    </row>
    <row r="30" spans="3:15" s="61" customFormat="1" ht="11.25" customHeight="1">
      <c r="C30" s="62"/>
      <c r="E30" s="22"/>
      <c r="F30" s="23"/>
      <c r="I30" s="63"/>
      <c r="K30" s="63"/>
      <c r="O30" s="64"/>
    </row>
    <row r="31" spans="3:15" s="61" customFormat="1" ht="18">
      <c r="C31" s="62"/>
      <c r="E31" s="22"/>
      <c r="F31" s="23"/>
      <c r="I31" s="63"/>
      <c r="K31" s="63"/>
      <c r="O31" s="65"/>
    </row>
    <row r="32" spans="4:6" ht="13.5">
      <c r="D32" s="24"/>
      <c r="F32" s="23"/>
    </row>
    <row r="33" ht="13.5">
      <c r="F33" s="23"/>
    </row>
  </sheetData>
  <sheetProtection/>
  <mergeCells count="9">
    <mergeCell ref="A26:C26"/>
    <mergeCell ref="A27:C27"/>
    <mergeCell ref="C1:D1"/>
    <mergeCell ref="A2:D2"/>
    <mergeCell ref="A3:D3"/>
    <mergeCell ref="A25:C25"/>
    <mergeCell ref="A24:C24"/>
    <mergeCell ref="A23:C23"/>
    <mergeCell ref="A6:D6"/>
  </mergeCells>
  <printOptions/>
  <pageMargins left="0.65" right="0.12" top="0.68" bottom="0.19" header="0.17" footer="0.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1"/>
  <sheetViews>
    <sheetView tabSelected="1" zoomScale="115" zoomScaleNormal="115" workbookViewId="0" topLeftCell="A1">
      <selection activeCell="J4" sqref="J4"/>
    </sheetView>
  </sheetViews>
  <sheetFormatPr defaultColWidth="9.140625" defaultRowHeight="15"/>
  <cols>
    <col min="1" max="1" width="2.421875" style="27" customWidth="1"/>
    <col min="2" max="2" width="39.140625" style="3" customWidth="1"/>
    <col min="3" max="3" width="8.57421875" style="27" customWidth="1"/>
    <col min="4" max="4" width="8.8515625" style="9" customWidth="1"/>
    <col min="5" max="5" width="10.57421875" style="4" customWidth="1"/>
    <col min="6" max="6" width="8.8515625" style="9" customWidth="1"/>
    <col min="7" max="7" width="11.00390625" style="4" customWidth="1"/>
    <col min="8" max="8" width="8.140625" style="1" customWidth="1"/>
    <col min="9" max="9" width="13.7109375" style="1" bestFit="1" customWidth="1"/>
    <col min="10" max="10" width="13.140625" style="1" bestFit="1" customWidth="1"/>
    <col min="11" max="16384" width="9.140625" style="1" customWidth="1"/>
  </cols>
  <sheetData>
    <row r="1" spans="1:7" ht="40.5" customHeight="1">
      <c r="A1" s="197" t="s">
        <v>63</v>
      </c>
      <c r="B1" s="198"/>
      <c r="C1" s="198"/>
      <c r="D1" s="198"/>
      <c r="E1" s="198"/>
      <c r="F1" s="198"/>
      <c r="G1" s="198"/>
    </row>
    <row r="2" spans="1:10" ht="32.25" customHeight="1" thickBot="1">
      <c r="A2" s="199" t="s">
        <v>94</v>
      </c>
      <c r="B2" s="199"/>
      <c r="C2" s="199"/>
      <c r="D2" s="199"/>
      <c r="E2" s="199"/>
      <c r="F2" s="199"/>
      <c r="G2" s="199"/>
      <c r="J2" s="44"/>
    </row>
    <row r="3" spans="1:10" s="25" customFormat="1" ht="25.5" customHeight="1" thickTop="1">
      <c r="A3" s="188" t="s">
        <v>18</v>
      </c>
      <c r="B3" s="190" t="s">
        <v>0</v>
      </c>
      <c r="C3" s="192" t="s">
        <v>1</v>
      </c>
      <c r="D3" s="194" t="s">
        <v>12</v>
      </c>
      <c r="E3" s="194"/>
      <c r="F3" s="195" t="s">
        <v>13</v>
      </c>
      <c r="G3" s="196"/>
      <c r="J3" s="45"/>
    </row>
    <row r="4" spans="1:7" s="25" customFormat="1" ht="48" customHeight="1" thickBot="1">
      <c r="A4" s="189"/>
      <c r="B4" s="191"/>
      <c r="C4" s="193"/>
      <c r="D4" s="26" t="s">
        <v>16</v>
      </c>
      <c r="E4" s="10" t="s">
        <v>15</v>
      </c>
      <c r="F4" s="10" t="s">
        <v>14</v>
      </c>
      <c r="G4" s="28" t="s">
        <v>15</v>
      </c>
    </row>
    <row r="5" spans="1:7" s="2" customFormat="1" ht="14.25" thickBot="1" thickTop="1">
      <c r="A5" s="5">
        <v>1</v>
      </c>
      <c r="B5" s="156">
        <v>2</v>
      </c>
      <c r="C5" s="6">
        <v>3</v>
      </c>
      <c r="D5" s="8">
        <v>4</v>
      </c>
      <c r="E5" s="7">
        <v>5</v>
      </c>
      <c r="F5" s="8">
        <v>6</v>
      </c>
      <c r="G5" s="29">
        <v>7</v>
      </c>
    </row>
    <row r="6" spans="1:7" s="39" customFormat="1" ht="17.25" thickBot="1" thickTop="1">
      <c r="A6" s="34"/>
      <c r="B6" s="40" t="s">
        <v>26</v>
      </c>
      <c r="C6" s="33"/>
      <c r="D6" s="36"/>
      <c r="E6" s="37"/>
      <c r="F6" s="36"/>
      <c r="G6" s="38"/>
    </row>
    <row r="7" spans="1:7" ht="16.5" thickTop="1">
      <c r="A7" s="184">
        <v>1</v>
      </c>
      <c r="B7" s="103" t="s">
        <v>48</v>
      </c>
      <c r="C7" s="102" t="s">
        <v>66</v>
      </c>
      <c r="D7" s="104"/>
      <c r="E7" s="105">
        <v>2.8</v>
      </c>
      <c r="F7" s="104"/>
      <c r="G7" s="105">
        <f>G8+G9</f>
        <v>0</v>
      </c>
    </row>
    <row r="8" spans="1:7" ht="15.75">
      <c r="A8" s="187"/>
      <c r="B8" s="77" t="s">
        <v>25</v>
      </c>
      <c r="C8" s="72" t="s">
        <v>4</v>
      </c>
      <c r="D8" s="78">
        <v>8.2</v>
      </c>
      <c r="E8" s="73">
        <f>E7*D8</f>
        <v>22.96</v>
      </c>
      <c r="F8" s="78"/>
      <c r="G8" s="73">
        <f>E8*F8</f>
        <v>0</v>
      </c>
    </row>
    <row r="9" spans="1:7" ht="16.5" thickBot="1">
      <c r="A9" s="186"/>
      <c r="B9" s="76" t="s">
        <v>5</v>
      </c>
      <c r="C9" s="74" t="s">
        <v>3</v>
      </c>
      <c r="D9" s="75">
        <v>0.5</v>
      </c>
      <c r="E9" s="67">
        <f>E7*D9</f>
        <v>1.4</v>
      </c>
      <c r="F9" s="75"/>
      <c r="G9" s="67">
        <f>F9*E9</f>
        <v>0</v>
      </c>
    </row>
    <row r="10" spans="1:7" ht="27.75" thickTop="1">
      <c r="A10" s="184">
        <v>2</v>
      </c>
      <c r="B10" s="103" t="s">
        <v>64</v>
      </c>
      <c r="C10" s="102" t="s">
        <v>66</v>
      </c>
      <c r="D10" s="104"/>
      <c r="E10" s="105">
        <v>1.96</v>
      </c>
      <c r="F10" s="104"/>
      <c r="G10" s="105">
        <f>G11+G12</f>
        <v>0</v>
      </c>
    </row>
    <row r="11" spans="1:7" ht="15.75">
      <c r="A11" s="185"/>
      <c r="B11" s="77" t="s">
        <v>25</v>
      </c>
      <c r="C11" s="72" t="s">
        <v>4</v>
      </c>
      <c r="D11" s="78">
        <v>110</v>
      </c>
      <c r="E11" s="73">
        <f>E10*D11</f>
        <v>215.6</v>
      </c>
      <c r="F11" s="78"/>
      <c r="G11" s="73">
        <f>E11*F11</f>
        <v>0</v>
      </c>
    </row>
    <row r="12" spans="1:7" ht="16.5" thickBot="1">
      <c r="A12" s="186"/>
      <c r="B12" s="76" t="s">
        <v>5</v>
      </c>
      <c r="C12" s="74" t="s">
        <v>3</v>
      </c>
      <c r="D12" s="75">
        <v>10.3</v>
      </c>
      <c r="E12" s="67">
        <f>E10*D12</f>
        <v>20.19</v>
      </c>
      <c r="F12" s="75"/>
      <c r="G12" s="67">
        <f>F12*E12</f>
        <v>0</v>
      </c>
    </row>
    <row r="13" spans="1:7" ht="27.75" thickTop="1">
      <c r="A13" s="184">
        <v>3</v>
      </c>
      <c r="B13" s="128" t="s">
        <v>69</v>
      </c>
      <c r="C13" s="106" t="s">
        <v>67</v>
      </c>
      <c r="D13" s="104"/>
      <c r="E13" s="105">
        <v>5</v>
      </c>
      <c r="F13" s="104"/>
      <c r="G13" s="105">
        <f>SUM(G14)</f>
        <v>0</v>
      </c>
    </row>
    <row r="14" spans="1:7" ht="16.5" thickBot="1">
      <c r="A14" s="186"/>
      <c r="B14" s="76" t="s">
        <v>36</v>
      </c>
      <c r="C14" s="79" t="s">
        <v>4</v>
      </c>
      <c r="D14" s="75">
        <v>2.13</v>
      </c>
      <c r="E14" s="67">
        <f>D14*E13</f>
        <v>10.65</v>
      </c>
      <c r="F14" s="75"/>
      <c r="G14" s="67">
        <f>F14*E14</f>
        <v>0</v>
      </c>
    </row>
    <row r="15" spans="1:7" ht="17.25" thickBot="1" thickTop="1">
      <c r="A15" s="46">
        <v>4</v>
      </c>
      <c r="B15" s="107" t="s">
        <v>65</v>
      </c>
      <c r="C15" s="108" t="s">
        <v>35</v>
      </c>
      <c r="D15" s="70"/>
      <c r="E15" s="109">
        <v>3</v>
      </c>
      <c r="F15" s="110"/>
      <c r="G15" s="109">
        <f>F15*E15</f>
        <v>0</v>
      </c>
    </row>
    <row r="16" spans="1:7" ht="17.25" thickBot="1" thickTop="1">
      <c r="A16" s="46"/>
      <c r="B16" s="11" t="s">
        <v>27</v>
      </c>
      <c r="C16" s="11"/>
      <c r="D16" s="11"/>
      <c r="E16" s="11"/>
      <c r="F16" s="11"/>
      <c r="G16" s="11">
        <f>G7+G10+G13+G15</f>
        <v>0</v>
      </c>
    </row>
    <row r="17" spans="1:7" ht="17.25" thickBot="1" thickTop="1">
      <c r="A17" s="46"/>
      <c r="B17" s="71" t="s">
        <v>46</v>
      </c>
      <c r="C17" s="66"/>
      <c r="D17" s="68"/>
      <c r="E17" s="69"/>
      <c r="F17" s="68"/>
      <c r="G17" s="69"/>
    </row>
    <row r="18" spans="1:7" ht="16.5" thickTop="1">
      <c r="A18" s="184">
        <v>1</v>
      </c>
      <c r="B18" s="103" t="s">
        <v>49</v>
      </c>
      <c r="C18" s="111" t="s">
        <v>9</v>
      </c>
      <c r="D18" s="112"/>
      <c r="E18" s="113">
        <v>0.3</v>
      </c>
      <c r="F18" s="114"/>
      <c r="G18" s="115">
        <f>G19+G20+G21+G22+G23+G24+G25+G26</f>
        <v>0</v>
      </c>
    </row>
    <row r="19" spans="1:7" ht="15.75">
      <c r="A19" s="185"/>
      <c r="B19" s="16" t="s">
        <v>38</v>
      </c>
      <c r="C19" s="14" t="s">
        <v>4</v>
      </c>
      <c r="D19" s="80">
        <v>23.8</v>
      </c>
      <c r="E19" s="83">
        <f>E18*D19</f>
        <v>7.14</v>
      </c>
      <c r="F19" s="89"/>
      <c r="G19" s="90">
        <f aca="true" t="shared" si="0" ref="G19:G26">E19*F19</f>
        <v>0</v>
      </c>
    </row>
    <row r="20" spans="1:7" ht="15.75">
      <c r="A20" s="185"/>
      <c r="B20" s="16" t="s">
        <v>10</v>
      </c>
      <c r="C20" s="14" t="s">
        <v>3</v>
      </c>
      <c r="D20" s="80">
        <v>2.1</v>
      </c>
      <c r="E20" s="129">
        <f>E18*D20</f>
        <v>0.63</v>
      </c>
      <c r="F20" s="91"/>
      <c r="G20" s="90">
        <f t="shared" si="0"/>
        <v>0</v>
      </c>
    </row>
    <row r="21" spans="1:7" ht="15.75">
      <c r="A21" s="185"/>
      <c r="B21" s="16" t="s">
        <v>54</v>
      </c>
      <c r="C21" s="14" t="s">
        <v>9</v>
      </c>
      <c r="D21" s="80">
        <v>1.05</v>
      </c>
      <c r="E21" s="84">
        <f>E18*D21</f>
        <v>0.315</v>
      </c>
      <c r="F21" s="91"/>
      <c r="G21" s="90">
        <f t="shared" si="0"/>
        <v>0</v>
      </c>
    </row>
    <row r="22" spans="1:7" ht="15.75">
      <c r="A22" s="185"/>
      <c r="B22" s="16" t="s">
        <v>39</v>
      </c>
      <c r="C22" s="14" t="s">
        <v>6</v>
      </c>
      <c r="D22" s="80">
        <v>1.96</v>
      </c>
      <c r="E22" s="130">
        <f>E18*D22</f>
        <v>0.588</v>
      </c>
      <c r="F22" s="89"/>
      <c r="G22" s="90">
        <f t="shared" si="0"/>
        <v>0</v>
      </c>
    </row>
    <row r="23" spans="1:7" ht="15.75">
      <c r="A23" s="185"/>
      <c r="B23" s="16" t="s">
        <v>41</v>
      </c>
      <c r="C23" s="14" t="s">
        <v>11</v>
      </c>
      <c r="D23" s="80">
        <v>3.38</v>
      </c>
      <c r="E23" s="84">
        <f>E18*D23</f>
        <v>1.014</v>
      </c>
      <c r="F23" s="89"/>
      <c r="G23" s="90">
        <f t="shared" si="0"/>
        <v>0</v>
      </c>
    </row>
    <row r="24" spans="1:7" ht="15.75">
      <c r="A24" s="185"/>
      <c r="B24" s="16" t="s">
        <v>50</v>
      </c>
      <c r="C24" s="14" t="s">
        <v>6</v>
      </c>
      <c r="D24" s="80">
        <v>4.38</v>
      </c>
      <c r="E24" s="84">
        <f>E18*D24</f>
        <v>1.314</v>
      </c>
      <c r="F24" s="89"/>
      <c r="G24" s="90">
        <f t="shared" si="0"/>
        <v>0</v>
      </c>
    </row>
    <row r="25" spans="1:7" ht="15.75">
      <c r="A25" s="185"/>
      <c r="B25" s="16" t="s">
        <v>42</v>
      </c>
      <c r="C25" s="14" t="s">
        <v>6</v>
      </c>
      <c r="D25" s="80">
        <v>7.2</v>
      </c>
      <c r="E25" s="129">
        <f>E18*D25</f>
        <v>2.16</v>
      </c>
      <c r="F25" s="89"/>
      <c r="G25" s="90">
        <f t="shared" si="0"/>
        <v>0</v>
      </c>
    </row>
    <row r="26" spans="1:7" ht="16.5" thickBot="1">
      <c r="A26" s="186"/>
      <c r="B26" s="19" t="s">
        <v>43</v>
      </c>
      <c r="C26" s="18" t="s">
        <v>3</v>
      </c>
      <c r="D26" s="81">
        <v>3.44</v>
      </c>
      <c r="E26" s="85">
        <f>E18*D26</f>
        <v>1.032</v>
      </c>
      <c r="F26" s="92"/>
      <c r="G26" s="93">
        <f t="shared" si="0"/>
        <v>0</v>
      </c>
    </row>
    <row r="27" spans="1:7" ht="27.75" thickTop="1">
      <c r="A27" s="184">
        <v>2</v>
      </c>
      <c r="B27" s="103" t="s">
        <v>37</v>
      </c>
      <c r="C27" s="111" t="s">
        <v>30</v>
      </c>
      <c r="D27" s="112"/>
      <c r="E27" s="132">
        <v>2.8</v>
      </c>
      <c r="F27" s="116"/>
      <c r="G27" s="113">
        <f>G28+G29+G30+G31+G32+G33+G34+G35+G36+G37+G38+G39</f>
        <v>0</v>
      </c>
    </row>
    <row r="28" spans="1:7" ht="15.75">
      <c r="A28" s="185"/>
      <c r="B28" s="16" t="s">
        <v>38</v>
      </c>
      <c r="C28" s="14" t="s">
        <v>4</v>
      </c>
      <c r="D28" s="80">
        <v>127</v>
      </c>
      <c r="E28" s="129">
        <f>E27*D28</f>
        <v>355.6</v>
      </c>
      <c r="F28" s="96"/>
      <c r="G28" s="83">
        <f aca="true" t="shared" si="1" ref="G28:G39">E28*F28</f>
        <v>0</v>
      </c>
    </row>
    <row r="29" spans="1:7" ht="15.75">
      <c r="A29" s="185"/>
      <c r="B29" s="16" t="s">
        <v>10</v>
      </c>
      <c r="C29" s="14" t="s">
        <v>3</v>
      </c>
      <c r="D29" s="80">
        <v>11.4</v>
      </c>
      <c r="E29" s="129">
        <f>E27*D29</f>
        <v>31.92</v>
      </c>
      <c r="F29" s="88"/>
      <c r="G29" s="83">
        <f t="shared" si="1"/>
        <v>0</v>
      </c>
    </row>
    <row r="30" spans="1:7" ht="15.75">
      <c r="A30" s="185"/>
      <c r="B30" s="16" t="s">
        <v>70</v>
      </c>
      <c r="C30" s="14" t="s">
        <v>9</v>
      </c>
      <c r="D30" s="94" t="s">
        <v>55</v>
      </c>
      <c r="E30" s="129">
        <v>1.5</v>
      </c>
      <c r="F30" s="96"/>
      <c r="G30" s="83">
        <f t="shared" si="1"/>
        <v>0</v>
      </c>
    </row>
    <row r="31" spans="1:7" ht="15.75">
      <c r="A31" s="185"/>
      <c r="B31" s="16" t="s">
        <v>71</v>
      </c>
      <c r="C31" s="14" t="s">
        <v>9</v>
      </c>
      <c r="D31" s="80" t="s">
        <v>55</v>
      </c>
      <c r="E31" s="129">
        <v>0.4</v>
      </c>
      <c r="F31" s="96"/>
      <c r="G31" s="83">
        <f t="shared" si="1"/>
        <v>0</v>
      </c>
    </row>
    <row r="32" spans="1:7" ht="15.75">
      <c r="A32" s="185"/>
      <c r="B32" s="16" t="s">
        <v>72</v>
      </c>
      <c r="C32" s="14" t="s">
        <v>9</v>
      </c>
      <c r="D32" s="80" t="s">
        <v>55</v>
      </c>
      <c r="E32" s="129">
        <v>0.4</v>
      </c>
      <c r="F32" s="96"/>
      <c r="G32" s="83">
        <f t="shared" si="1"/>
        <v>0</v>
      </c>
    </row>
    <row r="33" spans="1:7" ht="15.75">
      <c r="A33" s="185"/>
      <c r="B33" s="16" t="s">
        <v>73</v>
      </c>
      <c r="C33" s="14" t="s">
        <v>9</v>
      </c>
      <c r="D33" s="80" t="s">
        <v>55</v>
      </c>
      <c r="E33" s="129">
        <v>2.5</v>
      </c>
      <c r="F33" s="96"/>
      <c r="G33" s="83">
        <f>E33*F33</f>
        <v>0</v>
      </c>
    </row>
    <row r="34" spans="1:7" ht="15.75">
      <c r="A34" s="185"/>
      <c r="B34" s="16" t="s">
        <v>91</v>
      </c>
      <c r="C34" s="14" t="s">
        <v>9</v>
      </c>
      <c r="D34" s="80" t="s">
        <v>55</v>
      </c>
      <c r="E34" s="129">
        <v>0.82</v>
      </c>
      <c r="F34" s="96"/>
      <c r="G34" s="83">
        <f>E34*F34</f>
        <v>0</v>
      </c>
    </row>
    <row r="35" spans="1:7" ht="15.75">
      <c r="A35" s="185"/>
      <c r="B35" s="16" t="s">
        <v>39</v>
      </c>
      <c r="C35" s="14" t="s">
        <v>6</v>
      </c>
      <c r="D35" s="80">
        <v>17.5</v>
      </c>
      <c r="E35" s="129">
        <f>E27*D35</f>
        <v>49</v>
      </c>
      <c r="F35" s="96"/>
      <c r="G35" s="83">
        <f t="shared" si="1"/>
        <v>0</v>
      </c>
    </row>
    <row r="36" spans="1:7" ht="15.75">
      <c r="A36" s="185"/>
      <c r="B36" s="16" t="s">
        <v>40</v>
      </c>
      <c r="C36" s="14" t="s">
        <v>6</v>
      </c>
      <c r="D36" s="80">
        <v>110</v>
      </c>
      <c r="E36" s="129">
        <f>E27*D36</f>
        <v>308</v>
      </c>
      <c r="F36" s="96"/>
      <c r="G36" s="83">
        <f t="shared" si="1"/>
        <v>0</v>
      </c>
    </row>
    <row r="37" spans="1:7" ht="15.75">
      <c r="A37" s="185"/>
      <c r="B37" s="16" t="s">
        <v>41</v>
      </c>
      <c r="C37" s="14" t="s">
        <v>11</v>
      </c>
      <c r="D37" s="80">
        <v>52.5</v>
      </c>
      <c r="E37" s="129">
        <f>E27*D37</f>
        <v>147</v>
      </c>
      <c r="F37" s="96"/>
      <c r="G37" s="83">
        <f t="shared" si="1"/>
        <v>0</v>
      </c>
    </row>
    <row r="38" spans="1:7" ht="15.75">
      <c r="A38" s="185"/>
      <c r="B38" s="16" t="s">
        <v>56</v>
      </c>
      <c r="C38" s="14" t="s">
        <v>6</v>
      </c>
      <c r="D38" s="80">
        <v>26</v>
      </c>
      <c r="E38" s="129">
        <f>E27*D38</f>
        <v>72.8</v>
      </c>
      <c r="F38" s="96"/>
      <c r="G38" s="83">
        <f t="shared" si="1"/>
        <v>0</v>
      </c>
    </row>
    <row r="39" spans="1:7" ht="16.5" thickBot="1">
      <c r="A39" s="186"/>
      <c r="B39" s="19" t="s">
        <v>43</v>
      </c>
      <c r="C39" s="18" t="s">
        <v>3</v>
      </c>
      <c r="D39" s="81">
        <v>7.94</v>
      </c>
      <c r="E39" s="131">
        <f>E27*D39</f>
        <v>22.232</v>
      </c>
      <c r="F39" s="97"/>
      <c r="G39" s="98">
        <f t="shared" si="1"/>
        <v>0</v>
      </c>
    </row>
    <row r="40" spans="1:7" ht="16.5" thickTop="1">
      <c r="A40" s="184">
        <v>3</v>
      </c>
      <c r="B40" s="119" t="s">
        <v>61</v>
      </c>
      <c r="C40" s="120" t="s">
        <v>30</v>
      </c>
      <c r="D40" s="117"/>
      <c r="E40" s="132">
        <v>2.8</v>
      </c>
      <c r="F40" s="114"/>
      <c r="G40" s="115">
        <f>G41+G42+G43+G44+G45+G46</f>
        <v>0</v>
      </c>
    </row>
    <row r="41" spans="1:7" ht="15.75">
      <c r="A41" s="185"/>
      <c r="B41" s="16" t="s">
        <v>38</v>
      </c>
      <c r="C41" s="14" t="s">
        <v>4</v>
      </c>
      <c r="D41" s="80">
        <v>3.03</v>
      </c>
      <c r="E41" s="130">
        <f>E40*D41</f>
        <v>8.484</v>
      </c>
      <c r="F41" s="86"/>
      <c r="G41" s="87">
        <f aca="true" t="shared" si="2" ref="G41:G46">E41*F41</f>
        <v>0</v>
      </c>
    </row>
    <row r="42" spans="1:7" ht="15.75">
      <c r="A42" s="185"/>
      <c r="B42" s="16" t="s">
        <v>5</v>
      </c>
      <c r="C42" s="14" t="s">
        <v>3</v>
      </c>
      <c r="D42" s="80">
        <v>0.41</v>
      </c>
      <c r="E42" s="130">
        <f>E40*D42</f>
        <v>1.148</v>
      </c>
      <c r="F42" s="99"/>
      <c r="G42" s="87">
        <f t="shared" si="2"/>
        <v>0</v>
      </c>
    </row>
    <row r="43" spans="1:7" ht="15.75">
      <c r="A43" s="185"/>
      <c r="B43" s="16" t="s">
        <v>51</v>
      </c>
      <c r="C43" s="14" t="s">
        <v>6</v>
      </c>
      <c r="D43" s="80">
        <v>23.1</v>
      </c>
      <c r="E43" s="129">
        <f>E40*D43</f>
        <v>64.68</v>
      </c>
      <c r="F43" s="86"/>
      <c r="G43" s="87">
        <f t="shared" si="2"/>
        <v>0</v>
      </c>
    </row>
    <row r="44" spans="1:7" ht="15.75">
      <c r="A44" s="185"/>
      <c r="B44" s="16" t="s">
        <v>52</v>
      </c>
      <c r="C44" s="14" t="s">
        <v>6</v>
      </c>
      <c r="D44" s="80">
        <v>5.8</v>
      </c>
      <c r="E44" s="129">
        <f>E40*D44</f>
        <v>16.24</v>
      </c>
      <c r="F44" s="86"/>
      <c r="G44" s="87">
        <f t="shared" si="2"/>
        <v>0</v>
      </c>
    </row>
    <row r="45" spans="1:7" ht="15.75">
      <c r="A45" s="185"/>
      <c r="B45" s="16" t="s">
        <v>53</v>
      </c>
      <c r="C45" s="14" t="s">
        <v>6</v>
      </c>
      <c r="D45" s="80">
        <v>3.5</v>
      </c>
      <c r="E45" s="129">
        <f>E40*D45</f>
        <v>9.8</v>
      </c>
      <c r="F45" s="86"/>
      <c r="G45" s="87">
        <f t="shared" si="2"/>
        <v>0</v>
      </c>
    </row>
    <row r="46" spans="1:7" ht="16.5" thickBot="1">
      <c r="A46" s="186"/>
      <c r="B46" s="19" t="s">
        <v>43</v>
      </c>
      <c r="C46" s="18" t="s">
        <v>3</v>
      </c>
      <c r="D46" s="81">
        <v>0.04</v>
      </c>
      <c r="E46" s="131">
        <f>E40*D46</f>
        <v>0.112</v>
      </c>
      <c r="F46" s="100"/>
      <c r="G46" s="101">
        <f t="shared" si="2"/>
        <v>0</v>
      </c>
    </row>
    <row r="47" spans="1:7" ht="16.5" thickTop="1">
      <c r="A47" s="184">
        <v>4</v>
      </c>
      <c r="B47" s="103" t="s">
        <v>62</v>
      </c>
      <c r="C47" s="111" t="s">
        <v>68</v>
      </c>
      <c r="D47" s="112"/>
      <c r="E47" s="132">
        <v>2.8</v>
      </c>
      <c r="F47" s="121"/>
      <c r="G47" s="158">
        <f>G48+G49+G50+G51+G52</f>
        <v>0</v>
      </c>
    </row>
    <row r="48" spans="1:7" ht="15.75">
      <c r="A48" s="185"/>
      <c r="B48" s="56" t="s">
        <v>38</v>
      </c>
      <c r="C48" s="14" t="s">
        <v>4</v>
      </c>
      <c r="D48" s="80">
        <v>83</v>
      </c>
      <c r="E48" s="134">
        <f>E47*D48</f>
        <v>232.4</v>
      </c>
      <c r="F48" s="15"/>
      <c r="G48" s="87">
        <f>E48*F48</f>
        <v>0</v>
      </c>
    </row>
    <row r="49" spans="1:7" ht="15.75">
      <c r="A49" s="185"/>
      <c r="B49" s="56" t="s">
        <v>5</v>
      </c>
      <c r="C49" s="14" t="s">
        <v>3</v>
      </c>
      <c r="D49" s="80">
        <v>0.41</v>
      </c>
      <c r="E49" s="135">
        <f>E47*D49</f>
        <v>1.148</v>
      </c>
      <c r="F49" s="17"/>
      <c r="G49" s="87">
        <f>E49*F49</f>
        <v>0</v>
      </c>
    </row>
    <row r="50" spans="1:7" ht="15.75">
      <c r="A50" s="185"/>
      <c r="B50" s="56" t="s">
        <v>74</v>
      </c>
      <c r="C50" s="14" t="s">
        <v>11</v>
      </c>
      <c r="D50" s="80">
        <v>115</v>
      </c>
      <c r="E50" s="133">
        <f>E47*D50</f>
        <v>322</v>
      </c>
      <c r="F50" s="17"/>
      <c r="G50" s="133">
        <f>E50*F50</f>
        <v>0</v>
      </c>
    </row>
    <row r="51" spans="1:7" ht="15.75">
      <c r="A51" s="185"/>
      <c r="B51" s="56" t="s">
        <v>86</v>
      </c>
      <c r="C51" s="14" t="s">
        <v>11</v>
      </c>
      <c r="D51" s="80" t="s">
        <v>55</v>
      </c>
      <c r="E51" s="133">
        <v>24</v>
      </c>
      <c r="F51" s="17"/>
      <c r="G51" s="133">
        <f>E51*F51</f>
        <v>0</v>
      </c>
    </row>
    <row r="52" spans="1:7" ht="16.5" thickBot="1">
      <c r="A52" s="186"/>
      <c r="B52" s="57" t="s">
        <v>43</v>
      </c>
      <c r="C52" s="18" t="s">
        <v>3</v>
      </c>
      <c r="D52" s="81">
        <v>7.8</v>
      </c>
      <c r="E52" s="136">
        <f>E47*D52</f>
        <v>21.84</v>
      </c>
      <c r="F52" s="20"/>
      <c r="G52" s="101">
        <f>E52*F52</f>
        <v>0</v>
      </c>
    </row>
    <row r="53" spans="1:7" ht="27.75" thickTop="1">
      <c r="A53" s="184">
        <v>5</v>
      </c>
      <c r="B53" s="137" t="s">
        <v>77</v>
      </c>
      <c r="C53" s="138" t="s">
        <v>75</v>
      </c>
      <c r="D53" s="139"/>
      <c r="E53" s="140">
        <v>0.04</v>
      </c>
      <c r="F53" s="140"/>
      <c r="G53" s="115">
        <f>G54+G55+G56</f>
        <v>0</v>
      </c>
    </row>
    <row r="54" spans="1:7" ht="15.75">
      <c r="A54" s="185"/>
      <c r="B54" s="35" t="s">
        <v>25</v>
      </c>
      <c r="C54" s="141" t="s">
        <v>4</v>
      </c>
      <c r="D54" s="142">
        <v>271</v>
      </c>
      <c r="E54" s="143">
        <f>E53*D54</f>
        <v>10.84</v>
      </c>
      <c r="F54" s="143"/>
      <c r="G54" s="144">
        <f>F54*E54</f>
        <v>0</v>
      </c>
    </row>
    <row r="55" spans="1:7" ht="15.75">
      <c r="A55" s="185"/>
      <c r="B55" s="35" t="s">
        <v>76</v>
      </c>
      <c r="C55" s="141" t="s">
        <v>3</v>
      </c>
      <c r="D55" s="142">
        <v>1.5</v>
      </c>
      <c r="E55" s="143">
        <f>E53*D55</f>
        <v>0.06</v>
      </c>
      <c r="F55" s="143"/>
      <c r="G55" s="144">
        <f>F55*E55</f>
        <v>0</v>
      </c>
    </row>
    <row r="56" spans="1:7" ht="16.5" thickBot="1">
      <c r="A56" s="185"/>
      <c r="B56" s="35" t="s">
        <v>78</v>
      </c>
      <c r="C56" s="141" t="s">
        <v>11</v>
      </c>
      <c r="D56" s="142">
        <v>110</v>
      </c>
      <c r="E56" s="143">
        <f>E53*D56</f>
        <v>4.4</v>
      </c>
      <c r="F56" s="143"/>
      <c r="G56" s="144">
        <f>E56*F56</f>
        <v>0</v>
      </c>
    </row>
    <row r="57" spans="1:7" ht="30" customHeight="1" thickTop="1">
      <c r="A57" s="184">
        <v>6</v>
      </c>
      <c r="B57" s="118" t="s">
        <v>44</v>
      </c>
      <c r="C57" s="159" t="s">
        <v>34</v>
      </c>
      <c r="D57" s="114"/>
      <c r="E57" s="114">
        <v>1.22</v>
      </c>
      <c r="F57" s="114"/>
      <c r="G57" s="115">
        <f>G58+G59+G60+G61+G62+G63</f>
        <v>0</v>
      </c>
    </row>
    <row r="58" spans="1:7" ht="15.75">
      <c r="A58" s="185"/>
      <c r="B58" s="16" t="s">
        <v>25</v>
      </c>
      <c r="C58" s="15" t="s">
        <v>4</v>
      </c>
      <c r="D58" s="86">
        <v>28.6</v>
      </c>
      <c r="E58" s="86">
        <f>E57*D58</f>
        <v>34.89</v>
      </c>
      <c r="F58" s="86"/>
      <c r="G58" s="87">
        <f aca="true" t="shared" si="3" ref="G58:G63">E58*F58</f>
        <v>0</v>
      </c>
    </row>
    <row r="59" spans="1:7" ht="15.75">
      <c r="A59" s="185"/>
      <c r="B59" s="16" t="s">
        <v>10</v>
      </c>
      <c r="C59" s="15" t="s">
        <v>3</v>
      </c>
      <c r="D59" s="86">
        <v>0.41</v>
      </c>
      <c r="E59" s="86">
        <f>E57*D59</f>
        <v>0.5</v>
      </c>
      <c r="F59" s="86"/>
      <c r="G59" s="87">
        <f t="shared" si="3"/>
        <v>0</v>
      </c>
    </row>
    <row r="60" spans="1:7" ht="15.75">
      <c r="A60" s="185"/>
      <c r="B60" s="16" t="s">
        <v>90</v>
      </c>
      <c r="C60" s="15" t="s">
        <v>31</v>
      </c>
      <c r="D60" s="86" t="s">
        <v>55</v>
      </c>
      <c r="E60" s="86">
        <v>68</v>
      </c>
      <c r="F60" s="86"/>
      <c r="G60" s="87">
        <f t="shared" si="3"/>
        <v>0</v>
      </c>
    </row>
    <row r="61" spans="1:7" ht="15.75">
      <c r="A61" s="185"/>
      <c r="B61" s="16" t="s">
        <v>32</v>
      </c>
      <c r="C61" s="15" t="s">
        <v>31</v>
      </c>
      <c r="D61" s="86" t="s">
        <v>55</v>
      </c>
      <c r="E61" s="86">
        <v>54</v>
      </c>
      <c r="F61" s="86"/>
      <c r="G61" s="87">
        <f t="shared" si="3"/>
        <v>0</v>
      </c>
    </row>
    <row r="62" spans="1:7" ht="15.75">
      <c r="A62" s="185"/>
      <c r="B62" s="16" t="s">
        <v>33</v>
      </c>
      <c r="C62" s="15" t="s">
        <v>24</v>
      </c>
      <c r="D62" s="86" t="s">
        <v>55</v>
      </c>
      <c r="E62" s="86">
        <v>9</v>
      </c>
      <c r="F62" s="86"/>
      <c r="G62" s="87">
        <f t="shared" si="3"/>
        <v>0</v>
      </c>
    </row>
    <row r="63" spans="1:7" ht="16.5" thickBot="1">
      <c r="A63" s="186"/>
      <c r="B63" s="19" t="s">
        <v>47</v>
      </c>
      <c r="C63" s="20" t="s">
        <v>24</v>
      </c>
      <c r="D63" s="100" t="s">
        <v>55</v>
      </c>
      <c r="E63" s="100">
        <v>340</v>
      </c>
      <c r="F63" s="100"/>
      <c r="G63" s="101">
        <f t="shared" si="3"/>
        <v>0</v>
      </c>
    </row>
    <row r="64" spans="1:16" s="13" customFormat="1" ht="15.75" customHeight="1" thickBot="1" thickTop="1">
      <c r="A64" s="30">
        <v>7</v>
      </c>
      <c r="B64" s="123" t="s">
        <v>23</v>
      </c>
      <c r="C64" s="124"/>
      <c r="D64" s="125"/>
      <c r="E64" s="126"/>
      <c r="F64" s="122"/>
      <c r="G64" s="127">
        <v>0</v>
      </c>
      <c r="H64" s="12"/>
      <c r="I64" s="47"/>
      <c r="J64" s="12"/>
      <c r="K64" s="12"/>
      <c r="L64" s="12"/>
      <c r="M64" s="12"/>
      <c r="N64" s="12"/>
      <c r="O64" s="12"/>
      <c r="P64" s="12"/>
    </row>
    <row r="65" spans="1:9" ht="21" customHeight="1" thickBot="1" thickTop="1">
      <c r="A65" s="41"/>
      <c r="B65" s="11" t="s">
        <v>28</v>
      </c>
      <c r="C65" s="11"/>
      <c r="D65" s="11"/>
      <c r="E65" s="11"/>
      <c r="F65" s="11"/>
      <c r="G65" s="42">
        <f>G18+G27+G40+G47+G53+G57+G64</f>
        <v>0</v>
      </c>
      <c r="I65" s="48"/>
    </row>
    <row r="66" spans="1:7" ht="21" customHeight="1" thickBot="1" thickTop="1">
      <c r="A66" s="41"/>
      <c r="B66" s="11" t="s">
        <v>29</v>
      </c>
      <c r="C66" s="11"/>
      <c r="D66" s="11"/>
      <c r="E66" s="11"/>
      <c r="F66" s="11"/>
      <c r="G66" s="42">
        <f>G16+G65</f>
        <v>0</v>
      </c>
    </row>
    <row r="67" spans="1:7" ht="21" customHeight="1" thickBot="1" thickTop="1">
      <c r="A67" s="41"/>
      <c r="B67" s="11" t="s">
        <v>145</v>
      </c>
      <c r="C67" s="43">
        <v>0.1</v>
      </c>
      <c r="D67" s="11"/>
      <c r="E67" s="11"/>
      <c r="F67" s="11"/>
      <c r="G67" s="42">
        <f>G66*C67</f>
        <v>0</v>
      </c>
    </row>
    <row r="68" spans="1:7" ht="21" customHeight="1" thickBot="1" thickTop="1">
      <c r="A68" s="41"/>
      <c r="B68" s="11" t="s">
        <v>2</v>
      </c>
      <c r="C68" s="43"/>
      <c r="D68" s="11"/>
      <c r="E68" s="11"/>
      <c r="F68" s="11"/>
      <c r="G68" s="42">
        <f>SUM(G66:G67)</f>
        <v>0</v>
      </c>
    </row>
    <row r="69" spans="1:7" ht="21" customHeight="1" thickBot="1" thickTop="1">
      <c r="A69" s="41"/>
      <c r="B69" s="11" t="s">
        <v>146</v>
      </c>
      <c r="C69" s="43">
        <v>0.08</v>
      </c>
      <c r="D69" s="11"/>
      <c r="E69" s="11"/>
      <c r="F69" s="11"/>
      <c r="G69" s="42">
        <f>G68*C69</f>
        <v>0</v>
      </c>
    </row>
    <row r="70" spans="1:7" ht="21" customHeight="1" thickBot="1" thickTop="1">
      <c r="A70" s="41"/>
      <c r="B70" s="11" t="s">
        <v>8</v>
      </c>
      <c r="C70" s="11"/>
      <c r="D70" s="11"/>
      <c r="E70" s="11"/>
      <c r="F70" s="11"/>
      <c r="G70" s="42">
        <f>SUM(G68:G69)</f>
        <v>0</v>
      </c>
    </row>
    <row r="71" spans="1:7" ht="21" customHeight="1" thickBot="1" thickTop="1">
      <c r="A71" s="183" t="s">
        <v>108</v>
      </c>
      <c r="B71" s="183"/>
      <c r="C71" s="183"/>
      <c r="D71" s="183"/>
      <c r="E71" s="183"/>
      <c r="F71" s="183"/>
      <c r="G71" s="183"/>
    </row>
    <row r="72" spans="1:7" ht="21" customHeight="1" thickTop="1">
      <c r="A72" s="188" t="s">
        <v>18</v>
      </c>
      <c r="B72" s="190" t="s">
        <v>0</v>
      </c>
      <c r="C72" s="192" t="s">
        <v>1</v>
      </c>
      <c r="D72" s="194" t="s">
        <v>12</v>
      </c>
      <c r="E72" s="194"/>
      <c r="F72" s="195" t="s">
        <v>13</v>
      </c>
      <c r="G72" s="196"/>
    </row>
    <row r="73" spans="1:7" ht="48" customHeight="1" thickBot="1">
      <c r="A73" s="189"/>
      <c r="B73" s="191"/>
      <c r="C73" s="193"/>
      <c r="D73" s="26" t="s">
        <v>16</v>
      </c>
      <c r="E73" s="10" t="s">
        <v>15</v>
      </c>
      <c r="F73" s="10" t="s">
        <v>14</v>
      </c>
      <c r="G73" s="28" t="s">
        <v>15</v>
      </c>
    </row>
    <row r="74" spans="1:7" ht="21" customHeight="1" thickBot="1" thickTop="1">
      <c r="A74" s="5">
        <v>1</v>
      </c>
      <c r="B74" s="156">
        <v>2</v>
      </c>
      <c r="C74" s="6">
        <v>3</v>
      </c>
      <c r="D74" s="8">
        <v>4</v>
      </c>
      <c r="E74" s="7">
        <v>5</v>
      </c>
      <c r="F74" s="8">
        <v>6</v>
      </c>
      <c r="G74" s="29">
        <v>7</v>
      </c>
    </row>
    <row r="75" spans="1:7" ht="21" customHeight="1" thickBot="1" thickTop="1">
      <c r="A75" s="34"/>
      <c r="B75" s="40" t="s">
        <v>26</v>
      </c>
      <c r="C75" s="33"/>
      <c r="D75" s="36"/>
      <c r="E75" s="37"/>
      <c r="F75" s="36"/>
      <c r="G75" s="38"/>
    </row>
    <row r="76" spans="1:7" ht="21" customHeight="1" thickTop="1">
      <c r="A76" s="184">
        <v>1</v>
      </c>
      <c r="B76" s="103" t="s">
        <v>79</v>
      </c>
      <c r="C76" s="102" t="s">
        <v>66</v>
      </c>
      <c r="D76" s="104"/>
      <c r="E76" s="105">
        <v>3.11</v>
      </c>
      <c r="F76" s="104"/>
      <c r="G76" s="105">
        <f>G77+G78</f>
        <v>0</v>
      </c>
    </row>
    <row r="77" spans="1:7" ht="17.25" customHeight="1">
      <c r="A77" s="187"/>
      <c r="B77" s="77" t="s">
        <v>25</v>
      </c>
      <c r="C77" s="72" t="s">
        <v>4</v>
      </c>
      <c r="D77" s="78">
        <v>8.2</v>
      </c>
      <c r="E77" s="73">
        <f>E76*D77</f>
        <v>25.5</v>
      </c>
      <c r="F77" s="78"/>
      <c r="G77" s="73">
        <f>E77*F77</f>
        <v>0</v>
      </c>
    </row>
    <row r="78" spans="1:7" ht="16.5" customHeight="1" thickBot="1">
      <c r="A78" s="186"/>
      <c r="B78" s="76" t="s">
        <v>5</v>
      </c>
      <c r="C78" s="74" t="s">
        <v>3</v>
      </c>
      <c r="D78" s="75">
        <v>0.5</v>
      </c>
      <c r="E78" s="67">
        <f>E76*D78</f>
        <v>1.56</v>
      </c>
      <c r="F78" s="75"/>
      <c r="G78" s="67">
        <f>F78*E78</f>
        <v>0</v>
      </c>
    </row>
    <row r="79" spans="1:7" ht="30.75" customHeight="1" thickTop="1">
      <c r="A79" s="184">
        <v>2</v>
      </c>
      <c r="B79" s="103" t="s">
        <v>87</v>
      </c>
      <c r="C79" s="102" t="s">
        <v>66</v>
      </c>
      <c r="D79" s="104"/>
      <c r="E79" s="105">
        <v>3.11</v>
      </c>
      <c r="F79" s="104"/>
      <c r="G79" s="105">
        <f>G80+G81</f>
        <v>0</v>
      </c>
    </row>
    <row r="80" spans="1:7" ht="18" customHeight="1">
      <c r="A80" s="185"/>
      <c r="B80" s="77" t="s">
        <v>25</v>
      </c>
      <c r="C80" s="72" t="s">
        <v>4</v>
      </c>
      <c r="D80" s="78">
        <v>110</v>
      </c>
      <c r="E80" s="73">
        <f>E79*D80</f>
        <v>342.1</v>
      </c>
      <c r="F80" s="78"/>
      <c r="G80" s="73">
        <f>E80*F80</f>
        <v>0</v>
      </c>
    </row>
    <row r="81" spans="1:7" ht="17.25" customHeight="1" thickBot="1">
      <c r="A81" s="186"/>
      <c r="B81" s="76" t="s">
        <v>5</v>
      </c>
      <c r="C81" s="74" t="s">
        <v>3</v>
      </c>
      <c r="D81" s="75">
        <v>10.3</v>
      </c>
      <c r="E81" s="67">
        <f>E79*D81</f>
        <v>32.03</v>
      </c>
      <c r="F81" s="75"/>
      <c r="G81" s="67">
        <f>F81*E81</f>
        <v>0</v>
      </c>
    </row>
    <row r="82" spans="1:7" ht="29.25" customHeight="1" thickTop="1">
      <c r="A82" s="184">
        <v>3</v>
      </c>
      <c r="B82" s="128" t="s">
        <v>69</v>
      </c>
      <c r="C82" s="106" t="s">
        <v>67</v>
      </c>
      <c r="D82" s="104"/>
      <c r="E82" s="105">
        <v>9</v>
      </c>
      <c r="F82" s="104"/>
      <c r="G82" s="105">
        <f>SUM(G83)</f>
        <v>0</v>
      </c>
    </row>
    <row r="83" spans="1:7" ht="21" customHeight="1" thickBot="1">
      <c r="A83" s="186"/>
      <c r="B83" s="76" t="s">
        <v>36</v>
      </c>
      <c r="C83" s="79" t="s">
        <v>4</v>
      </c>
      <c r="D83" s="75">
        <v>2.13</v>
      </c>
      <c r="E83" s="67">
        <f>D83*E82</f>
        <v>19.17</v>
      </c>
      <c r="F83" s="75"/>
      <c r="G83" s="67">
        <f>F83*E83</f>
        <v>0</v>
      </c>
    </row>
    <row r="84" spans="1:7" ht="21" customHeight="1" thickBot="1" thickTop="1">
      <c r="A84" s="46">
        <v>4</v>
      </c>
      <c r="B84" s="107" t="s">
        <v>65</v>
      </c>
      <c r="C84" s="108" t="s">
        <v>35</v>
      </c>
      <c r="D84" s="70"/>
      <c r="E84" s="109">
        <v>5</v>
      </c>
      <c r="F84" s="110"/>
      <c r="G84" s="109">
        <f>F84*E84</f>
        <v>0</v>
      </c>
    </row>
    <row r="85" spans="1:7" ht="21" customHeight="1" thickBot="1" thickTop="1">
      <c r="A85" s="46"/>
      <c r="B85" s="11" t="s">
        <v>27</v>
      </c>
      <c r="C85" s="11"/>
      <c r="D85" s="11"/>
      <c r="E85" s="11"/>
      <c r="F85" s="11"/>
      <c r="G85" s="11">
        <f>G76+G79+G82+G84</f>
        <v>0</v>
      </c>
    </row>
    <row r="86" spans="1:7" ht="21" customHeight="1" thickBot="1" thickTop="1">
      <c r="A86" s="46"/>
      <c r="B86" s="71" t="s">
        <v>46</v>
      </c>
      <c r="C86" s="66"/>
      <c r="D86" s="68"/>
      <c r="E86" s="69"/>
      <c r="F86" s="68"/>
      <c r="G86" s="69"/>
    </row>
    <row r="87" spans="1:7" ht="21" customHeight="1" thickTop="1">
      <c r="A87" s="184">
        <v>1</v>
      </c>
      <c r="B87" s="103" t="s">
        <v>49</v>
      </c>
      <c r="C87" s="111" t="s">
        <v>9</v>
      </c>
      <c r="D87" s="112"/>
      <c r="E87" s="113">
        <v>2.5</v>
      </c>
      <c r="F87" s="114"/>
      <c r="G87" s="115">
        <f>G88+G89+G90+G91+G92+G93+G94+G95</f>
        <v>0</v>
      </c>
    </row>
    <row r="88" spans="1:7" ht="21" customHeight="1">
      <c r="A88" s="185"/>
      <c r="B88" s="16" t="s">
        <v>38</v>
      </c>
      <c r="C88" s="14" t="s">
        <v>4</v>
      </c>
      <c r="D88" s="80">
        <v>23.8</v>
      </c>
      <c r="E88" s="83">
        <f>E87*D88</f>
        <v>59.5</v>
      </c>
      <c r="F88" s="89"/>
      <c r="G88" s="90">
        <f aca="true" t="shared" si="4" ref="G88:G95">E88*F88</f>
        <v>0</v>
      </c>
    </row>
    <row r="89" spans="1:7" ht="21" customHeight="1">
      <c r="A89" s="185"/>
      <c r="B89" s="16" t="s">
        <v>10</v>
      </c>
      <c r="C89" s="14" t="s">
        <v>3</v>
      </c>
      <c r="D89" s="80">
        <v>2.1</v>
      </c>
      <c r="E89" s="129">
        <f>E87*D89</f>
        <v>5.25</v>
      </c>
      <c r="F89" s="91"/>
      <c r="G89" s="90">
        <f t="shared" si="4"/>
        <v>0</v>
      </c>
    </row>
    <row r="90" spans="1:7" ht="21" customHeight="1">
      <c r="A90" s="185"/>
      <c r="B90" s="16" t="s">
        <v>54</v>
      </c>
      <c r="C90" s="14" t="s">
        <v>9</v>
      </c>
      <c r="D90" s="80">
        <v>1.05</v>
      </c>
      <c r="E90" s="84">
        <f>E87*D90</f>
        <v>2.625</v>
      </c>
      <c r="F90" s="91"/>
      <c r="G90" s="90">
        <f t="shared" si="4"/>
        <v>0</v>
      </c>
    </row>
    <row r="91" spans="1:7" ht="21" customHeight="1">
      <c r="A91" s="185"/>
      <c r="B91" s="16" t="s">
        <v>39</v>
      </c>
      <c r="C91" s="14" t="s">
        <v>6</v>
      </c>
      <c r="D91" s="80">
        <v>1.96</v>
      </c>
      <c r="E91" s="129">
        <f>E87*D91</f>
        <v>4.9</v>
      </c>
      <c r="F91" s="89"/>
      <c r="G91" s="90">
        <f t="shared" si="4"/>
        <v>0</v>
      </c>
    </row>
    <row r="92" spans="1:7" ht="21" customHeight="1">
      <c r="A92" s="185"/>
      <c r="B92" s="16" t="s">
        <v>41</v>
      </c>
      <c r="C92" s="14" t="s">
        <v>11</v>
      </c>
      <c r="D92" s="80">
        <v>3.38</v>
      </c>
      <c r="E92" s="129">
        <f>E87*D92</f>
        <v>8.45</v>
      </c>
      <c r="F92" s="89"/>
      <c r="G92" s="90">
        <f t="shared" si="4"/>
        <v>0</v>
      </c>
    </row>
    <row r="93" spans="1:7" ht="21" customHeight="1">
      <c r="A93" s="185"/>
      <c r="B93" s="16" t="s">
        <v>50</v>
      </c>
      <c r="C93" s="14" t="s">
        <v>6</v>
      </c>
      <c r="D93" s="80">
        <v>4.38</v>
      </c>
      <c r="E93" s="129">
        <f>E87*D93</f>
        <v>10.95</v>
      </c>
      <c r="F93" s="89"/>
      <c r="G93" s="90">
        <f t="shared" si="4"/>
        <v>0</v>
      </c>
    </row>
    <row r="94" spans="1:7" ht="21" customHeight="1">
      <c r="A94" s="185"/>
      <c r="B94" s="16" t="s">
        <v>42</v>
      </c>
      <c r="C94" s="14" t="s">
        <v>6</v>
      </c>
      <c r="D94" s="80">
        <v>7.2</v>
      </c>
      <c r="E94" s="129">
        <f>E87*D94</f>
        <v>18</v>
      </c>
      <c r="F94" s="89"/>
      <c r="G94" s="90">
        <f t="shared" si="4"/>
        <v>0</v>
      </c>
    </row>
    <row r="95" spans="1:7" ht="21" customHeight="1" thickBot="1">
      <c r="A95" s="186"/>
      <c r="B95" s="19" t="s">
        <v>43</v>
      </c>
      <c r="C95" s="18" t="s">
        <v>3</v>
      </c>
      <c r="D95" s="81">
        <v>3.44</v>
      </c>
      <c r="E95" s="161">
        <f>E87*D95</f>
        <v>8.6</v>
      </c>
      <c r="F95" s="92"/>
      <c r="G95" s="93">
        <f t="shared" si="4"/>
        <v>0</v>
      </c>
    </row>
    <row r="96" spans="1:7" ht="26.25" customHeight="1" thickTop="1">
      <c r="A96" s="184">
        <v>2</v>
      </c>
      <c r="B96" s="103" t="s">
        <v>37</v>
      </c>
      <c r="C96" s="111" t="s">
        <v>30</v>
      </c>
      <c r="D96" s="112"/>
      <c r="E96" s="132">
        <v>3.11</v>
      </c>
      <c r="F96" s="116"/>
      <c r="G96" s="113">
        <f>G97+G98+G99+G100+G101+G102+G103+G104+G105+G106+G107+G108+G109</f>
        <v>0</v>
      </c>
    </row>
    <row r="97" spans="1:7" ht="21" customHeight="1">
      <c r="A97" s="185"/>
      <c r="B97" s="16" t="s">
        <v>38</v>
      </c>
      <c r="C97" s="14" t="s">
        <v>4</v>
      </c>
      <c r="D97" s="80">
        <v>127</v>
      </c>
      <c r="E97" s="129">
        <f>E96*D97</f>
        <v>394.97</v>
      </c>
      <c r="F97" s="96"/>
      <c r="G97" s="83">
        <f aca="true" t="shared" si="5" ref="G97:G109">E97*F97</f>
        <v>0</v>
      </c>
    </row>
    <row r="98" spans="1:7" ht="21" customHeight="1">
      <c r="A98" s="185"/>
      <c r="B98" s="16" t="s">
        <v>10</v>
      </c>
      <c r="C98" s="14" t="s">
        <v>3</v>
      </c>
      <c r="D98" s="80">
        <v>11.4</v>
      </c>
      <c r="E98" s="129">
        <f>E96*D98</f>
        <v>35.45</v>
      </c>
      <c r="F98" s="88"/>
      <c r="G98" s="83">
        <f t="shared" si="5"/>
        <v>0</v>
      </c>
    </row>
    <row r="99" spans="1:7" ht="21" customHeight="1">
      <c r="A99" s="185"/>
      <c r="B99" s="16" t="s">
        <v>70</v>
      </c>
      <c r="C99" s="14" t="s">
        <v>9</v>
      </c>
      <c r="D99" s="94" t="s">
        <v>55</v>
      </c>
      <c r="E99" s="129">
        <v>3.4</v>
      </c>
      <c r="F99" s="96"/>
      <c r="G99" s="83">
        <f t="shared" si="5"/>
        <v>0</v>
      </c>
    </row>
    <row r="100" spans="1:7" ht="21" customHeight="1">
      <c r="A100" s="185"/>
      <c r="B100" s="16" t="s">
        <v>71</v>
      </c>
      <c r="C100" s="14" t="s">
        <v>9</v>
      </c>
      <c r="D100" s="80" t="s">
        <v>55</v>
      </c>
      <c r="E100" s="129">
        <v>0.8</v>
      </c>
      <c r="F100" s="96"/>
      <c r="G100" s="83">
        <f t="shared" si="5"/>
        <v>0</v>
      </c>
    </row>
    <row r="101" spans="1:7" ht="21" customHeight="1">
      <c r="A101" s="185"/>
      <c r="B101" s="16" t="s">
        <v>72</v>
      </c>
      <c r="C101" s="14" t="s">
        <v>9</v>
      </c>
      <c r="D101" s="80" t="s">
        <v>55</v>
      </c>
      <c r="E101" s="129">
        <v>0.8</v>
      </c>
      <c r="F101" s="96"/>
      <c r="G101" s="83">
        <f t="shared" si="5"/>
        <v>0</v>
      </c>
    </row>
    <row r="102" spans="1:7" ht="21" customHeight="1">
      <c r="A102" s="185"/>
      <c r="B102" s="16" t="s">
        <v>73</v>
      </c>
      <c r="C102" s="14" t="s">
        <v>9</v>
      </c>
      <c r="D102" s="80" t="s">
        <v>55</v>
      </c>
      <c r="E102" s="129">
        <v>2.7</v>
      </c>
      <c r="F102" s="96"/>
      <c r="G102" s="83">
        <f t="shared" si="5"/>
        <v>0</v>
      </c>
    </row>
    <row r="103" spans="1:7" ht="21" customHeight="1">
      <c r="A103" s="185"/>
      <c r="B103" s="16" t="s">
        <v>80</v>
      </c>
      <c r="C103" s="14" t="s">
        <v>9</v>
      </c>
      <c r="D103" s="80" t="s">
        <v>55</v>
      </c>
      <c r="E103" s="129">
        <v>2.2</v>
      </c>
      <c r="F103" s="96"/>
      <c r="G103" s="83">
        <f t="shared" si="5"/>
        <v>0</v>
      </c>
    </row>
    <row r="104" spans="1:7" ht="21" customHeight="1">
      <c r="A104" s="185"/>
      <c r="B104" s="16" t="s">
        <v>91</v>
      </c>
      <c r="C104" s="14" t="s">
        <v>9</v>
      </c>
      <c r="D104" s="80" t="s">
        <v>55</v>
      </c>
      <c r="E104" s="129">
        <v>0.88</v>
      </c>
      <c r="F104" s="96"/>
      <c r="G104" s="83">
        <f t="shared" si="5"/>
        <v>0</v>
      </c>
    </row>
    <row r="105" spans="1:7" ht="21" customHeight="1">
      <c r="A105" s="185"/>
      <c r="B105" s="16" t="s">
        <v>39</v>
      </c>
      <c r="C105" s="14" t="s">
        <v>6</v>
      </c>
      <c r="D105" s="80">
        <v>17.5</v>
      </c>
      <c r="E105" s="129">
        <f>E96*D105</f>
        <v>54.43</v>
      </c>
      <c r="F105" s="96"/>
      <c r="G105" s="83">
        <f t="shared" si="5"/>
        <v>0</v>
      </c>
    </row>
    <row r="106" spans="1:7" ht="21" customHeight="1">
      <c r="A106" s="185"/>
      <c r="B106" s="16" t="s">
        <v>40</v>
      </c>
      <c r="C106" s="14" t="s">
        <v>6</v>
      </c>
      <c r="D106" s="80">
        <v>110</v>
      </c>
      <c r="E106" s="129">
        <f>E96*D106</f>
        <v>342.1</v>
      </c>
      <c r="F106" s="96"/>
      <c r="G106" s="83">
        <f t="shared" si="5"/>
        <v>0</v>
      </c>
    </row>
    <row r="107" spans="1:7" ht="21" customHeight="1">
      <c r="A107" s="185"/>
      <c r="B107" s="16" t="s">
        <v>41</v>
      </c>
      <c r="C107" s="14" t="s">
        <v>11</v>
      </c>
      <c r="D107" s="80">
        <v>52.5</v>
      </c>
      <c r="E107" s="129">
        <f>E96*D107</f>
        <v>163.28</v>
      </c>
      <c r="F107" s="96"/>
      <c r="G107" s="83">
        <f t="shared" si="5"/>
        <v>0</v>
      </c>
    </row>
    <row r="108" spans="1:7" ht="21" customHeight="1">
      <c r="A108" s="185"/>
      <c r="B108" s="16" t="s">
        <v>56</v>
      </c>
      <c r="C108" s="14" t="s">
        <v>6</v>
      </c>
      <c r="D108" s="80">
        <v>26</v>
      </c>
      <c r="E108" s="129">
        <f>E96*D108</f>
        <v>80.86</v>
      </c>
      <c r="F108" s="96"/>
      <c r="G108" s="83">
        <f t="shared" si="5"/>
        <v>0</v>
      </c>
    </row>
    <row r="109" spans="1:7" ht="21" customHeight="1" thickBot="1">
      <c r="A109" s="186"/>
      <c r="B109" s="19" t="s">
        <v>43</v>
      </c>
      <c r="C109" s="18" t="s">
        <v>3</v>
      </c>
      <c r="D109" s="81">
        <v>7.94</v>
      </c>
      <c r="E109" s="131">
        <f>E96*D109</f>
        <v>24.693</v>
      </c>
      <c r="F109" s="97"/>
      <c r="G109" s="98">
        <f t="shared" si="5"/>
        <v>0</v>
      </c>
    </row>
    <row r="110" spans="1:7" ht="21" customHeight="1" thickTop="1">
      <c r="A110" s="184">
        <v>3</v>
      </c>
      <c r="B110" s="119" t="s">
        <v>61</v>
      </c>
      <c r="C110" s="120" t="s">
        <v>30</v>
      </c>
      <c r="D110" s="117"/>
      <c r="E110" s="132">
        <v>3.11</v>
      </c>
      <c r="F110" s="114"/>
      <c r="G110" s="115">
        <f>G111+G112+G113+G114+G115+G116</f>
        <v>0</v>
      </c>
    </row>
    <row r="111" spans="1:7" ht="21" customHeight="1">
      <c r="A111" s="185"/>
      <c r="B111" s="16" t="s">
        <v>38</v>
      </c>
      <c r="C111" s="14" t="s">
        <v>4</v>
      </c>
      <c r="D111" s="80">
        <v>3.03</v>
      </c>
      <c r="E111" s="130">
        <f>E110*D111</f>
        <v>9.423</v>
      </c>
      <c r="F111" s="86"/>
      <c r="G111" s="87">
        <f aca="true" t="shared" si="6" ref="G111:G116">E111*F111</f>
        <v>0</v>
      </c>
    </row>
    <row r="112" spans="1:7" ht="21" customHeight="1">
      <c r="A112" s="185"/>
      <c r="B112" s="16" t="s">
        <v>5</v>
      </c>
      <c r="C112" s="14" t="s">
        <v>3</v>
      </c>
      <c r="D112" s="80">
        <v>0.41</v>
      </c>
      <c r="E112" s="130">
        <f>E110*D112</f>
        <v>1.275</v>
      </c>
      <c r="F112" s="99"/>
      <c r="G112" s="87">
        <f t="shared" si="6"/>
        <v>0</v>
      </c>
    </row>
    <row r="113" spans="1:7" ht="21" customHeight="1">
      <c r="A113" s="185"/>
      <c r="B113" s="16" t="s">
        <v>51</v>
      </c>
      <c r="C113" s="14" t="s">
        <v>6</v>
      </c>
      <c r="D113" s="80">
        <v>23.1</v>
      </c>
      <c r="E113" s="129">
        <f>E110*D113</f>
        <v>71.84</v>
      </c>
      <c r="F113" s="86"/>
      <c r="G113" s="87">
        <f t="shared" si="6"/>
        <v>0</v>
      </c>
    </row>
    <row r="114" spans="1:7" ht="21" customHeight="1">
      <c r="A114" s="185"/>
      <c r="B114" s="16" t="s">
        <v>52</v>
      </c>
      <c r="C114" s="14" t="s">
        <v>6</v>
      </c>
      <c r="D114" s="80">
        <v>5.8</v>
      </c>
      <c r="E114" s="129">
        <f>E110*D114</f>
        <v>18.04</v>
      </c>
      <c r="F114" s="86"/>
      <c r="G114" s="87">
        <f t="shared" si="6"/>
        <v>0</v>
      </c>
    </row>
    <row r="115" spans="1:7" ht="21" customHeight="1">
      <c r="A115" s="185"/>
      <c r="B115" s="16" t="s">
        <v>53</v>
      </c>
      <c r="C115" s="14" t="s">
        <v>6</v>
      </c>
      <c r="D115" s="80">
        <v>3.5</v>
      </c>
      <c r="E115" s="129">
        <f>E110*D115</f>
        <v>10.89</v>
      </c>
      <c r="F115" s="86"/>
      <c r="G115" s="87">
        <f t="shared" si="6"/>
        <v>0</v>
      </c>
    </row>
    <row r="116" spans="1:7" ht="21" customHeight="1" thickBot="1">
      <c r="A116" s="186"/>
      <c r="B116" s="19" t="s">
        <v>43</v>
      </c>
      <c r="C116" s="18" t="s">
        <v>3</v>
      </c>
      <c r="D116" s="81">
        <v>0.04</v>
      </c>
      <c r="E116" s="131">
        <f>E110*D116</f>
        <v>0.124</v>
      </c>
      <c r="F116" s="100"/>
      <c r="G116" s="101">
        <f t="shared" si="6"/>
        <v>0</v>
      </c>
    </row>
    <row r="117" spans="1:7" ht="21" customHeight="1" thickTop="1">
      <c r="A117" s="184">
        <v>4</v>
      </c>
      <c r="B117" s="103" t="s">
        <v>62</v>
      </c>
      <c r="C117" s="111" t="s">
        <v>68</v>
      </c>
      <c r="D117" s="112"/>
      <c r="E117" s="132">
        <v>3.11</v>
      </c>
      <c r="F117" s="121"/>
      <c r="G117" s="158">
        <f>G118+G119+G120+G121+G122</f>
        <v>0</v>
      </c>
    </row>
    <row r="118" spans="1:7" ht="21" customHeight="1">
      <c r="A118" s="185"/>
      <c r="B118" s="56" t="s">
        <v>38</v>
      </c>
      <c r="C118" s="14" t="s">
        <v>4</v>
      </c>
      <c r="D118" s="80">
        <v>83</v>
      </c>
      <c r="E118" s="134">
        <f>E117*D118</f>
        <v>258.13</v>
      </c>
      <c r="F118" s="15"/>
      <c r="G118" s="87">
        <f>E118*F118</f>
        <v>0</v>
      </c>
    </row>
    <row r="119" spans="1:7" ht="21" customHeight="1">
      <c r="A119" s="185"/>
      <c r="B119" s="56" t="s">
        <v>5</v>
      </c>
      <c r="C119" s="14" t="s">
        <v>3</v>
      </c>
      <c r="D119" s="80">
        <v>0.41</v>
      </c>
      <c r="E119" s="135">
        <f>E117*D119</f>
        <v>1.275</v>
      </c>
      <c r="F119" s="17"/>
      <c r="G119" s="87">
        <f>E119*F119</f>
        <v>0</v>
      </c>
    </row>
    <row r="120" spans="1:7" ht="21" customHeight="1">
      <c r="A120" s="185"/>
      <c r="B120" s="56" t="s">
        <v>74</v>
      </c>
      <c r="C120" s="14" t="s">
        <v>11</v>
      </c>
      <c r="D120" s="80">
        <v>115</v>
      </c>
      <c r="E120" s="133">
        <f>E117*D120</f>
        <v>357.65</v>
      </c>
      <c r="F120" s="17"/>
      <c r="G120" s="133">
        <f>E120*F120</f>
        <v>0</v>
      </c>
    </row>
    <row r="121" spans="1:7" ht="21" customHeight="1">
      <c r="A121" s="185"/>
      <c r="B121" s="56" t="s">
        <v>86</v>
      </c>
      <c r="C121" s="14" t="s">
        <v>11</v>
      </c>
      <c r="D121" s="80" t="s">
        <v>55</v>
      </c>
      <c r="E121" s="133">
        <v>13</v>
      </c>
      <c r="F121" s="17"/>
      <c r="G121" s="133">
        <f>E121*F121</f>
        <v>0</v>
      </c>
    </row>
    <row r="122" spans="1:7" ht="21" customHeight="1" thickBot="1">
      <c r="A122" s="186"/>
      <c r="B122" s="57" t="s">
        <v>43</v>
      </c>
      <c r="C122" s="18" t="s">
        <v>3</v>
      </c>
      <c r="D122" s="81">
        <v>7.8</v>
      </c>
      <c r="E122" s="136">
        <f>E117*D122</f>
        <v>24.26</v>
      </c>
      <c r="F122" s="20"/>
      <c r="G122" s="101">
        <f>E122*F122</f>
        <v>0</v>
      </c>
    </row>
    <row r="123" spans="1:7" ht="21" customHeight="1" thickTop="1">
      <c r="A123" s="184">
        <v>5</v>
      </c>
      <c r="B123" s="103" t="s">
        <v>57</v>
      </c>
      <c r="C123" s="111" t="s">
        <v>7</v>
      </c>
      <c r="D123" s="112"/>
      <c r="E123" s="113">
        <v>2</v>
      </c>
      <c r="F123" s="114"/>
      <c r="G123" s="115">
        <f>G124+G125+G126+G127+G128</f>
        <v>0</v>
      </c>
    </row>
    <row r="124" spans="1:7" ht="21" customHeight="1">
      <c r="A124" s="185"/>
      <c r="B124" s="16" t="s">
        <v>38</v>
      </c>
      <c r="C124" s="14" t="s">
        <v>4</v>
      </c>
      <c r="D124" s="80">
        <v>6.03</v>
      </c>
      <c r="E124" s="134">
        <f>E123*D124</f>
        <v>12.06</v>
      </c>
      <c r="F124" s="96"/>
      <c r="G124" s="83">
        <f>E124*F124</f>
        <v>0</v>
      </c>
    </row>
    <row r="125" spans="1:7" ht="21" customHeight="1">
      <c r="A125" s="185"/>
      <c r="B125" s="16" t="s">
        <v>10</v>
      </c>
      <c r="C125" s="14" t="s">
        <v>3</v>
      </c>
      <c r="D125" s="80">
        <v>0.33</v>
      </c>
      <c r="E125" s="134">
        <f>E123*D125</f>
        <v>0.66</v>
      </c>
      <c r="F125" s="88"/>
      <c r="G125" s="83">
        <f>E125*F125</f>
        <v>0</v>
      </c>
    </row>
    <row r="126" spans="1:7" ht="30.75" customHeight="1">
      <c r="A126" s="185"/>
      <c r="B126" s="35" t="s">
        <v>58</v>
      </c>
      <c r="C126" s="14" t="s">
        <v>59</v>
      </c>
      <c r="D126" s="94" t="s">
        <v>55</v>
      </c>
      <c r="E126" s="129">
        <v>1.28</v>
      </c>
      <c r="F126" s="95"/>
      <c r="G126" s="82">
        <f>E126*F126</f>
        <v>0</v>
      </c>
    </row>
    <row r="127" spans="1:7" ht="21" customHeight="1">
      <c r="A127" s="185"/>
      <c r="B127" s="16" t="s">
        <v>60</v>
      </c>
      <c r="C127" s="14" t="s">
        <v>9</v>
      </c>
      <c r="D127" s="80">
        <v>0.06</v>
      </c>
      <c r="E127" s="134">
        <f>E123*D127</f>
        <v>0.12</v>
      </c>
      <c r="F127" s="96"/>
      <c r="G127" s="83">
        <f>E127*F127</f>
        <v>0</v>
      </c>
    </row>
    <row r="128" spans="1:7" ht="21" customHeight="1" thickBot="1">
      <c r="A128" s="186"/>
      <c r="B128" s="19" t="s">
        <v>43</v>
      </c>
      <c r="C128" s="18" t="s">
        <v>3</v>
      </c>
      <c r="D128" s="81">
        <v>0.5</v>
      </c>
      <c r="E128" s="136">
        <f>E123*D128</f>
        <v>1</v>
      </c>
      <c r="F128" s="97"/>
      <c r="G128" s="98">
        <f>E128*F128</f>
        <v>0</v>
      </c>
    </row>
    <row r="129" spans="1:7" ht="36.75" customHeight="1" thickTop="1">
      <c r="A129" s="184">
        <v>6</v>
      </c>
      <c r="B129" s="118" t="s">
        <v>44</v>
      </c>
      <c r="C129" s="155" t="s">
        <v>34</v>
      </c>
      <c r="D129" s="114"/>
      <c r="E129" s="114">
        <v>2.18</v>
      </c>
      <c r="F129" s="114"/>
      <c r="G129" s="115">
        <f>G130+G131+G132+G133+G134+G135</f>
        <v>0</v>
      </c>
    </row>
    <row r="130" spans="1:7" ht="21" customHeight="1">
      <c r="A130" s="185"/>
      <c r="B130" s="16" t="s">
        <v>25</v>
      </c>
      <c r="C130" s="15" t="s">
        <v>4</v>
      </c>
      <c r="D130" s="86">
        <v>28.6</v>
      </c>
      <c r="E130" s="86">
        <f>E129*D130</f>
        <v>62.35</v>
      </c>
      <c r="F130" s="86"/>
      <c r="G130" s="87">
        <f aca="true" t="shared" si="7" ref="G130:G135">E130*F130</f>
        <v>0</v>
      </c>
    </row>
    <row r="131" spans="1:7" ht="21" customHeight="1">
      <c r="A131" s="185"/>
      <c r="B131" s="16" t="s">
        <v>10</v>
      </c>
      <c r="C131" s="15" t="s">
        <v>3</v>
      </c>
      <c r="D131" s="86">
        <v>0.41</v>
      </c>
      <c r="E131" s="86">
        <f>E129*D131</f>
        <v>0.89</v>
      </c>
      <c r="F131" s="86"/>
      <c r="G131" s="87">
        <f t="shared" si="7"/>
        <v>0</v>
      </c>
    </row>
    <row r="132" spans="1:7" ht="21" customHeight="1">
      <c r="A132" s="185"/>
      <c r="B132" s="16" t="s">
        <v>90</v>
      </c>
      <c r="C132" s="15" t="s">
        <v>31</v>
      </c>
      <c r="D132" s="86" t="s">
        <v>55</v>
      </c>
      <c r="E132" s="86">
        <v>73.6</v>
      </c>
      <c r="F132" s="86"/>
      <c r="G132" s="87">
        <f t="shared" si="7"/>
        <v>0</v>
      </c>
    </row>
    <row r="133" spans="1:7" ht="21" customHeight="1">
      <c r="A133" s="185"/>
      <c r="B133" s="16" t="s">
        <v>32</v>
      </c>
      <c r="C133" s="15" t="s">
        <v>31</v>
      </c>
      <c r="D133" s="86" t="s">
        <v>55</v>
      </c>
      <c r="E133" s="86">
        <v>144</v>
      </c>
      <c r="F133" s="86"/>
      <c r="G133" s="87">
        <f t="shared" si="7"/>
        <v>0</v>
      </c>
    </row>
    <row r="134" spans="1:7" ht="21" customHeight="1">
      <c r="A134" s="185"/>
      <c r="B134" s="16" t="s">
        <v>33</v>
      </c>
      <c r="C134" s="15" t="s">
        <v>24</v>
      </c>
      <c r="D134" s="86" t="s">
        <v>55</v>
      </c>
      <c r="E134" s="86">
        <v>12</v>
      </c>
      <c r="F134" s="86"/>
      <c r="G134" s="87">
        <f t="shared" si="7"/>
        <v>0</v>
      </c>
    </row>
    <row r="135" spans="1:7" ht="21" customHeight="1" thickBot="1">
      <c r="A135" s="186"/>
      <c r="B135" s="19" t="s">
        <v>47</v>
      </c>
      <c r="C135" s="20" t="s">
        <v>24</v>
      </c>
      <c r="D135" s="100" t="s">
        <v>55</v>
      </c>
      <c r="E135" s="100">
        <v>368</v>
      </c>
      <c r="F135" s="100"/>
      <c r="G135" s="101">
        <f t="shared" si="7"/>
        <v>0</v>
      </c>
    </row>
    <row r="136" spans="1:9" ht="21" customHeight="1" thickBot="1" thickTop="1">
      <c r="A136" s="30">
        <v>7</v>
      </c>
      <c r="B136" s="154" t="s">
        <v>23</v>
      </c>
      <c r="C136" s="124"/>
      <c r="D136" s="125"/>
      <c r="E136" s="126"/>
      <c r="F136" s="122"/>
      <c r="G136" s="127">
        <v>0</v>
      </c>
      <c r="I136" s="146"/>
    </row>
    <row r="137" spans="1:7" ht="21" customHeight="1" thickBot="1" thickTop="1">
      <c r="A137" s="41"/>
      <c r="B137" s="11" t="s">
        <v>28</v>
      </c>
      <c r="C137" s="11"/>
      <c r="D137" s="11"/>
      <c r="E137" s="11"/>
      <c r="F137" s="11"/>
      <c r="G137" s="42">
        <f>G87+G96+G110+G117+G123+G129+G136</f>
        <v>0</v>
      </c>
    </row>
    <row r="138" spans="1:7" ht="21" customHeight="1" thickBot="1" thickTop="1">
      <c r="A138" s="41"/>
      <c r="B138" s="11" t="s">
        <v>29</v>
      </c>
      <c r="C138" s="11"/>
      <c r="D138" s="11"/>
      <c r="E138" s="11"/>
      <c r="F138" s="11"/>
      <c r="G138" s="42">
        <f>G85+G137</f>
        <v>0</v>
      </c>
    </row>
    <row r="139" spans="1:7" ht="21" customHeight="1" thickBot="1" thickTop="1">
      <c r="A139" s="41"/>
      <c r="B139" s="11" t="s">
        <v>145</v>
      </c>
      <c r="C139" s="43">
        <v>0.1</v>
      </c>
      <c r="D139" s="11"/>
      <c r="E139" s="11"/>
      <c r="F139" s="11"/>
      <c r="G139" s="42">
        <f>G138*C139</f>
        <v>0</v>
      </c>
    </row>
    <row r="140" spans="1:7" ht="21" customHeight="1" thickBot="1" thickTop="1">
      <c r="A140" s="41"/>
      <c r="B140" s="11" t="s">
        <v>2</v>
      </c>
      <c r="C140" s="43"/>
      <c r="D140" s="11"/>
      <c r="E140" s="11"/>
      <c r="F140" s="11"/>
      <c r="G140" s="42">
        <f>SUM(G138:G139)</f>
        <v>0</v>
      </c>
    </row>
    <row r="141" spans="1:7" ht="21" customHeight="1" thickBot="1" thickTop="1">
      <c r="A141" s="41"/>
      <c r="B141" s="11" t="s">
        <v>146</v>
      </c>
      <c r="C141" s="43">
        <v>0.08</v>
      </c>
      <c r="D141" s="11"/>
      <c r="E141" s="11"/>
      <c r="F141" s="11"/>
      <c r="G141" s="42">
        <f>G140*C141</f>
        <v>0</v>
      </c>
    </row>
    <row r="142" spans="1:7" ht="21" customHeight="1" thickBot="1" thickTop="1">
      <c r="A142" s="41"/>
      <c r="B142" s="11" t="s">
        <v>8</v>
      </c>
      <c r="C142" s="11"/>
      <c r="D142" s="11"/>
      <c r="E142" s="11"/>
      <c r="F142" s="11"/>
      <c r="G142" s="42">
        <f>SUM(G140:G141)</f>
        <v>0</v>
      </c>
    </row>
    <row r="143" spans="1:7" ht="21" customHeight="1" thickBot="1" thickTop="1">
      <c r="A143" s="183" t="s">
        <v>111</v>
      </c>
      <c r="B143" s="183"/>
      <c r="C143" s="183"/>
      <c r="D143" s="183"/>
      <c r="E143" s="183"/>
      <c r="F143" s="183"/>
      <c r="G143" s="183"/>
    </row>
    <row r="144" spans="1:7" ht="21" customHeight="1" thickTop="1">
      <c r="A144" s="188" t="s">
        <v>18</v>
      </c>
      <c r="B144" s="190" t="s">
        <v>0</v>
      </c>
      <c r="C144" s="192" t="s">
        <v>1</v>
      </c>
      <c r="D144" s="194" t="s">
        <v>12</v>
      </c>
      <c r="E144" s="194"/>
      <c r="F144" s="195" t="s">
        <v>13</v>
      </c>
      <c r="G144" s="196"/>
    </row>
    <row r="145" spans="1:7" ht="51.75" customHeight="1" thickBot="1">
      <c r="A145" s="189"/>
      <c r="B145" s="191"/>
      <c r="C145" s="193"/>
      <c r="D145" s="26" t="s">
        <v>16</v>
      </c>
      <c r="E145" s="10" t="s">
        <v>15</v>
      </c>
      <c r="F145" s="10" t="s">
        <v>14</v>
      </c>
      <c r="G145" s="28" t="s">
        <v>15</v>
      </c>
    </row>
    <row r="146" spans="1:7" ht="21" customHeight="1" thickBot="1" thickTop="1">
      <c r="A146" s="5">
        <v>1</v>
      </c>
      <c r="B146" s="156">
        <v>2</v>
      </c>
      <c r="C146" s="6">
        <v>3</v>
      </c>
      <c r="D146" s="8">
        <v>4</v>
      </c>
      <c r="E146" s="7">
        <v>5</v>
      </c>
      <c r="F146" s="8">
        <v>6</v>
      </c>
      <c r="G146" s="29">
        <v>7</v>
      </c>
    </row>
    <row r="147" spans="1:7" ht="21" customHeight="1" thickBot="1" thickTop="1">
      <c r="A147" s="34"/>
      <c r="B147" s="40" t="s">
        <v>26</v>
      </c>
      <c r="C147" s="33"/>
      <c r="D147" s="36"/>
      <c r="E147" s="37"/>
      <c r="F147" s="36"/>
      <c r="G147" s="38"/>
    </row>
    <row r="148" spans="1:7" ht="21" customHeight="1" thickTop="1">
      <c r="A148" s="184">
        <v>1</v>
      </c>
      <c r="B148" s="103" t="s">
        <v>79</v>
      </c>
      <c r="C148" s="102" t="s">
        <v>66</v>
      </c>
      <c r="D148" s="104"/>
      <c r="E148" s="105">
        <v>3.05</v>
      </c>
      <c r="F148" s="104"/>
      <c r="G148" s="105">
        <f>G149+G150</f>
        <v>0</v>
      </c>
    </row>
    <row r="149" spans="1:7" ht="21" customHeight="1">
      <c r="A149" s="187"/>
      <c r="B149" s="77" t="s">
        <v>25</v>
      </c>
      <c r="C149" s="72" t="s">
        <v>4</v>
      </c>
      <c r="D149" s="78">
        <v>8.2</v>
      </c>
      <c r="E149" s="73">
        <f>E148*D149</f>
        <v>25.01</v>
      </c>
      <c r="F149" s="78"/>
      <c r="G149" s="73">
        <f>E149*F149</f>
        <v>0</v>
      </c>
    </row>
    <row r="150" spans="1:7" ht="21" customHeight="1" thickBot="1">
      <c r="A150" s="186"/>
      <c r="B150" s="76" t="s">
        <v>5</v>
      </c>
      <c r="C150" s="74" t="s">
        <v>3</v>
      </c>
      <c r="D150" s="75">
        <v>0.5</v>
      </c>
      <c r="E150" s="67">
        <f>E148*D150</f>
        <v>1.53</v>
      </c>
      <c r="F150" s="75"/>
      <c r="G150" s="67">
        <f>F150*E150</f>
        <v>0</v>
      </c>
    </row>
    <row r="151" spans="1:7" ht="31.5" customHeight="1" thickTop="1">
      <c r="A151" s="184">
        <v>2</v>
      </c>
      <c r="B151" s="103" t="s">
        <v>87</v>
      </c>
      <c r="C151" s="102" t="s">
        <v>66</v>
      </c>
      <c r="D151" s="104"/>
      <c r="E151" s="105">
        <v>3.05</v>
      </c>
      <c r="F151" s="104"/>
      <c r="G151" s="105">
        <f>G152+G153</f>
        <v>0</v>
      </c>
    </row>
    <row r="152" spans="1:7" ht="21" customHeight="1">
      <c r="A152" s="185"/>
      <c r="B152" s="77" t="s">
        <v>25</v>
      </c>
      <c r="C152" s="72" t="s">
        <v>4</v>
      </c>
      <c r="D152" s="78">
        <v>110</v>
      </c>
      <c r="E152" s="73">
        <f>E151*D152</f>
        <v>335.5</v>
      </c>
      <c r="F152" s="78"/>
      <c r="G152" s="73">
        <f>E152*F152</f>
        <v>0</v>
      </c>
    </row>
    <row r="153" spans="1:7" ht="21" customHeight="1" thickBot="1">
      <c r="A153" s="186"/>
      <c r="B153" s="76" t="s">
        <v>5</v>
      </c>
      <c r="C153" s="74" t="s">
        <v>3</v>
      </c>
      <c r="D153" s="75">
        <v>10.3</v>
      </c>
      <c r="E153" s="67">
        <f>E151*D153</f>
        <v>31.42</v>
      </c>
      <c r="F153" s="75"/>
      <c r="G153" s="67">
        <f>F153*E153</f>
        <v>0</v>
      </c>
    </row>
    <row r="154" spans="1:7" ht="30.75" customHeight="1" thickTop="1">
      <c r="A154" s="184">
        <v>3</v>
      </c>
      <c r="B154" s="128" t="s">
        <v>69</v>
      </c>
      <c r="C154" s="106" t="s">
        <v>67</v>
      </c>
      <c r="D154" s="104"/>
      <c r="E154" s="105">
        <v>9</v>
      </c>
      <c r="F154" s="104"/>
      <c r="G154" s="105">
        <f>SUM(G155)</f>
        <v>0</v>
      </c>
    </row>
    <row r="155" spans="1:7" ht="21" customHeight="1" thickBot="1">
      <c r="A155" s="186"/>
      <c r="B155" s="76" t="s">
        <v>36</v>
      </c>
      <c r="C155" s="79" t="s">
        <v>4</v>
      </c>
      <c r="D155" s="75">
        <v>2.13</v>
      </c>
      <c r="E155" s="67">
        <f>D155*E154</f>
        <v>19.17</v>
      </c>
      <c r="F155" s="75"/>
      <c r="G155" s="67">
        <f>F155*E155</f>
        <v>0</v>
      </c>
    </row>
    <row r="156" spans="1:7" ht="21" customHeight="1" thickBot="1" thickTop="1">
      <c r="A156" s="46">
        <v>4</v>
      </c>
      <c r="B156" s="107" t="s">
        <v>65</v>
      </c>
      <c r="C156" s="108" t="s">
        <v>35</v>
      </c>
      <c r="D156" s="70"/>
      <c r="E156" s="109">
        <v>5</v>
      </c>
      <c r="F156" s="110"/>
      <c r="G156" s="109">
        <f>F156*E156</f>
        <v>0</v>
      </c>
    </row>
    <row r="157" spans="1:7" ht="21" customHeight="1" thickBot="1" thickTop="1">
      <c r="A157" s="46"/>
      <c r="B157" s="11" t="s">
        <v>27</v>
      </c>
      <c r="C157" s="11"/>
      <c r="D157" s="11"/>
      <c r="E157" s="11"/>
      <c r="F157" s="11"/>
      <c r="G157" s="11">
        <f>G148+G151+G154+G156</f>
        <v>0</v>
      </c>
    </row>
    <row r="158" spans="1:7" ht="21" customHeight="1" thickBot="1" thickTop="1">
      <c r="A158" s="46"/>
      <c r="B158" s="71" t="s">
        <v>46</v>
      </c>
      <c r="C158" s="66"/>
      <c r="D158" s="68"/>
      <c r="E158" s="69"/>
      <c r="F158" s="68"/>
      <c r="G158" s="69"/>
    </row>
    <row r="159" spans="1:7" ht="21" customHeight="1" thickTop="1">
      <c r="A159" s="184">
        <v>1</v>
      </c>
      <c r="B159" s="103" t="s">
        <v>49</v>
      </c>
      <c r="C159" s="111" t="s">
        <v>9</v>
      </c>
      <c r="D159" s="112"/>
      <c r="E159" s="113">
        <v>1.5</v>
      </c>
      <c r="F159" s="114"/>
      <c r="G159" s="115">
        <f>G160+G161+G162+G163+G164+G165+G166+G167</f>
        <v>0</v>
      </c>
    </row>
    <row r="160" spans="1:7" ht="21" customHeight="1">
      <c r="A160" s="185"/>
      <c r="B160" s="16" t="s">
        <v>38</v>
      </c>
      <c r="C160" s="14" t="s">
        <v>4</v>
      </c>
      <c r="D160" s="80">
        <v>23.8</v>
      </c>
      <c r="E160" s="83">
        <f>E159*D160</f>
        <v>35.7</v>
      </c>
      <c r="F160" s="89"/>
      <c r="G160" s="90">
        <f aca="true" t="shared" si="8" ref="G160:G167">E160*F160</f>
        <v>0</v>
      </c>
    </row>
    <row r="161" spans="1:7" ht="21" customHeight="1">
      <c r="A161" s="185"/>
      <c r="B161" s="16" t="s">
        <v>10</v>
      </c>
      <c r="C161" s="14" t="s">
        <v>3</v>
      </c>
      <c r="D161" s="80">
        <v>2.1</v>
      </c>
      <c r="E161" s="84">
        <f>E159*D161</f>
        <v>3.15</v>
      </c>
      <c r="F161" s="91"/>
      <c r="G161" s="90">
        <f t="shared" si="8"/>
        <v>0</v>
      </c>
    </row>
    <row r="162" spans="1:7" ht="21" customHeight="1">
      <c r="A162" s="185"/>
      <c r="B162" s="16" t="s">
        <v>54</v>
      </c>
      <c r="C162" s="14" t="s">
        <v>9</v>
      </c>
      <c r="D162" s="80">
        <v>1.05</v>
      </c>
      <c r="E162" s="84">
        <f>E159*D162</f>
        <v>1.575</v>
      </c>
      <c r="F162" s="91"/>
      <c r="G162" s="90">
        <f t="shared" si="8"/>
        <v>0</v>
      </c>
    </row>
    <row r="163" spans="1:7" ht="21" customHeight="1">
      <c r="A163" s="185"/>
      <c r="B163" s="16" t="s">
        <v>39</v>
      </c>
      <c r="C163" s="14" t="s">
        <v>6</v>
      </c>
      <c r="D163" s="80">
        <v>1.96</v>
      </c>
      <c r="E163" s="129">
        <f>E159*D163</f>
        <v>2.94</v>
      </c>
      <c r="F163" s="89"/>
      <c r="G163" s="90">
        <f t="shared" si="8"/>
        <v>0</v>
      </c>
    </row>
    <row r="164" spans="1:7" ht="21" customHeight="1">
      <c r="A164" s="185"/>
      <c r="B164" s="16" t="s">
        <v>41</v>
      </c>
      <c r="C164" s="14" t="s">
        <v>11</v>
      </c>
      <c r="D164" s="80">
        <v>3.38</v>
      </c>
      <c r="E164" s="129">
        <f>E159*D164</f>
        <v>5.07</v>
      </c>
      <c r="F164" s="89"/>
      <c r="G164" s="90">
        <f t="shared" si="8"/>
        <v>0</v>
      </c>
    </row>
    <row r="165" spans="1:7" ht="21" customHeight="1">
      <c r="A165" s="185"/>
      <c r="B165" s="16" t="s">
        <v>50</v>
      </c>
      <c r="C165" s="14" t="s">
        <v>6</v>
      </c>
      <c r="D165" s="80">
        <v>4.38</v>
      </c>
      <c r="E165" s="129">
        <f>E159*D165</f>
        <v>6.57</v>
      </c>
      <c r="F165" s="89"/>
      <c r="G165" s="90">
        <f t="shared" si="8"/>
        <v>0</v>
      </c>
    </row>
    <row r="166" spans="1:7" ht="21" customHeight="1">
      <c r="A166" s="185"/>
      <c r="B166" s="16" t="s">
        <v>42</v>
      </c>
      <c r="C166" s="14" t="s">
        <v>6</v>
      </c>
      <c r="D166" s="80">
        <v>7.2</v>
      </c>
      <c r="E166" s="129">
        <f>E159*D166</f>
        <v>10.8</v>
      </c>
      <c r="F166" s="89"/>
      <c r="G166" s="90">
        <f t="shared" si="8"/>
        <v>0</v>
      </c>
    </row>
    <row r="167" spans="1:7" ht="21" customHeight="1" thickBot="1">
      <c r="A167" s="186"/>
      <c r="B167" s="19" t="s">
        <v>43</v>
      </c>
      <c r="C167" s="18" t="s">
        <v>3</v>
      </c>
      <c r="D167" s="81">
        <v>3.44</v>
      </c>
      <c r="E167" s="161">
        <f>E159*D167</f>
        <v>5.16</v>
      </c>
      <c r="F167" s="92"/>
      <c r="G167" s="93">
        <f t="shared" si="8"/>
        <v>0</v>
      </c>
    </row>
    <row r="168" spans="1:7" ht="30.75" customHeight="1" thickTop="1">
      <c r="A168" s="184">
        <v>2</v>
      </c>
      <c r="B168" s="103" t="s">
        <v>37</v>
      </c>
      <c r="C168" s="111" t="s">
        <v>30</v>
      </c>
      <c r="D168" s="112"/>
      <c r="E168" s="132">
        <v>3.05</v>
      </c>
      <c r="F168" s="116"/>
      <c r="G168" s="113">
        <f>G169+G170+G171+G172+G173+G174+G175+G176+G177+G178+G179+G180+G181</f>
        <v>0</v>
      </c>
    </row>
    <row r="169" spans="1:7" ht="21" customHeight="1">
      <c r="A169" s="185"/>
      <c r="B169" s="16" t="s">
        <v>38</v>
      </c>
      <c r="C169" s="14" t="s">
        <v>4</v>
      </c>
      <c r="D169" s="80">
        <v>127</v>
      </c>
      <c r="E169" s="129">
        <f>E168*D169</f>
        <v>387.35</v>
      </c>
      <c r="F169" s="96"/>
      <c r="G169" s="83">
        <f aca="true" t="shared" si="9" ref="G169:G181">E169*F169</f>
        <v>0</v>
      </c>
    </row>
    <row r="170" spans="1:7" ht="21" customHeight="1">
      <c r="A170" s="185"/>
      <c r="B170" s="16" t="s">
        <v>10</v>
      </c>
      <c r="C170" s="14" t="s">
        <v>3</v>
      </c>
      <c r="D170" s="80">
        <v>11.4</v>
      </c>
      <c r="E170" s="129">
        <f>E168*D170</f>
        <v>34.77</v>
      </c>
      <c r="F170" s="88"/>
      <c r="G170" s="83">
        <f t="shared" si="9"/>
        <v>0</v>
      </c>
    </row>
    <row r="171" spans="1:7" ht="21" customHeight="1">
      <c r="A171" s="185"/>
      <c r="B171" s="16" t="s">
        <v>70</v>
      </c>
      <c r="C171" s="14" t="s">
        <v>9</v>
      </c>
      <c r="D171" s="94" t="s">
        <v>55</v>
      </c>
      <c r="E171" s="129">
        <v>3.5</v>
      </c>
      <c r="F171" s="96"/>
      <c r="G171" s="83">
        <f t="shared" si="9"/>
        <v>0</v>
      </c>
    </row>
    <row r="172" spans="1:7" ht="21" customHeight="1">
      <c r="A172" s="185"/>
      <c r="B172" s="16" t="s">
        <v>71</v>
      </c>
      <c r="C172" s="14" t="s">
        <v>9</v>
      </c>
      <c r="D172" s="80" t="s">
        <v>55</v>
      </c>
      <c r="E172" s="129">
        <v>0.6</v>
      </c>
      <c r="F172" s="96"/>
      <c r="G172" s="83">
        <f t="shared" si="9"/>
        <v>0</v>
      </c>
    </row>
    <row r="173" spans="1:7" ht="21" customHeight="1">
      <c r="A173" s="185"/>
      <c r="B173" s="16" t="s">
        <v>72</v>
      </c>
      <c r="C173" s="14" t="s">
        <v>9</v>
      </c>
      <c r="D173" s="80" t="s">
        <v>55</v>
      </c>
      <c r="E173" s="129">
        <v>0.7</v>
      </c>
      <c r="F173" s="96"/>
      <c r="G173" s="83">
        <f t="shared" si="9"/>
        <v>0</v>
      </c>
    </row>
    <row r="174" spans="1:7" ht="21" customHeight="1">
      <c r="A174" s="185"/>
      <c r="B174" s="16" t="s">
        <v>73</v>
      </c>
      <c r="C174" s="14" t="s">
        <v>9</v>
      </c>
      <c r="D174" s="80" t="s">
        <v>55</v>
      </c>
      <c r="E174" s="129">
        <v>2.8</v>
      </c>
      <c r="F174" s="96"/>
      <c r="G174" s="83">
        <f t="shared" si="9"/>
        <v>0</v>
      </c>
    </row>
    <row r="175" spans="1:7" ht="21" customHeight="1">
      <c r="A175" s="185"/>
      <c r="B175" s="16" t="s">
        <v>80</v>
      </c>
      <c r="C175" s="14" t="s">
        <v>9</v>
      </c>
      <c r="D175" s="80" t="s">
        <v>55</v>
      </c>
      <c r="E175" s="129">
        <v>3</v>
      </c>
      <c r="F175" s="96"/>
      <c r="G175" s="83">
        <f t="shared" si="9"/>
        <v>0</v>
      </c>
    </row>
    <row r="176" spans="1:7" ht="21" customHeight="1">
      <c r="A176" s="185"/>
      <c r="B176" s="16" t="s">
        <v>91</v>
      </c>
      <c r="C176" s="14" t="s">
        <v>9</v>
      </c>
      <c r="D176" s="80" t="s">
        <v>55</v>
      </c>
      <c r="E176" s="129">
        <v>0.79</v>
      </c>
      <c r="F176" s="96"/>
      <c r="G176" s="83">
        <f t="shared" si="9"/>
        <v>0</v>
      </c>
    </row>
    <row r="177" spans="1:7" ht="21" customHeight="1">
      <c r="A177" s="185"/>
      <c r="B177" s="16" t="s">
        <v>39</v>
      </c>
      <c r="C177" s="14" t="s">
        <v>6</v>
      </c>
      <c r="D177" s="80">
        <v>17.5</v>
      </c>
      <c r="E177" s="129">
        <f>E168*D177</f>
        <v>53.38</v>
      </c>
      <c r="F177" s="96"/>
      <c r="G177" s="83">
        <f t="shared" si="9"/>
        <v>0</v>
      </c>
    </row>
    <row r="178" spans="1:7" ht="21" customHeight="1">
      <c r="A178" s="185"/>
      <c r="B178" s="16" t="s">
        <v>40</v>
      </c>
      <c r="C178" s="14" t="s">
        <v>6</v>
      </c>
      <c r="D178" s="80">
        <v>110</v>
      </c>
      <c r="E178" s="129">
        <f>E168*D178</f>
        <v>335.5</v>
      </c>
      <c r="F178" s="96"/>
      <c r="G178" s="83">
        <f t="shared" si="9"/>
        <v>0</v>
      </c>
    </row>
    <row r="179" spans="1:7" ht="21" customHeight="1">
      <c r="A179" s="185"/>
      <c r="B179" s="16" t="s">
        <v>41</v>
      </c>
      <c r="C179" s="14" t="s">
        <v>11</v>
      </c>
      <c r="D179" s="80">
        <v>52.5</v>
      </c>
      <c r="E179" s="129">
        <f>E168*D179</f>
        <v>160.13</v>
      </c>
      <c r="F179" s="96"/>
      <c r="G179" s="83">
        <f t="shared" si="9"/>
        <v>0</v>
      </c>
    </row>
    <row r="180" spans="1:7" ht="21" customHeight="1">
      <c r="A180" s="185"/>
      <c r="B180" s="16" t="s">
        <v>56</v>
      </c>
      <c r="C180" s="14" t="s">
        <v>6</v>
      </c>
      <c r="D180" s="80">
        <v>26</v>
      </c>
      <c r="E180" s="129">
        <f>E168*D180</f>
        <v>79.3</v>
      </c>
      <c r="F180" s="96"/>
      <c r="G180" s="83">
        <f t="shared" si="9"/>
        <v>0</v>
      </c>
    </row>
    <row r="181" spans="1:7" ht="21" customHeight="1" thickBot="1">
      <c r="A181" s="186"/>
      <c r="B181" s="19" t="s">
        <v>43</v>
      </c>
      <c r="C181" s="18" t="s">
        <v>3</v>
      </c>
      <c r="D181" s="81">
        <v>7.94</v>
      </c>
      <c r="E181" s="131">
        <f>E168*D181</f>
        <v>24.217</v>
      </c>
      <c r="F181" s="97"/>
      <c r="G181" s="98">
        <f t="shared" si="9"/>
        <v>0</v>
      </c>
    </row>
    <row r="182" spans="1:7" ht="21" customHeight="1" thickTop="1">
      <c r="A182" s="184">
        <v>3</v>
      </c>
      <c r="B182" s="119" t="s">
        <v>61</v>
      </c>
      <c r="C182" s="120" t="s">
        <v>30</v>
      </c>
      <c r="D182" s="117"/>
      <c r="E182" s="132">
        <v>3.05</v>
      </c>
      <c r="F182" s="114"/>
      <c r="G182" s="115">
        <f>G183+G184+G185+G186+G187+G188</f>
        <v>0</v>
      </c>
    </row>
    <row r="183" spans="1:7" ht="21" customHeight="1">
      <c r="A183" s="185"/>
      <c r="B183" s="16" t="s">
        <v>38</v>
      </c>
      <c r="C183" s="14" t="s">
        <v>4</v>
      </c>
      <c r="D183" s="80">
        <v>3.03</v>
      </c>
      <c r="E183" s="130">
        <f>E182*D183</f>
        <v>9.242</v>
      </c>
      <c r="F183" s="86"/>
      <c r="G183" s="87">
        <f aca="true" t="shared" si="10" ref="G183:G188">E183*F183</f>
        <v>0</v>
      </c>
    </row>
    <row r="184" spans="1:7" ht="21" customHeight="1">
      <c r="A184" s="185"/>
      <c r="B184" s="16" t="s">
        <v>5</v>
      </c>
      <c r="C184" s="14" t="s">
        <v>3</v>
      </c>
      <c r="D184" s="80">
        <v>0.41</v>
      </c>
      <c r="E184" s="130">
        <f>E182*D184</f>
        <v>1.251</v>
      </c>
      <c r="F184" s="99"/>
      <c r="G184" s="87">
        <f t="shared" si="10"/>
        <v>0</v>
      </c>
    </row>
    <row r="185" spans="1:7" ht="21" customHeight="1">
      <c r="A185" s="185"/>
      <c r="B185" s="16" t="s">
        <v>51</v>
      </c>
      <c r="C185" s="14" t="s">
        <v>6</v>
      </c>
      <c r="D185" s="80">
        <v>23.1</v>
      </c>
      <c r="E185" s="129">
        <f>E182*D185</f>
        <v>70.46</v>
      </c>
      <c r="F185" s="86"/>
      <c r="G185" s="87">
        <f t="shared" si="10"/>
        <v>0</v>
      </c>
    </row>
    <row r="186" spans="1:7" ht="21" customHeight="1">
      <c r="A186" s="185"/>
      <c r="B186" s="16" t="s">
        <v>52</v>
      </c>
      <c r="C186" s="14" t="s">
        <v>6</v>
      </c>
      <c r="D186" s="80">
        <v>5.8</v>
      </c>
      <c r="E186" s="129">
        <f>E182*D186</f>
        <v>17.69</v>
      </c>
      <c r="F186" s="86"/>
      <c r="G186" s="87">
        <f t="shared" si="10"/>
        <v>0</v>
      </c>
    </row>
    <row r="187" spans="1:7" ht="21" customHeight="1">
      <c r="A187" s="185"/>
      <c r="B187" s="16" t="s">
        <v>53</v>
      </c>
      <c r="C187" s="14" t="s">
        <v>6</v>
      </c>
      <c r="D187" s="80">
        <v>3.5</v>
      </c>
      <c r="E187" s="129">
        <f>E182*D187</f>
        <v>10.68</v>
      </c>
      <c r="F187" s="86"/>
      <c r="G187" s="87">
        <f t="shared" si="10"/>
        <v>0</v>
      </c>
    </row>
    <row r="188" spans="1:7" ht="21" customHeight="1" thickBot="1">
      <c r="A188" s="186"/>
      <c r="B188" s="19" t="s">
        <v>43</v>
      </c>
      <c r="C188" s="18" t="s">
        <v>3</v>
      </c>
      <c r="D188" s="81">
        <v>0.04</v>
      </c>
      <c r="E188" s="131">
        <f>E182*D188</f>
        <v>0.122</v>
      </c>
      <c r="F188" s="100"/>
      <c r="G188" s="101">
        <f t="shared" si="10"/>
        <v>0</v>
      </c>
    </row>
    <row r="189" spans="1:7" ht="21" customHeight="1" thickTop="1">
      <c r="A189" s="184">
        <v>4</v>
      </c>
      <c r="B189" s="103" t="s">
        <v>62</v>
      </c>
      <c r="C189" s="111" t="s">
        <v>68</v>
      </c>
      <c r="D189" s="112"/>
      <c r="E189" s="132">
        <v>3.05</v>
      </c>
      <c r="F189" s="121"/>
      <c r="G189" s="158">
        <f>G190+G191+G192+G193+G194</f>
        <v>0</v>
      </c>
    </row>
    <row r="190" spans="1:7" ht="21" customHeight="1">
      <c r="A190" s="185"/>
      <c r="B190" s="56" t="s">
        <v>38</v>
      </c>
      <c r="C190" s="14" t="s">
        <v>4</v>
      </c>
      <c r="D190" s="80">
        <v>83</v>
      </c>
      <c r="E190" s="134">
        <f>E189*D190</f>
        <v>253.15</v>
      </c>
      <c r="F190" s="15"/>
      <c r="G190" s="87">
        <f>E190*F190</f>
        <v>0</v>
      </c>
    </row>
    <row r="191" spans="1:7" ht="21" customHeight="1">
      <c r="A191" s="185"/>
      <c r="B191" s="56" t="s">
        <v>5</v>
      </c>
      <c r="C191" s="14" t="s">
        <v>3</v>
      </c>
      <c r="D191" s="80">
        <v>0.41</v>
      </c>
      <c r="E191" s="135">
        <f>E189*D191</f>
        <v>1.251</v>
      </c>
      <c r="F191" s="17"/>
      <c r="G191" s="87">
        <f>E191*F191</f>
        <v>0</v>
      </c>
    </row>
    <row r="192" spans="1:7" ht="21" customHeight="1">
      <c r="A192" s="185"/>
      <c r="B192" s="56" t="s">
        <v>74</v>
      </c>
      <c r="C192" s="14" t="s">
        <v>11</v>
      </c>
      <c r="D192" s="80">
        <v>115</v>
      </c>
      <c r="E192" s="133">
        <f>E189*D192</f>
        <v>350.75</v>
      </c>
      <c r="F192" s="17"/>
      <c r="G192" s="133">
        <f>E192*F192</f>
        <v>0</v>
      </c>
    </row>
    <row r="193" spans="1:7" ht="21" customHeight="1">
      <c r="A193" s="185"/>
      <c r="B193" s="56" t="s">
        <v>86</v>
      </c>
      <c r="C193" s="14" t="s">
        <v>11</v>
      </c>
      <c r="D193" s="80" t="s">
        <v>55</v>
      </c>
      <c r="E193" s="133">
        <v>25</v>
      </c>
      <c r="F193" s="17"/>
      <c r="G193" s="133">
        <f>E193*F193</f>
        <v>0</v>
      </c>
    </row>
    <row r="194" spans="1:7" ht="21" customHeight="1" thickBot="1">
      <c r="A194" s="186"/>
      <c r="B194" s="57" t="s">
        <v>43</v>
      </c>
      <c r="C194" s="18" t="s">
        <v>3</v>
      </c>
      <c r="D194" s="81">
        <v>7.8</v>
      </c>
      <c r="E194" s="136">
        <f>E189*D194</f>
        <v>23.79</v>
      </c>
      <c r="F194" s="20"/>
      <c r="G194" s="101">
        <f>E194*F194</f>
        <v>0</v>
      </c>
    </row>
    <row r="195" spans="1:7" ht="30" customHeight="1" thickTop="1">
      <c r="A195" s="184">
        <v>5</v>
      </c>
      <c r="B195" s="147" t="s">
        <v>85</v>
      </c>
      <c r="C195" s="111" t="s">
        <v>75</v>
      </c>
      <c r="D195" s="117"/>
      <c r="E195" s="132">
        <v>0.12</v>
      </c>
      <c r="F195" s="114"/>
      <c r="G195" s="115">
        <f>G196+G197+G198+G199+G200+G201</f>
        <v>0</v>
      </c>
    </row>
    <row r="196" spans="1:7" ht="21" customHeight="1">
      <c r="A196" s="185"/>
      <c r="B196" s="16" t="s">
        <v>25</v>
      </c>
      <c r="C196" s="14" t="s">
        <v>4</v>
      </c>
      <c r="D196" s="148">
        <v>101</v>
      </c>
      <c r="E196" s="134">
        <f>E195*D196</f>
        <v>12.12</v>
      </c>
      <c r="F196" s="149"/>
      <c r="G196" s="144">
        <f>F196*E196</f>
        <v>0</v>
      </c>
    </row>
    <row r="197" spans="1:7" ht="21" customHeight="1">
      <c r="A197" s="185"/>
      <c r="B197" s="16" t="s">
        <v>76</v>
      </c>
      <c r="C197" s="14" t="s">
        <v>3</v>
      </c>
      <c r="D197" s="148">
        <v>2.7</v>
      </c>
      <c r="E197" s="134">
        <f>E195*D197</f>
        <v>0.32</v>
      </c>
      <c r="F197" s="150"/>
      <c r="G197" s="144">
        <f>F197*E197</f>
        <v>0</v>
      </c>
    </row>
    <row r="198" spans="1:7" ht="21" customHeight="1">
      <c r="A198" s="185"/>
      <c r="B198" s="16" t="s">
        <v>81</v>
      </c>
      <c r="C198" s="14" t="s">
        <v>82</v>
      </c>
      <c r="D198" s="148">
        <v>4.1</v>
      </c>
      <c r="E198" s="134">
        <f>E195*D198</f>
        <v>0.49</v>
      </c>
      <c r="F198" s="150"/>
      <c r="G198" s="144">
        <f>E198*F198</f>
        <v>0</v>
      </c>
    </row>
    <row r="199" spans="1:7" ht="21" customHeight="1">
      <c r="A199" s="185"/>
      <c r="B199" s="16" t="s">
        <v>83</v>
      </c>
      <c r="C199" s="14" t="s">
        <v>9</v>
      </c>
      <c r="D199" s="148">
        <v>2.12</v>
      </c>
      <c r="E199" s="134">
        <f>E195*D199</f>
        <v>0.25</v>
      </c>
      <c r="F199" s="150"/>
      <c r="G199" s="144">
        <f>E199*F199</f>
        <v>0</v>
      </c>
    </row>
    <row r="200" spans="1:7" ht="21" customHeight="1">
      <c r="A200" s="185"/>
      <c r="B200" s="16" t="s">
        <v>84</v>
      </c>
      <c r="C200" s="14" t="s">
        <v>9</v>
      </c>
      <c r="D200" s="148">
        <v>0.26</v>
      </c>
      <c r="E200" s="134">
        <f>E195*D200</f>
        <v>0.03</v>
      </c>
      <c r="F200" s="150"/>
      <c r="G200" s="144">
        <f>E200*F200</f>
        <v>0</v>
      </c>
    </row>
    <row r="201" spans="1:7" ht="21" customHeight="1" thickBot="1">
      <c r="A201" s="186"/>
      <c r="B201" s="19" t="s">
        <v>43</v>
      </c>
      <c r="C201" s="18" t="s">
        <v>9</v>
      </c>
      <c r="D201" s="151">
        <v>0.3</v>
      </c>
      <c r="E201" s="152">
        <f>E195*D201</f>
        <v>0.036</v>
      </c>
      <c r="F201" s="153"/>
      <c r="G201" s="145">
        <f>F201*E201</f>
        <v>0</v>
      </c>
    </row>
    <row r="202" spans="1:7" ht="21" customHeight="1" thickTop="1">
      <c r="A202" s="184">
        <v>6</v>
      </c>
      <c r="B202" s="103" t="s">
        <v>57</v>
      </c>
      <c r="C202" s="111" t="s">
        <v>7</v>
      </c>
      <c r="D202" s="112"/>
      <c r="E202" s="113">
        <v>2</v>
      </c>
      <c r="F202" s="114"/>
      <c r="G202" s="115">
        <f>G203+G204+G205+G206+G207</f>
        <v>0</v>
      </c>
    </row>
    <row r="203" spans="1:7" ht="21" customHeight="1">
      <c r="A203" s="185"/>
      <c r="B203" s="16" t="s">
        <v>38</v>
      </c>
      <c r="C203" s="14" t="s">
        <v>4</v>
      </c>
      <c r="D203" s="80">
        <v>6.03</v>
      </c>
      <c r="E203" s="134">
        <f>E202*D203</f>
        <v>12.06</v>
      </c>
      <c r="F203" s="96"/>
      <c r="G203" s="83">
        <f>E203*F203</f>
        <v>0</v>
      </c>
    </row>
    <row r="204" spans="1:7" ht="21" customHeight="1">
      <c r="A204" s="185"/>
      <c r="B204" s="16" t="s">
        <v>10</v>
      </c>
      <c r="C204" s="14" t="s">
        <v>3</v>
      </c>
      <c r="D204" s="80">
        <v>0.33</v>
      </c>
      <c r="E204" s="134">
        <f>E202*D204</f>
        <v>0.66</v>
      </c>
      <c r="F204" s="88"/>
      <c r="G204" s="83">
        <f>E204*F204</f>
        <v>0</v>
      </c>
    </row>
    <row r="205" spans="1:7" ht="30" customHeight="1">
      <c r="A205" s="185"/>
      <c r="B205" s="35" t="s">
        <v>58</v>
      </c>
      <c r="C205" s="14" t="s">
        <v>59</v>
      </c>
      <c r="D205" s="94" t="s">
        <v>55</v>
      </c>
      <c r="E205" s="129">
        <v>1.28</v>
      </c>
      <c r="F205" s="95"/>
      <c r="G205" s="82">
        <f>E205*F205</f>
        <v>0</v>
      </c>
    </row>
    <row r="206" spans="1:7" ht="21" customHeight="1">
      <c r="A206" s="185"/>
      <c r="B206" s="16" t="s">
        <v>60</v>
      </c>
      <c r="C206" s="14" t="s">
        <v>9</v>
      </c>
      <c r="D206" s="80">
        <v>0.06</v>
      </c>
      <c r="E206" s="134">
        <f>E202*D206</f>
        <v>0.12</v>
      </c>
      <c r="F206" s="96"/>
      <c r="G206" s="83">
        <f>E206*F206</f>
        <v>0</v>
      </c>
    </row>
    <row r="207" spans="1:7" ht="21" customHeight="1" thickBot="1">
      <c r="A207" s="186"/>
      <c r="B207" s="19" t="s">
        <v>43</v>
      </c>
      <c r="C207" s="18" t="s">
        <v>3</v>
      </c>
      <c r="D207" s="81">
        <v>0.5</v>
      </c>
      <c r="E207" s="136">
        <f>E202*D207</f>
        <v>1</v>
      </c>
      <c r="F207" s="97"/>
      <c r="G207" s="98">
        <f>E207*F207</f>
        <v>0</v>
      </c>
    </row>
    <row r="208" spans="1:7" ht="36" customHeight="1" thickTop="1">
      <c r="A208" s="184">
        <v>7</v>
      </c>
      <c r="B208" s="118" t="s">
        <v>44</v>
      </c>
      <c r="C208" s="155" t="s">
        <v>34</v>
      </c>
      <c r="D208" s="114"/>
      <c r="E208" s="114">
        <v>1.02</v>
      </c>
      <c r="F208" s="114"/>
      <c r="G208" s="115">
        <f>G209+G210+G211+G212+G213+G214</f>
        <v>0</v>
      </c>
    </row>
    <row r="209" spans="1:7" ht="21" customHeight="1">
      <c r="A209" s="185"/>
      <c r="B209" s="16" t="s">
        <v>25</v>
      </c>
      <c r="C209" s="15" t="s">
        <v>4</v>
      </c>
      <c r="D209" s="86">
        <v>28.6</v>
      </c>
      <c r="E209" s="86">
        <f>E208*D209</f>
        <v>29.17</v>
      </c>
      <c r="F209" s="86"/>
      <c r="G209" s="87">
        <f aca="true" t="shared" si="11" ref="G209:G214">E209*F209</f>
        <v>0</v>
      </c>
    </row>
    <row r="210" spans="1:7" ht="21" customHeight="1">
      <c r="A210" s="185"/>
      <c r="B210" s="16" t="s">
        <v>10</v>
      </c>
      <c r="C210" s="15" t="s">
        <v>3</v>
      </c>
      <c r="D210" s="86">
        <v>0.41</v>
      </c>
      <c r="E210" s="86">
        <f>E208*D210</f>
        <v>0.42</v>
      </c>
      <c r="F210" s="86"/>
      <c r="G210" s="87">
        <f t="shared" si="11"/>
        <v>0</v>
      </c>
    </row>
    <row r="211" spans="1:7" ht="21" customHeight="1">
      <c r="A211" s="185"/>
      <c r="B211" s="16" t="s">
        <v>90</v>
      </c>
      <c r="C211" s="15" t="s">
        <v>31</v>
      </c>
      <c r="D211" s="86" t="s">
        <v>55</v>
      </c>
      <c r="E211" s="86">
        <v>66</v>
      </c>
      <c r="F211" s="86"/>
      <c r="G211" s="87">
        <f t="shared" si="11"/>
        <v>0</v>
      </c>
    </row>
    <row r="212" spans="1:7" ht="21" customHeight="1">
      <c r="A212" s="185"/>
      <c r="B212" s="16" t="s">
        <v>32</v>
      </c>
      <c r="C212" s="15" t="s">
        <v>31</v>
      </c>
      <c r="D212" s="86" t="s">
        <v>55</v>
      </c>
      <c r="E212" s="86">
        <v>36</v>
      </c>
      <c r="F212" s="86"/>
      <c r="G212" s="87">
        <f t="shared" si="11"/>
        <v>0</v>
      </c>
    </row>
    <row r="213" spans="1:7" ht="21" customHeight="1">
      <c r="A213" s="185"/>
      <c r="B213" s="16" t="s">
        <v>33</v>
      </c>
      <c r="C213" s="15" t="s">
        <v>24</v>
      </c>
      <c r="D213" s="86" t="s">
        <v>55</v>
      </c>
      <c r="E213" s="86">
        <v>6</v>
      </c>
      <c r="F213" s="86"/>
      <c r="G213" s="87">
        <f t="shared" si="11"/>
        <v>0</v>
      </c>
    </row>
    <row r="214" spans="1:7" ht="21" customHeight="1" thickBot="1">
      <c r="A214" s="186"/>
      <c r="B214" s="19" t="s">
        <v>47</v>
      </c>
      <c r="C214" s="20" t="s">
        <v>24</v>
      </c>
      <c r="D214" s="100" t="s">
        <v>55</v>
      </c>
      <c r="E214" s="100">
        <v>330</v>
      </c>
      <c r="F214" s="100"/>
      <c r="G214" s="101">
        <f t="shared" si="11"/>
        <v>0</v>
      </c>
    </row>
    <row r="215" spans="1:9" ht="21" customHeight="1" thickBot="1" thickTop="1">
      <c r="A215" s="30">
        <v>8</v>
      </c>
      <c r="B215" s="123" t="s">
        <v>23</v>
      </c>
      <c r="C215" s="124"/>
      <c r="D215" s="125"/>
      <c r="E215" s="126"/>
      <c r="F215" s="122"/>
      <c r="G215" s="127">
        <v>0</v>
      </c>
      <c r="I215" s="146"/>
    </row>
    <row r="216" spans="1:7" ht="21" customHeight="1" thickBot="1" thickTop="1">
      <c r="A216" s="41"/>
      <c r="B216" s="11" t="s">
        <v>28</v>
      </c>
      <c r="C216" s="11"/>
      <c r="D216" s="11"/>
      <c r="E216" s="11"/>
      <c r="F216" s="11"/>
      <c r="G216" s="42">
        <f>G159+G168+G182+G189+G195+G202+G208+G215</f>
        <v>0</v>
      </c>
    </row>
    <row r="217" spans="1:7" ht="21" customHeight="1" thickBot="1" thickTop="1">
      <c r="A217" s="41"/>
      <c r="B217" s="11" t="s">
        <v>29</v>
      </c>
      <c r="C217" s="11"/>
      <c r="D217" s="11"/>
      <c r="E217" s="11"/>
      <c r="F217" s="11"/>
      <c r="G217" s="42">
        <f>G157+G216</f>
        <v>0</v>
      </c>
    </row>
    <row r="218" spans="1:7" ht="21" customHeight="1" thickBot="1" thickTop="1">
      <c r="A218" s="41"/>
      <c r="B218" s="11" t="s">
        <v>145</v>
      </c>
      <c r="C218" s="43">
        <v>0.1</v>
      </c>
      <c r="D218" s="11"/>
      <c r="E218" s="11"/>
      <c r="F218" s="11"/>
      <c r="G218" s="42">
        <f>G217*C218</f>
        <v>0</v>
      </c>
    </row>
    <row r="219" spans="1:7" ht="21" customHeight="1" thickBot="1" thickTop="1">
      <c r="A219" s="41"/>
      <c r="B219" s="11" t="s">
        <v>2</v>
      </c>
      <c r="C219" s="43"/>
      <c r="D219" s="11"/>
      <c r="E219" s="11"/>
      <c r="F219" s="11"/>
      <c r="G219" s="42">
        <f>SUM(G217:G218)</f>
        <v>0</v>
      </c>
    </row>
    <row r="220" spans="1:7" ht="21" customHeight="1" thickBot="1" thickTop="1">
      <c r="A220" s="41"/>
      <c r="B220" s="11" t="s">
        <v>146</v>
      </c>
      <c r="C220" s="43">
        <v>0.08</v>
      </c>
      <c r="D220" s="11"/>
      <c r="E220" s="11"/>
      <c r="F220" s="11"/>
      <c r="G220" s="42">
        <f>G219*C220</f>
        <v>0</v>
      </c>
    </row>
    <row r="221" spans="1:7" ht="21" customHeight="1" thickBot="1" thickTop="1">
      <c r="A221" s="41"/>
      <c r="B221" s="11" t="s">
        <v>8</v>
      </c>
      <c r="C221" s="11"/>
      <c r="D221" s="11"/>
      <c r="E221" s="11"/>
      <c r="F221" s="11"/>
      <c r="G221" s="42">
        <f>SUM(G219:G220)</f>
        <v>0</v>
      </c>
    </row>
    <row r="222" spans="1:7" ht="21" customHeight="1" thickBot="1" thickTop="1">
      <c r="A222" s="183" t="s">
        <v>107</v>
      </c>
      <c r="B222" s="183"/>
      <c r="C222" s="183"/>
      <c r="D222" s="183"/>
      <c r="E222" s="183"/>
      <c r="F222" s="183"/>
      <c r="G222" s="183"/>
    </row>
    <row r="223" spans="1:7" ht="21" customHeight="1" thickTop="1">
      <c r="A223" s="188" t="s">
        <v>18</v>
      </c>
      <c r="B223" s="190" t="s">
        <v>0</v>
      </c>
      <c r="C223" s="192" t="s">
        <v>1</v>
      </c>
      <c r="D223" s="194" t="s">
        <v>12</v>
      </c>
      <c r="E223" s="194"/>
      <c r="F223" s="195" t="s">
        <v>13</v>
      </c>
      <c r="G223" s="196"/>
    </row>
    <row r="224" spans="1:7" ht="52.5" customHeight="1" thickBot="1">
      <c r="A224" s="189"/>
      <c r="B224" s="191"/>
      <c r="C224" s="193"/>
      <c r="D224" s="26" t="s">
        <v>16</v>
      </c>
      <c r="E224" s="10" t="s">
        <v>15</v>
      </c>
      <c r="F224" s="10" t="s">
        <v>14</v>
      </c>
      <c r="G224" s="28" t="s">
        <v>15</v>
      </c>
    </row>
    <row r="225" spans="1:7" ht="21" customHeight="1" thickBot="1" thickTop="1">
      <c r="A225" s="5">
        <v>1</v>
      </c>
      <c r="B225" s="156">
        <v>2</v>
      </c>
      <c r="C225" s="6">
        <v>3</v>
      </c>
      <c r="D225" s="8">
        <v>4</v>
      </c>
      <c r="E225" s="7">
        <v>5</v>
      </c>
      <c r="F225" s="8">
        <v>6</v>
      </c>
      <c r="G225" s="29">
        <v>7</v>
      </c>
    </row>
    <row r="226" spans="1:7" ht="21" customHeight="1" thickBot="1" thickTop="1">
      <c r="A226" s="34"/>
      <c r="B226" s="40" t="s">
        <v>26</v>
      </c>
      <c r="C226" s="33"/>
      <c r="D226" s="36"/>
      <c r="E226" s="37"/>
      <c r="F226" s="36"/>
      <c r="G226" s="38"/>
    </row>
    <row r="227" spans="1:7" ht="21" customHeight="1" thickTop="1">
      <c r="A227" s="184">
        <v>1</v>
      </c>
      <c r="B227" s="103" t="s">
        <v>79</v>
      </c>
      <c r="C227" s="102" t="s">
        <v>66</v>
      </c>
      <c r="D227" s="104"/>
      <c r="E227" s="105">
        <v>3.13</v>
      </c>
      <c r="F227" s="104"/>
      <c r="G227" s="105">
        <f>G228+G229</f>
        <v>0</v>
      </c>
    </row>
    <row r="228" spans="1:7" ht="21" customHeight="1">
      <c r="A228" s="187"/>
      <c r="B228" s="77" t="s">
        <v>25</v>
      </c>
      <c r="C228" s="72" t="s">
        <v>4</v>
      </c>
      <c r="D228" s="78">
        <v>8.2</v>
      </c>
      <c r="E228" s="73">
        <f>E227*D228</f>
        <v>25.67</v>
      </c>
      <c r="F228" s="78"/>
      <c r="G228" s="73">
        <f>E228*F228</f>
        <v>0</v>
      </c>
    </row>
    <row r="229" spans="1:7" ht="21" customHeight="1" thickBot="1">
      <c r="A229" s="186"/>
      <c r="B229" s="76" t="s">
        <v>5</v>
      </c>
      <c r="C229" s="74" t="s">
        <v>3</v>
      </c>
      <c r="D229" s="75">
        <v>0.5</v>
      </c>
      <c r="E229" s="67">
        <f>E227*D229</f>
        <v>1.57</v>
      </c>
      <c r="F229" s="75"/>
      <c r="G229" s="67">
        <f>F229*E229</f>
        <v>0</v>
      </c>
    </row>
    <row r="230" spans="1:7" ht="30.75" customHeight="1" thickTop="1">
      <c r="A230" s="184">
        <v>2</v>
      </c>
      <c r="B230" s="103" t="s">
        <v>87</v>
      </c>
      <c r="C230" s="102" t="s">
        <v>66</v>
      </c>
      <c r="D230" s="104"/>
      <c r="E230" s="105">
        <v>3.13</v>
      </c>
      <c r="F230" s="104"/>
      <c r="G230" s="105">
        <f>G231+G232</f>
        <v>0</v>
      </c>
    </row>
    <row r="231" spans="1:7" ht="21" customHeight="1">
      <c r="A231" s="185"/>
      <c r="B231" s="77" t="s">
        <v>25</v>
      </c>
      <c r="C231" s="72" t="s">
        <v>4</v>
      </c>
      <c r="D231" s="78">
        <v>110</v>
      </c>
      <c r="E231" s="73">
        <f>E230*D231</f>
        <v>344.3</v>
      </c>
      <c r="F231" s="78"/>
      <c r="G231" s="73">
        <f>E231*F231</f>
        <v>0</v>
      </c>
    </row>
    <row r="232" spans="1:7" ht="21" customHeight="1" thickBot="1">
      <c r="A232" s="186"/>
      <c r="B232" s="76" t="s">
        <v>5</v>
      </c>
      <c r="C232" s="74" t="s">
        <v>3</v>
      </c>
      <c r="D232" s="75">
        <v>10.3</v>
      </c>
      <c r="E232" s="67">
        <f>E230*D232</f>
        <v>32.24</v>
      </c>
      <c r="F232" s="75"/>
      <c r="G232" s="67">
        <f>F232*E232</f>
        <v>0</v>
      </c>
    </row>
    <row r="233" spans="1:7" ht="27.75" customHeight="1" thickTop="1">
      <c r="A233" s="184">
        <v>3</v>
      </c>
      <c r="B233" s="128" t="s">
        <v>69</v>
      </c>
      <c r="C233" s="106" t="s">
        <v>67</v>
      </c>
      <c r="D233" s="104"/>
      <c r="E233" s="105">
        <v>9</v>
      </c>
      <c r="F233" s="104"/>
      <c r="G233" s="105">
        <f>SUM(G234)</f>
        <v>0</v>
      </c>
    </row>
    <row r="234" spans="1:7" ht="21" customHeight="1" thickBot="1">
      <c r="A234" s="186"/>
      <c r="B234" s="76" t="s">
        <v>36</v>
      </c>
      <c r="C234" s="79" t="s">
        <v>4</v>
      </c>
      <c r="D234" s="75">
        <v>2.13</v>
      </c>
      <c r="E234" s="67">
        <f>D234*E233</f>
        <v>19.17</v>
      </c>
      <c r="F234" s="75"/>
      <c r="G234" s="67">
        <f>F234*E234</f>
        <v>0</v>
      </c>
    </row>
    <row r="235" spans="1:7" ht="21" customHeight="1" thickBot="1" thickTop="1">
      <c r="A235" s="46">
        <v>4</v>
      </c>
      <c r="B235" s="107" t="s">
        <v>65</v>
      </c>
      <c r="C235" s="108" t="s">
        <v>35</v>
      </c>
      <c r="D235" s="70"/>
      <c r="E235" s="109">
        <v>5</v>
      </c>
      <c r="F235" s="110"/>
      <c r="G235" s="109">
        <f>F235*E235</f>
        <v>0</v>
      </c>
    </row>
    <row r="236" spans="1:7" ht="21" customHeight="1" thickBot="1" thickTop="1">
      <c r="A236" s="46"/>
      <c r="B236" s="11" t="s">
        <v>27</v>
      </c>
      <c r="C236" s="11"/>
      <c r="D236" s="11"/>
      <c r="E236" s="11"/>
      <c r="F236" s="11"/>
      <c r="G236" s="11">
        <f>G227+G230+G233+G235</f>
        <v>0</v>
      </c>
    </row>
    <row r="237" spans="1:7" ht="21" customHeight="1" thickBot="1" thickTop="1">
      <c r="A237" s="46"/>
      <c r="B237" s="71" t="s">
        <v>46</v>
      </c>
      <c r="C237" s="66"/>
      <c r="D237" s="68"/>
      <c r="E237" s="69"/>
      <c r="F237" s="68"/>
      <c r="G237" s="69"/>
    </row>
    <row r="238" spans="1:7" ht="21" customHeight="1" thickTop="1">
      <c r="A238" s="184">
        <v>1</v>
      </c>
      <c r="B238" s="103" t="s">
        <v>49</v>
      </c>
      <c r="C238" s="111" t="s">
        <v>9</v>
      </c>
      <c r="D238" s="112"/>
      <c r="E238" s="113">
        <v>2.6</v>
      </c>
      <c r="F238" s="114"/>
      <c r="G238" s="115">
        <f>G239+G240+G241+G242+G243+G244+G245+G246</f>
        <v>0</v>
      </c>
    </row>
    <row r="239" spans="1:7" ht="21" customHeight="1">
      <c r="A239" s="185"/>
      <c r="B239" s="16" t="s">
        <v>38</v>
      </c>
      <c r="C239" s="14" t="s">
        <v>4</v>
      </c>
      <c r="D239" s="80">
        <v>23.8</v>
      </c>
      <c r="E239" s="83">
        <f>E238*D239</f>
        <v>61.88</v>
      </c>
      <c r="F239" s="89"/>
      <c r="G239" s="90">
        <f aca="true" t="shared" si="12" ref="G239:G246">E239*F239</f>
        <v>0</v>
      </c>
    </row>
    <row r="240" spans="1:7" ht="21" customHeight="1">
      <c r="A240" s="185"/>
      <c r="B240" s="16" t="s">
        <v>10</v>
      </c>
      <c r="C240" s="14" t="s">
        <v>3</v>
      </c>
      <c r="D240" s="80">
        <v>2.1</v>
      </c>
      <c r="E240" s="129">
        <f>E238*D240</f>
        <v>5.46</v>
      </c>
      <c r="F240" s="91"/>
      <c r="G240" s="90">
        <f t="shared" si="12"/>
        <v>0</v>
      </c>
    </row>
    <row r="241" spans="1:7" ht="21" customHeight="1">
      <c r="A241" s="185"/>
      <c r="B241" s="16" t="s">
        <v>54</v>
      </c>
      <c r="C241" s="14" t="s">
        <v>9</v>
      </c>
      <c r="D241" s="80">
        <v>1.05</v>
      </c>
      <c r="E241" s="129">
        <f>E238*D241</f>
        <v>2.73</v>
      </c>
      <c r="F241" s="91"/>
      <c r="G241" s="90">
        <f t="shared" si="12"/>
        <v>0</v>
      </c>
    </row>
    <row r="242" spans="1:7" ht="21" customHeight="1">
      <c r="A242" s="185"/>
      <c r="B242" s="16" t="s">
        <v>39</v>
      </c>
      <c r="C242" s="14" t="s">
        <v>6</v>
      </c>
      <c r="D242" s="80">
        <v>1.96</v>
      </c>
      <c r="E242" s="130">
        <f>E238*D242</f>
        <v>5.096</v>
      </c>
      <c r="F242" s="89"/>
      <c r="G242" s="90">
        <f t="shared" si="12"/>
        <v>0</v>
      </c>
    </row>
    <row r="243" spans="1:7" ht="21" customHeight="1">
      <c r="A243" s="185"/>
      <c r="B243" s="16" t="s">
        <v>41</v>
      </c>
      <c r="C243" s="14" t="s">
        <v>11</v>
      </c>
      <c r="D243" s="80">
        <v>3.38</v>
      </c>
      <c r="E243" s="84">
        <f>E238*D243</f>
        <v>8.788</v>
      </c>
      <c r="F243" s="89"/>
      <c r="G243" s="90">
        <f t="shared" si="12"/>
        <v>0</v>
      </c>
    </row>
    <row r="244" spans="1:7" ht="21" customHeight="1">
      <c r="A244" s="185"/>
      <c r="B244" s="16" t="s">
        <v>50</v>
      </c>
      <c r="C244" s="14" t="s">
        <v>6</v>
      </c>
      <c r="D244" s="80">
        <v>4.38</v>
      </c>
      <c r="E244" s="84">
        <f>E238*D244</f>
        <v>11.388</v>
      </c>
      <c r="F244" s="89"/>
      <c r="G244" s="90">
        <f t="shared" si="12"/>
        <v>0</v>
      </c>
    </row>
    <row r="245" spans="1:7" ht="21" customHeight="1">
      <c r="A245" s="185"/>
      <c r="B245" s="16" t="s">
        <v>42</v>
      </c>
      <c r="C245" s="14" t="s">
        <v>6</v>
      </c>
      <c r="D245" s="80">
        <v>7.2</v>
      </c>
      <c r="E245" s="129">
        <f>E238*D245</f>
        <v>18.72</v>
      </c>
      <c r="F245" s="89"/>
      <c r="G245" s="90">
        <f t="shared" si="12"/>
        <v>0</v>
      </c>
    </row>
    <row r="246" spans="1:7" ht="21" customHeight="1" thickBot="1">
      <c r="A246" s="186"/>
      <c r="B246" s="19" t="s">
        <v>43</v>
      </c>
      <c r="C246" s="18" t="s">
        <v>3</v>
      </c>
      <c r="D246" s="81">
        <v>3.44</v>
      </c>
      <c r="E246" s="85">
        <f>E238*D246</f>
        <v>8.944</v>
      </c>
      <c r="F246" s="92"/>
      <c r="G246" s="93">
        <f t="shared" si="12"/>
        <v>0</v>
      </c>
    </row>
    <row r="247" spans="1:7" ht="28.5" customHeight="1" thickTop="1">
      <c r="A247" s="184">
        <v>2</v>
      </c>
      <c r="B247" s="103" t="s">
        <v>37</v>
      </c>
      <c r="C247" s="111" t="s">
        <v>30</v>
      </c>
      <c r="D247" s="112"/>
      <c r="E247" s="132">
        <v>3.13</v>
      </c>
      <c r="F247" s="116"/>
      <c r="G247" s="113">
        <f>G248+G249+G250+G251+G252+G253+G254+G255+G256+G257+G258+G259+G260</f>
        <v>0</v>
      </c>
    </row>
    <row r="248" spans="1:7" ht="21" customHeight="1">
      <c r="A248" s="185"/>
      <c r="B248" s="16" t="s">
        <v>38</v>
      </c>
      <c r="C248" s="14" t="s">
        <v>4</v>
      </c>
      <c r="D248" s="80">
        <v>127</v>
      </c>
      <c r="E248" s="129">
        <f>E247*D248</f>
        <v>397.51</v>
      </c>
      <c r="F248" s="96"/>
      <c r="G248" s="83">
        <f aca="true" t="shared" si="13" ref="G248:G260">E248*F248</f>
        <v>0</v>
      </c>
    </row>
    <row r="249" spans="1:7" ht="21" customHeight="1">
      <c r="A249" s="185"/>
      <c r="B249" s="16" t="s">
        <v>10</v>
      </c>
      <c r="C249" s="14" t="s">
        <v>3</v>
      </c>
      <c r="D249" s="80">
        <v>11.4</v>
      </c>
      <c r="E249" s="129">
        <f>E247*D249</f>
        <v>35.68</v>
      </c>
      <c r="F249" s="88"/>
      <c r="G249" s="83">
        <f t="shared" si="13"/>
        <v>0</v>
      </c>
    </row>
    <row r="250" spans="1:7" ht="21" customHeight="1">
      <c r="A250" s="185"/>
      <c r="B250" s="16" t="s">
        <v>70</v>
      </c>
      <c r="C250" s="14" t="s">
        <v>9</v>
      </c>
      <c r="D250" s="94" t="s">
        <v>55</v>
      </c>
      <c r="E250" s="129">
        <v>3.7</v>
      </c>
      <c r="F250" s="96"/>
      <c r="G250" s="83">
        <f t="shared" si="13"/>
        <v>0</v>
      </c>
    </row>
    <row r="251" spans="1:7" ht="21" customHeight="1">
      <c r="A251" s="185"/>
      <c r="B251" s="16" t="s">
        <v>71</v>
      </c>
      <c r="C251" s="14" t="s">
        <v>9</v>
      </c>
      <c r="D251" s="80" t="s">
        <v>55</v>
      </c>
      <c r="E251" s="129">
        <v>0.9</v>
      </c>
      <c r="F251" s="96"/>
      <c r="G251" s="83">
        <f t="shared" si="13"/>
        <v>0</v>
      </c>
    </row>
    <row r="252" spans="1:7" ht="21" customHeight="1">
      <c r="A252" s="185"/>
      <c r="B252" s="16" t="s">
        <v>72</v>
      </c>
      <c r="C252" s="14" t="s">
        <v>9</v>
      </c>
      <c r="D252" s="80" t="s">
        <v>55</v>
      </c>
      <c r="E252" s="129">
        <v>0.85</v>
      </c>
      <c r="F252" s="96"/>
      <c r="G252" s="83">
        <f t="shared" si="13"/>
        <v>0</v>
      </c>
    </row>
    <row r="253" spans="1:7" ht="21" customHeight="1">
      <c r="A253" s="185"/>
      <c r="B253" s="16" t="s">
        <v>73</v>
      </c>
      <c r="C253" s="14" t="s">
        <v>9</v>
      </c>
      <c r="D253" s="80" t="s">
        <v>55</v>
      </c>
      <c r="E253" s="129">
        <v>2.8</v>
      </c>
      <c r="F253" s="96"/>
      <c r="G253" s="83">
        <f t="shared" si="13"/>
        <v>0</v>
      </c>
    </row>
    <row r="254" spans="1:7" ht="21" customHeight="1">
      <c r="A254" s="185"/>
      <c r="B254" s="16" t="s">
        <v>80</v>
      </c>
      <c r="C254" s="14" t="s">
        <v>9</v>
      </c>
      <c r="D254" s="80" t="s">
        <v>55</v>
      </c>
      <c r="E254" s="129">
        <v>2.5</v>
      </c>
      <c r="F254" s="96"/>
      <c r="G254" s="83">
        <f t="shared" si="13"/>
        <v>0</v>
      </c>
    </row>
    <row r="255" spans="1:7" ht="21" customHeight="1">
      <c r="A255" s="185"/>
      <c r="B255" s="16" t="s">
        <v>91</v>
      </c>
      <c r="C255" s="14" t="s">
        <v>9</v>
      </c>
      <c r="D255" s="80" t="s">
        <v>55</v>
      </c>
      <c r="E255" s="129">
        <v>0.66</v>
      </c>
      <c r="F255" s="96"/>
      <c r="G255" s="83">
        <f t="shared" si="13"/>
        <v>0</v>
      </c>
    </row>
    <row r="256" spans="1:7" ht="21" customHeight="1">
      <c r="A256" s="185"/>
      <c r="B256" s="16" t="s">
        <v>39</v>
      </c>
      <c r="C256" s="14" t="s">
        <v>6</v>
      </c>
      <c r="D256" s="80">
        <v>17.5</v>
      </c>
      <c r="E256" s="129">
        <f>E247*D256</f>
        <v>54.78</v>
      </c>
      <c r="F256" s="96"/>
      <c r="G256" s="83">
        <f t="shared" si="13"/>
        <v>0</v>
      </c>
    </row>
    <row r="257" spans="1:7" ht="21" customHeight="1">
      <c r="A257" s="185"/>
      <c r="B257" s="16" t="s">
        <v>40</v>
      </c>
      <c r="C257" s="14" t="s">
        <v>6</v>
      </c>
      <c r="D257" s="80">
        <v>110</v>
      </c>
      <c r="E257" s="129">
        <f>E247*D257</f>
        <v>344.3</v>
      </c>
      <c r="F257" s="96"/>
      <c r="G257" s="83">
        <f t="shared" si="13"/>
        <v>0</v>
      </c>
    </row>
    <row r="258" spans="1:7" ht="21" customHeight="1">
      <c r="A258" s="185"/>
      <c r="B258" s="16" t="s">
        <v>41</v>
      </c>
      <c r="C258" s="14" t="s">
        <v>11</v>
      </c>
      <c r="D258" s="80">
        <v>52.5</v>
      </c>
      <c r="E258" s="129">
        <f>E247*D258</f>
        <v>164.33</v>
      </c>
      <c r="F258" s="96"/>
      <c r="G258" s="83">
        <f t="shared" si="13"/>
        <v>0</v>
      </c>
    </row>
    <row r="259" spans="1:7" ht="21" customHeight="1">
      <c r="A259" s="185"/>
      <c r="B259" s="16" t="s">
        <v>56</v>
      </c>
      <c r="C259" s="14" t="s">
        <v>6</v>
      </c>
      <c r="D259" s="80">
        <v>26</v>
      </c>
      <c r="E259" s="129">
        <f>E247*D259</f>
        <v>81.38</v>
      </c>
      <c r="F259" s="96"/>
      <c r="G259" s="83">
        <f t="shared" si="13"/>
        <v>0</v>
      </c>
    </row>
    <row r="260" spans="1:7" ht="21" customHeight="1" thickBot="1">
      <c r="A260" s="186"/>
      <c r="B260" s="19" t="s">
        <v>43</v>
      </c>
      <c r="C260" s="18" t="s">
        <v>3</v>
      </c>
      <c r="D260" s="81">
        <v>7.94</v>
      </c>
      <c r="E260" s="131">
        <f>E247*D260</f>
        <v>24.852</v>
      </c>
      <c r="F260" s="97"/>
      <c r="G260" s="98">
        <f t="shared" si="13"/>
        <v>0</v>
      </c>
    </row>
    <row r="261" spans="1:7" ht="21" customHeight="1" thickTop="1">
      <c r="A261" s="184">
        <v>3</v>
      </c>
      <c r="B261" s="119" t="s">
        <v>61</v>
      </c>
      <c r="C261" s="120" t="s">
        <v>30</v>
      </c>
      <c r="D261" s="117"/>
      <c r="E261" s="132">
        <v>3.13</v>
      </c>
      <c r="F261" s="114"/>
      <c r="G261" s="115">
        <f>G262+G263+G264+G265+G266+G267</f>
        <v>0</v>
      </c>
    </row>
    <row r="262" spans="1:7" ht="21" customHeight="1">
      <c r="A262" s="185"/>
      <c r="B262" s="16" t="s">
        <v>38</v>
      </c>
      <c r="C262" s="14" t="s">
        <v>4</v>
      </c>
      <c r="D262" s="80">
        <v>3.03</v>
      </c>
      <c r="E262" s="130">
        <f>E261*D262</f>
        <v>9.484</v>
      </c>
      <c r="F262" s="86"/>
      <c r="G262" s="87">
        <f aca="true" t="shared" si="14" ref="G262:G267">E262*F262</f>
        <v>0</v>
      </c>
    </row>
    <row r="263" spans="1:7" ht="21" customHeight="1">
      <c r="A263" s="185"/>
      <c r="B263" s="16" t="s">
        <v>5</v>
      </c>
      <c r="C263" s="14" t="s">
        <v>3</v>
      </c>
      <c r="D263" s="80">
        <v>0.41</v>
      </c>
      <c r="E263" s="130">
        <f>E261*D263</f>
        <v>1.283</v>
      </c>
      <c r="F263" s="99"/>
      <c r="G263" s="87">
        <f t="shared" si="14"/>
        <v>0</v>
      </c>
    </row>
    <row r="264" spans="1:7" ht="21" customHeight="1">
      <c r="A264" s="185"/>
      <c r="B264" s="16" t="s">
        <v>51</v>
      </c>
      <c r="C264" s="14" t="s">
        <v>6</v>
      </c>
      <c r="D264" s="80">
        <v>23.1</v>
      </c>
      <c r="E264" s="129">
        <f>E261*D264</f>
        <v>72.3</v>
      </c>
      <c r="F264" s="86"/>
      <c r="G264" s="87">
        <f t="shared" si="14"/>
        <v>0</v>
      </c>
    </row>
    <row r="265" spans="1:7" ht="21" customHeight="1">
      <c r="A265" s="185"/>
      <c r="B265" s="16" t="s">
        <v>52</v>
      </c>
      <c r="C265" s="14" t="s">
        <v>6</v>
      </c>
      <c r="D265" s="80">
        <v>5.8</v>
      </c>
      <c r="E265" s="129">
        <f>E261*D265</f>
        <v>18.15</v>
      </c>
      <c r="F265" s="86"/>
      <c r="G265" s="87">
        <f t="shared" si="14"/>
        <v>0</v>
      </c>
    </row>
    <row r="266" spans="1:7" ht="21" customHeight="1">
      <c r="A266" s="185"/>
      <c r="B266" s="16" t="s">
        <v>53</v>
      </c>
      <c r="C266" s="14" t="s">
        <v>6</v>
      </c>
      <c r="D266" s="80">
        <v>3.5</v>
      </c>
      <c r="E266" s="129">
        <f>E261*D266</f>
        <v>10.96</v>
      </c>
      <c r="F266" s="86"/>
      <c r="G266" s="87">
        <f t="shared" si="14"/>
        <v>0</v>
      </c>
    </row>
    <row r="267" spans="1:7" ht="21" customHeight="1" thickBot="1">
      <c r="A267" s="186"/>
      <c r="B267" s="19" t="s">
        <v>43</v>
      </c>
      <c r="C267" s="18" t="s">
        <v>3</v>
      </c>
      <c r="D267" s="81">
        <v>0.04</v>
      </c>
      <c r="E267" s="131">
        <f>E261*D267</f>
        <v>0.125</v>
      </c>
      <c r="F267" s="100"/>
      <c r="G267" s="101">
        <f t="shared" si="14"/>
        <v>0</v>
      </c>
    </row>
    <row r="268" spans="1:7" ht="21" customHeight="1" thickTop="1">
      <c r="A268" s="184">
        <v>4</v>
      </c>
      <c r="B268" s="103" t="s">
        <v>62</v>
      </c>
      <c r="C268" s="111" t="s">
        <v>68</v>
      </c>
      <c r="D268" s="112"/>
      <c r="E268" s="132">
        <v>3.13</v>
      </c>
      <c r="F268" s="121"/>
      <c r="G268" s="158">
        <f>G269+G270+G271+G272+G273</f>
        <v>0</v>
      </c>
    </row>
    <row r="269" spans="1:7" ht="21" customHeight="1">
      <c r="A269" s="185"/>
      <c r="B269" s="56" t="s">
        <v>38</v>
      </c>
      <c r="C269" s="14" t="s">
        <v>4</v>
      </c>
      <c r="D269" s="80">
        <v>83</v>
      </c>
      <c r="E269" s="134">
        <f>E268*D269</f>
        <v>259.79</v>
      </c>
      <c r="F269" s="15"/>
      <c r="G269" s="87">
        <f>E269*F269</f>
        <v>0</v>
      </c>
    </row>
    <row r="270" spans="1:7" ht="21" customHeight="1">
      <c r="A270" s="185"/>
      <c r="B270" s="56" t="s">
        <v>5</v>
      </c>
      <c r="C270" s="14" t="s">
        <v>3</v>
      </c>
      <c r="D270" s="80">
        <v>0.41</v>
      </c>
      <c r="E270" s="135">
        <f>E268*D270</f>
        <v>1.283</v>
      </c>
      <c r="F270" s="17"/>
      <c r="G270" s="87">
        <f>E270*F270</f>
        <v>0</v>
      </c>
    </row>
    <row r="271" spans="1:7" ht="21" customHeight="1">
      <c r="A271" s="185"/>
      <c r="B271" s="56" t="s">
        <v>74</v>
      </c>
      <c r="C271" s="14" t="s">
        <v>11</v>
      </c>
      <c r="D271" s="80">
        <v>115</v>
      </c>
      <c r="E271" s="133">
        <f>E268*D271</f>
        <v>359.95</v>
      </c>
      <c r="F271" s="17"/>
      <c r="G271" s="133">
        <f>E271*F271</f>
        <v>0</v>
      </c>
    </row>
    <row r="272" spans="1:7" ht="21" customHeight="1">
      <c r="A272" s="185"/>
      <c r="B272" s="56" t="s">
        <v>86</v>
      </c>
      <c r="C272" s="14" t="s">
        <v>11</v>
      </c>
      <c r="D272" s="80" t="s">
        <v>55</v>
      </c>
      <c r="E272" s="133">
        <v>13</v>
      </c>
      <c r="F272" s="17"/>
      <c r="G272" s="133">
        <f>E272*F272</f>
        <v>0</v>
      </c>
    </row>
    <row r="273" spans="1:7" ht="21" customHeight="1" thickBot="1">
      <c r="A273" s="186"/>
      <c r="B273" s="57" t="s">
        <v>43</v>
      </c>
      <c r="C273" s="18" t="s">
        <v>3</v>
      </c>
      <c r="D273" s="81">
        <v>7.8</v>
      </c>
      <c r="E273" s="136">
        <f>E268*D273</f>
        <v>24.41</v>
      </c>
      <c r="F273" s="20"/>
      <c r="G273" s="101">
        <f>E273*F273</f>
        <v>0</v>
      </c>
    </row>
    <row r="274" spans="1:7" ht="29.25" customHeight="1" thickTop="1">
      <c r="A274" s="184">
        <v>5</v>
      </c>
      <c r="B274" s="147" t="s">
        <v>85</v>
      </c>
      <c r="C274" s="111" t="s">
        <v>75</v>
      </c>
      <c r="D274" s="117"/>
      <c r="E274" s="132">
        <v>0.27</v>
      </c>
      <c r="F274" s="114"/>
      <c r="G274" s="115">
        <f>G275+G276+G277+G278+G279+G280</f>
        <v>0</v>
      </c>
    </row>
    <row r="275" spans="1:7" ht="21" customHeight="1">
      <c r="A275" s="185"/>
      <c r="B275" s="16" t="s">
        <v>25</v>
      </c>
      <c r="C275" s="14" t="s">
        <v>4</v>
      </c>
      <c r="D275" s="148">
        <v>101</v>
      </c>
      <c r="E275" s="134">
        <f>E274*D275</f>
        <v>27.27</v>
      </c>
      <c r="F275" s="149"/>
      <c r="G275" s="144">
        <f>F275*E275</f>
        <v>0</v>
      </c>
    </row>
    <row r="276" spans="1:7" ht="21" customHeight="1">
      <c r="A276" s="185"/>
      <c r="B276" s="16" t="s">
        <v>76</v>
      </c>
      <c r="C276" s="14" t="s">
        <v>3</v>
      </c>
      <c r="D276" s="148">
        <v>2.7</v>
      </c>
      <c r="E276" s="134">
        <f>E274*D276</f>
        <v>0.73</v>
      </c>
      <c r="F276" s="150"/>
      <c r="G276" s="144">
        <f>F276*E276</f>
        <v>0</v>
      </c>
    </row>
    <row r="277" spans="1:7" ht="21" customHeight="1">
      <c r="A277" s="185"/>
      <c r="B277" s="16" t="s">
        <v>81</v>
      </c>
      <c r="C277" s="14" t="s">
        <v>82</v>
      </c>
      <c r="D277" s="148">
        <v>4.1</v>
      </c>
      <c r="E277" s="134">
        <f>E274*D277</f>
        <v>1.11</v>
      </c>
      <c r="F277" s="150"/>
      <c r="G277" s="144">
        <f>E277*F277</f>
        <v>0</v>
      </c>
    </row>
    <row r="278" spans="1:7" ht="21" customHeight="1">
      <c r="A278" s="185"/>
      <c r="B278" s="16" t="s">
        <v>83</v>
      </c>
      <c r="C278" s="14" t="s">
        <v>9</v>
      </c>
      <c r="D278" s="148">
        <v>2.12</v>
      </c>
      <c r="E278" s="134">
        <f>E274*D278</f>
        <v>0.57</v>
      </c>
      <c r="F278" s="150"/>
      <c r="G278" s="144">
        <f>E278*F278</f>
        <v>0</v>
      </c>
    </row>
    <row r="279" spans="1:7" ht="21" customHeight="1">
      <c r="A279" s="185"/>
      <c r="B279" s="16" t="s">
        <v>84</v>
      </c>
      <c r="C279" s="14" t="s">
        <v>9</v>
      </c>
      <c r="D279" s="148">
        <v>0.26</v>
      </c>
      <c r="E279" s="134">
        <f>E274*D279</f>
        <v>0.07</v>
      </c>
      <c r="F279" s="150"/>
      <c r="G279" s="144">
        <f>E279*F279</f>
        <v>0</v>
      </c>
    </row>
    <row r="280" spans="1:7" ht="21" customHeight="1" thickBot="1">
      <c r="A280" s="186"/>
      <c r="B280" s="19" t="s">
        <v>43</v>
      </c>
      <c r="C280" s="18" t="s">
        <v>9</v>
      </c>
      <c r="D280" s="151">
        <v>0.3</v>
      </c>
      <c r="E280" s="152">
        <f>E274*D280</f>
        <v>0.081</v>
      </c>
      <c r="F280" s="153"/>
      <c r="G280" s="145">
        <f>F280*E280</f>
        <v>0</v>
      </c>
    </row>
    <row r="281" spans="1:7" ht="21" customHeight="1" thickTop="1">
      <c r="A281" s="184">
        <v>6</v>
      </c>
      <c r="B281" s="103" t="s">
        <v>57</v>
      </c>
      <c r="C281" s="111" t="s">
        <v>7</v>
      </c>
      <c r="D281" s="112"/>
      <c r="E281" s="113">
        <v>2</v>
      </c>
      <c r="F281" s="114"/>
      <c r="G281" s="115">
        <f>G282+G283+G284+G285+G286</f>
        <v>0</v>
      </c>
    </row>
    <row r="282" spans="1:7" ht="21" customHeight="1">
      <c r="A282" s="185"/>
      <c r="B282" s="16" t="s">
        <v>38</v>
      </c>
      <c r="C282" s="14" t="s">
        <v>4</v>
      </c>
      <c r="D282" s="80">
        <v>6.03</v>
      </c>
      <c r="E282" s="134">
        <f>E281*D282</f>
        <v>12.06</v>
      </c>
      <c r="F282" s="96"/>
      <c r="G282" s="83">
        <f>E282*F282</f>
        <v>0</v>
      </c>
    </row>
    <row r="283" spans="1:7" ht="21" customHeight="1">
      <c r="A283" s="185"/>
      <c r="B283" s="16" t="s">
        <v>10</v>
      </c>
      <c r="C283" s="14" t="s">
        <v>3</v>
      </c>
      <c r="D283" s="80">
        <v>0.33</v>
      </c>
      <c r="E283" s="134">
        <f>E281*D283</f>
        <v>0.66</v>
      </c>
      <c r="F283" s="88"/>
      <c r="G283" s="83">
        <f>E283*F283</f>
        <v>0</v>
      </c>
    </row>
    <row r="284" spans="1:7" ht="33" customHeight="1">
      <c r="A284" s="185"/>
      <c r="B284" s="35" t="s">
        <v>58</v>
      </c>
      <c r="C284" s="14" t="s">
        <v>59</v>
      </c>
      <c r="D284" s="94" t="s">
        <v>55</v>
      </c>
      <c r="E284" s="129">
        <v>1.28</v>
      </c>
      <c r="F284" s="95"/>
      <c r="G284" s="82">
        <f>E284*F284</f>
        <v>0</v>
      </c>
    </row>
    <row r="285" spans="1:7" ht="21" customHeight="1">
      <c r="A285" s="185"/>
      <c r="B285" s="16" t="s">
        <v>60</v>
      </c>
      <c r="C285" s="14" t="s">
        <v>9</v>
      </c>
      <c r="D285" s="80">
        <v>0.06</v>
      </c>
      <c r="E285" s="134">
        <f>E281*D285</f>
        <v>0.12</v>
      </c>
      <c r="F285" s="96"/>
      <c r="G285" s="83">
        <f>E285*F285</f>
        <v>0</v>
      </c>
    </row>
    <row r="286" spans="1:7" ht="21" customHeight="1" thickBot="1">
      <c r="A286" s="186"/>
      <c r="B286" s="19" t="s">
        <v>43</v>
      </c>
      <c r="C286" s="18" t="s">
        <v>3</v>
      </c>
      <c r="D286" s="81">
        <v>0.5</v>
      </c>
      <c r="E286" s="136">
        <f>E281*D286</f>
        <v>1</v>
      </c>
      <c r="F286" s="97"/>
      <c r="G286" s="98">
        <f>E286*F286</f>
        <v>0</v>
      </c>
    </row>
    <row r="287" spans="1:7" ht="41.25" customHeight="1" thickTop="1">
      <c r="A287" s="184">
        <v>7</v>
      </c>
      <c r="B287" s="118" t="s">
        <v>44</v>
      </c>
      <c r="C287" s="155" t="s">
        <v>34</v>
      </c>
      <c r="D287" s="114"/>
      <c r="E287" s="114">
        <v>1.27</v>
      </c>
      <c r="F287" s="114"/>
      <c r="G287" s="115">
        <f>G288+G289+G290+G291+G292+G293</f>
        <v>0</v>
      </c>
    </row>
    <row r="288" spans="1:7" ht="21" customHeight="1">
      <c r="A288" s="185"/>
      <c r="B288" s="16" t="s">
        <v>25</v>
      </c>
      <c r="C288" s="15" t="s">
        <v>4</v>
      </c>
      <c r="D288" s="86">
        <v>28.6</v>
      </c>
      <c r="E288" s="86">
        <f>E287*D288</f>
        <v>36.32</v>
      </c>
      <c r="F288" s="86"/>
      <c r="G288" s="87">
        <f aca="true" t="shared" si="15" ref="G288:G293">E288*F288</f>
        <v>0</v>
      </c>
    </row>
    <row r="289" spans="1:7" ht="21" customHeight="1">
      <c r="A289" s="185"/>
      <c r="B289" s="16" t="s">
        <v>10</v>
      </c>
      <c r="C289" s="15" t="s">
        <v>3</v>
      </c>
      <c r="D289" s="86">
        <v>0.41</v>
      </c>
      <c r="E289" s="86">
        <f>E287*D289</f>
        <v>0.52</v>
      </c>
      <c r="F289" s="86"/>
      <c r="G289" s="87">
        <f t="shared" si="15"/>
        <v>0</v>
      </c>
    </row>
    <row r="290" spans="1:7" ht="21" customHeight="1">
      <c r="A290" s="185"/>
      <c r="B290" s="16" t="s">
        <v>90</v>
      </c>
      <c r="C290" s="15" t="s">
        <v>31</v>
      </c>
      <c r="D290" s="86" t="s">
        <v>55</v>
      </c>
      <c r="E290" s="86">
        <v>55</v>
      </c>
      <c r="F290" s="86"/>
      <c r="G290" s="87">
        <f t="shared" si="15"/>
        <v>0</v>
      </c>
    </row>
    <row r="291" spans="1:7" ht="21" customHeight="1">
      <c r="A291" s="185"/>
      <c r="B291" s="16" t="s">
        <v>32</v>
      </c>
      <c r="C291" s="15" t="s">
        <v>31</v>
      </c>
      <c r="D291" s="86" t="s">
        <v>55</v>
      </c>
      <c r="E291" s="86">
        <v>72</v>
      </c>
      <c r="F291" s="86"/>
      <c r="G291" s="87">
        <f t="shared" si="15"/>
        <v>0</v>
      </c>
    </row>
    <row r="292" spans="1:7" ht="21" customHeight="1">
      <c r="A292" s="185"/>
      <c r="B292" s="16" t="s">
        <v>33</v>
      </c>
      <c r="C292" s="15" t="s">
        <v>24</v>
      </c>
      <c r="D292" s="86" t="s">
        <v>55</v>
      </c>
      <c r="E292" s="86">
        <v>12</v>
      </c>
      <c r="F292" s="86"/>
      <c r="G292" s="87">
        <f t="shared" si="15"/>
        <v>0</v>
      </c>
    </row>
    <row r="293" spans="1:7" ht="21" customHeight="1" thickBot="1">
      <c r="A293" s="186"/>
      <c r="B293" s="19" t="s">
        <v>47</v>
      </c>
      <c r="C293" s="20" t="s">
        <v>24</v>
      </c>
      <c r="D293" s="100" t="s">
        <v>55</v>
      </c>
      <c r="E293" s="100">
        <v>275</v>
      </c>
      <c r="F293" s="100"/>
      <c r="G293" s="101">
        <f t="shared" si="15"/>
        <v>0</v>
      </c>
    </row>
    <row r="294" spans="1:9" ht="21" customHeight="1" thickBot="1" thickTop="1">
      <c r="A294" s="30">
        <v>8</v>
      </c>
      <c r="B294" s="123" t="s">
        <v>23</v>
      </c>
      <c r="C294" s="124"/>
      <c r="D294" s="125"/>
      <c r="E294" s="126"/>
      <c r="F294" s="122"/>
      <c r="G294" s="127">
        <v>0</v>
      </c>
      <c r="I294" s="146"/>
    </row>
    <row r="295" spans="1:7" ht="21" customHeight="1" thickBot="1" thickTop="1">
      <c r="A295" s="41"/>
      <c r="B295" s="11" t="s">
        <v>28</v>
      </c>
      <c r="C295" s="11"/>
      <c r="D295" s="11"/>
      <c r="E295" s="11"/>
      <c r="F295" s="11"/>
      <c r="G295" s="42">
        <f>G238+G247+G261+G268+G274+G281+G287+G294</f>
        <v>0</v>
      </c>
    </row>
    <row r="296" spans="1:7" ht="21" customHeight="1" thickBot="1" thickTop="1">
      <c r="A296" s="41"/>
      <c r="B296" s="11" t="s">
        <v>29</v>
      </c>
      <c r="C296" s="11"/>
      <c r="D296" s="11"/>
      <c r="E296" s="11"/>
      <c r="F296" s="11"/>
      <c r="G296" s="42">
        <f>G236+G295</f>
        <v>0</v>
      </c>
    </row>
    <row r="297" spans="1:7" ht="21" customHeight="1" thickBot="1" thickTop="1">
      <c r="A297" s="41"/>
      <c r="B297" s="11" t="s">
        <v>145</v>
      </c>
      <c r="C297" s="43">
        <v>0.1</v>
      </c>
      <c r="D297" s="11"/>
      <c r="E297" s="11"/>
      <c r="F297" s="11"/>
      <c r="G297" s="42">
        <f>G296*C297</f>
        <v>0</v>
      </c>
    </row>
    <row r="298" spans="1:7" ht="21" customHeight="1" thickBot="1" thickTop="1">
      <c r="A298" s="41"/>
      <c r="B298" s="11" t="s">
        <v>2</v>
      </c>
      <c r="C298" s="43"/>
      <c r="D298" s="11"/>
      <c r="E298" s="11"/>
      <c r="F298" s="11"/>
      <c r="G298" s="42">
        <f>SUM(G296:G297)</f>
        <v>0</v>
      </c>
    </row>
    <row r="299" spans="1:7" ht="21" customHeight="1" thickBot="1" thickTop="1">
      <c r="A299" s="41"/>
      <c r="B299" s="11" t="s">
        <v>146</v>
      </c>
      <c r="C299" s="43">
        <v>0.08</v>
      </c>
      <c r="D299" s="11"/>
      <c r="E299" s="11"/>
      <c r="F299" s="11"/>
      <c r="G299" s="42">
        <f>G298*C299</f>
        <v>0</v>
      </c>
    </row>
    <row r="300" spans="1:7" ht="21" customHeight="1" thickBot="1" thickTop="1">
      <c r="A300" s="41"/>
      <c r="B300" s="11" t="s">
        <v>8</v>
      </c>
      <c r="C300" s="11"/>
      <c r="D300" s="11"/>
      <c r="E300" s="11"/>
      <c r="F300" s="11"/>
      <c r="G300" s="42">
        <f>SUM(G298:G299)</f>
        <v>0</v>
      </c>
    </row>
    <row r="301" spans="1:7" ht="21" customHeight="1" thickBot="1" thickTop="1">
      <c r="A301" s="183" t="s">
        <v>106</v>
      </c>
      <c r="B301" s="183"/>
      <c r="C301" s="183"/>
      <c r="D301" s="183"/>
      <c r="E301" s="183"/>
      <c r="F301" s="183"/>
      <c r="G301" s="183"/>
    </row>
    <row r="302" spans="1:7" ht="21" customHeight="1" thickTop="1">
      <c r="A302" s="188" t="s">
        <v>18</v>
      </c>
      <c r="B302" s="190" t="s">
        <v>0</v>
      </c>
      <c r="C302" s="192" t="s">
        <v>1</v>
      </c>
      <c r="D302" s="194" t="s">
        <v>12</v>
      </c>
      <c r="E302" s="194"/>
      <c r="F302" s="195" t="s">
        <v>13</v>
      </c>
      <c r="G302" s="196"/>
    </row>
    <row r="303" spans="1:7" ht="51.75" customHeight="1" thickBot="1">
      <c r="A303" s="189"/>
      <c r="B303" s="191"/>
      <c r="C303" s="193"/>
      <c r="D303" s="26" t="s">
        <v>16</v>
      </c>
      <c r="E303" s="10" t="s">
        <v>15</v>
      </c>
      <c r="F303" s="10" t="s">
        <v>14</v>
      </c>
      <c r="G303" s="28" t="s">
        <v>15</v>
      </c>
    </row>
    <row r="304" spans="1:7" ht="21" customHeight="1" thickBot="1" thickTop="1">
      <c r="A304" s="5">
        <v>1</v>
      </c>
      <c r="B304" s="156">
        <v>2</v>
      </c>
      <c r="C304" s="6">
        <v>3</v>
      </c>
      <c r="D304" s="8">
        <v>4</v>
      </c>
      <c r="E304" s="7">
        <v>5</v>
      </c>
      <c r="F304" s="8">
        <v>6</v>
      </c>
      <c r="G304" s="29">
        <v>7</v>
      </c>
    </row>
    <row r="305" spans="1:7" ht="21" customHeight="1" thickBot="1" thickTop="1">
      <c r="A305" s="34"/>
      <c r="B305" s="40" t="s">
        <v>26</v>
      </c>
      <c r="C305" s="33"/>
      <c r="D305" s="36"/>
      <c r="E305" s="37"/>
      <c r="F305" s="36"/>
      <c r="G305" s="38"/>
    </row>
    <row r="306" spans="1:7" ht="21" customHeight="1" thickTop="1">
      <c r="A306" s="184">
        <v>1</v>
      </c>
      <c r="B306" s="103" t="s">
        <v>79</v>
      </c>
      <c r="C306" s="102" t="s">
        <v>66</v>
      </c>
      <c r="D306" s="104"/>
      <c r="E306" s="105">
        <v>5.44</v>
      </c>
      <c r="F306" s="104"/>
      <c r="G306" s="105">
        <f>G307+G308</f>
        <v>0</v>
      </c>
    </row>
    <row r="307" spans="1:7" ht="21" customHeight="1">
      <c r="A307" s="187"/>
      <c r="B307" s="77" t="s">
        <v>25</v>
      </c>
      <c r="C307" s="72" t="s">
        <v>4</v>
      </c>
      <c r="D307" s="78">
        <v>8.2</v>
      </c>
      <c r="E307" s="73">
        <f>E306*D307</f>
        <v>44.61</v>
      </c>
      <c r="F307" s="78"/>
      <c r="G307" s="73">
        <f>E307*F307</f>
        <v>0</v>
      </c>
    </row>
    <row r="308" spans="1:7" ht="21" customHeight="1" thickBot="1">
      <c r="A308" s="186"/>
      <c r="B308" s="76" t="s">
        <v>5</v>
      </c>
      <c r="C308" s="74" t="s">
        <v>3</v>
      </c>
      <c r="D308" s="75">
        <v>0.5</v>
      </c>
      <c r="E308" s="67">
        <f>E306*D308</f>
        <v>2.72</v>
      </c>
      <c r="F308" s="75"/>
      <c r="G308" s="67">
        <f>F308*E308</f>
        <v>0</v>
      </c>
    </row>
    <row r="309" spans="1:7" ht="27.75" customHeight="1" thickTop="1">
      <c r="A309" s="184">
        <v>2</v>
      </c>
      <c r="B309" s="103" t="s">
        <v>87</v>
      </c>
      <c r="C309" s="102" t="s">
        <v>66</v>
      </c>
      <c r="D309" s="104"/>
      <c r="E309" s="105">
        <v>5.44</v>
      </c>
      <c r="F309" s="104"/>
      <c r="G309" s="105">
        <f>G310+G311</f>
        <v>0</v>
      </c>
    </row>
    <row r="310" spans="1:7" ht="21" customHeight="1">
      <c r="A310" s="185"/>
      <c r="B310" s="77" t="s">
        <v>25</v>
      </c>
      <c r="C310" s="72" t="s">
        <v>4</v>
      </c>
      <c r="D310" s="78">
        <v>110</v>
      </c>
      <c r="E310" s="73">
        <f>E309*D310</f>
        <v>598.4</v>
      </c>
      <c r="F310" s="78"/>
      <c r="G310" s="73">
        <f>E310*F310</f>
        <v>0</v>
      </c>
    </row>
    <row r="311" spans="1:7" ht="21" customHeight="1" thickBot="1">
      <c r="A311" s="186"/>
      <c r="B311" s="76" t="s">
        <v>5</v>
      </c>
      <c r="C311" s="74" t="s">
        <v>3</v>
      </c>
      <c r="D311" s="75">
        <v>10.3</v>
      </c>
      <c r="E311" s="67">
        <f>E309*D311</f>
        <v>56.03</v>
      </c>
      <c r="F311" s="75"/>
      <c r="G311" s="67">
        <f>F311*E311</f>
        <v>0</v>
      </c>
    </row>
    <row r="312" spans="1:7" ht="28.5" customHeight="1" thickTop="1">
      <c r="A312" s="184">
        <v>3</v>
      </c>
      <c r="B312" s="128" t="s">
        <v>69</v>
      </c>
      <c r="C312" s="106" t="s">
        <v>67</v>
      </c>
      <c r="D312" s="104"/>
      <c r="E312" s="105">
        <v>18</v>
      </c>
      <c r="F312" s="104"/>
      <c r="G312" s="105">
        <f>SUM(G313)</f>
        <v>0</v>
      </c>
    </row>
    <row r="313" spans="1:7" ht="21" customHeight="1" thickBot="1">
      <c r="A313" s="186"/>
      <c r="B313" s="76" t="s">
        <v>36</v>
      </c>
      <c r="C313" s="79" t="s">
        <v>4</v>
      </c>
      <c r="D313" s="75">
        <v>2.13</v>
      </c>
      <c r="E313" s="67">
        <f>D313*E312</f>
        <v>38.34</v>
      </c>
      <c r="F313" s="75"/>
      <c r="G313" s="67">
        <f>F313*E313</f>
        <v>0</v>
      </c>
    </row>
    <row r="314" spans="1:7" ht="21" customHeight="1" thickBot="1" thickTop="1">
      <c r="A314" s="46">
        <v>4</v>
      </c>
      <c r="B314" s="107" t="s">
        <v>65</v>
      </c>
      <c r="C314" s="108" t="s">
        <v>35</v>
      </c>
      <c r="D314" s="70"/>
      <c r="E314" s="109">
        <v>11</v>
      </c>
      <c r="F314" s="110"/>
      <c r="G314" s="109">
        <f>F314*E314</f>
        <v>0</v>
      </c>
    </row>
    <row r="315" spans="1:7" ht="21" customHeight="1" thickBot="1" thickTop="1">
      <c r="A315" s="46"/>
      <c r="B315" s="11" t="s">
        <v>27</v>
      </c>
      <c r="C315" s="11"/>
      <c r="D315" s="11"/>
      <c r="E315" s="11"/>
      <c r="F315" s="11"/>
      <c r="G315" s="157">
        <f>G306+G309+G312+G314</f>
        <v>0</v>
      </c>
    </row>
    <row r="316" spans="1:7" ht="21" customHeight="1" thickBot="1" thickTop="1">
      <c r="A316" s="46"/>
      <c r="B316" s="71" t="s">
        <v>46</v>
      </c>
      <c r="C316" s="66"/>
      <c r="D316" s="68"/>
      <c r="E316" s="69"/>
      <c r="F316" s="68"/>
      <c r="G316" s="69"/>
    </row>
    <row r="317" spans="1:7" ht="21" customHeight="1" thickTop="1">
      <c r="A317" s="184">
        <v>1</v>
      </c>
      <c r="B317" s="103" t="s">
        <v>49</v>
      </c>
      <c r="C317" s="111" t="s">
        <v>9</v>
      </c>
      <c r="D317" s="112"/>
      <c r="E317" s="113">
        <v>2</v>
      </c>
      <c r="F317" s="114"/>
      <c r="G317" s="115">
        <f>G318+G319+G320+G321+G322+G323+G324+G325</f>
        <v>0</v>
      </c>
    </row>
    <row r="318" spans="1:7" ht="21" customHeight="1">
      <c r="A318" s="185"/>
      <c r="B318" s="16" t="s">
        <v>38</v>
      </c>
      <c r="C318" s="14" t="s">
        <v>4</v>
      </c>
      <c r="D318" s="80">
        <v>23.8</v>
      </c>
      <c r="E318" s="83">
        <f>E317*D318</f>
        <v>47.6</v>
      </c>
      <c r="F318" s="89"/>
      <c r="G318" s="90">
        <f aca="true" t="shared" si="16" ref="G318:G325">E318*F318</f>
        <v>0</v>
      </c>
    </row>
    <row r="319" spans="1:7" ht="21" customHeight="1">
      <c r="A319" s="185"/>
      <c r="B319" s="16" t="s">
        <v>10</v>
      </c>
      <c r="C319" s="14" t="s">
        <v>3</v>
      </c>
      <c r="D319" s="80">
        <v>2.1</v>
      </c>
      <c r="E319" s="133">
        <f>E317*D319</f>
        <v>4.2</v>
      </c>
      <c r="F319" s="91"/>
      <c r="G319" s="90">
        <f t="shared" si="16"/>
        <v>0</v>
      </c>
    </row>
    <row r="320" spans="1:7" ht="21" customHeight="1">
      <c r="A320" s="185"/>
      <c r="B320" s="16" t="s">
        <v>54</v>
      </c>
      <c r="C320" s="14" t="s">
        <v>9</v>
      </c>
      <c r="D320" s="80">
        <v>1.05</v>
      </c>
      <c r="E320" s="133">
        <f>E317*D320</f>
        <v>2.1</v>
      </c>
      <c r="F320" s="91"/>
      <c r="G320" s="90">
        <f t="shared" si="16"/>
        <v>0</v>
      </c>
    </row>
    <row r="321" spans="1:7" ht="21" customHeight="1">
      <c r="A321" s="185"/>
      <c r="B321" s="16" t="s">
        <v>39</v>
      </c>
      <c r="C321" s="14" t="s">
        <v>6</v>
      </c>
      <c r="D321" s="80">
        <v>1.96</v>
      </c>
      <c r="E321" s="133">
        <f>E317*D321</f>
        <v>3.92</v>
      </c>
      <c r="F321" s="89"/>
      <c r="G321" s="90">
        <f t="shared" si="16"/>
        <v>0</v>
      </c>
    </row>
    <row r="322" spans="1:7" ht="21" customHeight="1">
      <c r="A322" s="185"/>
      <c r="B322" s="16" t="s">
        <v>41</v>
      </c>
      <c r="C322" s="14" t="s">
        <v>11</v>
      </c>
      <c r="D322" s="80">
        <v>3.38</v>
      </c>
      <c r="E322" s="133">
        <f>E317*D322</f>
        <v>6.76</v>
      </c>
      <c r="F322" s="89"/>
      <c r="G322" s="90">
        <f t="shared" si="16"/>
        <v>0</v>
      </c>
    </row>
    <row r="323" spans="1:7" ht="21" customHeight="1">
      <c r="A323" s="185"/>
      <c r="B323" s="16" t="s">
        <v>50</v>
      </c>
      <c r="C323" s="14" t="s">
        <v>6</v>
      </c>
      <c r="D323" s="80">
        <v>4.38</v>
      </c>
      <c r="E323" s="133">
        <f>E317*D323</f>
        <v>8.76</v>
      </c>
      <c r="F323" s="89"/>
      <c r="G323" s="90">
        <f t="shared" si="16"/>
        <v>0</v>
      </c>
    </row>
    <row r="324" spans="1:7" ht="21" customHeight="1">
      <c r="A324" s="185"/>
      <c r="B324" s="16" t="s">
        <v>42</v>
      </c>
      <c r="C324" s="14" t="s">
        <v>6</v>
      </c>
      <c r="D324" s="80">
        <v>7.2</v>
      </c>
      <c r="E324" s="133">
        <f>E317*D324</f>
        <v>14.4</v>
      </c>
      <c r="F324" s="89"/>
      <c r="G324" s="90">
        <f t="shared" si="16"/>
        <v>0</v>
      </c>
    </row>
    <row r="325" spans="1:7" ht="21" customHeight="1" thickBot="1">
      <c r="A325" s="186"/>
      <c r="B325" s="19" t="s">
        <v>43</v>
      </c>
      <c r="C325" s="18" t="s">
        <v>3</v>
      </c>
      <c r="D325" s="81">
        <v>3.44</v>
      </c>
      <c r="E325" s="162">
        <f>E317*D325</f>
        <v>6.88</v>
      </c>
      <c r="F325" s="92"/>
      <c r="G325" s="93">
        <f t="shared" si="16"/>
        <v>0</v>
      </c>
    </row>
    <row r="326" spans="1:7" ht="27" customHeight="1" thickTop="1">
      <c r="A326" s="184">
        <v>2</v>
      </c>
      <c r="B326" s="103" t="s">
        <v>37</v>
      </c>
      <c r="C326" s="111" t="s">
        <v>30</v>
      </c>
      <c r="D326" s="112"/>
      <c r="E326" s="132">
        <v>5.44</v>
      </c>
      <c r="F326" s="116"/>
      <c r="G326" s="113">
        <f>G327+G328+G329+G330+G331+G332+G333+G334+G335+G336+G337+G338+G339</f>
        <v>0</v>
      </c>
    </row>
    <row r="327" spans="1:7" ht="21" customHeight="1">
      <c r="A327" s="185"/>
      <c r="B327" s="16" t="s">
        <v>38</v>
      </c>
      <c r="C327" s="14" t="s">
        <v>4</v>
      </c>
      <c r="D327" s="80">
        <v>127</v>
      </c>
      <c r="E327" s="129">
        <f>E326*D327</f>
        <v>690.88</v>
      </c>
      <c r="F327" s="96"/>
      <c r="G327" s="83">
        <f aca="true" t="shared" si="17" ref="G327:G339">E327*F327</f>
        <v>0</v>
      </c>
    </row>
    <row r="328" spans="1:7" ht="21" customHeight="1">
      <c r="A328" s="185"/>
      <c r="B328" s="16" t="s">
        <v>10</v>
      </c>
      <c r="C328" s="14" t="s">
        <v>3</v>
      </c>
      <c r="D328" s="80">
        <v>11.4</v>
      </c>
      <c r="E328" s="129">
        <f>E326*D328</f>
        <v>62.02</v>
      </c>
      <c r="F328" s="88"/>
      <c r="G328" s="83">
        <f t="shared" si="17"/>
        <v>0</v>
      </c>
    </row>
    <row r="329" spans="1:7" ht="21" customHeight="1">
      <c r="A329" s="185"/>
      <c r="B329" s="16" t="s">
        <v>70</v>
      </c>
      <c r="C329" s="14" t="s">
        <v>9</v>
      </c>
      <c r="D329" s="94" t="s">
        <v>55</v>
      </c>
      <c r="E329" s="129">
        <v>4.7</v>
      </c>
      <c r="F329" s="96"/>
      <c r="G329" s="83">
        <f t="shared" si="17"/>
        <v>0</v>
      </c>
    </row>
    <row r="330" spans="1:7" ht="21" customHeight="1">
      <c r="A330" s="185"/>
      <c r="B330" s="16" t="s">
        <v>71</v>
      </c>
      <c r="C330" s="14" t="s">
        <v>9</v>
      </c>
      <c r="D330" s="80" t="s">
        <v>55</v>
      </c>
      <c r="E330" s="129">
        <v>1.22</v>
      </c>
      <c r="F330" s="96"/>
      <c r="G330" s="83">
        <f t="shared" si="17"/>
        <v>0</v>
      </c>
    </row>
    <row r="331" spans="1:7" ht="21" customHeight="1">
      <c r="A331" s="185"/>
      <c r="B331" s="16" t="s">
        <v>72</v>
      </c>
      <c r="C331" s="14" t="s">
        <v>9</v>
      </c>
      <c r="D331" s="80" t="s">
        <v>55</v>
      </c>
      <c r="E331" s="129">
        <v>1.3</v>
      </c>
      <c r="F331" s="96"/>
      <c r="G331" s="83">
        <f t="shared" si="17"/>
        <v>0</v>
      </c>
    </row>
    <row r="332" spans="1:7" ht="21" customHeight="1">
      <c r="A332" s="185"/>
      <c r="B332" s="16" t="s">
        <v>73</v>
      </c>
      <c r="C332" s="14" t="s">
        <v>9</v>
      </c>
      <c r="D332" s="80" t="s">
        <v>55</v>
      </c>
      <c r="E332" s="129">
        <v>4.95</v>
      </c>
      <c r="F332" s="96"/>
      <c r="G332" s="83">
        <f t="shared" si="17"/>
        <v>0</v>
      </c>
    </row>
    <row r="333" spans="1:7" ht="21" customHeight="1">
      <c r="A333" s="185"/>
      <c r="B333" s="16" t="s">
        <v>80</v>
      </c>
      <c r="C333" s="14" t="s">
        <v>9</v>
      </c>
      <c r="D333" s="80" t="s">
        <v>55</v>
      </c>
      <c r="E333" s="129">
        <v>5.5</v>
      </c>
      <c r="F333" s="96"/>
      <c r="G333" s="83">
        <f t="shared" si="17"/>
        <v>0</v>
      </c>
    </row>
    <row r="334" spans="1:7" ht="21" customHeight="1">
      <c r="A334" s="185"/>
      <c r="B334" s="16" t="s">
        <v>91</v>
      </c>
      <c r="C334" s="14" t="s">
        <v>9</v>
      </c>
      <c r="D334" s="80" t="s">
        <v>55</v>
      </c>
      <c r="E334" s="129">
        <v>0.96</v>
      </c>
      <c r="F334" s="96"/>
      <c r="G334" s="83">
        <f t="shared" si="17"/>
        <v>0</v>
      </c>
    </row>
    <row r="335" spans="1:7" ht="21" customHeight="1">
      <c r="A335" s="185"/>
      <c r="B335" s="16" t="s">
        <v>39</v>
      </c>
      <c r="C335" s="14" t="s">
        <v>6</v>
      </c>
      <c r="D335" s="80">
        <v>17.5</v>
      </c>
      <c r="E335" s="129">
        <f>E326*D335</f>
        <v>95.2</v>
      </c>
      <c r="F335" s="96"/>
      <c r="G335" s="83">
        <f t="shared" si="17"/>
        <v>0</v>
      </c>
    </row>
    <row r="336" spans="1:7" ht="21" customHeight="1">
      <c r="A336" s="185"/>
      <c r="B336" s="16" t="s">
        <v>40</v>
      </c>
      <c r="C336" s="14" t="s">
        <v>6</v>
      </c>
      <c r="D336" s="80">
        <v>110</v>
      </c>
      <c r="E336" s="129">
        <f>E326*D336</f>
        <v>598.4</v>
      </c>
      <c r="F336" s="96"/>
      <c r="G336" s="83">
        <f t="shared" si="17"/>
        <v>0</v>
      </c>
    </row>
    <row r="337" spans="1:7" ht="21" customHeight="1">
      <c r="A337" s="185"/>
      <c r="B337" s="16" t="s">
        <v>41</v>
      </c>
      <c r="C337" s="14" t="s">
        <v>11</v>
      </c>
      <c r="D337" s="80">
        <v>52.5</v>
      </c>
      <c r="E337" s="129">
        <f>E326*D337</f>
        <v>285.6</v>
      </c>
      <c r="F337" s="96"/>
      <c r="G337" s="83">
        <f t="shared" si="17"/>
        <v>0</v>
      </c>
    </row>
    <row r="338" spans="1:7" ht="21" customHeight="1">
      <c r="A338" s="185"/>
      <c r="B338" s="16" t="s">
        <v>56</v>
      </c>
      <c r="C338" s="14" t="s">
        <v>6</v>
      </c>
      <c r="D338" s="80">
        <v>26</v>
      </c>
      <c r="E338" s="129">
        <f>E326*D338</f>
        <v>141.44</v>
      </c>
      <c r="F338" s="96"/>
      <c r="G338" s="83">
        <f t="shared" si="17"/>
        <v>0</v>
      </c>
    </row>
    <row r="339" spans="1:7" ht="21" customHeight="1" thickBot="1">
      <c r="A339" s="186"/>
      <c r="B339" s="19" t="s">
        <v>43</v>
      </c>
      <c r="C339" s="18" t="s">
        <v>3</v>
      </c>
      <c r="D339" s="81">
        <v>7.94</v>
      </c>
      <c r="E339" s="131">
        <f>E326*D339</f>
        <v>43.194</v>
      </c>
      <c r="F339" s="97"/>
      <c r="G339" s="98">
        <f t="shared" si="17"/>
        <v>0</v>
      </c>
    </row>
    <row r="340" spans="1:7" ht="21" customHeight="1" thickTop="1">
      <c r="A340" s="184">
        <v>3</v>
      </c>
      <c r="B340" s="119" t="s">
        <v>61</v>
      </c>
      <c r="C340" s="120" t="s">
        <v>30</v>
      </c>
      <c r="D340" s="117"/>
      <c r="E340" s="132">
        <v>5.44</v>
      </c>
      <c r="F340" s="114"/>
      <c r="G340" s="115">
        <f>G341+G342+G343+G344+G345+G346</f>
        <v>0</v>
      </c>
    </row>
    <row r="341" spans="1:7" ht="21" customHeight="1">
      <c r="A341" s="185"/>
      <c r="B341" s="16" t="s">
        <v>38</v>
      </c>
      <c r="C341" s="14" t="s">
        <v>4</v>
      </c>
      <c r="D341" s="80">
        <v>3.03</v>
      </c>
      <c r="E341" s="130">
        <f>E340*D341</f>
        <v>16.483</v>
      </c>
      <c r="F341" s="86"/>
      <c r="G341" s="87">
        <f aca="true" t="shared" si="18" ref="G341:G346">E341*F341</f>
        <v>0</v>
      </c>
    </row>
    <row r="342" spans="1:7" ht="21" customHeight="1">
      <c r="A342" s="185"/>
      <c r="B342" s="16" t="s">
        <v>5</v>
      </c>
      <c r="C342" s="14" t="s">
        <v>3</v>
      </c>
      <c r="D342" s="80">
        <v>0.41</v>
      </c>
      <c r="E342" s="130">
        <f>E340*D342</f>
        <v>2.23</v>
      </c>
      <c r="F342" s="99"/>
      <c r="G342" s="87">
        <f t="shared" si="18"/>
        <v>0</v>
      </c>
    </row>
    <row r="343" spans="1:7" ht="21" customHeight="1">
      <c r="A343" s="185"/>
      <c r="B343" s="16" t="s">
        <v>51</v>
      </c>
      <c r="C343" s="14" t="s">
        <v>6</v>
      </c>
      <c r="D343" s="80">
        <v>23.1</v>
      </c>
      <c r="E343" s="129">
        <f>E340*D343</f>
        <v>125.66</v>
      </c>
      <c r="F343" s="86"/>
      <c r="G343" s="87">
        <f t="shared" si="18"/>
        <v>0</v>
      </c>
    </row>
    <row r="344" spans="1:7" ht="21" customHeight="1">
      <c r="A344" s="185"/>
      <c r="B344" s="16" t="s">
        <v>52</v>
      </c>
      <c r="C344" s="14" t="s">
        <v>6</v>
      </c>
      <c r="D344" s="80">
        <v>5.8</v>
      </c>
      <c r="E344" s="129">
        <f>E340*D344</f>
        <v>31.55</v>
      </c>
      <c r="F344" s="86"/>
      <c r="G344" s="87">
        <f t="shared" si="18"/>
        <v>0</v>
      </c>
    </row>
    <row r="345" spans="1:7" ht="21" customHeight="1">
      <c r="A345" s="185"/>
      <c r="B345" s="16" t="s">
        <v>53</v>
      </c>
      <c r="C345" s="14" t="s">
        <v>6</v>
      </c>
      <c r="D345" s="80">
        <v>3.5</v>
      </c>
      <c r="E345" s="129">
        <f>E340*D345</f>
        <v>19.04</v>
      </c>
      <c r="F345" s="86"/>
      <c r="G345" s="87">
        <f t="shared" si="18"/>
        <v>0</v>
      </c>
    </row>
    <row r="346" spans="1:7" ht="21" customHeight="1" thickBot="1">
      <c r="A346" s="186"/>
      <c r="B346" s="19" t="s">
        <v>43</v>
      </c>
      <c r="C346" s="18" t="s">
        <v>3</v>
      </c>
      <c r="D346" s="81">
        <v>0.04</v>
      </c>
      <c r="E346" s="131">
        <f>E340*D346</f>
        <v>0.218</v>
      </c>
      <c r="F346" s="100"/>
      <c r="G346" s="101">
        <f t="shared" si="18"/>
        <v>0</v>
      </c>
    </row>
    <row r="347" spans="1:7" ht="21" customHeight="1" thickTop="1">
      <c r="A347" s="184">
        <v>4</v>
      </c>
      <c r="B347" s="103" t="s">
        <v>62</v>
      </c>
      <c r="C347" s="111" t="s">
        <v>68</v>
      </c>
      <c r="D347" s="112"/>
      <c r="E347" s="132">
        <v>5.44</v>
      </c>
      <c r="F347" s="121"/>
      <c r="G347" s="158">
        <f>G348+G349+G350+G351+G352</f>
        <v>0</v>
      </c>
    </row>
    <row r="348" spans="1:7" ht="21" customHeight="1">
      <c r="A348" s="185"/>
      <c r="B348" s="56" t="s">
        <v>38</v>
      </c>
      <c r="C348" s="14" t="s">
        <v>4</v>
      </c>
      <c r="D348" s="80">
        <v>83</v>
      </c>
      <c r="E348" s="134">
        <f>E347*D348</f>
        <v>451.52</v>
      </c>
      <c r="F348" s="15"/>
      <c r="G348" s="87">
        <f>E348*F348</f>
        <v>0</v>
      </c>
    </row>
    <row r="349" spans="1:7" ht="21" customHeight="1">
      <c r="A349" s="185"/>
      <c r="B349" s="56" t="s">
        <v>5</v>
      </c>
      <c r="C349" s="14" t="s">
        <v>3</v>
      </c>
      <c r="D349" s="80">
        <v>0.41</v>
      </c>
      <c r="E349" s="135">
        <f>E347*D349</f>
        <v>2.23</v>
      </c>
      <c r="F349" s="17"/>
      <c r="G349" s="87">
        <f>E349*F349</f>
        <v>0</v>
      </c>
    </row>
    <row r="350" spans="1:7" ht="21" customHeight="1">
      <c r="A350" s="185"/>
      <c r="B350" s="56" t="s">
        <v>74</v>
      </c>
      <c r="C350" s="14" t="s">
        <v>11</v>
      </c>
      <c r="D350" s="80">
        <v>115</v>
      </c>
      <c r="E350" s="133">
        <f>E347*D350</f>
        <v>625.6</v>
      </c>
      <c r="F350" s="17"/>
      <c r="G350" s="133">
        <f>E350*F350</f>
        <v>0</v>
      </c>
    </row>
    <row r="351" spans="1:7" ht="21" customHeight="1">
      <c r="A351" s="185"/>
      <c r="B351" s="56" t="s">
        <v>86</v>
      </c>
      <c r="C351" s="14" t="s">
        <v>11</v>
      </c>
      <c r="D351" s="80" t="s">
        <v>55</v>
      </c>
      <c r="E351" s="133">
        <v>27</v>
      </c>
      <c r="F351" s="17"/>
      <c r="G351" s="133">
        <f>E351*F351</f>
        <v>0</v>
      </c>
    </row>
    <row r="352" spans="1:7" ht="21" customHeight="1" thickBot="1">
      <c r="A352" s="186"/>
      <c r="B352" s="57" t="s">
        <v>43</v>
      </c>
      <c r="C352" s="18" t="s">
        <v>3</v>
      </c>
      <c r="D352" s="81">
        <v>7.8</v>
      </c>
      <c r="E352" s="136">
        <f>E347*D352</f>
        <v>42.43</v>
      </c>
      <c r="F352" s="20"/>
      <c r="G352" s="101">
        <f>E352*F352</f>
        <v>0</v>
      </c>
    </row>
    <row r="353" spans="1:7" ht="30.75" customHeight="1" thickTop="1">
      <c r="A353" s="184">
        <v>5</v>
      </c>
      <c r="B353" s="147" t="s">
        <v>85</v>
      </c>
      <c r="C353" s="111" t="s">
        <v>75</v>
      </c>
      <c r="D353" s="117"/>
      <c r="E353" s="132">
        <v>0.05</v>
      </c>
      <c r="F353" s="114"/>
      <c r="G353" s="115">
        <f>G354+G355+G356+G357+G358+G359</f>
        <v>0</v>
      </c>
    </row>
    <row r="354" spans="1:7" ht="21" customHeight="1">
      <c r="A354" s="185"/>
      <c r="B354" s="16" t="s">
        <v>25</v>
      </c>
      <c r="C354" s="14" t="s">
        <v>4</v>
      </c>
      <c r="D354" s="148">
        <v>101</v>
      </c>
      <c r="E354" s="134">
        <f>E353*D354</f>
        <v>5.05</v>
      </c>
      <c r="F354" s="149"/>
      <c r="G354" s="144">
        <f>F354*E354</f>
        <v>0</v>
      </c>
    </row>
    <row r="355" spans="1:7" ht="21" customHeight="1">
      <c r="A355" s="185"/>
      <c r="B355" s="16" t="s">
        <v>76</v>
      </c>
      <c r="C355" s="14" t="s">
        <v>3</v>
      </c>
      <c r="D355" s="148">
        <v>2.7</v>
      </c>
      <c r="E355" s="134">
        <f>E353*D355</f>
        <v>0.14</v>
      </c>
      <c r="F355" s="150"/>
      <c r="G355" s="144">
        <f>F355*E355</f>
        <v>0</v>
      </c>
    </row>
    <row r="356" spans="1:7" ht="21" customHeight="1">
      <c r="A356" s="185"/>
      <c r="B356" s="16" t="s">
        <v>81</v>
      </c>
      <c r="C356" s="14" t="s">
        <v>82</v>
      </c>
      <c r="D356" s="148">
        <v>4.1</v>
      </c>
      <c r="E356" s="134">
        <f>E353*D356</f>
        <v>0.21</v>
      </c>
      <c r="F356" s="150"/>
      <c r="G356" s="144">
        <f>E356*F356</f>
        <v>0</v>
      </c>
    </row>
    <row r="357" spans="1:7" ht="21" customHeight="1">
      <c r="A357" s="185"/>
      <c r="B357" s="16" t="s">
        <v>83</v>
      </c>
      <c r="C357" s="14" t="s">
        <v>9</v>
      </c>
      <c r="D357" s="148">
        <v>2.12</v>
      </c>
      <c r="E357" s="134">
        <f>E353*D357</f>
        <v>0.11</v>
      </c>
      <c r="F357" s="150"/>
      <c r="G357" s="144">
        <f>E357*F357</f>
        <v>0</v>
      </c>
    </row>
    <row r="358" spans="1:7" ht="21" customHeight="1">
      <c r="A358" s="185"/>
      <c r="B358" s="16" t="s">
        <v>84</v>
      </c>
      <c r="C358" s="14" t="s">
        <v>9</v>
      </c>
      <c r="D358" s="148">
        <v>0.26</v>
      </c>
      <c r="E358" s="134">
        <f>E353*D358</f>
        <v>0.01</v>
      </c>
      <c r="F358" s="150"/>
      <c r="G358" s="144">
        <f>E358*F358</f>
        <v>0</v>
      </c>
    </row>
    <row r="359" spans="1:7" ht="21" customHeight="1" thickBot="1">
      <c r="A359" s="186"/>
      <c r="B359" s="19" t="s">
        <v>43</v>
      </c>
      <c r="C359" s="18" t="s">
        <v>9</v>
      </c>
      <c r="D359" s="151">
        <v>0.3</v>
      </c>
      <c r="E359" s="152">
        <f>E353*D359</f>
        <v>0.015</v>
      </c>
      <c r="F359" s="153"/>
      <c r="G359" s="145">
        <f>F359*E359</f>
        <v>0</v>
      </c>
    </row>
    <row r="360" spans="1:7" ht="21" customHeight="1" thickTop="1">
      <c r="A360" s="184">
        <v>6</v>
      </c>
      <c r="B360" s="103" t="s">
        <v>57</v>
      </c>
      <c r="C360" s="111" t="s">
        <v>7</v>
      </c>
      <c r="D360" s="112"/>
      <c r="E360" s="113">
        <v>1</v>
      </c>
      <c r="F360" s="114"/>
      <c r="G360" s="115">
        <f>G361+G362+G363+G364+G365</f>
        <v>0</v>
      </c>
    </row>
    <row r="361" spans="1:7" ht="21" customHeight="1">
      <c r="A361" s="185"/>
      <c r="B361" s="16" t="s">
        <v>38</v>
      </c>
      <c r="C361" s="14" t="s">
        <v>4</v>
      </c>
      <c r="D361" s="80">
        <v>6.03</v>
      </c>
      <c r="E361" s="134">
        <f>E360*D361</f>
        <v>6.03</v>
      </c>
      <c r="F361" s="96"/>
      <c r="G361" s="83">
        <f>E361*F361</f>
        <v>0</v>
      </c>
    </row>
    <row r="362" spans="1:7" ht="21" customHeight="1">
      <c r="A362" s="185"/>
      <c r="B362" s="16" t="s">
        <v>10</v>
      </c>
      <c r="C362" s="14" t="s">
        <v>3</v>
      </c>
      <c r="D362" s="80">
        <v>0.33</v>
      </c>
      <c r="E362" s="134">
        <f>E360*D362</f>
        <v>0.33</v>
      </c>
      <c r="F362" s="88"/>
      <c r="G362" s="83">
        <f>E362*F362</f>
        <v>0</v>
      </c>
    </row>
    <row r="363" spans="1:7" ht="28.5" customHeight="1">
      <c r="A363" s="185"/>
      <c r="B363" s="35" t="s">
        <v>58</v>
      </c>
      <c r="C363" s="14" t="s">
        <v>59</v>
      </c>
      <c r="D363" s="94" t="s">
        <v>55</v>
      </c>
      <c r="E363" s="129">
        <v>0.64</v>
      </c>
      <c r="F363" s="95"/>
      <c r="G363" s="82">
        <f>E363*F363</f>
        <v>0</v>
      </c>
    </row>
    <row r="364" spans="1:7" ht="21" customHeight="1">
      <c r="A364" s="185"/>
      <c r="B364" s="16" t="s">
        <v>60</v>
      </c>
      <c r="C364" s="14" t="s">
        <v>9</v>
      </c>
      <c r="D364" s="80">
        <v>0.06</v>
      </c>
      <c r="E364" s="134">
        <f>E360*D364</f>
        <v>0.06</v>
      </c>
      <c r="F364" s="96"/>
      <c r="G364" s="83">
        <f>E364*F364</f>
        <v>0</v>
      </c>
    </row>
    <row r="365" spans="1:7" ht="21" customHeight="1" thickBot="1">
      <c r="A365" s="186"/>
      <c r="B365" s="19" t="s">
        <v>43</v>
      </c>
      <c r="C365" s="18" t="s">
        <v>3</v>
      </c>
      <c r="D365" s="81">
        <v>0.5</v>
      </c>
      <c r="E365" s="136">
        <f>E360*D365</f>
        <v>0.5</v>
      </c>
      <c r="F365" s="97"/>
      <c r="G365" s="98">
        <f>E365*F365</f>
        <v>0</v>
      </c>
    </row>
    <row r="366" spans="1:7" ht="38.25" customHeight="1" thickTop="1">
      <c r="A366" s="184">
        <v>7</v>
      </c>
      <c r="B366" s="118" t="s">
        <v>44</v>
      </c>
      <c r="C366" s="155" t="s">
        <v>34</v>
      </c>
      <c r="D366" s="114"/>
      <c r="E366" s="114">
        <v>1.52</v>
      </c>
      <c r="F366" s="114"/>
      <c r="G366" s="115">
        <f>G367+G368+G369+G370+G371+G372</f>
        <v>0</v>
      </c>
    </row>
    <row r="367" spans="1:7" ht="21" customHeight="1">
      <c r="A367" s="185"/>
      <c r="B367" s="16" t="s">
        <v>25</v>
      </c>
      <c r="C367" s="15" t="s">
        <v>4</v>
      </c>
      <c r="D367" s="86">
        <v>28.6</v>
      </c>
      <c r="E367" s="86">
        <f>E366*D367</f>
        <v>43.47</v>
      </c>
      <c r="F367" s="86"/>
      <c r="G367" s="87">
        <f aca="true" t="shared" si="19" ref="G367:G372">E367*F367</f>
        <v>0</v>
      </c>
    </row>
    <row r="368" spans="1:7" ht="21" customHeight="1">
      <c r="A368" s="185"/>
      <c r="B368" s="16" t="s">
        <v>10</v>
      </c>
      <c r="C368" s="15" t="s">
        <v>3</v>
      </c>
      <c r="D368" s="86">
        <v>0.41</v>
      </c>
      <c r="E368" s="86">
        <f>E366*D368</f>
        <v>0.62</v>
      </c>
      <c r="F368" s="86"/>
      <c r="G368" s="87">
        <f t="shared" si="19"/>
        <v>0</v>
      </c>
    </row>
    <row r="369" spans="1:7" ht="21" customHeight="1">
      <c r="A369" s="185"/>
      <c r="B369" s="16" t="s">
        <v>90</v>
      </c>
      <c r="C369" s="15" t="s">
        <v>31</v>
      </c>
      <c r="D369" s="86" t="s">
        <v>55</v>
      </c>
      <c r="E369" s="86">
        <v>80</v>
      </c>
      <c r="F369" s="86"/>
      <c r="G369" s="87">
        <f t="shared" si="19"/>
        <v>0</v>
      </c>
    </row>
    <row r="370" spans="1:7" ht="21" customHeight="1">
      <c r="A370" s="185"/>
      <c r="B370" s="16" t="s">
        <v>32</v>
      </c>
      <c r="C370" s="15" t="s">
        <v>31</v>
      </c>
      <c r="D370" s="86" t="s">
        <v>55</v>
      </c>
      <c r="E370" s="86">
        <v>72</v>
      </c>
      <c r="F370" s="86"/>
      <c r="G370" s="87">
        <f t="shared" si="19"/>
        <v>0</v>
      </c>
    </row>
    <row r="371" spans="1:7" ht="21" customHeight="1">
      <c r="A371" s="185"/>
      <c r="B371" s="16" t="s">
        <v>33</v>
      </c>
      <c r="C371" s="15" t="s">
        <v>24</v>
      </c>
      <c r="D371" s="86" t="s">
        <v>55</v>
      </c>
      <c r="E371" s="86">
        <v>12</v>
      </c>
      <c r="F371" s="86"/>
      <c r="G371" s="87">
        <f t="shared" si="19"/>
        <v>0</v>
      </c>
    </row>
    <row r="372" spans="1:7" ht="21" customHeight="1" thickBot="1">
      <c r="A372" s="186"/>
      <c r="B372" s="19" t="s">
        <v>47</v>
      </c>
      <c r="C372" s="20" t="s">
        <v>24</v>
      </c>
      <c r="D372" s="100" t="s">
        <v>55</v>
      </c>
      <c r="E372" s="100">
        <v>400</v>
      </c>
      <c r="F372" s="100"/>
      <c r="G372" s="101">
        <f t="shared" si="19"/>
        <v>0</v>
      </c>
    </row>
    <row r="373" spans="1:9" ht="21" customHeight="1" thickBot="1" thickTop="1">
      <c r="A373" s="30">
        <v>8</v>
      </c>
      <c r="B373" s="123" t="s">
        <v>23</v>
      </c>
      <c r="C373" s="124"/>
      <c r="D373" s="125"/>
      <c r="E373" s="126"/>
      <c r="F373" s="122"/>
      <c r="G373" s="127">
        <v>0</v>
      </c>
      <c r="I373" s="146"/>
    </row>
    <row r="374" spans="1:7" ht="21" customHeight="1" thickBot="1" thickTop="1">
      <c r="A374" s="41"/>
      <c r="B374" s="11" t="s">
        <v>28</v>
      </c>
      <c r="C374" s="11"/>
      <c r="D374" s="11"/>
      <c r="E374" s="11"/>
      <c r="F374" s="11"/>
      <c r="G374" s="42">
        <f>G317+G326+G340+G347+G353+G360+G366+G373</f>
        <v>0</v>
      </c>
    </row>
    <row r="375" spans="1:7" ht="21" customHeight="1" thickBot="1" thickTop="1">
      <c r="A375" s="41"/>
      <c r="B375" s="11" t="s">
        <v>29</v>
      </c>
      <c r="C375" s="11"/>
      <c r="D375" s="11"/>
      <c r="E375" s="11"/>
      <c r="F375" s="11"/>
      <c r="G375" s="42">
        <f>G315+G374</f>
        <v>0</v>
      </c>
    </row>
    <row r="376" spans="1:7" ht="21" customHeight="1" thickBot="1" thickTop="1">
      <c r="A376" s="41"/>
      <c r="B376" s="11" t="s">
        <v>145</v>
      </c>
      <c r="C376" s="43">
        <v>0.1</v>
      </c>
      <c r="D376" s="11"/>
      <c r="E376" s="11"/>
      <c r="F376" s="11"/>
      <c r="G376" s="42">
        <f>G375*C376</f>
        <v>0</v>
      </c>
    </row>
    <row r="377" spans="1:7" ht="21" customHeight="1" thickBot="1" thickTop="1">
      <c r="A377" s="41"/>
      <c r="B377" s="11" t="s">
        <v>2</v>
      </c>
      <c r="C377" s="43"/>
      <c r="D377" s="11"/>
      <c r="E377" s="11"/>
      <c r="F377" s="11"/>
      <c r="G377" s="42">
        <f>SUM(G375:G376)</f>
        <v>0</v>
      </c>
    </row>
    <row r="378" spans="1:7" ht="21" customHeight="1" thickBot="1" thickTop="1">
      <c r="A378" s="41"/>
      <c r="B378" s="11" t="s">
        <v>146</v>
      </c>
      <c r="C378" s="43">
        <v>0.08</v>
      </c>
      <c r="D378" s="11"/>
      <c r="E378" s="11"/>
      <c r="F378" s="11"/>
      <c r="G378" s="42">
        <f>G377*C378</f>
        <v>0</v>
      </c>
    </row>
    <row r="379" spans="1:7" ht="21" customHeight="1" thickBot="1" thickTop="1">
      <c r="A379" s="41"/>
      <c r="B379" s="11" t="s">
        <v>8</v>
      </c>
      <c r="C379" s="11"/>
      <c r="D379" s="11"/>
      <c r="E379" s="11"/>
      <c r="F379" s="11"/>
      <c r="G379" s="42">
        <f>SUM(G377:G378)</f>
        <v>0</v>
      </c>
    </row>
    <row r="380" spans="1:7" ht="21" customHeight="1" thickBot="1" thickTop="1">
      <c r="A380" s="183" t="s">
        <v>105</v>
      </c>
      <c r="B380" s="183"/>
      <c r="C380" s="183"/>
      <c r="D380" s="183"/>
      <c r="E380" s="183"/>
      <c r="F380" s="183"/>
      <c r="G380" s="183"/>
    </row>
    <row r="381" spans="1:7" ht="21" customHeight="1" thickTop="1">
      <c r="A381" s="188" t="s">
        <v>18</v>
      </c>
      <c r="B381" s="190" t="s">
        <v>0</v>
      </c>
      <c r="C381" s="192" t="s">
        <v>1</v>
      </c>
      <c r="D381" s="194" t="s">
        <v>12</v>
      </c>
      <c r="E381" s="194"/>
      <c r="F381" s="195" t="s">
        <v>13</v>
      </c>
      <c r="G381" s="196"/>
    </row>
    <row r="382" spans="1:7" ht="51" customHeight="1" thickBot="1">
      <c r="A382" s="189"/>
      <c r="B382" s="191"/>
      <c r="C382" s="193"/>
      <c r="D382" s="26" t="s">
        <v>16</v>
      </c>
      <c r="E382" s="10" t="s">
        <v>15</v>
      </c>
      <c r="F382" s="10" t="s">
        <v>14</v>
      </c>
      <c r="G382" s="28" t="s">
        <v>15</v>
      </c>
    </row>
    <row r="383" spans="1:7" ht="21" customHeight="1" thickBot="1" thickTop="1">
      <c r="A383" s="5">
        <v>1</v>
      </c>
      <c r="B383" s="156">
        <v>2</v>
      </c>
      <c r="C383" s="6">
        <v>3</v>
      </c>
      <c r="D383" s="8">
        <v>4</v>
      </c>
      <c r="E383" s="7">
        <v>5</v>
      </c>
      <c r="F383" s="8">
        <v>6</v>
      </c>
      <c r="G383" s="29">
        <v>7</v>
      </c>
    </row>
    <row r="384" spans="1:7" ht="21" customHeight="1" thickBot="1" thickTop="1">
      <c r="A384" s="34"/>
      <c r="B384" s="40" t="s">
        <v>26</v>
      </c>
      <c r="C384" s="33"/>
      <c r="D384" s="36"/>
      <c r="E384" s="37"/>
      <c r="F384" s="36"/>
      <c r="G384" s="38"/>
    </row>
    <row r="385" spans="1:7" ht="21" customHeight="1" thickTop="1">
      <c r="A385" s="184">
        <v>1</v>
      </c>
      <c r="B385" s="103" t="s">
        <v>79</v>
      </c>
      <c r="C385" s="102" t="s">
        <v>66</v>
      </c>
      <c r="D385" s="104"/>
      <c r="E385" s="105">
        <v>2.22</v>
      </c>
      <c r="F385" s="104"/>
      <c r="G385" s="105">
        <f>G386+G387</f>
        <v>0</v>
      </c>
    </row>
    <row r="386" spans="1:7" ht="21" customHeight="1">
      <c r="A386" s="187"/>
      <c r="B386" s="77" t="s">
        <v>25</v>
      </c>
      <c r="C386" s="72" t="s">
        <v>4</v>
      </c>
      <c r="D386" s="78">
        <v>8.2</v>
      </c>
      <c r="E386" s="73">
        <f>E385*D386</f>
        <v>18.2</v>
      </c>
      <c r="F386" s="78"/>
      <c r="G386" s="73">
        <f>E386*F386</f>
        <v>0</v>
      </c>
    </row>
    <row r="387" spans="1:7" ht="21" customHeight="1" thickBot="1">
      <c r="A387" s="186"/>
      <c r="B387" s="76" t="s">
        <v>5</v>
      </c>
      <c r="C387" s="74" t="s">
        <v>3</v>
      </c>
      <c r="D387" s="75">
        <v>0.5</v>
      </c>
      <c r="E387" s="67">
        <f>E385*D387</f>
        <v>1.11</v>
      </c>
      <c r="F387" s="75"/>
      <c r="G387" s="67">
        <f>F387*E387</f>
        <v>0</v>
      </c>
    </row>
    <row r="388" spans="1:7" ht="30.75" customHeight="1" thickTop="1">
      <c r="A388" s="184">
        <v>2</v>
      </c>
      <c r="B388" s="103" t="s">
        <v>64</v>
      </c>
      <c r="C388" s="102" t="s">
        <v>66</v>
      </c>
      <c r="D388" s="104"/>
      <c r="E388" s="105">
        <v>0.57</v>
      </c>
      <c r="F388" s="104"/>
      <c r="G388" s="105">
        <f>G389+G390</f>
        <v>0</v>
      </c>
    </row>
    <row r="389" spans="1:7" ht="21" customHeight="1">
      <c r="A389" s="185"/>
      <c r="B389" s="77" t="s">
        <v>25</v>
      </c>
      <c r="C389" s="72" t="s">
        <v>4</v>
      </c>
      <c r="D389" s="78">
        <v>110</v>
      </c>
      <c r="E389" s="73">
        <f>E388*D389</f>
        <v>62.7</v>
      </c>
      <c r="F389" s="78"/>
      <c r="G389" s="73">
        <f>E389*F389</f>
        <v>0</v>
      </c>
    </row>
    <row r="390" spans="1:7" ht="21" customHeight="1" thickBot="1">
      <c r="A390" s="186"/>
      <c r="B390" s="76" t="s">
        <v>5</v>
      </c>
      <c r="C390" s="74" t="s">
        <v>3</v>
      </c>
      <c r="D390" s="75">
        <v>10.3</v>
      </c>
      <c r="E390" s="67">
        <f>E388*D390</f>
        <v>5.87</v>
      </c>
      <c r="F390" s="75"/>
      <c r="G390" s="67">
        <f>F390*E390</f>
        <v>0</v>
      </c>
    </row>
    <row r="391" spans="1:7" ht="28.5" customHeight="1" thickTop="1">
      <c r="A391" s="184">
        <v>3</v>
      </c>
      <c r="B391" s="128" t="s">
        <v>69</v>
      </c>
      <c r="C391" s="106" t="s">
        <v>67</v>
      </c>
      <c r="D391" s="104"/>
      <c r="E391" s="105">
        <v>3</v>
      </c>
      <c r="F391" s="104"/>
      <c r="G391" s="105">
        <f>SUM(G392)</f>
        <v>0</v>
      </c>
    </row>
    <row r="392" spans="1:7" ht="21" customHeight="1" thickBot="1">
      <c r="A392" s="186"/>
      <c r="B392" s="76" t="s">
        <v>36</v>
      </c>
      <c r="C392" s="79" t="s">
        <v>4</v>
      </c>
      <c r="D392" s="75">
        <v>2.13</v>
      </c>
      <c r="E392" s="67">
        <f>D392*E391</f>
        <v>6.39</v>
      </c>
      <c r="F392" s="75"/>
      <c r="G392" s="67">
        <f>F392*E392</f>
        <v>0</v>
      </c>
    </row>
    <row r="393" spans="1:7" ht="21" customHeight="1" thickBot="1" thickTop="1">
      <c r="A393" s="46">
        <v>4</v>
      </c>
      <c r="B393" s="107" t="s">
        <v>65</v>
      </c>
      <c r="C393" s="108" t="s">
        <v>35</v>
      </c>
      <c r="D393" s="70"/>
      <c r="E393" s="109">
        <v>2</v>
      </c>
      <c r="F393" s="110"/>
      <c r="G393" s="109">
        <f>F393*E393</f>
        <v>0</v>
      </c>
    </row>
    <row r="394" spans="1:7" ht="21" customHeight="1" thickBot="1" thickTop="1">
      <c r="A394" s="46"/>
      <c r="B394" s="11" t="s">
        <v>27</v>
      </c>
      <c r="C394" s="11"/>
      <c r="D394" s="11"/>
      <c r="E394" s="11"/>
      <c r="F394" s="11"/>
      <c r="G394" s="11">
        <f>G385+G388+G391+G393</f>
        <v>0</v>
      </c>
    </row>
    <row r="395" spans="1:7" ht="21" customHeight="1" thickBot="1" thickTop="1">
      <c r="A395" s="46"/>
      <c r="B395" s="71" t="s">
        <v>46</v>
      </c>
      <c r="C395" s="66"/>
      <c r="D395" s="68"/>
      <c r="E395" s="69"/>
      <c r="F395" s="68"/>
      <c r="G395" s="69"/>
    </row>
    <row r="396" spans="1:7" ht="29.25" customHeight="1" thickTop="1">
      <c r="A396" s="184">
        <v>1</v>
      </c>
      <c r="B396" s="103" t="s">
        <v>37</v>
      </c>
      <c r="C396" s="111" t="s">
        <v>30</v>
      </c>
      <c r="D396" s="112"/>
      <c r="E396" s="132">
        <v>0.57</v>
      </c>
      <c r="F396" s="116"/>
      <c r="G396" s="113">
        <f>G397+G398+G399+G400+G401+G402+G403+G404</f>
        <v>0</v>
      </c>
    </row>
    <row r="397" spans="1:7" ht="21" customHeight="1">
      <c r="A397" s="185"/>
      <c r="B397" s="16" t="s">
        <v>38</v>
      </c>
      <c r="C397" s="14" t="s">
        <v>4</v>
      </c>
      <c r="D397" s="80">
        <v>127</v>
      </c>
      <c r="E397" s="129">
        <f>E396*D397</f>
        <v>72.39</v>
      </c>
      <c r="F397" s="96"/>
      <c r="G397" s="83">
        <f aca="true" t="shared" si="20" ref="G397:G404">E397*F397</f>
        <v>0</v>
      </c>
    </row>
    <row r="398" spans="1:7" ht="21" customHeight="1">
      <c r="A398" s="185"/>
      <c r="B398" s="16" t="s">
        <v>10</v>
      </c>
      <c r="C398" s="14" t="s">
        <v>3</v>
      </c>
      <c r="D398" s="80">
        <v>11.4</v>
      </c>
      <c r="E398" s="129">
        <f>E396*D398</f>
        <v>6.5</v>
      </c>
      <c r="F398" s="88"/>
      <c r="G398" s="83">
        <f t="shared" si="20"/>
        <v>0</v>
      </c>
    </row>
    <row r="399" spans="1:7" ht="21" customHeight="1">
      <c r="A399" s="185"/>
      <c r="B399" s="16" t="s">
        <v>73</v>
      </c>
      <c r="C399" s="14" t="s">
        <v>9</v>
      </c>
      <c r="D399" s="80" t="s">
        <v>55</v>
      </c>
      <c r="E399" s="129">
        <v>0.8</v>
      </c>
      <c r="F399" s="96"/>
      <c r="G399" s="83">
        <f t="shared" si="20"/>
        <v>0</v>
      </c>
    </row>
    <row r="400" spans="1:7" ht="21" customHeight="1">
      <c r="A400" s="185"/>
      <c r="B400" s="16" t="s">
        <v>39</v>
      </c>
      <c r="C400" s="14" t="s">
        <v>6</v>
      </c>
      <c r="D400" s="80">
        <v>17.5</v>
      </c>
      <c r="E400" s="129">
        <f>E396*D400</f>
        <v>9.98</v>
      </c>
      <c r="F400" s="96"/>
      <c r="G400" s="83">
        <f t="shared" si="20"/>
        <v>0</v>
      </c>
    </row>
    <row r="401" spans="1:7" ht="21" customHeight="1">
      <c r="A401" s="185"/>
      <c r="B401" s="16" t="s">
        <v>40</v>
      </c>
      <c r="C401" s="14" t="s">
        <v>6</v>
      </c>
      <c r="D401" s="80">
        <v>110</v>
      </c>
      <c r="E401" s="129">
        <f>E396*D401</f>
        <v>62.7</v>
      </c>
      <c r="F401" s="96"/>
      <c r="G401" s="83">
        <f t="shared" si="20"/>
        <v>0</v>
      </c>
    </row>
    <row r="402" spans="1:7" ht="21" customHeight="1">
      <c r="A402" s="185"/>
      <c r="B402" s="16" t="s">
        <v>41</v>
      </c>
      <c r="C402" s="14" t="s">
        <v>11</v>
      </c>
      <c r="D402" s="80">
        <v>52.5</v>
      </c>
      <c r="E402" s="129">
        <f>E396*D402</f>
        <v>29.93</v>
      </c>
      <c r="F402" s="96"/>
      <c r="G402" s="83">
        <f t="shared" si="20"/>
        <v>0</v>
      </c>
    </row>
    <row r="403" spans="1:7" ht="21" customHeight="1">
      <c r="A403" s="185"/>
      <c r="B403" s="16" t="s">
        <v>56</v>
      </c>
      <c r="C403" s="14" t="s">
        <v>6</v>
      </c>
      <c r="D403" s="80">
        <v>26</v>
      </c>
      <c r="E403" s="129">
        <f>E396*D403</f>
        <v>14.82</v>
      </c>
      <c r="F403" s="96"/>
      <c r="G403" s="83">
        <f t="shared" si="20"/>
        <v>0</v>
      </c>
    </row>
    <row r="404" spans="1:7" ht="21" customHeight="1" thickBot="1">
      <c r="A404" s="186"/>
      <c r="B404" s="19" t="s">
        <v>43</v>
      </c>
      <c r="C404" s="18" t="s">
        <v>3</v>
      </c>
      <c r="D404" s="81">
        <v>7.94</v>
      </c>
      <c r="E404" s="131">
        <f>E396*D404</f>
        <v>4.526</v>
      </c>
      <c r="F404" s="97"/>
      <c r="G404" s="98">
        <f t="shared" si="20"/>
        <v>0</v>
      </c>
    </row>
    <row r="405" spans="1:7" ht="21" customHeight="1" thickTop="1">
      <c r="A405" s="184">
        <v>2</v>
      </c>
      <c r="B405" s="119" t="s">
        <v>61</v>
      </c>
      <c r="C405" s="120" t="s">
        <v>30</v>
      </c>
      <c r="D405" s="117"/>
      <c r="E405" s="132">
        <v>0.57</v>
      </c>
      <c r="F405" s="114"/>
      <c r="G405" s="115">
        <f>G406+G407+G408+G409+G410+G411</f>
        <v>0</v>
      </c>
    </row>
    <row r="406" spans="1:7" ht="21" customHeight="1">
      <c r="A406" s="185"/>
      <c r="B406" s="16" t="s">
        <v>38</v>
      </c>
      <c r="C406" s="14" t="s">
        <v>4</v>
      </c>
      <c r="D406" s="80">
        <v>3.03</v>
      </c>
      <c r="E406" s="130">
        <f>E405*D406</f>
        <v>1.727</v>
      </c>
      <c r="F406" s="86"/>
      <c r="G406" s="87">
        <f aca="true" t="shared" si="21" ref="G406:G411">E406*F406</f>
        <v>0</v>
      </c>
    </row>
    <row r="407" spans="1:7" ht="21" customHeight="1">
      <c r="A407" s="185"/>
      <c r="B407" s="16" t="s">
        <v>5</v>
      </c>
      <c r="C407" s="14" t="s">
        <v>3</v>
      </c>
      <c r="D407" s="80">
        <v>0.41</v>
      </c>
      <c r="E407" s="130">
        <f>E405*D407</f>
        <v>0.234</v>
      </c>
      <c r="F407" s="99"/>
      <c r="G407" s="87">
        <f t="shared" si="21"/>
        <v>0</v>
      </c>
    </row>
    <row r="408" spans="1:7" ht="21" customHeight="1">
      <c r="A408" s="185"/>
      <c r="B408" s="16" t="s">
        <v>51</v>
      </c>
      <c r="C408" s="14" t="s">
        <v>6</v>
      </c>
      <c r="D408" s="80">
        <v>23.1</v>
      </c>
      <c r="E408" s="129">
        <f>E405*D408</f>
        <v>13.17</v>
      </c>
      <c r="F408" s="86"/>
      <c r="G408" s="87">
        <f t="shared" si="21"/>
        <v>0</v>
      </c>
    </row>
    <row r="409" spans="1:7" ht="21" customHeight="1">
      <c r="A409" s="185"/>
      <c r="B409" s="16" t="s">
        <v>52</v>
      </c>
      <c r="C409" s="14" t="s">
        <v>6</v>
      </c>
      <c r="D409" s="80">
        <v>5.8</v>
      </c>
      <c r="E409" s="129">
        <f>E405*D409</f>
        <v>3.31</v>
      </c>
      <c r="F409" s="86"/>
      <c r="G409" s="87">
        <f t="shared" si="21"/>
        <v>0</v>
      </c>
    </row>
    <row r="410" spans="1:7" ht="21" customHeight="1">
      <c r="A410" s="185"/>
      <c r="B410" s="16" t="s">
        <v>53</v>
      </c>
      <c r="C410" s="14" t="s">
        <v>6</v>
      </c>
      <c r="D410" s="80">
        <v>3.5</v>
      </c>
      <c r="E410" s="129">
        <f>E405*D410</f>
        <v>2</v>
      </c>
      <c r="F410" s="86"/>
      <c r="G410" s="87">
        <f t="shared" si="21"/>
        <v>0</v>
      </c>
    </row>
    <row r="411" spans="1:7" ht="21" customHeight="1" thickBot="1">
      <c r="A411" s="186"/>
      <c r="B411" s="19" t="s">
        <v>43</v>
      </c>
      <c r="C411" s="18" t="s">
        <v>3</v>
      </c>
      <c r="D411" s="81">
        <v>0.04</v>
      </c>
      <c r="E411" s="131">
        <f>E405*D411</f>
        <v>0.023</v>
      </c>
      <c r="F411" s="100"/>
      <c r="G411" s="101">
        <f t="shared" si="21"/>
        <v>0</v>
      </c>
    </row>
    <row r="412" spans="1:7" ht="21" customHeight="1" thickTop="1">
      <c r="A412" s="184">
        <v>3</v>
      </c>
      <c r="B412" s="103" t="s">
        <v>62</v>
      </c>
      <c r="C412" s="111" t="s">
        <v>68</v>
      </c>
      <c r="D412" s="112"/>
      <c r="E412" s="132">
        <v>2.22</v>
      </c>
      <c r="F412" s="121"/>
      <c r="G412" s="158">
        <f>G413+G414+G415+G416+G417</f>
        <v>0</v>
      </c>
    </row>
    <row r="413" spans="1:7" ht="21" customHeight="1">
      <c r="A413" s="185"/>
      <c r="B413" s="56" t="s">
        <v>38</v>
      </c>
      <c r="C413" s="14" t="s">
        <v>4</v>
      </c>
      <c r="D413" s="80">
        <v>83</v>
      </c>
      <c r="E413" s="134">
        <f>E412*D413</f>
        <v>184.26</v>
      </c>
      <c r="F413" s="15"/>
      <c r="G413" s="87">
        <f>E413*F413</f>
        <v>0</v>
      </c>
    </row>
    <row r="414" spans="1:7" ht="21" customHeight="1">
      <c r="A414" s="185"/>
      <c r="B414" s="56" t="s">
        <v>5</v>
      </c>
      <c r="C414" s="14" t="s">
        <v>3</v>
      </c>
      <c r="D414" s="80">
        <v>0.41</v>
      </c>
      <c r="E414" s="134">
        <f>E412*D414</f>
        <v>0.91</v>
      </c>
      <c r="F414" s="17"/>
      <c r="G414" s="87">
        <f>E414*F414</f>
        <v>0</v>
      </c>
    </row>
    <row r="415" spans="1:7" ht="21" customHeight="1">
      <c r="A415" s="185"/>
      <c r="B415" s="56" t="s">
        <v>74</v>
      </c>
      <c r="C415" s="14" t="s">
        <v>11</v>
      </c>
      <c r="D415" s="80">
        <v>115</v>
      </c>
      <c r="E415" s="133">
        <f>E412*D415</f>
        <v>255.3</v>
      </c>
      <c r="F415" s="17"/>
      <c r="G415" s="133">
        <f>E415*F415</f>
        <v>0</v>
      </c>
    </row>
    <row r="416" spans="1:7" ht="21" customHeight="1">
      <c r="A416" s="185"/>
      <c r="B416" s="56" t="s">
        <v>86</v>
      </c>
      <c r="C416" s="14" t="s">
        <v>11</v>
      </c>
      <c r="D416" s="80" t="s">
        <v>55</v>
      </c>
      <c r="E416" s="133">
        <v>27</v>
      </c>
      <c r="F416" s="17"/>
      <c r="G416" s="133">
        <f>E416*F416</f>
        <v>0</v>
      </c>
    </row>
    <row r="417" spans="1:7" ht="21" customHeight="1" thickBot="1">
      <c r="A417" s="186"/>
      <c r="B417" s="57" t="s">
        <v>43</v>
      </c>
      <c r="C417" s="18" t="s">
        <v>3</v>
      </c>
      <c r="D417" s="81">
        <v>7.8</v>
      </c>
      <c r="E417" s="136">
        <f>E412*D417</f>
        <v>17.32</v>
      </c>
      <c r="F417" s="20"/>
      <c r="G417" s="101">
        <f>E417*F417</f>
        <v>0</v>
      </c>
    </row>
    <row r="418" spans="1:7" ht="31.5" customHeight="1" thickTop="1">
      <c r="A418" s="184">
        <v>4</v>
      </c>
      <c r="B418" s="147" t="s">
        <v>85</v>
      </c>
      <c r="C418" s="111" t="s">
        <v>75</v>
      </c>
      <c r="D418" s="117"/>
      <c r="E418" s="132">
        <v>0.05</v>
      </c>
      <c r="F418" s="114"/>
      <c r="G418" s="115">
        <f>G419+G420+G421+G422+G423+G424</f>
        <v>0</v>
      </c>
    </row>
    <row r="419" spans="1:7" ht="21" customHeight="1">
      <c r="A419" s="185"/>
      <c r="B419" s="16" t="s">
        <v>25</v>
      </c>
      <c r="C419" s="14" t="s">
        <v>4</v>
      </c>
      <c r="D419" s="148">
        <v>101</v>
      </c>
      <c r="E419" s="134">
        <f>E418*D419</f>
        <v>5.05</v>
      </c>
      <c r="F419" s="149"/>
      <c r="G419" s="144">
        <f>F419*E419</f>
        <v>0</v>
      </c>
    </row>
    <row r="420" spans="1:7" ht="21" customHeight="1">
      <c r="A420" s="185"/>
      <c r="B420" s="16" t="s">
        <v>76</v>
      </c>
      <c r="C420" s="14" t="s">
        <v>3</v>
      </c>
      <c r="D420" s="148">
        <v>2.7</v>
      </c>
      <c r="E420" s="134">
        <f>E418*D420</f>
        <v>0.14</v>
      </c>
      <c r="F420" s="150"/>
      <c r="G420" s="144">
        <f>F420*E420</f>
        <v>0</v>
      </c>
    </row>
    <row r="421" spans="1:7" ht="21" customHeight="1">
      <c r="A421" s="185"/>
      <c r="B421" s="16" t="s">
        <v>81</v>
      </c>
      <c r="C421" s="14" t="s">
        <v>82</v>
      </c>
      <c r="D421" s="148">
        <v>4.1</v>
      </c>
      <c r="E421" s="134">
        <f>E418*D421</f>
        <v>0.21</v>
      </c>
      <c r="F421" s="150"/>
      <c r="G421" s="144">
        <f>E421*F421</f>
        <v>0</v>
      </c>
    </row>
    <row r="422" spans="1:7" ht="21" customHeight="1">
      <c r="A422" s="185"/>
      <c r="B422" s="16" t="s">
        <v>83</v>
      </c>
      <c r="C422" s="14" t="s">
        <v>9</v>
      </c>
      <c r="D422" s="148">
        <v>2.12</v>
      </c>
      <c r="E422" s="134">
        <f>E418*D422</f>
        <v>0.11</v>
      </c>
      <c r="F422" s="150"/>
      <c r="G422" s="144">
        <f>E422*F422</f>
        <v>0</v>
      </c>
    </row>
    <row r="423" spans="1:7" ht="21" customHeight="1">
      <c r="A423" s="185"/>
      <c r="B423" s="16" t="s">
        <v>84</v>
      </c>
      <c r="C423" s="14" t="s">
        <v>9</v>
      </c>
      <c r="D423" s="148">
        <v>0.26</v>
      </c>
      <c r="E423" s="134">
        <f>E418*D423</f>
        <v>0.01</v>
      </c>
      <c r="F423" s="150"/>
      <c r="G423" s="144">
        <f>E423*F423</f>
        <v>0</v>
      </c>
    </row>
    <row r="424" spans="1:7" ht="21" customHeight="1" thickBot="1">
      <c r="A424" s="186"/>
      <c r="B424" s="19" t="s">
        <v>43</v>
      </c>
      <c r="C424" s="18" t="s">
        <v>9</v>
      </c>
      <c r="D424" s="151">
        <v>0.3</v>
      </c>
      <c r="E424" s="152">
        <f>E418*D424</f>
        <v>0.015</v>
      </c>
      <c r="F424" s="153"/>
      <c r="G424" s="145">
        <f>F424*E424</f>
        <v>0</v>
      </c>
    </row>
    <row r="425" spans="1:7" ht="21" customHeight="1" thickTop="1">
      <c r="A425" s="184">
        <v>5</v>
      </c>
      <c r="B425" s="103" t="s">
        <v>57</v>
      </c>
      <c r="C425" s="111" t="s">
        <v>7</v>
      </c>
      <c r="D425" s="112"/>
      <c r="E425" s="113">
        <v>2</v>
      </c>
      <c r="F425" s="114"/>
      <c r="G425" s="115">
        <f>G426+G427+G428+G429+G430</f>
        <v>0</v>
      </c>
    </row>
    <row r="426" spans="1:7" ht="21" customHeight="1">
      <c r="A426" s="185"/>
      <c r="B426" s="16" t="s">
        <v>38</v>
      </c>
      <c r="C426" s="14" t="s">
        <v>4</v>
      </c>
      <c r="D426" s="80">
        <v>6.03</v>
      </c>
      <c r="E426" s="134">
        <f>E425*D426</f>
        <v>12.06</v>
      </c>
      <c r="F426" s="96"/>
      <c r="G426" s="83">
        <f>E426*F426</f>
        <v>0</v>
      </c>
    </row>
    <row r="427" spans="1:7" ht="21" customHeight="1">
      <c r="A427" s="185"/>
      <c r="B427" s="16" t="s">
        <v>10</v>
      </c>
      <c r="C427" s="14" t="s">
        <v>3</v>
      </c>
      <c r="D427" s="80">
        <v>0.33</v>
      </c>
      <c r="E427" s="134">
        <f>E425*D427</f>
        <v>0.66</v>
      </c>
      <c r="F427" s="88"/>
      <c r="G427" s="83">
        <f>E427*F427</f>
        <v>0</v>
      </c>
    </row>
    <row r="428" spans="1:7" ht="31.5" customHeight="1">
      <c r="A428" s="185"/>
      <c r="B428" s="35" t="s">
        <v>58</v>
      </c>
      <c r="C428" s="14" t="s">
        <v>59</v>
      </c>
      <c r="D428" s="94" t="s">
        <v>55</v>
      </c>
      <c r="E428" s="129">
        <v>1.28</v>
      </c>
      <c r="F428" s="95"/>
      <c r="G428" s="82">
        <f>E428*F428</f>
        <v>0</v>
      </c>
    </row>
    <row r="429" spans="1:7" ht="21" customHeight="1">
      <c r="A429" s="185"/>
      <c r="B429" s="16" t="s">
        <v>60</v>
      </c>
      <c r="C429" s="14" t="s">
        <v>9</v>
      </c>
      <c r="D429" s="80">
        <v>0.06</v>
      </c>
      <c r="E429" s="134">
        <f>E425*D429</f>
        <v>0.12</v>
      </c>
      <c r="F429" s="96"/>
      <c r="G429" s="83">
        <f>E429*F429</f>
        <v>0</v>
      </c>
    </row>
    <row r="430" spans="1:7" ht="21" customHeight="1" thickBot="1">
      <c r="A430" s="186"/>
      <c r="B430" s="19" t="s">
        <v>43</v>
      </c>
      <c r="C430" s="18" t="s">
        <v>3</v>
      </c>
      <c r="D430" s="81">
        <v>0.5</v>
      </c>
      <c r="E430" s="136">
        <f>E425*D430</f>
        <v>1</v>
      </c>
      <c r="F430" s="97"/>
      <c r="G430" s="98">
        <f>E430*F430</f>
        <v>0</v>
      </c>
    </row>
    <row r="431" spans="1:7" ht="32.25" customHeight="1" thickTop="1">
      <c r="A431" s="184">
        <v>6</v>
      </c>
      <c r="B431" s="118" t="s">
        <v>44</v>
      </c>
      <c r="C431" s="155" t="s">
        <v>34</v>
      </c>
      <c r="D431" s="114"/>
      <c r="E431" s="114">
        <v>1.16</v>
      </c>
      <c r="F431" s="114"/>
      <c r="G431" s="115">
        <f>G432+G433+G434+G435+G436+G437</f>
        <v>0</v>
      </c>
    </row>
    <row r="432" spans="1:7" ht="21" customHeight="1">
      <c r="A432" s="185"/>
      <c r="B432" s="16" t="s">
        <v>25</v>
      </c>
      <c r="C432" s="15" t="s">
        <v>4</v>
      </c>
      <c r="D432" s="86">
        <v>28.6</v>
      </c>
      <c r="E432" s="86">
        <f>E431*D432</f>
        <v>33.18</v>
      </c>
      <c r="F432" s="86"/>
      <c r="G432" s="87">
        <f aca="true" t="shared" si="22" ref="G432:G437">E432*F432</f>
        <v>0</v>
      </c>
    </row>
    <row r="433" spans="1:7" ht="21" customHeight="1">
      <c r="A433" s="185"/>
      <c r="B433" s="16" t="s">
        <v>10</v>
      </c>
      <c r="C433" s="15" t="s">
        <v>3</v>
      </c>
      <c r="D433" s="86">
        <v>0.41</v>
      </c>
      <c r="E433" s="86">
        <f>E431*D433</f>
        <v>0.48</v>
      </c>
      <c r="F433" s="86"/>
      <c r="G433" s="87">
        <f t="shared" si="22"/>
        <v>0</v>
      </c>
    </row>
    <row r="434" spans="1:7" ht="21" customHeight="1">
      <c r="A434" s="185"/>
      <c r="B434" s="16" t="s">
        <v>90</v>
      </c>
      <c r="C434" s="15" t="s">
        <v>31</v>
      </c>
      <c r="D434" s="86" t="s">
        <v>55</v>
      </c>
      <c r="E434" s="86">
        <v>62</v>
      </c>
      <c r="F434" s="86"/>
      <c r="G434" s="87">
        <f t="shared" si="22"/>
        <v>0</v>
      </c>
    </row>
    <row r="435" spans="1:7" ht="21" customHeight="1">
      <c r="A435" s="185"/>
      <c r="B435" s="16" t="s">
        <v>32</v>
      </c>
      <c r="C435" s="15" t="s">
        <v>31</v>
      </c>
      <c r="D435" s="86" t="s">
        <v>55</v>
      </c>
      <c r="E435" s="86">
        <v>36</v>
      </c>
      <c r="F435" s="86"/>
      <c r="G435" s="87">
        <f t="shared" si="22"/>
        <v>0</v>
      </c>
    </row>
    <row r="436" spans="1:7" ht="21" customHeight="1">
      <c r="A436" s="185"/>
      <c r="B436" s="16" t="s">
        <v>33</v>
      </c>
      <c r="C436" s="15" t="s">
        <v>24</v>
      </c>
      <c r="D436" s="86" t="s">
        <v>55</v>
      </c>
      <c r="E436" s="86">
        <v>6</v>
      </c>
      <c r="F436" s="86"/>
      <c r="G436" s="87">
        <f t="shared" si="22"/>
        <v>0</v>
      </c>
    </row>
    <row r="437" spans="1:7" ht="21" customHeight="1" thickBot="1">
      <c r="A437" s="186"/>
      <c r="B437" s="19" t="s">
        <v>47</v>
      </c>
      <c r="C437" s="20" t="s">
        <v>24</v>
      </c>
      <c r="D437" s="100" t="s">
        <v>55</v>
      </c>
      <c r="E437" s="100">
        <v>310</v>
      </c>
      <c r="F437" s="100"/>
      <c r="G437" s="101">
        <f t="shared" si="22"/>
        <v>0</v>
      </c>
    </row>
    <row r="438" spans="1:9" ht="21" customHeight="1" thickBot="1" thickTop="1">
      <c r="A438" s="30">
        <v>7</v>
      </c>
      <c r="B438" s="123" t="s">
        <v>23</v>
      </c>
      <c r="C438" s="124"/>
      <c r="D438" s="125"/>
      <c r="E438" s="126"/>
      <c r="F438" s="122"/>
      <c r="G438" s="127">
        <v>0</v>
      </c>
      <c r="I438" s="146"/>
    </row>
    <row r="439" spans="1:7" ht="21" customHeight="1" thickBot="1" thickTop="1">
      <c r="A439" s="41"/>
      <c r="B439" s="11" t="s">
        <v>28</v>
      </c>
      <c r="C439" s="11"/>
      <c r="D439" s="11"/>
      <c r="E439" s="11"/>
      <c r="F439" s="11"/>
      <c r="G439" s="42">
        <f>G396+G405+G412+G418+G425+G431+G438</f>
        <v>0</v>
      </c>
    </row>
    <row r="440" spans="1:7" ht="21" customHeight="1" thickBot="1" thickTop="1">
      <c r="A440" s="41"/>
      <c r="B440" s="11" t="s">
        <v>29</v>
      </c>
      <c r="C440" s="11"/>
      <c r="D440" s="11"/>
      <c r="E440" s="11"/>
      <c r="F440" s="11"/>
      <c r="G440" s="42">
        <f>G394+G439</f>
        <v>0</v>
      </c>
    </row>
    <row r="441" spans="1:7" ht="21" customHeight="1" thickBot="1" thickTop="1">
      <c r="A441" s="41"/>
      <c r="B441" s="11" t="s">
        <v>145</v>
      </c>
      <c r="C441" s="43">
        <v>0.1</v>
      </c>
      <c r="D441" s="11"/>
      <c r="E441" s="11"/>
      <c r="F441" s="11"/>
      <c r="G441" s="42">
        <f>G440*C441</f>
        <v>0</v>
      </c>
    </row>
    <row r="442" spans="1:7" ht="21" customHeight="1" thickBot="1" thickTop="1">
      <c r="A442" s="41"/>
      <c r="B442" s="11" t="s">
        <v>2</v>
      </c>
      <c r="C442" s="43"/>
      <c r="D442" s="11"/>
      <c r="E442" s="11"/>
      <c r="F442" s="11"/>
      <c r="G442" s="42">
        <f>SUM(G440:G441)</f>
        <v>0</v>
      </c>
    </row>
    <row r="443" spans="1:7" ht="21" customHeight="1" thickBot="1" thickTop="1">
      <c r="A443" s="41"/>
      <c r="B443" s="11" t="s">
        <v>146</v>
      </c>
      <c r="C443" s="43">
        <v>0.08</v>
      </c>
      <c r="D443" s="11"/>
      <c r="E443" s="11"/>
      <c r="F443" s="11"/>
      <c r="G443" s="42">
        <f>G442*C443</f>
        <v>0</v>
      </c>
    </row>
    <row r="444" spans="1:7" ht="21" customHeight="1" thickBot="1" thickTop="1">
      <c r="A444" s="41"/>
      <c r="B444" s="11" t="s">
        <v>8</v>
      </c>
      <c r="C444" s="11"/>
      <c r="D444" s="11"/>
      <c r="E444" s="11"/>
      <c r="F444" s="11"/>
      <c r="G444" s="42">
        <f>SUM(G442:G443)</f>
        <v>0</v>
      </c>
    </row>
    <row r="445" spans="1:7" ht="21" customHeight="1" thickBot="1" thickTop="1">
      <c r="A445" s="183" t="s">
        <v>104</v>
      </c>
      <c r="B445" s="183"/>
      <c r="C445" s="183"/>
      <c r="D445" s="183"/>
      <c r="E445" s="183"/>
      <c r="F445" s="183"/>
      <c r="G445" s="183"/>
    </row>
    <row r="446" spans="1:7" ht="21" customHeight="1" thickTop="1">
      <c r="A446" s="188" t="s">
        <v>18</v>
      </c>
      <c r="B446" s="190" t="s">
        <v>0</v>
      </c>
      <c r="C446" s="192" t="s">
        <v>1</v>
      </c>
      <c r="D446" s="194" t="s">
        <v>12</v>
      </c>
      <c r="E446" s="194"/>
      <c r="F446" s="195" t="s">
        <v>13</v>
      </c>
      <c r="G446" s="196"/>
    </row>
    <row r="447" spans="1:7" ht="50.25" customHeight="1" thickBot="1">
      <c r="A447" s="189"/>
      <c r="B447" s="191"/>
      <c r="C447" s="193"/>
      <c r="D447" s="26" t="s">
        <v>16</v>
      </c>
      <c r="E447" s="10" t="s">
        <v>15</v>
      </c>
      <c r="F447" s="10" t="s">
        <v>14</v>
      </c>
      <c r="G447" s="28" t="s">
        <v>15</v>
      </c>
    </row>
    <row r="448" spans="1:7" ht="21" customHeight="1" thickBot="1" thickTop="1">
      <c r="A448" s="5">
        <v>1</v>
      </c>
      <c r="B448" s="156">
        <v>2</v>
      </c>
      <c r="C448" s="6">
        <v>3</v>
      </c>
      <c r="D448" s="8">
        <v>4</v>
      </c>
      <c r="E448" s="7">
        <v>5</v>
      </c>
      <c r="F448" s="8">
        <v>6</v>
      </c>
      <c r="G448" s="29">
        <v>7</v>
      </c>
    </row>
    <row r="449" spans="1:7" ht="21" customHeight="1" thickBot="1" thickTop="1">
      <c r="A449" s="34"/>
      <c r="B449" s="40" t="s">
        <v>26</v>
      </c>
      <c r="C449" s="33"/>
      <c r="D449" s="36"/>
      <c r="E449" s="37"/>
      <c r="F449" s="36"/>
      <c r="G449" s="38"/>
    </row>
    <row r="450" spans="1:7" ht="21" customHeight="1" thickTop="1">
      <c r="A450" s="184">
        <v>1</v>
      </c>
      <c r="B450" s="103" t="s">
        <v>79</v>
      </c>
      <c r="C450" s="102" t="s">
        <v>66</v>
      </c>
      <c r="D450" s="104"/>
      <c r="E450" s="105">
        <v>4.72</v>
      </c>
      <c r="F450" s="104"/>
      <c r="G450" s="105">
        <f>G451+G452</f>
        <v>0</v>
      </c>
    </row>
    <row r="451" spans="1:7" ht="21" customHeight="1">
      <c r="A451" s="187"/>
      <c r="B451" s="77" t="s">
        <v>25</v>
      </c>
      <c r="C451" s="72" t="s">
        <v>4</v>
      </c>
      <c r="D451" s="78">
        <v>8.2</v>
      </c>
      <c r="E451" s="73">
        <f>E450*D451</f>
        <v>38.7</v>
      </c>
      <c r="F451" s="78"/>
      <c r="G451" s="73">
        <f>E451*F451</f>
        <v>0</v>
      </c>
    </row>
    <row r="452" spans="1:7" ht="21" customHeight="1" thickBot="1">
      <c r="A452" s="186"/>
      <c r="B452" s="76" t="s">
        <v>5</v>
      </c>
      <c r="C452" s="74" t="s">
        <v>3</v>
      </c>
      <c r="D452" s="75">
        <v>0.5</v>
      </c>
      <c r="E452" s="67">
        <f>E450*D452</f>
        <v>2.36</v>
      </c>
      <c r="F452" s="75"/>
      <c r="G452" s="67">
        <f>F452*E452</f>
        <v>0</v>
      </c>
    </row>
    <row r="453" spans="1:7" ht="31.5" customHeight="1" thickTop="1">
      <c r="A453" s="184">
        <v>2</v>
      </c>
      <c r="B453" s="103" t="s">
        <v>87</v>
      </c>
      <c r="C453" s="102" t="s">
        <v>66</v>
      </c>
      <c r="D453" s="104"/>
      <c r="E453" s="105">
        <v>4.72</v>
      </c>
      <c r="F453" s="104"/>
      <c r="G453" s="105">
        <f>G454+G455</f>
        <v>0</v>
      </c>
    </row>
    <row r="454" spans="1:7" ht="21" customHeight="1">
      <c r="A454" s="185"/>
      <c r="B454" s="77" t="s">
        <v>25</v>
      </c>
      <c r="C454" s="72" t="s">
        <v>4</v>
      </c>
      <c r="D454" s="78">
        <v>110</v>
      </c>
      <c r="E454" s="73">
        <f>E453*D454</f>
        <v>519.2</v>
      </c>
      <c r="F454" s="78"/>
      <c r="G454" s="73">
        <f>E454*F454</f>
        <v>0</v>
      </c>
    </row>
    <row r="455" spans="1:7" ht="21" customHeight="1" thickBot="1">
      <c r="A455" s="186"/>
      <c r="B455" s="76" t="s">
        <v>5</v>
      </c>
      <c r="C455" s="74" t="s">
        <v>3</v>
      </c>
      <c r="D455" s="75">
        <v>10.3</v>
      </c>
      <c r="E455" s="67">
        <f>E453*D455</f>
        <v>48.62</v>
      </c>
      <c r="F455" s="75"/>
      <c r="G455" s="67">
        <f>F455*E455</f>
        <v>0</v>
      </c>
    </row>
    <row r="456" spans="1:7" ht="30" customHeight="1" thickTop="1">
      <c r="A456" s="184">
        <v>3</v>
      </c>
      <c r="B456" s="128" t="s">
        <v>69</v>
      </c>
      <c r="C456" s="106" t="s">
        <v>67</v>
      </c>
      <c r="D456" s="104"/>
      <c r="E456" s="105">
        <v>15</v>
      </c>
      <c r="F456" s="104"/>
      <c r="G456" s="105">
        <f>SUM(G457)</f>
        <v>0</v>
      </c>
    </row>
    <row r="457" spans="1:7" ht="21" customHeight="1" thickBot="1">
      <c r="A457" s="186"/>
      <c r="B457" s="76" t="s">
        <v>36</v>
      </c>
      <c r="C457" s="79" t="s">
        <v>4</v>
      </c>
      <c r="D457" s="75">
        <v>2.13</v>
      </c>
      <c r="E457" s="67">
        <f>D457*E456</f>
        <v>31.95</v>
      </c>
      <c r="F457" s="75"/>
      <c r="G457" s="67">
        <f>F457*E457</f>
        <v>0</v>
      </c>
    </row>
    <row r="458" spans="1:7" ht="21" customHeight="1" thickBot="1" thickTop="1">
      <c r="A458" s="46">
        <v>4</v>
      </c>
      <c r="B458" s="107" t="s">
        <v>65</v>
      </c>
      <c r="C458" s="108" t="s">
        <v>35</v>
      </c>
      <c r="D458" s="70"/>
      <c r="E458" s="109">
        <v>9</v>
      </c>
      <c r="F458" s="110"/>
      <c r="G458" s="109">
        <f>F458*E458</f>
        <v>0</v>
      </c>
    </row>
    <row r="459" spans="1:7" ht="21" customHeight="1" thickBot="1" thickTop="1">
      <c r="A459" s="46"/>
      <c r="B459" s="11" t="s">
        <v>27</v>
      </c>
      <c r="C459" s="11"/>
      <c r="D459" s="11"/>
      <c r="E459" s="11"/>
      <c r="F459" s="11"/>
      <c r="G459" s="157">
        <f>G450+G453+G456+G458</f>
        <v>0</v>
      </c>
    </row>
    <row r="460" spans="1:7" ht="21" customHeight="1" thickBot="1" thickTop="1">
      <c r="A460" s="46"/>
      <c r="B460" s="71" t="s">
        <v>46</v>
      </c>
      <c r="C460" s="66"/>
      <c r="D460" s="68"/>
      <c r="E460" s="69"/>
      <c r="F460" s="68"/>
      <c r="G460" s="69"/>
    </row>
    <row r="461" spans="1:7" ht="21" customHeight="1" thickTop="1">
      <c r="A461" s="184">
        <v>1</v>
      </c>
      <c r="B461" s="103" t="s">
        <v>49</v>
      </c>
      <c r="C461" s="111" t="s">
        <v>9</v>
      </c>
      <c r="D461" s="112"/>
      <c r="E461" s="113">
        <v>2.3</v>
      </c>
      <c r="F461" s="114"/>
      <c r="G461" s="115">
        <f>G462+G463+G464+G465+G466+G467+G468+G469</f>
        <v>0</v>
      </c>
    </row>
    <row r="462" spans="1:7" ht="21" customHeight="1">
      <c r="A462" s="185"/>
      <c r="B462" s="16" t="s">
        <v>38</v>
      </c>
      <c r="C462" s="14" t="s">
        <v>4</v>
      </c>
      <c r="D462" s="80">
        <v>23.8</v>
      </c>
      <c r="E462" s="83">
        <f>E461*D462</f>
        <v>54.74</v>
      </c>
      <c r="F462" s="89"/>
      <c r="G462" s="90">
        <f aca="true" t="shared" si="23" ref="G462:G469">E462*F462</f>
        <v>0</v>
      </c>
    </row>
    <row r="463" spans="1:7" ht="21" customHeight="1">
      <c r="A463" s="185"/>
      <c r="B463" s="16" t="s">
        <v>10</v>
      </c>
      <c r="C463" s="14" t="s">
        <v>3</v>
      </c>
      <c r="D463" s="80">
        <v>2.1</v>
      </c>
      <c r="E463" s="129">
        <f>E461*D463</f>
        <v>4.83</v>
      </c>
      <c r="F463" s="91"/>
      <c r="G463" s="90">
        <f t="shared" si="23"/>
        <v>0</v>
      </c>
    </row>
    <row r="464" spans="1:7" ht="21" customHeight="1">
      <c r="A464" s="185"/>
      <c r="B464" s="16" t="s">
        <v>54</v>
      </c>
      <c r="C464" s="14" t="s">
        <v>9</v>
      </c>
      <c r="D464" s="80">
        <v>1.05</v>
      </c>
      <c r="E464" s="84">
        <f>E461*D464</f>
        <v>2.415</v>
      </c>
      <c r="F464" s="91"/>
      <c r="G464" s="90">
        <f t="shared" si="23"/>
        <v>0</v>
      </c>
    </row>
    <row r="465" spans="1:7" ht="21" customHeight="1">
      <c r="A465" s="185"/>
      <c r="B465" s="16" t="s">
        <v>39</v>
      </c>
      <c r="C465" s="14" t="s">
        <v>6</v>
      </c>
      <c r="D465" s="80">
        <v>1.96</v>
      </c>
      <c r="E465" s="130">
        <f>E461*D465</f>
        <v>4.508</v>
      </c>
      <c r="F465" s="89"/>
      <c r="G465" s="90">
        <f t="shared" si="23"/>
        <v>0</v>
      </c>
    </row>
    <row r="466" spans="1:7" ht="21" customHeight="1">
      <c r="A466" s="185"/>
      <c r="B466" s="16" t="s">
        <v>41</v>
      </c>
      <c r="C466" s="14" t="s">
        <v>11</v>
      </c>
      <c r="D466" s="80">
        <v>3.38</v>
      </c>
      <c r="E466" s="84">
        <f>E461*D466</f>
        <v>7.774</v>
      </c>
      <c r="F466" s="89"/>
      <c r="G466" s="90">
        <f t="shared" si="23"/>
        <v>0</v>
      </c>
    </row>
    <row r="467" spans="1:7" ht="21" customHeight="1">
      <c r="A467" s="185"/>
      <c r="B467" s="16" t="s">
        <v>50</v>
      </c>
      <c r="C467" s="14" t="s">
        <v>6</v>
      </c>
      <c r="D467" s="80">
        <v>4.38</v>
      </c>
      <c r="E467" s="84">
        <f>E461*D467</f>
        <v>10.074</v>
      </c>
      <c r="F467" s="89"/>
      <c r="G467" s="90">
        <f t="shared" si="23"/>
        <v>0</v>
      </c>
    </row>
    <row r="468" spans="1:7" ht="21" customHeight="1">
      <c r="A468" s="185"/>
      <c r="B468" s="16" t="s">
        <v>42</v>
      </c>
      <c r="C468" s="14" t="s">
        <v>6</v>
      </c>
      <c r="D468" s="80">
        <v>7.2</v>
      </c>
      <c r="E468" s="129">
        <f>E461*D468</f>
        <v>16.56</v>
      </c>
      <c r="F468" s="89"/>
      <c r="G468" s="90">
        <f t="shared" si="23"/>
        <v>0</v>
      </c>
    </row>
    <row r="469" spans="1:7" ht="21" customHeight="1" thickBot="1">
      <c r="A469" s="186"/>
      <c r="B469" s="19" t="s">
        <v>43</v>
      </c>
      <c r="C469" s="18" t="s">
        <v>3</v>
      </c>
      <c r="D469" s="81">
        <v>3.44</v>
      </c>
      <c r="E469" s="85">
        <f>E461*D469</f>
        <v>7.912</v>
      </c>
      <c r="F469" s="92"/>
      <c r="G469" s="93">
        <f t="shared" si="23"/>
        <v>0</v>
      </c>
    </row>
    <row r="470" spans="1:7" ht="28.5" customHeight="1" thickTop="1">
      <c r="A470" s="184">
        <v>2</v>
      </c>
      <c r="B470" s="103" t="s">
        <v>37</v>
      </c>
      <c r="C470" s="111" t="s">
        <v>30</v>
      </c>
      <c r="D470" s="112"/>
      <c r="E470" s="132">
        <v>4.72</v>
      </c>
      <c r="F470" s="116"/>
      <c r="G470" s="113">
        <f>G471+G472+G473+G474+G475+G476+G477+G478+G479+G480+G481+G482+G483</f>
        <v>0</v>
      </c>
    </row>
    <row r="471" spans="1:7" ht="21" customHeight="1">
      <c r="A471" s="185"/>
      <c r="B471" s="16" t="s">
        <v>38</v>
      </c>
      <c r="C471" s="14" t="s">
        <v>4</v>
      </c>
      <c r="D471" s="80">
        <v>127</v>
      </c>
      <c r="E471" s="129">
        <f>E470*D471</f>
        <v>599.44</v>
      </c>
      <c r="F471" s="96"/>
      <c r="G471" s="83">
        <f aca="true" t="shared" si="24" ref="G471:G483">E471*F471</f>
        <v>0</v>
      </c>
    </row>
    <row r="472" spans="1:7" ht="21" customHeight="1">
      <c r="A472" s="185"/>
      <c r="B472" s="16" t="s">
        <v>10</v>
      </c>
      <c r="C472" s="14" t="s">
        <v>3</v>
      </c>
      <c r="D472" s="80">
        <v>11.4</v>
      </c>
      <c r="E472" s="129">
        <f>E470*D472</f>
        <v>53.81</v>
      </c>
      <c r="F472" s="88"/>
      <c r="G472" s="83">
        <f t="shared" si="24"/>
        <v>0</v>
      </c>
    </row>
    <row r="473" spans="1:7" ht="21" customHeight="1">
      <c r="A473" s="185"/>
      <c r="B473" s="16" t="s">
        <v>70</v>
      </c>
      <c r="C473" s="14" t="s">
        <v>9</v>
      </c>
      <c r="D473" s="94" t="s">
        <v>55</v>
      </c>
      <c r="E473" s="129">
        <v>4.9</v>
      </c>
      <c r="F473" s="96"/>
      <c r="G473" s="83">
        <f t="shared" si="24"/>
        <v>0</v>
      </c>
    </row>
    <row r="474" spans="1:7" ht="21" customHeight="1">
      <c r="A474" s="185"/>
      <c r="B474" s="16" t="s">
        <v>71</v>
      </c>
      <c r="C474" s="14" t="s">
        <v>9</v>
      </c>
      <c r="D474" s="80" t="s">
        <v>55</v>
      </c>
      <c r="E474" s="129">
        <v>1.1</v>
      </c>
      <c r="F474" s="96"/>
      <c r="G474" s="83">
        <f t="shared" si="24"/>
        <v>0</v>
      </c>
    </row>
    <row r="475" spans="1:7" ht="21" customHeight="1">
      <c r="A475" s="185"/>
      <c r="B475" s="16" t="s">
        <v>72</v>
      </c>
      <c r="C475" s="14" t="s">
        <v>9</v>
      </c>
      <c r="D475" s="80" t="s">
        <v>55</v>
      </c>
      <c r="E475" s="129">
        <v>1.2</v>
      </c>
      <c r="F475" s="96"/>
      <c r="G475" s="83">
        <f t="shared" si="24"/>
        <v>0</v>
      </c>
    </row>
    <row r="476" spans="1:7" ht="21" customHeight="1">
      <c r="A476" s="185"/>
      <c r="B476" s="16" t="s">
        <v>73</v>
      </c>
      <c r="C476" s="14" t="s">
        <v>9</v>
      </c>
      <c r="D476" s="80" t="s">
        <v>55</v>
      </c>
      <c r="E476" s="129">
        <v>4.3</v>
      </c>
      <c r="F476" s="96"/>
      <c r="G476" s="83">
        <f t="shared" si="24"/>
        <v>0</v>
      </c>
    </row>
    <row r="477" spans="1:7" ht="21" customHeight="1">
      <c r="A477" s="185"/>
      <c r="B477" s="16" t="s">
        <v>80</v>
      </c>
      <c r="C477" s="14" t="s">
        <v>9</v>
      </c>
      <c r="D477" s="80" t="s">
        <v>55</v>
      </c>
      <c r="E477" s="129">
        <v>4.17</v>
      </c>
      <c r="F477" s="96"/>
      <c r="G477" s="83">
        <f t="shared" si="24"/>
        <v>0</v>
      </c>
    </row>
    <row r="478" spans="1:7" ht="21" customHeight="1">
      <c r="A478" s="185"/>
      <c r="B478" s="16" t="s">
        <v>91</v>
      </c>
      <c r="C478" s="14" t="s">
        <v>9</v>
      </c>
      <c r="D478" s="80" t="s">
        <v>55</v>
      </c>
      <c r="E478" s="129">
        <v>1.32</v>
      </c>
      <c r="F478" s="96"/>
      <c r="G478" s="83">
        <f t="shared" si="24"/>
        <v>0</v>
      </c>
    </row>
    <row r="479" spans="1:7" ht="21" customHeight="1">
      <c r="A479" s="185"/>
      <c r="B479" s="16" t="s">
        <v>39</v>
      </c>
      <c r="C479" s="14" t="s">
        <v>6</v>
      </c>
      <c r="D479" s="80">
        <v>17.5</v>
      </c>
      <c r="E479" s="129">
        <f>E470*D479</f>
        <v>82.6</v>
      </c>
      <c r="F479" s="96"/>
      <c r="G479" s="83">
        <f t="shared" si="24"/>
        <v>0</v>
      </c>
    </row>
    <row r="480" spans="1:7" ht="21" customHeight="1">
      <c r="A480" s="185"/>
      <c r="B480" s="16" t="s">
        <v>40</v>
      </c>
      <c r="C480" s="14" t="s">
        <v>6</v>
      </c>
      <c r="D480" s="80">
        <v>110</v>
      </c>
      <c r="E480" s="129">
        <f>E470*D480</f>
        <v>519.2</v>
      </c>
      <c r="F480" s="96"/>
      <c r="G480" s="83">
        <f t="shared" si="24"/>
        <v>0</v>
      </c>
    </row>
    <row r="481" spans="1:7" ht="21" customHeight="1">
      <c r="A481" s="185"/>
      <c r="B481" s="16" t="s">
        <v>41</v>
      </c>
      <c r="C481" s="14" t="s">
        <v>11</v>
      </c>
      <c r="D481" s="80">
        <v>52.5</v>
      </c>
      <c r="E481" s="129">
        <f>E470*D481</f>
        <v>247.8</v>
      </c>
      <c r="F481" s="96"/>
      <c r="G481" s="83">
        <f t="shared" si="24"/>
        <v>0</v>
      </c>
    </row>
    <row r="482" spans="1:7" ht="21" customHeight="1">
      <c r="A482" s="185"/>
      <c r="B482" s="16" t="s">
        <v>56</v>
      </c>
      <c r="C482" s="14" t="s">
        <v>6</v>
      </c>
      <c r="D482" s="80">
        <v>26</v>
      </c>
      <c r="E482" s="129">
        <f>E470*D482</f>
        <v>122.72</v>
      </c>
      <c r="F482" s="96"/>
      <c r="G482" s="83">
        <f t="shared" si="24"/>
        <v>0</v>
      </c>
    </row>
    <row r="483" spans="1:7" ht="21" customHeight="1" thickBot="1">
      <c r="A483" s="186"/>
      <c r="B483" s="19" t="s">
        <v>43</v>
      </c>
      <c r="C483" s="18" t="s">
        <v>3</v>
      </c>
      <c r="D483" s="81">
        <v>7.94</v>
      </c>
      <c r="E483" s="131">
        <f>E470*D483</f>
        <v>37.477</v>
      </c>
      <c r="F483" s="97"/>
      <c r="G483" s="98">
        <f t="shared" si="24"/>
        <v>0</v>
      </c>
    </row>
    <row r="484" spans="1:7" ht="21" customHeight="1" thickTop="1">
      <c r="A484" s="184">
        <v>3</v>
      </c>
      <c r="B484" s="119" t="s">
        <v>61</v>
      </c>
      <c r="C484" s="120" t="s">
        <v>30</v>
      </c>
      <c r="D484" s="117"/>
      <c r="E484" s="132">
        <v>4.72</v>
      </c>
      <c r="F484" s="114"/>
      <c r="G484" s="115">
        <f>G485+G486+G487+G488+G489+G490</f>
        <v>0</v>
      </c>
    </row>
    <row r="485" spans="1:7" ht="21" customHeight="1">
      <c r="A485" s="185"/>
      <c r="B485" s="16" t="s">
        <v>38</v>
      </c>
      <c r="C485" s="14" t="s">
        <v>4</v>
      </c>
      <c r="D485" s="80">
        <v>3.03</v>
      </c>
      <c r="E485" s="130">
        <f>E484*D485</f>
        <v>14.302</v>
      </c>
      <c r="F485" s="86"/>
      <c r="G485" s="87">
        <f aca="true" t="shared" si="25" ref="G485:G490">E485*F485</f>
        <v>0</v>
      </c>
    </row>
    <row r="486" spans="1:7" ht="21" customHeight="1">
      <c r="A486" s="185"/>
      <c r="B486" s="16" t="s">
        <v>5</v>
      </c>
      <c r="C486" s="14" t="s">
        <v>3</v>
      </c>
      <c r="D486" s="80">
        <v>0.41</v>
      </c>
      <c r="E486" s="130">
        <f>E484*D486</f>
        <v>1.935</v>
      </c>
      <c r="F486" s="99"/>
      <c r="G486" s="87">
        <f t="shared" si="25"/>
        <v>0</v>
      </c>
    </row>
    <row r="487" spans="1:7" ht="21" customHeight="1">
      <c r="A487" s="185"/>
      <c r="B487" s="16" t="s">
        <v>51</v>
      </c>
      <c r="C487" s="14" t="s">
        <v>6</v>
      </c>
      <c r="D487" s="80">
        <v>23.1</v>
      </c>
      <c r="E487" s="129">
        <f>E484*D487</f>
        <v>109.03</v>
      </c>
      <c r="F487" s="86"/>
      <c r="G487" s="87">
        <f t="shared" si="25"/>
        <v>0</v>
      </c>
    </row>
    <row r="488" spans="1:7" ht="21" customHeight="1">
      <c r="A488" s="185"/>
      <c r="B488" s="16" t="s">
        <v>52</v>
      </c>
      <c r="C488" s="14" t="s">
        <v>6</v>
      </c>
      <c r="D488" s="80">
        <v>5.8</v>
      </c>
      <c r="E488" s="129">
        <f>E484*D488</f>
        <v>27.38</v>
      </c>
      <c r="F488" s="86"/>
      <c r="G488" s="87">
        <f t="shared" si="25"/>
        <v>0</v>
      </c>
    </row>
    <row r="489" spans="1:7" ht="21" customHeight="1">
      <c r="A489" s="185"/>
      <c r="B489" s="16" t="s">
        <v>53</v>
      </c>
      <c r="C489" s="14" t="s">
        <v>6</v>
      </c>
      <c r="D489" s="80">
        <v>3.5</v>
      </c>
      <c r="E489" s="129">
        <f>E484*D489</f>
        <v>16.52</v>
      </c>
      <c r="F489" s="86"/>
      <c r="G489" s="87">
        <f t="shared" si="25"/>
        <v>0</v>
      </c>
    </row>
    <row r="490" spans="1:7" ht="21" customHeight="1" thickBot="1">
      <c r="A490" s="186"/>
      <c r="B490" s="19" t="s">
        <v>43</v>
      </c>
      <c r="C490" s="18" t="s">
        <v>3</v>
      </c>
      <c r="D490" s="81">
        <v>0.04</v>
      </c>
      <c r="E490" s="131">
        <f>E484*D490</f>
        <v>0.189</v>
      </c>
      <c r="F490" s="100"/>
      <c r="G490" s="101">
        <f t="shared" si="25"/>
        <v>0</v>
      </c>
    </row>
    <row r="491" spans="1:7" ht="21" customHeight="1" thickTop="1">
      <c r="A491" s="184">
        <v>4</v>
      </c>
      <c r="B491" s="103" t="s">
        <v>62</v>
      </c>
      <c r="C491" s="111" t="s">
        <v>68</v>
      </c>
      <c r="D491" s="112"/>
      <c r="E491" s="132">
        <v>4.72</v>
      </c>
      <c r="F491" s="121"/>
      <c r="G491" s="158">
        <f>G492+G493+G494+G495+G496</f>
        <v>0</v>
      </c>
    </row>
    <row r="492" spans="1:7" ht="21" customHeight="1">
      <c r="A492" s="185"/>
      <c r="B492" s="56" t="s">
        <v>38</v>
      </c>
      <c r="C492" s="14" t="s">
        <v>4</v>
      </c>
      <c r="D492" s="80">
        <v>83</v>
      </c>
      <c r="E492" s="134">
        <f>E491*D492</f>
        <v>391.76</v>
      </c>
      <c r="F492" s="15"/>
      <c r="G492" s="87">
        <f>E492*F492</f>
        <v>0</v>
      </c>
    </row>
    <row r="493" spans="1:7" ht="21" customHeight="1">
      <c r="A493" s="185"/>
      <c r="B493" s="56" t="s">
        <v>5</v>
      </c>
      <c r="C493" s="14" t="s">
        <v>3</v>
      </c>
      <c r="D493" s="80">
        <v>0.41</v>
      </c>
      <c r="E493" s="135">
        <f>E491*D493</f>
        <v>1.935</v>
      </c>
      <c r="F493" s="17"/>
      <c r="G493" s="87">
        <f>E493*F493</f>
        <v>0</v>
      </c>
    </row>
    <row r="494" spans="1:7" ht="21" customHeight="1">
      <c r="A494" s="185"/>
      <c r="B494" s="56" t="s">
        <v>74</v>
      </c>
      <c r="C494" s="14" t="s">
        <v>11</v>
      </c>
      <c r="D494" s="80">
        <v>115</v>
      </c>
      <c r="E494" s="133">
        <f>E491*D494</f>
        <v>542.8</v>
      </c>
      <c r="F494" s="17"/>
      <c r="G494" s="133">
        <f>E494*F494</f>
        <v>0</v>
      </c>
    </row>
    <row r="495" spans="1:7" ht="21" customHeight="1">
      <c r="A495" s="185"/>
      <c r="B495" s="56" t="s">
        <v>86</v>
      </c>
      <c r="C495" s="14" t="s">
        <v>11</v>
      </c>
      <c r="D495" s="80" t="s">
        <v>55</v>
      </c>
      <c r="E495" s="133">
        <v>50</v>
      </c>
      <c r="F495" s="17"/>
      <c r="G495" s="133">
        <f>E495*F495</f>
        <v>0</v>
      </c>
    </row>
    <row r="496" spans="1:7" ht="21" customHeight="1" thickBot="1">
      <c r="A496" s="186"/>
      <c r="B496" s="57" t="s">
        <v>43</v>
      </c>
      <c r="C496" s="18" t="s">
        <v>3</v>
      </c>
      <c r="D496" s="81">
        <v>7.8</v>
      </c>
      <c r="E496" s="136">
        <f>E491*D496</f>
        <v>36.82</v>
      </c>
      <c r="F496" s="20"/>
      <c r="G496" s="101">
        <f>E496*F496</f>
        <v>0</v>
      </c>
    </row>
    <row r="497" spans="1:7" ht="21" customHeight="1" thickTop="1">
      <c r="A497" s="184">
        <v>5</v>
      </c>
      <c r="B497" s="103" t="s">
        <v>57</v>
      </c>
      <c r="C497" s="111" t="s">
        <v>7</v>
      </c>
      <c r="D497" s="112"/>
      <c r="E497" s="113">
        <v>4</v>
      </c>
      <c r="F497" s="114"/>
      <c r="G497" s="115">
        <f>G498+G499+G500+G501+G502</f>
        <v>0</v>
      </c>
    </row>
    <row r="498" spans="1:7" ht="21" customHeight="1">
      <c r="A498" s="185"/>
      <c r="B498" s="16" t="s">
        <v>38</v>
      </c>
      <c r="C498" s="14" t="s">
        <v>4</v>
      </c>
      <c r="D498" s="80">
        <v>6.03</v>
      </c>
      <c r="E498" s="134">
        <f>E497*D498</f>
        <v>24.12</v>
      </c>
      <c r="F498" s="96"/>
      <c r="G498" s="83">
        <f>E498*F498</f>
        <v>0</v>
      </c>
    </row>
    <row r="499" spans="1:7" ht="21" customHeight="1">
      <c r="A499" s="185"/>
      <c r="B499" s="16" t="s">
        <v>10</v>
      </c>
      <c r="C499" s="14" t="s">
        <v>3</v>
      </c>
      <c r="D499" s="80">
        <v>0.33</v>
      </c>
      <c r="E499" s="134">
        <f>E497*D499</f>
        <v>1.32</v>
      </c>
      <c r="F499" s="88"/>
      <c r="G499" s="83">
        <f>E499*F499</f>
        <v>0</v>
      </c>
    </row>
    <row r="500" spans="1:7" ht="32.25" customHeight="1">
      <c r="A500" s="185"/>
      <c r="B500" s="35" t="s">
        <v>58</v>
      </c>
      <c r="C500" s="14" t="s">
        <v>59</v>
      </c>
      <c r="D500" s="94" t="s">
        <v>55</v>
      </c>
      <c r="E500" s="129">
        <v>2.56</v>
      </c>
      <c r="F500" s="95"/>
      <c r="G500" s="82">
        <f>E500*F500</f>
        <v>0</v>
      </c>
    </row>
    <row r="501" spans="1:7" ht="21" customHeight="1">
      <c r="A501" s="185"/>
      <c r="B501" s="16" t="s">
        <v>60</v>
      </c>
      <c r="C501" s="14" t="s">
        <v>9</v>
      </c>
      <c r="D501" s="80">
        <v>0.06</v>
      </c>
      <c r="E501" s="134">
        <f>E497*D501</f>
        <v>0.24</v>
      </c>
      <c r="F501" s="96"/>
      <c r="G501" s="83">
        <f>E501*F501</f>
        <v>0</v>
      </c>
    </row>
    <row r="502" spans="1:7" ht="21" customHeight="1" thickBot="1">
      <c r="A502" s="186"/>
      <c r="B502" s="19" t="s">
        <v>43</v>
      </c>
      <c r="C502" s="18" t="s">
        <v>3</v>
      </c>
      <c r="D502" s="81">
        <v>0.5</v>
      </c>
      <c r="E502" s="136">
        <f>E497*D502</f>
        <v>2</v>
      </c>
      <c r="F502" s="97"/>
      <c r="G502" s="98">
        <f>E502*F502</f>
        <v>0</v>
      </c>
    </row>
    <row r="503" spans="1:7" ht="33" customHeight="1" thickTop="1">
      <c r="A503" s="184">
        <v>6</v>
      </c>
      <c r="B503" s="118" t="s">
        <v>44</v>
      </c>
      <c r="C503" s="159" t="s">
        <v>34</v>
      </c>
      <c r="D503" s="114"/>
      <c r="E503" s="114">
        <v>1.82</v>
      </c>
      <c r="F503" s="114"/>
      <c r="G503" s="115">
        <f>G504+G505+G506+G507+G508+G509</f>
        <v>0</v>
      </c>
    </row>
    <row r="504" spans="1:7" ht="21" customHeight="1">
      <c r="A504" s="185"/>
      <c r="B504" s="16" t="s">
        <v>25</v>
      </c>
      <c r="C504" s="15" t="s">
        <v>4</v>
      </c>
      <c r="D504" s="86">
        <v>28.6</v>
      </c>
      <c r="E504" s="86">
        <f>E503*D504</f>
        <v>52.05</v>
      </c>
      <c r="F504" s="86"/>
      <c r="G504" s="87">
        <f aca="true" t="shared" si="26" ref="G504:G509">E504*F504</f>
        <v>0</v>
      </c>
    </row>
    <row r="505" spans="1:7" ht="21" customHeight="1">
      <c r="A505" s="185"/>
      <c r="B505" s="16" t="s">
        <v>10</v>
      </c>
      <c r="C505" s="15" t="s">
        <v>3</v>
      </c>
      <c r="D505" s="86">
        <v>0.41</v>
      </c>
      <c r="E505" s="86">
        <f>E503*D505</f>
        <v>0.75</v>
      </c>
      <c r="F505" s="86"/>
      <c r="G505" s="87">
        <f t="shared" si="26"/>
        <v>0</v>
      </c>
    </row>
    <row r="506" spans="1:7" ht="21" customHeight="1">
      <c r="A506" s="185"/>
      <c r="B506" s="16" t="s">
        <v>90</v>
      </c>
      <c r="C506" s="15" t="s">
        <v>31</v>
      </c>
      <c r="D506" s="86" t="s">
        <v>55</v>
      </c>
      <c r="E506" s="86">
        <v>110</v>
      </c>
      <c r="F506" s="86"/>
      <c r="G506" s="87">
        <f t="shared" si="26"/>
        <v>0</v>
      </c>
    </row>
    <row r="507" spans="1:7" ht="21" customHeight="1">
      <c r="A507" s="185"/>
      <c r="B507" s="16" t="s">
        <v>32</v>
      </c>
      <c r="C507" s="15" t="s">
        <v>31</v>
      </c>
      <c r="D507" s="86" t="s">
        <v>55</v>
      </c>
      <c r="E507" s="86">
        <v>72</v>
      </c>
      <c r="F507" s="86"/>
      <c r="G507" s="87">
        <f t="shared" si="26"/>
        <v>0</v>
      </c>
    </row>
    <row r="508" spans="1:7" ht="21" customHeight="1">
      <c r="A508" s="185"/>
      <c r="B508" s="16" t="s">
        <v>33</v>
      </c>
      <c r="C508" s="15" t="s">
        <v>24</v>
      </c>
      <c r="D508" s="86" t="s">
        <v>55</v>
      </c>
      <c r="E508" s="86">
        <v>12</v>
      </c>
      <c r="F508" s="86"/>
      <c r="G508" s="87">
        <f t="shared" si="26"/>
        <v>0</v>
      </c>
    </row>
    <row r="509" spans="1:7" ht="21" customHeight="1" thickBot="1">
      <c r="A509" s="186"/>
      <c r="B509" s="19" t="s">
        <v>47</v>
      </c>
      <c r="C509" s="20" t="s">
        <v>24</v>
      </c>
      <c r="D509" s="100" t="s">
        <v>55</v>
      </c>
      <c r="E509" s="100">
        <v>550</v>
      </c>
      <c r="F509" s="100"/>
      <c r="G509" s="101">
        <f t="shared" si="26"/>
        <v>0</v>
      </c>
    </row>
    <row r="510" spans="1:9" ht="21" customHeight="1" thickBot="1" thickTop="1">
      <c r="A510" s="30">
        <v>7</v>
      </c>
      <c r="B510" s="123" t="s">
        <v>23</v>
      </c>
      <c r="C510" s="124"/>
      <c r="D510" s="125"/>
      <c r="E510" s="126"/>
      <c r="F510" s="122"/>
      <c r="G510" s="127">
        <v>0</v>
      </c>
      <c r="I510" s="146"/>
    </row>
    <row r="511" spans="1:7" ht="21" customHeight="1" thickBot="1" thickTop="1">
      <c r="A511" s="41"/>
      <c r="B511" s="11" t="s">
        <v>28</v>
      </c>
      <c r="C511" s="11"/>
      <c r="D511" s="11"/>
      <c r="E511" s="11"/>
      <c r="F511" s="11"/>
      <c r="G511" s="42">
        <f>G461+G470+G484+G491+G497+G503+G510</f>
        <v>0</v>
      </c>
    </row>
    <row r="512" spans="1:7" ht="21" customHeight="1" thickBot="1" thickTop="1">
      <c r="A512" s="41"/>
      <c r="B512" s="11" t="s">
        <v>29</v>
      </c>
      <c r="C512" s="11"/>
      <c r="D512" s="11"/>
      <c r="E512" s="11"/>
      <c r="F512" s="11"/>
      <c r="G512" s="42">
        <f>G459+G511</f>
        <v>0</v>
      </c>
    </row>
    <row r="513" spans="1:7" ht="21" customHeight="1" thickBot="1" thickTop="1">
      <c r="A513" s="41"/>
      <c r="B513" s="11" t="s">
        <v>145</v>
      </c>
      <c r="C513" s="43">
        <v>0.1</v>
      </c>
      <c r="D513" s="11"/>
      <c r="E513" s="11"/>
      <c r="F513" s="11"/>
      <c r="G513" s="42">
        <f>G512*C513</f>
        <v>0</v>
      </c>
    </row>
    <row r="514" spans="1:7" ht="21" customHeight="1" thickBot="1" thickTop="1">
      <c r="A514" s="41"/>
      <c r="B514" s="11" t="s">
        <v>2</v>
      </c>
      <c r="C514" s="43"/>
      <c r="D514" s="11"/>
      <c r="E514" s="11"/>
      <c r="F514" s="11"/>
      <c r="G514" s="42">
        <f>SUM(G512:G513)</f>
        <v>0</v>
      </c>
    </row>
    <row r="515" spans="1:7" ht="21" customHeight="1" thickBot="1" thickTop="1">
      <c r="A515" s="41"/>
      <c r="B515" s="11" t="s">
        <v>146</v>
      </c>
      <c r="C515" s="43">
        <v>0.08</v>
      </c>
      <c r="D515" s="11"/>
      <c r="E515" s="11"/>
      <c r="F515" s="11"/>
      <c r="G515" s="42">
        <f>G514*C515</f>
        <v>0</v>
      </c>
    </row>
    <row r="516" spans="1:7" ht="21" customHeight="1" thickBot="1" thickTop="1">
      <c r="A516" s="41"/>
      <c r="B516" s="11" t="s">
        <v>8</v>
      </c>
      <c r="C516" s="11"/>
      <c r="D516" s="11"/>
      <c r="E516" s="11"/>
      <c r="F516" s="11"/>
      <c r="G516" s="42">
        <f>SUM(G514:G515)</f>
        <v>0</v>
      </c>
    </row>
    <row r="517" spans="1:7" ht="21" customHeight="1" thickBot="1" thickTop="1">
      <c r="A517" s="183" t="s">
        <v>103</v>
      </c>
      <c r="B517" s="183"/>
      <c r="C517" s="183"/>
      <c r="D517" s="183"/>
      <c r="E517" s="183"/>
      <c r="F517" s="183"/>
      <c r="G517" s="183"/>
    </row>
    <row r="518" spans="1:7" ht="21" customHeight="1" thickTop="1">
      <c r="A518" s="188" t="s">
        <v>18</v>
      </c>
      <c r="B518" s="190" t="s">
        <v>0</v>
      </c>
      <c r="C518" s="192" t="s">
        <v>1</v>
      </c>
      <c r="D518" s="194" t="s">
        <v>12</v>
      </c>
      <c r="E518" s="194"/>
      <c r="F518" s="195" t="s">
        <v>13</v>
      </c>
      <c r="G518" s="196"/>
    </row>
    <row r="519" spans="1:7" ht="49.5" customHeight="1" thickBot="1">
      <c r="A519" s="189"/>
      <c r="B519" s="191"/>
      <c r="C519" s="193"/>
      <c r="D519" s="26" t="s">
        <v>16</v>
      </c>
      <c r="E519" s="10" t="s">
        <v>15</v>
      </c>
      <c r="F519" s="10" t="s">
        <v>14</v>
      </c>
      <c r="G519" s="28" t="s">
        <v>15</v>
      </c>
    </row>
    <row r="520" spans="1:7" ht="21" customHeight="1" thickBot="1" thickTop="1">
      <c r="A520" s="5">
        <v>1</v>
      </c>
      <c r="B520" s="156">
        <v>2</v>
      </c>
      <c r="C520" s="6">
        <v>3</v>
      </c>
      <c r="D520" s="8">
        <v>4</v>
      </c>
      <c r="E520" s="7">
        <v>5</v>
      </c>
      <c r="F520" s="8">
        <v>6</v>
      </c>
      <c r="G520" s="29">
        <v>7</v>
      </c>
    </row>
    <row r="521" spans="1:7" ht="21" customHeight="1" thickBot="1" thickTop="1">
      <c r="A521" s="34"/>
      <c r="B521" s="40" t="s">
        <v>26</v>
      </c>
      <c r="C521" s="33"/>
      <c r="D521" s="36"/>
      <c r="E521" s="37"/>
      <c r="F521" s="36"/>
      <c r="G521" s="38"/>
    </row>
    <row r="522" spans="1:7" ht="21" customHeight="1" thickTop="1">
      <c r="A522" s="184">
        <v>1</v>
      </c>
      <c r="B522" s="103" t="s">
        <v>79</v>
      </c>
      <c r="C522" s="102" t="s">
        <v>66</v>
      </c>
      <c r="D522" s="104"/>
      <c r="E522" s="105">
        <v>9.44</v>
      </c>
      <c r="F522" s="104"/>
      <c r="G522" s="105">
        <f>G523+G524</f>
        <v>0</v>
      </c>
    </row>
    <row r="523" spans="1:7" ht="21" customHeight="1">
      <c r="A523" s="187"/>
      <c r="B523" s="77" t="s">
        <v>25</v>
      </c>
      <c r="C523" s="72" t="s">
        <v>4</v>
      </c>
      <c r="D523" s="78">
        <v>8.2</v>
      </c>
      <c r="E523" s="73">
        <f>E522*D523</f>
        <v>77.41</v>
      </c>
      <c r="F523" s="78"/>
      <c r="G523" s="73">
        <f>E523*F523</f>
        <v>0</v>
      </c>
    </row>
    <row r="524" spans="1:7" ht="21" customHeight="1" thickBot="1">
      <c r="A524" s="186"/>
      <c r="B524" s="76" t="s">
        <v>5</v>
      </c>
      <c r="C524" s="74" t="s">
        <v>3</v>
      </c>
      <c r="D524" s="75">
        <v>0.5</v>
      </c>
      <c r="E524" s="67">
        <f>E522*D524</f>
        <v>4.72</v>
      </c>
      <c r="F524" s="75"/>
      <c r="G524" s="67">
        <f>F524*E524</f>
        <v>0</v>
      </c>
    </row>
    <row r="525" spans="1:7" ht="28.5" customHeight="1" thickTop="1">
      <c r="A525" s="184">
        <v>2</v>
      </c>
      <c r="B525" s="103" t="s">
        <v>64</v>
      </c>
      <c r="C525" s="102" t="s">
        <v>66</v>
      </c>
      <c r="D525" s="104"/>
      <c r="E525" s="105">
        <v>1.72</v>
      </c>
      <c r="F525" s="104"/>
      <c r="G525" s="105">
        <f>G526+G527</f>
        <v>0</v>
      </c>
    </row>
    <row r="526" spans="1:7" ht="21" customHeight="1">
      <c r="A526" s="185"/>
      <c r="B526" s="77" t="s">
        <v>25</v>
      </c>
      <c r="C526" s="72" t="s">
        <v>4</v>
      </c>
      <c r="D526" s="78">
        <v>110</v>
      </c>
      <c r="E526" s="73">
        <f>E525*D526</f>
        <v>189.2</v>
      </c>
      <c r="F526" s="78"/>
      <c r="G526" s="73">
        <f>E526*F526</f>
        <v>0</v>
      </c>
    </row>
    <row r="527" spans="1:7" ht="21" customHeight="1" thickBot="1">
      <c r="A527" s="186"/>
      <c r="B527" s="76" t="s">
        <v>5</v>
      </c>
      <c r="C527" s="74" t="s">
        <v>3</v>
      </c>
      <c r="D527" s="75">
        <v>10.3</v>
      </c>
      <c r="E527" s="67">
        <f>E525*D527</f>
        <v>17.72</v>
      </c>
      <c r="F527" s="75"/>
      <c r="G527" s="67">
        <f>F527*E527</f>
        <v>0</v>
      </c>
    </row>
    <row r="528" spans="1:7" ht="27.75" customHeight="1" thickTop="1">
      <c r="A528" s="184">
        <v>3</v>
      </c>
      <c r="B528" s="128" t="s">
        <v>69</v>
      </c>
      <c r="C528" s="106" t="s">
        <v>67</v>
      </c>
      <c r="D528" s="104"/>
      <c r="E528" s="105">
        <v>6</v>
      </c>
      <c r="F528" s="104"/>
      <c r="G528" s="105">
        <f>SUM(G529)</f>
        <v>0</v>
      </c>
    </row>
    <row r="529" spans="1:7" ht="21" customHeight="1" thickBot="1">
      <c r="A529" s="186"/>
      <c r="B529" s="76" t="s">
        <v>36</v>
      </c>
      <c r="C529" s="79" t="s">
        <v>4</v>
      </c>
      <c r="D529" s="75">
        <v>2.13</v>
      </c>
      <c r="E529" s="67">
        <f>D529*E528</f>
        <v>12.78</v>
      </c>
      <c r="F529" s="75"/>
      <c r="G529" s="67">
        <f>F529*E529</f>
        <v>0</v>
      </c>
    </row>
    <row r="530" spans="1:7" ht="21" customHeight="1" thickBot="1" thickTop="1">
      <c r="A530" s="46">
        <v>4</v>
      </c>
      <c r="B530" s="107" t="s">
        <v>65</v>
      </c>
      <c r="C530" s="108" t="s">
        <v>35</v>
      </c>
      <c r="D530" s="70"/>
      <c r="E530" s="109">
        <v>4</v>
      </c>
      <c r="F530" s="110"/>
      <c r="G530" s="109">
        <f>F530*E530</f>
        <v>0</v>
      </c>
    </row>
    <row r="531" spans="1:7" ht="21" customHeight="1" thickBot="1" thickTop="1">
      <c r="A531" s="46"/>
      <c r="B531" s="11" t="s">
        <v>27</v>
      </c>
      <c r="C531" s="11"/>
      <c r="D531" s="11"/>
      <c r="E531" s="11"/>
      <c r="F531" s="11"/>
      <c r="G531" s="11">
        <f>G522+G525+G528+G530</f>
        <v>0</v>
      </c>
    </row>
    <row r="532" spans="1:7" ht="21" customHeight="1" thickBot="1" thickTop="1">
      <c r="A532" s="46"/>
      <c r="B532" s="71" t="s">
        <v>46</v>
      </c>
      <c r="C532" s="66"/>
      <c r="D532" s="68"/>
      <c r="E532" s="69"/>
      <c r="F532" s="68"/>
      <c r="G532" s="69"/>
    </row>
    <row r="533" spans="1:7" ht="28.5" customHeight="1" thickTop="1">
      <c r="A533" s="184">
        <v>1</v>
      </c>
      <c r="B533" s="103" t="s">
        <v>37</v>
      </c>
      <c r="C533" s="111" t="s">
        <v>30</v>
      </c>
      <c r="D533" s="112"/>
      <c r="E533" s="132">
        <v>1.72</v>
      </c>
      <c r="F533" s="116"/>
      <c r="G533" s="113">
        <f>G534+G535+G536+G537+G538+G539+G540+G541</f>
        <v>0</v>
      </c>
    </row>
    <row r="534" spans="1:7" ht="21" customHeight="1">
      <c r="A534" s="185"/>
      <c r="B534" s="16" t="s">
        <v>38</v>
      </c>
      <c r="C534" s="14" t="s">
        <v>4</v>
      </c>
      <c r="D534" s="80">
        <v>127</v>
      </c>
      <c r="E534" s="129">
        <f>E533*D534</f>
        <v>218.44</v>
      </c>
      <c r="F534" s="96"/>
      <c r="G534" s="83">
        <f aca="true" t="shared" si="27" ref="G534:G541">E534*F534</f>
        <v>0</v>
      </c>
    </row>
    <row r="535" spans="1:7" ht="21" customHeight="1">
      <c r="A535" s="185"/>
      <c r="B535" s="16" t="s">
        <v>10</v>
      </c>
      <c r="C535" s="14" t="s">
        <v>3</v>
      </c>
      <c r="D535" s="80">
        <v>11.4</v>
      </c>
      <c r="E535" s="129">
        <f>E533*D535</f>
        <v>19.61</v>
      </c>
      <c r="F535" s="88"/>
      <c r="G535" s="83">
        <f t="shared" si="27"/>
        <v>0</v>
      </c>
    </row>
    <row r="536" spans="1:7" ht="21" customHeight="1">
      <c r="A536" s="185"/>
      <c r="B536" s="16" t="s">
        <v>73</v>
      </c>
      <c r="C536" s="14" t="s">
        <v>9</v>
      </c>
      <c r="D536" s="80" t="s">
        <v>55</v>
      </c>
      <c r="E536" s="129">
        <v>8.6</v>
      </c>
      <c r="F536" s="96"/>
      <c r="G536" s="83">
        <f t="shared" si="27"/>
        <v>0</v>
      </c>
    </row>
    <row r="537" spans="1:7" ht="21" customHeight="1">
      <c r="A537" s="185"/>
      <c r="B537" s="16" t="s">
        <v>39</v>
      </c>
      <c r="C537" s="14" t="s">
        <v>6</v>
      </c>
      <c r="D537" s="80">
        <v>17.5</v>
      </c>
      <c r="E537" s="129">
        <f>E533*D537</f>
        <v>30.1</v>
      </c>
      <c r="F537" s="96"/>
      <c r="G537" s="83">
        <f t="shared" si="27"/>
        <v>0</v>
      </c>
    </row>
    <row r="538" spans="1:7" ht="21" customHeight="1">
      <c r="A538" s="185"/>
      <c r="B538" s="16" t="s">
        <v>40</v>
      </c>
      <c r="C538" s="14" t="s">
        <v>6</v>
      </c>
      <c r="D538" s="80">
        <v>110</v>
      </c>
      <c r="E538" s="129">
        <f>E533*D538</f>
        <v>189.2</v>
      </c>
      <c r="F538" s="96"/>
      <c r="G538" s="83">
        <f t="shared" si="27"/>
        <v>0</v>
      </c>
    </row>
    <row r="539" spans="1:7" ht="21" customHeight="1">
      <c r="A539" s="185"/>
      <c r="B539" s="16" t="s">
        <v>41</v>
      </c>
      <c r="C539" s="14" t="s">
        <v>11</v>
      </c>
      <c r="D539" s="80">
        <v>52.5</v>
      </c>
      <c r="E539" s="129">
        <f>E533*D539</f>
        <v>90.3</v>
      </c>
      <c r="F539" s="96"/>
      <c r="G539" s="83">
        <f t="shared" si="27"/>
        <v>0</v>
      </c>
    </row>
    <row r="540" spans="1:7" ht="21" customHeight="1">
      <c r="A540" s="185"/>
      <c r="B540" s="16" t="s">
        <v>56</v>
      </c>
      <c r="C540" s="14" t="s">
        <v>6</v>
      </c>
      <c r="D540" s="80">
        <v>26</v>
      </c>
      <c r="E540" s="129">
        <f>E533*D540</f>
        <v>44.72</v>
      </c>
      <c r="F540" s="96"/>
      <c r="G540" s="83">
        <f t="shared" si="27"/>
        <v>0</v>
      </c>
    </row>
    <row r="541" spans="1:7" ht="21" customHeight="1" thickBot="1">
      <c r="A541" s="186"/>
      <c r="B541" s="19" t="s">
        <v>43</v>
      </c>
      <c r="C541" s="18" t="s">
        <v>3</v>
      </c>
      <c r="D541" s="81">
        <v>7.94</v>
      </c>
      <c r="E541" s="131">
        <f>E533*D541</f>
        <v>13.657</v>
      </c>
      <c r="F541" s="97"/>
      <c r="G541" s="98">
        <f t="shared" si="27"/>
        <v>0</v>
      </c>
    </row>
    <row r="542" spans="1:7" ht="21" customHeight="1" thickTop="1">
      <c r="A542" s="184">
        <v>2</v>
      </c>
      <c r="B542" s="119" t="s">
        <v>61</v>
      </c>
      <c r="C542" s="120" t="s">
        <v>30</v>
      </c>
      <c r="D542" s="117"/>
      <c r="E542" s="132">
        <v>1.72</v>
      </c>
      <c r="F542" s="114"/>
      <c r="G542" s="115">
        <f>G543+G544+G545+G546+G547+G548</f>
        <v>0</v>
      </c>
    </row>
    <row r="543" spans="1:7" ht="21" customHeight="1">
      <c r="A543" s="185"/>
      <c r="B543" s="16" t="s">
        <v>38</v>
      </c>
      <c r="C543" s="14" t="s">
        <v>4</v>
      </c>
      <c r="D543" s="80">
        <v>3.03</v>
      </c>
      <c r="E543" s="130">
        <f>E542*D543</f>
        <v>5.212</v>
      </c>
      <c r="F543" s="86"/>
      <c r="G543" s="87">
        <f aca="true" t="shared" si="28" ref="G543:G548">E543*F543</f>
        <v>0</v>
      </c>
    </row>
    <row r="544" spans="1:7" ht="21" customHeight="1">
      <c r="A544" s="185"/>
      <c r="B544" s="16" t="s">
        <v>5</v>
      </c>
      <c r="C544" s="14" t="s">
        <v>3</v>
      </c>
      <c r="D544" s="80">
        <v>0.41</v>
      </c>
      <c r="E544" s="130">
        <f>E542*D544</f>
        <v>0.705</v>
      </c>
      <c r="F544" s="99"/>
      <c r="G544" s="87">
        <f t="shared" si="28"/>
        <v>0</v>
      </c>
    </row>
    <row r="545" spans="1:7" ht="21" customHeight="1">
      <c r="A545" s="185"/>
      <c r="B545" s="16" t="s">
        <v>51</v>
      </c>
      <c r="C545" s="14" t="s">
        <v>6</v>
      </c>
      <c r="D545" s="80">
        <v>23.1</v>
      </c>
      <c r="E545" s="129">
        <f>E542*D545</f>
        <v>39.73</v>
      </c>
      <c r="F545" s="86"/>
      <c r="G545" s="87">
        <f t="shared" si="28"/>
        <v>0</v>
      </c>
    </row>
    <row r="546" spans="1:7" ht="21" customHeight="1">
      <c r="A546" s="185"/>
      <c r="B546" s="16" t="s">
        <v>52</v>
      </c>
      <c r="C546" s="14" t="s">
        <v>6</v>
      </c>
      <c r="D546" s="80">
        <v>5.8</v>
      </c>
      <c r="E546" s="129">
        <f>E542*D546</f>
        <v>9.98</v>
      </c>
      <c r="F546" s="86"/>
      <c r="G546" s="87">
        <f t="shared" si="28"/>
        <v>0</v>
      </c>
    </row>
    <row r="547" spans="1:7" ht="21" customHeight="1">
      <c r="A547" s="185"/>
      <c r="B547" s="16" t="s">
        <v>53</v>
      </c>
      <c r="C547" s="14" t="s">
        <v>6</v>
      </c>
      <c r="D547" s="80">
        <v>3.5</v>
      </c>
      <c r="E547" s="129">
        <f>E542*D547</f>
        <v>6.02</v>
      </c>
      <c r="F547" s="86"/>
      <c r="G547" s="87">
        <f t="shared" si="28"/>
        <v>0</v>
      </c>
    </row>
    <row r="548" spans="1:7" ht="21" customHeight="1" thickBot="1">
      <c r="A548" s="186"/>
      <c r="B548" s="19" t="s">
        <v>43</v>
      </c>
      <c r="C548" s="18" t="s">
        <v>3</v>
      </c>
      <c r="D548" s="81">
        <v>0.04</v>
      </c>
      <c r="E548" s="131">
        <f>E542*D548</f>
        <v>0.069</v>
      </c>
      <c r="F548" s="100"/>
      <c r="G548" s="101">
        <f t="shared" si="28"/>
        <v>0</v>
      </c>
    </row>
    <row r="549" spans="1:7" ht="21" customHeight="1" thickTop="1">
      <c r="A549" s="184">
        <v>3</v>
      </c>
      <c r="B549" s="103" t="s">
        <v>62</v>
      </c>
      <c r="C549" s="111" t="s">
        <v>68</v>
      </c>
      <c r="D549" s="112"/>
      <c r="E549" s="132">
        <v>9.44</v>
      </c>
      <c r="F549" s="121"/>
      <c r="G549" s="158">
        <f>G550+G551+G552+G553+G554</f>
        <v>0</v>
      </c>
    </row>
    <row r="550" spans="1:7" ht="21" customHeight="1">
      <c r="A550" s="185"/>
      <c r="B550" s="56" t="s">
        <v>38</v>
      </c>
      <c r="C550" s="14" t="s">
        <v>4</v>
      </c>
      <c r="D550" s="80">
        <v>83</v>
      </c>
      <c r="E550" s="134">
        <f>E549*D550</f>
        <v>783.52</v>
      </c>
      <c r="F550" s="15"/>
      <c r="G550" s="87">
        <f>E550*F550</f>
        <v>0</v>
      </c>
    </row>
    <row r="551" spans="1:7" ht="21" customHeight="1">
      <c r="A551" s="185"/>
      <c r="B551" s="56" t="s">
        <v>5</v>
      </c>
      <c r="C551" s="14" t="s">
        <v>3</v>
      </c>
      <c r="D551" s="80">
        <v>0.41</v>
      </c>
      <c r="E551" s="134">
        <f>E549*D551</f>
        <v>3.87</v>
      </c>
      <c r="F551" s="17"/>
      <c r="G551" s="87">
        <f>E551*F551</f>
        <v>0</v>
      </c>
    </row>
    <row r="552" spans="1:7" ht="21" customHeight="1">
      <c r="A552" s="185"/>
      <c r="B552" s="56" t="s">
        <v>74</v>
      </c>
      <c r="C552" s="14" t="s">
        <v>11</v>
      </c>
      <c r="D552" s="80">
        <v>115</v>
      </c>
      <c r="E552" s="133">
        <f>E549*D552</f>
        <v>1085.6</v>
      </c>
      <c r="F552" s="17"/>
      <c r="G552" s="133">
        <f>E552*F552</f>
        <v>0</v>
      </c>
    </row>
    <row r="553" spans="1:7" ht="21" customHeight="1">
      <c r="A553" s="185"/>
      <c r="B553" s="56" t="s">
        <v>86</v>
      </c>
      <c r="C553" s="14" t="s">
        <v>11</v>
      </c>
      <c r="D553" s="80" t="s">
        <v>55</v>
      </c>
      <c r="E553" s="133">
        <v>32</v>
      </c>
      <c r="F553" s="17"/>
      <c r="G553" s="133">
        <f>E553*F553</f>
        <v>0</v>
      </c>
    </row>
    <row r="554" spans="1:7" ht="21" customHeight="1" thickBot="1">
      <c r="A554" s="186"/>
      <c r="B554" s="57" t="s">
        <v>43</v>
      </c>
      <c r="C554" s="18" t="s">
        <v>3</v>
      </c>
      <c r="D554" s="81">
        <v>7.8</v>
      </c>
      <c r="E554" s="136">
        <f>E549*D554</f>
        <v>73.63</v>
      </c>
      <c r="F554" s="20"/>
      <c r="G554" s="101">
        <f>E554*F554</f>
        <v>0</v>
      </c>
    </row>
    <row r="555" spans="1:7" ht="21" customHeight="1" thickTop="1">
      <c r="A555" s="184">
        <v>4</v>
      </c>
      <c r="B555" s="103" t="s">
        <v>57</v>
      </c>
      <c r="C555" s="111" t="s">
        <v>7</v>
      </c>
      <c r="D555" s="112"/>
      <c r="E555" s="113">
        <v>2</v>
      </c>
      <c r="F555" s="114"/>
      <c r="G555" s="115">
        <f>G556+G557+G558+G559+G560</f>
        <v>0</v>
      </c>
    </row>
    <row r="556" spans="1:7" ht="21" customHeight="1">
      <c r="A556" s="185"/>
      <c r="B556" s="16" t="s">
        <v>38</v>
      </c>
      <c r="C556" s="14" t="s">
        <v>4</v>
      </c>
      <c r="D556" s="80">
        <v>6.03</v>
      </c>
      <c r="E556" s="134">
        <f>E555*D556</f>
        <v>12.06</v>
      </c>
      <c r="F556" s="96"/>
      <c r="G556" s="83">
        <f>E556*F556</f>
        <v>0</v>
      </c>
    </row>
    <row r="557" spans="1:7" ht="21" customHeight="1">
      <c r="A557" s="185"/>
      <c r="B557" s="16" t="s">
        <v>10</v>
      </c>
      <c r="C557" s="14" t="s">
        <v>3</v>
      </c>
      <c r="D557" s="80">
        <v>0.33</v>
      </c>
      <c r="E557" s="134">
        <f>E555*D557</f>
        <v>0.66</v>
      </c>
      <c r="F557" s="88"/>
      <c r="G557" s="83">
        <f>E557*F557</f>
        <v>0</v>
      </c>
    </row>
    <row r="558" spans="1:7" ht="29.25" customHeight="1">
      <c r="A558" s="185"/>
      <c r="B558" s="35" t="s">
        <v>58</v>
      </c>
      <c r="C558" s="14" t="s">
        <v>59</v>
      </c>
      <c r="D558" s="94" t="s">
        <v>55</v>
      </c>
      <c r="E558" s="129">
        <v>1.28</v>
      </c>
      <c r="F558" s="95"/>
      <c r="G558" s="82">
        <f>E558*F558</f>
        <v>0</v>
      </c>
    </row>
    <row r="559" spans="1:7" ht="21" customHeight="1">
      <c r="A559" s="185"/>
      <c r="B559" s="16" t="s">
        <v>60</v>
      </c>
      <c r="C559" s="14" t="s">
        <v>9</v>
      </c>
      <c r="D559" s="80">
        <v>0.06</v>
      </c>
      <c r="E559" s="134">
        <f>E555*D559</f>
        <v>0.12</v>
      </c>
      <c r="F559" s="96"/>
      <c r="G559" s="83">
        <f>E559*F559</f>
        <v>0</v>
      </c>
    </row>
    <row r="560" spans="1:7" ht="21" customHeight="1" thickBot="1">
      <c r="A560" s="186"/>
      <c r="B560" s="19" t="s">
        <v>43</v>
      </c>
      <c r="C560" s="18" t="s">
        <v>3</v>
      </c>
      <c r="D560" s="81">
        <v>0.5</v>
      </c>
      <c r="E560" s="136">
        <f>E555*D560</f>
        <v>1</v>
      </c>
      <c r="F560" s="97"/>
      <c r="G560" s="98">
        <f>E560*F560</f>
        <v>0</v>
      </c>
    </row>
    <row r="561" spans="1:7" ht="36" customHeight="1" thickTop="1">
      <c r="A561" s="184">
        <v>5</v>
      </c>
      <c r="B561" s="118" t="s">
        <v>44</v>
      </c>
      <c r="C561" s="155" t="s">
        <v>34</v>
      </c>
      <c r="D561" s="114"/>
      <c r="E561" s="114">
        <v>3.78</v>
      </c>
      <c r="F561" s="114"/>
      <c r="G561" s="115">
        <f>G562+G563+G564+G565+G566+G567</f>
        <v>0</v>
      </c>
    </row>
    <row r="562" spans="1:7" ht="21" customHeight="1">
      <c r="A562" s="185"/>
      <c r="B562" s="16" t="s">
        <v>25</v>
      </c>
      <c r="C562" s="15" t="s">
        <v>4</v>
      </c>
      <c r="D562" s="86">
        <v>28.6</v>
      </c>
      <c r="E562" s="86">
        <f>E561*D562</f>
        <v>108.11</v>
      </c>
      <c r="F562" s="86"/>
      <c r="G562" s="87">
        <f aca="true" t="shared" si="29" ref="G562:G567">E562*F562</f>
        <v>0</v>
      </c>
    </row>
    <row r="563" spans="1:7" ht="21" customHeight="1">
      <c r="A563" s="185"/>
      <c r="B563" s="16" t="s">
        <v>10</v>
      </c>
      <c r="C563" s="15" t="s">
        <v>3</v>
      </c>
      <c r="D563" s="86">
        <v>0.41</v>
      </c>
      <c r="E563" s="86">
        <f>E561*D563</f>
        <v>1.55</v>
      </c>
      <c r="F563" s="86"/>
      <c r="G563" s="87">
        <f t="shared" si="29"/>
        <v>0</v>
      </c>
    </row>
    <row r="564" spans="1:7" ht="21" customHeight="1">
      <c r="A564" s="185"/>
      <c r="B564" s="16" t="s">
        <v>90</v>
      </c>
      <c r="C564" s="15" t="s">
        <v>31</v>
      </c>
      <c r="D564" s="86" t="s">
        <v>55</v>
      </c>
      <c r="E564" s="86">
        <v>154</v>
      </c>
      <c r="F564" s="86"/>
      <c r="G564" s="87">
        <f t="shared" si="29"/>
        <v>0</v>
      </c>
    </row>
    <row r="565" spans="1:7" ht="21" customHeight="1">
      <c r="A565" s="185"/>
      <c r="B565" s="16" t="s">
        <v>32</v>
      </c>
      <c r="C565" s="15" t="s">
        <v>31</v>
      </c>
      <c r="D565" s="86" t="s">
        <v>55</v>
      </c>
      <c r="E565" s="86">
        <v>224</v>
      </c>
      <c r="F565" s="86"/>
      <c r="G565" s="87">
        <f t="shared" si="29"/>
        <v>0</v>
      </c>
    </row>
    <row r="566" spans="1:7" ht="21" customHeight="1">
      <c r="A566" s="185"/>
      <c r="B566" s="16" t="s">
        <v>33</v>
      </c>
      <c r="C566" s="15" t="s">
        <v>24</v>
      </c>
      <c r="D566" s="86" t="s">
        <v>55</v>
      </c>
      <c r="E566" s="86">
        <v>14</v>
      </c>
      <c r="F566" s="86"/>
      <c r="G566" s="87">
        <f t="shared" si="29"/>
        <v>0</v>
      </c>
    </row>
    <row r="567" spans="1:7" ht="21" customHeight="1" thickBot="1">
      <c r="A567" s="186"/>
      <c r="B567" s="19" t="s">
        <v>47</v>
      </c>
      <c r="C567" s="20" t="s">
        <v>24</v>
      </c>
      <c r="D567" s="100" t="s">
        <v>55</v>
      </c>
      <c r="E567" s="100">
        <v>770</v>
      </c>
      <c r="F567" s="100"/>
      <c r="G567" s="101">
        <f t="shared" si="29"/>
        <v>0</v>
      </c>
    </row>
    <row r="568" spans="1:9" ht="21" customHeight="1" thickBot="1" thickTop="1">
      <c r="A568" s="30">
        <v>6</v>
      </c>
      <c r="B568" s="123" t="s">
        <v>23</v>
      </c>
      <c r="C568" s="124"/>
      <c r="D568" s="125"/>
      <c r="E568" s="126"/>
      <c r="F568" s="122"/>
      <c r="G568" s="127">
        <v>0</v>
      </c>
      <c r="I568" s="146"/>
    </row>
    <row r="569" spans="1:7" ht="21" customHeight="1" thickBot="1" thickTop="1">
      <c r="A569" s="41"/>
      <c r="B569" s="11" t="s">
        <v>28</v>
      </c>
      <c r="C569" s="11"/>
      <c r="D569" s="11"/>
      <c r="E569" s="11"/>
      <c r="F569" s="11"/>
      <c r="G569" s="42">
        <f>G533+G542+G549+G555+G561+G568</f>
        <v>0</v>
      </c>
    </row>
    <row r="570" spans="1:7" ht="21" customHeight="1" thickBot="1" thickTop="1">
      <c r="A570" s="41"/>
      <c r="B570" s="11" t="s">
        <v>29</v>
      </c>
      <c r="C570" s="11"/>
      <c r="D570" s="11"/>
      <c r="E570" s="11"/>
      <c r="F570" s="11"/>
      <c r="G570" s="42">
        <f>G531+G569</f>
        <v>0</v>
      </c>
    </row>
    <row r="571" spans="1:7" ht="21" customHeight="1" thickBot="1" thickTop="1">
      <c r="A571" s="41"/>
      <c r="B571" s="11" t="s">
        <v>145</v>
      </c>
      <c r="C571" s="43">
        <v>0.1</v>
      </c>
      <c r="D571" s="11"/>
      <c r="E571" s="11"/>
      <c r="F571" s="11"/>
      <c r="G571" s="42">
        <f>G570*C571</f>
        <v>0</v>
      </c>
    </row>
    <row r="572" spans="1:7" ht="21" customHeight="1" thickBot="1" thickTop="1">
      <c r="A572" s="41"/>
      <c r="B572" s="11" t="s">
        <v>2</v>
      </c>
      <c r="C572" s="43"/>
      <c r="D572" s="11"/>
      <c r="E572" s="11"/>
      <c r="F572" s="11"/>
      <c r="G572" s="42">
        <f>SUM(G570:G571)</f>
        <v>0</v>
      </c>
    </row>
    <row r="573" spans="1:7" ht="21" customHeight="1" thickBot="1" thickTop="1">
      <c r="A573" s="41"/>
      <c r="B573" s="11" t="s">
        <v>146</v>
      </c>
      <c r="C573" s="43">
        <v>0.08</v>
      </c>
      <c r="D573" s="11"/>
      <c r="E573" s="11"/>
      <c r="F573" s="11"/>
      <c r="G573" s="42">
        <f>G572*C573</f>
        <v>0</v>
      </c>
    </row>
    <row r="574" spans="1:7" ht="21" customHeight="1" thickBot="1" thickTop="1">
      <c r="A574" s="41"/>
      <c r="B574" s="11" t="s">
        <v>8</v>
      </c>
      <c r="C574" s="11"/>
      <c r="D574" s="11"/>
      <c r="E574" s="11"/>
      <c r="F574" s="11"/>
      <c r="G574" s="42">
        <f>SUM(G572:G573)</f>
        <v>0</v>
      </c>
    </row>
    <row r="575" spans="1:7" ht="21" customHeight="1" thickBot="1" thickTop="1">
      <c r="A575" s="183" t="s">
        <v>102</v>
      </c>
      <c r="B575" s="183"/>
      <c r="C575" s="183"/>
      <c r="D575" s="183"/>
      <c r="E575" s="183"/>
      <c r="F575" s="183"/>
      <c r="G575" s="183"/>
    </row>
    <row r="576" spans="1:7" ht="21" customHeight="1" thickTop="1">
      <c r="A576" s="188" t="s">
        <v>18</v>
      </c>
      <c r="B576" s="190" t="s">
        <v>0</v>
      </c>
      <c r="C576" s="192" t="s">
        <v>1</v>
      </c>
      <c r="D576" s="194" t="s">
        <v>12</v>
      </c>
      <c r="E576" s="194"/>
      <c r="F576" s="195" t="s">
        <v>13</v>
      </c>
      <c r="G576" s="196"/>
    </row>
    <row r="577" spans="1:7" ht="52.5" customHeight="1" thickBot="1">
      <c r="A577" s="189"/>
      <c r="B577" s="191"/>
      <c r="C577" s="193"/>
      <c r="D577" s="26" t="s">
        <v>16</v>
      </c>
      <c r="E577" s="10" t="s">
        <v>15</v>
      </c>
      <c r="F577" s="10" t="s">
        <v>14</v>
      </c>
      <c r="G577" s="28" t="s">
        <v>15</v>
      </c>
    </row>
    <row r="578" spans="1:7" ht="21" customHeight="1" thickBot="1" thickTop="1">
      <c r="A578" s="5">
        <v>1</v>
      </c>
      <c r="B578" s="156">
        <v>2</v>
      </c>
      <c r="C578" s="6">
        <v>3</v>
      </c>
      <c r="D578" s="8">
        <v>4</v>
      </c>
      <c r="E578" s="7">
        <v>5</v>
      </c>
      <c r="F578" s="8">
        <v>6</v>
      </c>
      <c r="G578" s="29">
        <v>7</v>
      </c>
    </row>
    <row r="579" spans="1:7" ht="21" customHeight="1" thickBot="1" thickTop="1">
      <c r="A579" s="34"/>
      <c r="B579" s="40" t="s">
        <v>26</v>
      </c>
      <c r="C579" s="33"/>
      <c r="D579" s="36"/>
      <c r="E579" s="37"/>
      <c r="F579" s="36"/>
      <c r="G579" s="38"/>
    </row>
    <row r="580" spans="1:7" ht="21" customHeight="1" thickTop="1">
      <c r="A580" s="184">
        <v>1</v>
      </c>
      <c r="B580" s="103" t="s">
        <v>79</v>
      </c>
      <c r="C580" s="102" t="s">
        <v>66</v>
      </c>
      <c r="D580" s="104"/>
      <c r="E580" s="105">
        <v>1.6</v>
      </c>
      <c r="F580" s="104"/>
      <c r="G580" s="105">
        <f>G581+G582</f>
        <v>0</v>
      </c>
    </row>
    <row r="581" spans="1:7" ht="21" customHeight="1">
      <c r="A581" s="187"/>
      <c r="B581" s="77" t="s">
        <v>25</v>
      </c>
      <c r="C581" s="72" t="s">
        <v>4</v>
      </c>
      <c r="D581" s="78">
        <v>8.2</v>
      </c>
      <c r="E581" s="73">
        <f>E580*D581</f>
        <v>13.12</v>
      </c>
      <c r="F581" s="78"/>
      <c r="G581" s="73">
        <f>E581*F581</f>
        <v>0</v>
      </c>
    </row>
    <row r="582" spans="1:7" ht="21" customHeight="1" thickBot="1">
      <c r="A582" s="186"/>
      <c r="B582" s="76" t="s">
        <v>5</v>
      </c>
      <c r="C582" s="74" t="s">
        <v>3</v>
      </c>
      <c r="D582" s="75">
        <v>0.5</v>
      </c>
      <c r="E582" s="67">
        <f>E580*D582</f>
        <v>0.8</v>
      </c>
      <c r="F582" s="75"/>
      <c r="G582" s="67">
        <f>F582*E582</f>
        <v>0</v>
      </c>
    </row>
    <row r="583" spans="1:7" ht="29.25" customHeight="1" thickTop="1">
      <c r="A583" s="184">
        <v>2</v>
      </c>
      <c r="B583" s="103" t="s">
        <v>87</v>
      </c>
      <c r="C583" s="102" t="s">
        <v>66</v>
      </c>
      <c r="D583" s="104"/>
      <c r="E583" s="105">
        <v>1.6</v>
      </c>
      <c r="F583" s="104"/>
      <c r="G583" s="105">
        <f>G584+G585</f>
        <v>0</v>
      </c>
    </row>
    <row r="584" spans="1:7" ht="21" customHeight="1">
      <c r="A584" s="185"/>
      <c r="B584" s="77" t="s">
        <v>25</v>
      </c>
      <c r="C584" s="72" t="s">
        <v>4</v>
      </c>
      <c r="D584" s="78">
        <v>110</v>
      </c>
      <c r="E584" s="73">
        <f>E583*D584</f>
        <v>176</v>
      </c>
      <c r="F584" s="78"/>
      <c r="G584" s="73">
        <f>E584*F584</f>
        <v>0</v>
      </c>
    </row>
    <row r="585" spans="1:7" ht="21" customHeight="1" thickBot="1">
      <c r="A585" s="186"/>
      <c r="B585" s="76" t="s">
        <v>5</v>
      </c>
      <c r="C585" s="74" t="s">
        <v>3</v>
      </c>
      <c r="D585" s="75">
        <v>10.3</v>
      </c>
      <c r="E585" s="67">
        <f>E583*D585</f>
        <v>16.48</v>
      </c>
      <c r="F585" s="75"/>
      <c r="G585" s="67">
        <f>F585*E585</f>
        <v>0</v>
      </c>
    </row>
    <row r="586" spans="1:7" ht="27.75" customHeight="1" thickTop="1">
      <c r="A586" s="184">
        <v>3</v>
      </c>
      <c r="B586" s="128" t="s">
        <v>69</v>
      </c>
      <c r="C586" s="106" t="s">
        <v>67</v>
      </c>
      <c r="D586" s="104"/>
      <c r="E586" s="105">
        <v>5</v>
      </c>
      <c r="F586" s="104"/>
      <c r="G586" s="105">
        <f>SUM(G587)</f>
        <v>0</v>
      </c>
    </row>
    <row r="587" spans="1:7" ht="21" customHeight="1" thickBot="1">
      <c r="A587" s="186"/>
      <c r="B587" s="76" t="s">
        <v>36</v>
      </c>
      <c r="C587" s="79" t="s">
        <v>4</v>
      </c>
      <c r="D587" s="75">
        <v>2.13</v>
      </c>
      <c r="E587" s="67">
        <f>D587*E586</f>
        <v>10.65</v>
      </c>
      <c r="F587" s="75"/>
      <c r="G587" s="67">
        <f>F587*E587</f>
        <v>0</v>
      </c>
    </row>
    <row r="588" spans="1:7" ht="21" customHeight="1" thickBot="1" thickTop="1">
      <c r="A588" s="46">
        <v>4</v>
      </c>
      <c r="B588" s="107" t="s">
        <v>65</v>
      </c>
      <c r="C588" s="108" t="s">
        <v>35</v>
      </c>
      <c r="D588" s="70"/>
      <c r="E588" s="109">
        <v>3</v>
      </c>
      <c r="F588" s="110"/>
      <c r="G588" s="109">
        <f>F588*E588</f>
        <v>0</v>
      </c>
    </row>
    <row r="589" spans="1:7" ht="21" customHeight="1" thickBot="1" thickTop="1">
      <c r="A589" s="46"/>
      <c r="B589" s="11" t="s">
        <v>27</v>
      </c>
      <c r="C589" s="11"/>
      <c r="D589" s="11"/>
      <c r="E589" s="11"/>
      <c r="F589" s="11"/>
      <c r="G589" s="157">
        <f>G580+G583+G586+G588</f>
        <v>0</v>
      </c>
    </row>
    <row r="590" spans="1:7" ht="21" customHeight="1" thickBot="1" thickTop="1">
      <c r="A590" s="46"/>
      <c r="B590" s="71" t="s">
        <v>46</v>
      </c>
      <c r="C590" s="66"/>
      <c r="D590" s="68"/>
      <c r="E590" s="69"/>
      <c r="F590" s="68"/>
      <c r="G590" s="69"/>
    </row>
    <row r="591" spans="1:7" ht="21" customHeight="1" thickTop="1">
      <c r="A591" s="184">
        <v>1</v>
      </c>
      <c r="B591" s="103" t="s">
        <v>49</v>
      </c>
      <c r="C591" s="111" t="s">
        <v>9</v>
      </c>
      <c r="D591" s="112"/>
      <c r="E591" s="113">
        <v>0.4</v>
      </c>
      <c r="F591" s="114"/>
      <c r="G591" s="115">
        <f>G592+G593+G594+G595+G596+G597+G598+G599</f>
        <v>0</v>
      </c>
    </row>
    <row r="592" spans="1:7" ht="21" customHeight="1">
      <c r="A592" s="185"/>
      <c r="B592" s="16" t="s">
        <v>38</v>
      </c>
      <c r="C592" s="14" t="s">
        <v>4</v>
      </c>
      <c r="D592" s="80">
        <v>23.8</v>
      </c>
      <c r="E592" s="83">
        <f>E591*D592</f>
        <v>9.52</v>
      </c>
      <c r="F592" s="89"/>
      <c r="G592" s="90">
        <f aca="true" t="shared" si="30" ref="G592:G599">E592*F592</f>
        <v>0</v>
      </c>
    </row>
    <row r="593" spans="1:7" ht="21" customHeight="1">
      <c r="A593" s="185"/>
      <c r="B593" s="16" t="s">
        <v>10</v>
      </c>
      <c r="C593" s="14" t="s">
        <v>3</v>
      </c>
      <c r="D593" s="80">
        <v>2.1</v>
      </c>
      <c r="E593" s="129">
        <f>E591*D593</f>
        <v>0.84</v>
      </c>
      <c r="F593" s="91"/>
      <c r="G593" s="90">
        <f t="shared" si="30"/>
        <v>0</v>
      </c>
    </row>
    <row r="594" spans="1:7" ht="21" customHeight="1">
      <c r="A594" s="185"/>
      <c r="B594" s="16" t="s">
        <v>54</v>
      </c>
      <c r="C594" s="14" t="s">
        <v>9</v>
      </c>
      <c r="D594" s="80">
        <v>1.05</v>
      </c>
      <c r="E594" s="129">
        <f>E591*D594</f>
        <v>0.42</v>
      </c>
      <c r="F594" s="91"/>
      <c r="G594" s="90">
        <f t="shared" si="30"/>
        <v>0</v>
      </c>
    </row>
    <row r="595" spans="1:7" ht="15.75">
      <c r="A595" s="185"/>
      <c r="B595" s="16" t="s">
        <v>39</v>
      </c>
      <c r="C595" s="14" t="s">
        <v>6</v>
      </c>
      <c r="D595" s="80">
        <v>1.96</v>
      </c>
      <c r="E595" s="130">
        <f>E591*D595</f>
        <v>0.784</v>
      </c>
      <c r="F595" s="89"/>
      <c r="G595" s="90">
        <f t="shared" si="30"/>
        <v>0</v>
      </c>
    </row>
    <row r="596" spans="1:7" ht="15.75">
      <c r="A596" s="185"/>
      <c r="B596" s="16" t="s">
        <v>41</v>
      </c>
      <c r="C596" s="14" t="s">
        <v>11</v>
      </c>
      <c r="D596" s="80">
        <v>3.38</v>
      </c>
      <c r="E596" s="84">
        <f>E591*D596</f>
        <v>1.352</v>
      </c>
      <c r="F596" s="89"/>
      <c r="G596" s="90">
        <f t="shared" si="30"/>
        <v>0</v>
      </c>
    </row>
    <row r="597" spans="1:7" ht="15.75">
      <c r="A597" s="185"/>
      <c r="B597" s="16" t="s">
        <v>50</v>
      </c>
      <c r="C597" s="14" t="s">
        <v>6</v>
      </c>
      <c r="D597" s="80">
        <v>4.38</v>
      </c>
      <c r="E597" s="84">
        <f>E591*D597</f>
        <v>1.752</v>
      </c>
      <c r="F597" s="89"/>
      <c r="G597" s="90">
        <f t="shared" si="30"/>
        <v>0</v>
      </c>
    </row>
    <row r="598" spans="1:9" ht="15.75">
      <c r="A598" s="185"/>
      <c r="B598" s="16" t="s">
        <v>42</v>
      </c>
      <c r="C598" s="14" t="s">
        <v>6</v>
      </c>
      <c r="D598" s="80">
        <v>7.2</v>
      </c>
      <c r="E598" s="129">
        <f>E591*D598</f>
        <v>2.88</v>
      </c>
      <c r="F598" s="89"/>
      <c r="G598" s="90">
        <f t="shared" si="30"/>
        <v>0</v>
      </c>
      <c r="I598" s="44"/>
    </row>
    <row r="599" spans="1:7" ht="16.5" thickBot="1">
      <c r="A599" s="186"/>
      <c r="B599" s="19" t="s">
        <v>43</v>
      </c>
      <c r="C599" s="18" t="s">
        <v>3</v>
      </c>
      <c r="D599" s="81">
        <v>3.44</v>
      </c>
      <c r="E599" s="85">
        <f>E591*D599</f>
        <v>1.376</v>
      </c>
      <c r="F599" s="92"/>
      <c r="G599" s="93">
        <f t="shared" si="30"/>
        <v>0</v>
      </c>
    </row>
    <row r="600" spans="1:7" ht="27.75" thickTop="1">
      <c r="A600" s="184">
        <v>2</v>
      </c>
      <c r="B600" s="103" t="s">
        <v>37</v>
      </c>
      <c r="C600" s="111" t="s">
        <v>30</v>
      </c>
      <c r="D600" s="112"/>
      <c r="E600" s="132">
        <v>1.6</v>
      </c>
      <c r="F600" s="116"/>
      <c r="G600" s="113">
        <f>G601+G602+G603+G604+G605+G606+G607+G608+G609+G610+G611</f>
        <v>0</v>
      </c>
    </row>
    <row r="601" spans="1:7" ht="15.75">
      <c r="A601" s="185"/>
      <c r="B601" s="16" t="s">
        <v>38</v>
      </c>
      <c r="C601" s="14" t="s">
        <v>4</v>
      </c>
      <c r="D601" s="80">
        <v>127</v>
      </c>
      <c r="E601" s="129">
        <f>E600*D601</f>
        <v>203.2</v>
      </c>
      <c r="F601" s="96"/>
      <c r="G601" s="83">
        <f aca="true" t="shared" si="31" ref="G601:G611">E601*F601</f>
        <v>0</v>
      </c>
    </row>
    <row r="602" spans="1:7" ht="15.75">
      <c r="A602" s="185"/>
      <c r="B602" s="16" t="s">
        <v>10</v>
      </c>
      <c r="C602" s="14" t="s">
        <v>3</v>
      </c>
      <c r="D602" s="80">
        <v>11.4</v>
      </c>
      <c r="E602" s="129">
        <f>E600*D602</f>
        <v>18.24</v>
      </c>
      <c r="F602" s="88"/>
      <c r="G602" s="83">
        <f t="shared" si="31"/>
        <v>0</v>
      </c>
    </row>
    <row r="603" spans="1:7" ht="15.75">
      <c r="A603" s="185"/>
      <c r="B603" s="16" t="s">
        <v>70</v>
      </c>
      <c r="C603" s="14" t="s">
        <v>9</v>
      </c>
      <c r="D603" s="94" t="s">
        <v>55</v>
      </c>
      <c r="E603" s="129">
        <v>1.7</v>
      </c>
      <c r="F603" s="96"/>
      <c r="G603" s="83">
        <f t="shared" si="31"/>
        <v>0</v>
      </c>
    </row>
    <row r="604" spans="1:7" ht="15.75">
      <c r="A604" s="185"/>
      <c r="B604" s="16" t="s">
        <v>71</v>
      </c>
      <c r="C604" s="14" t="s">
        <v>9</v>
      </c>
      <c r="D604" s="80" t="s">
        <v>55</v>
      </c>
      <c r="E604" s="129">
        <v>0.3</v>
      </c>
      <c r="F604" s="96"/>
      <c r="G604" s="83">
        <f t="shared" si="31"/>
        <v>0</v>
      </c>
    </row>
    <row r="605" spans="1:7" ht="15.75">
      <c r="A605" s="185"/>
      <c r="B605" s="16" t="s">
        <v>72</v>
      </c>
      <c r="C605" s="14" t="s">
        <v>9</v>
      </c>
      <c r="D605" s="80" t="s">
        <v>55</v>
      </c>
      <c r="E605" s="129">
        <v>0.3</v>
      </c>
      <c r="F605" s="96"/>
      <c r="G605" s="83">
        <f t="shared" si="31"/>
        <v>0</v>
      </c>
    </row>
    <row r="606" spans="1:7" ht="15.75">
      <c r="A606" s="185"/>
      <c r="B606" s="16" t="s">
        <v>73</v>
      </c>
      <c r="C606" s="14" t="s">
        <v>9</v>
      </c>
      <c r="D606" s="80" t="s">
        <v>55</v>
      </c>
      <c r="E606" s="129">
        <v>1.5</v>
      </c>
      <c r="F606" s="96"/>
      <c r="G606" s="83">
        <f t="shared" si="31"/>
        <v>0</v>
      </c>
    </row>
    <row r="607" spans="1:7" ht="15.75">
      <c r="A607" s="185"/>
      <c r="B607" s="16" t="s">
        <v>39</v>
      </c>
      <c r="C607" s="14" t="s">
        <v>6</v>
      </c>
      <c r="D607" s="80">
        <v>17.5</v>
      </c>
      <c r="E607" s="129">
        <f>E600*D607</f>
        <v>28</v>
      </c>
      <c r="F607" s="96"/>
      <c r="G607" s="83">
        <f t="shared" si="31"/>
        <v>0</v>
      </c>
    </row>
    <row r="608" spans="1:7" ht="15.75">
      <c r="A608" s="185"/>
      <c r="B608" s="16" t="s">
        <v>40</v>
      </c>
      <c r="C608" s="14" t="s">
        <v>6</v>
      </c>
      <c r="D608" s="80">
        <v>110</v>
      </c>
      <c r="E608" s="129">
        <f>E600*D608</f>
        <v>176</v>
      </c>
      <c r="F608" s="96"/>
      <c r="G608" s="83">
        <f t="shared" si="31"/>
        <v>0</v>
      </c>
    </row>
    <row r="609" spans="1:7" ht="15.75">
      <c r="A609" s="185"/>
      <c r="B609" s="16" t="s">
        <v>41</v>
      </c>
      <c r="C609" s="14" t="s">
        <v>11</v>
      </c>
      <c r="D609" s="80">
        <v>52.5</v>
      </c>
      <c r="E609" s="129">
        <f>E600*D609</f>
        <v>84</v>
      </c>
      <c r="F609" s="96"/>
      <c r="G609" s="83">
        <f t="shared" si="31"/>
        <v>0</v>
      </c>
    </row>
    <row r="610" spans="1:7" ht="15.75">
      <c r="A610" s="185"/>
      <c r="B610" s="16" t="s">
        <v>56</v>
      </c>
      <c r="C610" s="14" t="s">
        <v>6</v>
      </c>
      <c r="D610" s="80">
        <v>26</v>
      </c>
      <c r="E610" s="129">
        <f>E600*D610</f>
        <v>41.6</v>
      </c>
      <c r="F610" s="96"/>
      <c r="G610" s="83">
        <f t="shared" si="31"/>
        <v>0</v>
      </c>
    </row>
    <row r="611" spans="1:7" ht="16.5" thickBot="1">
      <c r="A611" s="186"/>
      <c r="B611" s="19" t="s">
        <v>43</v>
      </c>
      <c r="C611" s="18" t="s">
        <v>3</v>
      </c>
      <c r="D611" s="81">
        <v>7.94</v>
      </c>
      <c r="E611" s="131">
        <f>E600*D611</f>
        <v>12.704</v>
      </c>
      <c r="F611" s="97"/>
      <c r="G611" s="98">
        <f t="shared" si="31"/>
        <v>0</v>
      </c>
    </row>
    <row r="612" spans="1:7" ht="16.5" thickTop="1">
      <c r="A612" s="184">
        <v>3</v>
      </c>
      <c r="B612" s="119" t="s">
        <v>61</v>
      </c>
      <c r="C612" s="120" t="s">
        <v>30</v>
      </c>
      <c r="D612" s="117"/>
      <c r="E612" s="132">
        <v>1.6</v>
      </c>
      <c r="F612" s="114"/>
      <c r="G612" s="115">
        <f>G613+G614+G615+G616+G617+G618</f>
        <v>0</v>
      </c>
    </row>
    <row r="613" spans="1:7" ht="15.75">
      <c r="A613" s="185"/>
      <c r="B613" s="16" t="s">
        <v>38</v>
      </c>
      <c r="C613" s="14" t="s">
        <v>4</v>
      </c>
      <c r="D613" s="80">
        <v>3.03</v>
      </c>
      <c r="E613" s="130">
        <f>E612*D613</f>
        <v>4.848</v>
      </c>
      <c r="F613" s="86"/>
      <c r="G613" s="87">
        <f aca="true" t="shared" si="32" ref="G613:G618">E613*F613</f>
        <v>0</v>
      </c>
    </row>
    <row r="614" spans="1:7" ht="15.75">
      <c r="A614" s="185"/>
      <c r="B614" s="16" t="s">
        <v>5</v>
      </c>
      <c r="C614" s="14" t="s">
        <v>3</v>
      </c>
      <c r="D614" s="80">
        <v>0.41</v>
      </c>
      <c r="E614" s="130">
        <f>E612*D614</f>
        <v>0.656</v>
      </c>
      <c r="F614" s="99"/>
      <c r="G614" s="87">
        <f t="shared" si="32"/>
        <v>0</v>
      </c>
    </row>
    <row r="615" spans="1:7" ht="15.75">
      <c r="A615" s="185"/>
      <c r="B615" s="16" t="s">
        <v>51</v>
      </c>
      <c r="C615" s="14" t="s">
        <v>6</v>
      </c>
      <c r="D615" s="80">
        <v>23.1</v>
      </c>
      <c r="E615" s="129">
        <f>E612*D615</f>
        <v>36.96</v>
      </c>
      <c r="F615" s="86"/>
      <c r="G615" s="87">
        <f t="shared" si="32"/>
        <v>0</v>
      </c>
    </row>
    <row r="616" spans="1:7" ht="15.75">
      <c r="A616" s="185"/>
      <c r="B616" s="16" t="s">
        <v>52</v>
      </c>
      <c r="C616" s="14" t="s">
        <v>6</v>
      </c>
      <c r="D616" s="80">
        <v>5.8</v>
      </c>
      <c r="E616" s="129">
        <f>E612*D616</f>
        <v>9.28</v>
      </c>
      <c r="F616" s="86"/>
      <c r="G616" s="87">
        <f t="shared" si="32"/>
        <v>0</v>
      </c>
    </row>
    <row r="617" spans="1:7" ht="15.75">
      <c r="A617" s="185"/>
      <c r="B617" s="16" t="s">
        <v>53</v>
      </c>
      <c r="C617" s="14" t="s">
        <v>6</v>
      </c>
      <c r="D617" s="80">
        <v>3.5</v>
      </c>
      <c r="E617" s="129">
        <f>E612*D617</f>
        <v>5.6</v>
      </c>
      <c r="F617" s="86"/>
      <c r="G617" s="87">
        <f t="shared" si="32"/>
        <v>0</v>
      </c>
    </row>
    <row r="618" spans="1:7" ht="16.5" thickBot="1">
      <c r="A618" s="186"/>
      <c r="B618" s="19" t="s">
        <v>43</v>
      </c>
      <c r="C618" s="18" t="s">
        <v>3</v>
      </c>
      <c r="D618" s="81">
        <v>0.04</v>
      </c>
      <c r="E618" s="131">
        <f>E612*D618</f>
        <v>0.064</v>
      </c>
      <c r="F618" s="100"/>
      <c r="G618" s="101">
        <f t="shared" si="32"/>
        <v>0</v>
      </c>
    </row>
    <row r="619" spans="1:7" ht="27.75" thickTop="1">
      <c r="A619" s="184">
        <v>4</v>
      </c>
      <c r="B619" s="103" t="s">
        <v>88</v>
      </c>
      <c r="C619" s="111" t="s">
        <v>68</v>
      </c>
      <c r="D619" s="112"/>
      <c r="E619" s="132">
        <v>1.92</v>
      </c>
      <c r="F619" s="121"/>
      <c r="G619" s="158">
        <f>G620+G621+G622+G623+G624</f>
        <v>0</v>
      </c>
    </row>
    <row r="620" spans="1:7" ht="15.75">
      <c r="A620" s="185"/>
      <c r="B620" s="56" t="s">
        <v>38</v>
      </c>
      <c r="C620" s="14" t="s">
        <v>4</v>
      </c>
      <c r="D620" s="80">
        <v>83</v>
      </c>
      <c r="E620" s="134">
        <f>E619*D620</f>
        <v>159.36</v>
      </c>
      <c r="F620" s="15"/>
      <c r="G620" s="87">
        <f>E620*F620</f>
        <v>0</v>
      </c>
    </row>
    <row r="621" spans="1:7" ht="15.75">
      <c r="A621" s="185"/>
      <c r="B621" s="56" t="s">
        <v>5</v>
      </c>
      <c r="C621" s="14" t="s">
        <v>3</v>
      </c>
      <c r="D621" s="80">
        <v>0.41</v>
      </c>
      <c r="E621" s="135">
        <f>E619*D621</f>
        <v>0.787</v>
      </c>
      <c r="F621" s="17"/>
      <c r="G621" s="87">
        <f>E621*F621</f>
        <v>0</v>
      </c>
    </row>
    <row r="622" spans="1:7" ht="15.75">
      <c r="A622" s="185"/>
      <c r="B622" s="56" t="s">
        <v>89</v>
      </c>
      <c r="C622" s="14" t="s">
        <v>11</v>
      </c>
      <c r="D622" s="80">
        <v>115</v>
      </c>
      <c r="E622" s="133">
        <f>E619*D622</f>
        <v>220.8</v>
      </c>
      <c r="F622" s="17"/>
      <c r="G622" s="133">
        <f>E622*F622</f>
        <v>0</v>
      </c>
    </row>
    <row r="623" spans="1:7" ht="15.75">
      <c r="A623" s="185"/>
      <c r="B623" s="56" t="s">
        <v>86</v>
      </c>
      <c r="C623" s="14" t="s">
        <v>11</v>
      </c>
      <c r="D623" s="80" t="s">
        <v>55</v>
      </c>
      <c r="E623" s="133">
        <v>12</v>
      </c>
      <c r="F623" s="17"/>
      <c r="G623" s="133">
        <f>E623*F623</f>
        <v>0</v>
      </c>
    </row>
    <row r="624" spans="1:7" ht="16.5" thickBot="1">
      <c r="A624" s="186"/>
      <c r="B624" s="57" t="s">
        <v>43</v>
      </c>
      <c r="C624" s="18" t="s">
        <v>3</v>
      </c>
      <c r="D624" s="81">
        <v>7.8</v>
      </c>
      <c r="E624" s="136">
        <f>E619*D624</f>
        <v>14.98</v>
      </c>
      <c r="F624" s="20"/>
      <c r="G624" s="101">
        <f>E624*F624</f>
        <v>0</v>
      </c>
    </row>
    <row r="625" spans="1:7" ht="30.75" customHeight="1" thickTop="1">
      <c r="A625" s="184">
        <v>6</v>
      </c>
      <c r="B625" s="118" t="s">
        <v>44</v>
      </c>
      <c r="C625" s="159" t="s">
        <v>34</v>
      </c>
      <c r="D625" s="114"/>
      <c r="E625" s="114">
        <v>2.44</v>
      </c>
      <c r="F625" s="114"/>
      <c r="G625" s="115">
        <f>G626+G627+G628+G629+G630+G631</f>
        <v>0</v>
      </c>
    </row>
    <row r="626" spans="1:7" ht="15.75">
      <c r="A626" s="185"/>
      <c r="B626" s="16" t="s">
        <v>25</v>
      </c>
      <c r="C626" s="15" t="s">
        <v>4</v>
      </c>
      <c r="D626" s="86">
        <v>28.6</v>
      </c>
      <c r="E626" s="86">
        <f>E625*D626</f>
        <v>69.78</v>
      </c>
      <c r="F626" s="86"/>
      <c r="G626" s="87">
        <f aca="true" t="shared" si="33" ref="G626:G631">E626*F626</f>
        <v>0</v>
      </c>
    </row>
    <row r="627" spans="1:7" ht="15.75">
      <c r="A627" s="185"/>
      <c r="B627" s="16" t="s">
        <v>10</v>
      </c>
      <c r="C627" s="15" t="s">
        <v>3</v>
      </c>
      <c r="D627" s="86">
        <v>0.41</v>
      </c>
      <c r="E627" s="86">
        <f>E625*D627</f>
        <v>1</v>
      </c>
      <c r="F627" s="86"/>
      <c r="G627" s="87">
        <f t="shared" si="33"/>
        <v>0</v>
      </c>
    </row>
    <row r="628" spans="1:7" ht="15.75">
      <c r="A628" s="185"/>
      <c r="B628" s="16" t="s">
        <v>90</v>
      </c>
      <c r="C628" s="15" t="s">
        <v>31</v>
      </c>
      <c r="D628" s="86" t="s">
        <v>55</v>
      </c>
      <c r="E628" s="86">
        <v>136</v>
      </c>
      <c r="F628" s="86"/>
      <c r="G628" s="87">
        <f t="shared" si="33"/>
        <v>0</v>
      </c>
    </row>
    <row r="629" spans="1:7" ht="15.75">
      <c r="A629" s="185"/>
      <c r="B629" s="16" t="s">
        <v>32</v>
      </c>
      <c r="C629" s="15" t="s">
        <v>31</v>
      </c>
      <c r="D629" s="86" t="s">
        <v>55</v>
      </c>
      <c r="E629" s="86">
        <v>108</v>
      </c>
      <c r="F629" s="86"/>
      <c r="G629" s="87">
        <f t="shared" si="33"/>
        <v>0</v>
      </c>
    </row>
    <row r="630" spans="1:7" ht="15.75">
      <c r="A630" s="185"/>
      <c r="B630" s="16" t="s">
        <v>33</v>
      </c>
      <c r="C630" s="15" t="s">
        <v>24</v>
      </c>
      <c r="D630" s="86" t="s">
        <v>55</v>
      </c>
      <c r="E630" s="86">
        <v>9</v>
      </c>
      <c r="F630" s="86"/>
      <c r="G630" s="87">
        <f t="shared" si="33"/>
        <v>0</v>
      </c>
    </row>
    <row r="631" spans="1:7" ht="16.5" thickBot="1">
      <c r="A631" s="186"/>
      <c r="B631" s="19" t="s">
        <v>47</v>
      </c>
      <c r="C631" s="20" t="s">
        <v>24</v>
      </c>
      <c r="D631" s="100" t="s">
        <v>55</v>
      </c>
      <c r="E631" s="100">
        <v>680</v>
      </c>
      <c r="F631" s="100"/>
      <c r="G631" s="101">
        <f t="shared" si="33"/>
        <v>0</v>
      </c>
    </row>
    <row r="632" spans="1:9" ht="17.25" thickBot="1" thickTop="1">
      <c r="A632" s="30">
        <v>7</v>
      </c>
      <c r="B632" s="123" t="s">
        <v>23</v>
      </c>
      <c r="C632" s="124"/>
      <c r="D632" s="125"/>
      <c r="E632" s="126"/>
      <c r="F632" s="122"/>
      <c r="G632" s="127">
        <v>0</v>
      </c>
      <c r="I632" s="146"/>
    </row>
    <row r="633" spans="1:7" ht="17.25" thickBot="1" thickTop="1">
      <c r="A633" s="41"/>
      <c r="B633" s="11" t="s">
        <v>28</v>
      </c>
      <c r="C633" s="11"/>
      <c r="D633" s="11"/>
      <c r="E633" s="11"/>
      <c r="F633" s="11"/>
      <c r="G633" s="42">
        <f>G591+G600+G612+G619+G625+G632</f>
        <v>0</v>
      </c>
    </row>
    <row r="634" spans="1:7" ht="17.25" thickBot="1" thickTop="1">
      <c r="A634" s="41"/>
      <c r="B634" s="11" t="s">
        <v>29</v>
      </c>
      <c r="C634" s="11"/>
      <c r="D634" s="11"/>
      <c r="E634" s="11"/>
      <c r="F634" s="11"/>
      <c r="G634" s="42">
        <f>G589+G633</f>
        <v>0</v>
      </c>
    </row>
    <row r="635" spans="1:7" ht="17.25" thickBot="1" thickTop="1">
      <c r="A635" s="41"/>
      <c r="B635" s="11" t="s">
        <v>145</v>
      </c>
      <c r="C635" s="43">
        <v>0.1</v>
      </c>
      <c r="D635" s="11"/>
      <c r="E635" s="11"/>
      <c r="F635" s="11"/>
      <c r="G635" s="42">
        <f>G634*C635</f>
        <v>0</v>
      </c>
    </row>
    <row r="636" spans="1:7" ht="17.25" thickBot="1" thickTop="1">
      <c r="A636" s="41"/>
      <c r="B636" s="11" t="s">
        <v>2</v>
      </c>
      <c r="C636" s="43"/>
      <c r="D636" s="11"/>
      <c r="E636" s="11"/>
      <c r="F636" s="11"/>
      <c r="G636" s="42">
        <f>SUM(G634:G635)</f>
        <v>0</v>
      </c>
    </row>
    <row r="637" spans="1:7" ht="17.25" thickBot="1" thickTop="1">
      <c r="A637" s="41"/>
      <c r="B637" s="11" t="s">
        <v>146</v>
      </c>
      <c r="C637" s="43">
        <v>0.08</v>
      </c>
      <c r="D637" s="11"/>
      <c r="E637" s="11"/>
      <c r="F637" s="11"/>
      <c r="G637" s="42">
        <f>G636*C637</f>
        <v>0</v>
      </c>
    </row>
    <row r="638" spans="1:9" ht="17.25" thickBot="1" thickTop="1">
      <c r="A638" s="41"/>
      <c r="B638" s="11" t="s">
        <v>8</v>
      </c>
      <c r="C638" s="11"/>
      <c r="D638" s="11"/>
      <c r="E638" s="11"/>
      <c r="F638" s="11"/>
      <c r="G638" s="42">
        <f>SUM(G636:G637)</f>
        <v>0</v>
      </c>
      <c r="I638" s="44"/>
    </row>
    <row r="639" spans="1:7" ht="17.25" thickBot="1" thickTop="1">
      <c r="A639" s="183" t="s">
        <v>101</v>
      </c>
      <c r="B639" s="183"/>
      <c r="C639" s="183"/>
      <c r="D639" s="183"/>
      <c r="E639" s="183"/>
      <c r="F639" s="183"/>
      <c r="G639" s="183"/>
    </row>
    <row r="640" spans="1:7" ht="24" customHeight="1" thickTop="1">
      <c r="A640" s="188" t="s">
        <v>18</v>
      </c>
      <c r="B640" s="190" t="s">
        <v>0</v>
      </c>
      <c r="C640" s="192" t="s">
        <v>1</v>
      </c>
      <c r="D640" s="194" t="s">
        <v>12</v>
      </c>
      <c r="E640" s="194"/>
      <c r="F640" s="195" t="s">
        <v>13</v>
      </c>
      <c r="G640" s="196"/>
    </row>
    <row r="641" spans="1:7" ht="57" thickBot="1">
      <c r="A641" s="189"/>
      <c r="B641" s="191"/>
      <c r="C641" s="193"/>
      <c r="D641" s="26" t="s">
        <v>16</v>
      </c>
      <c r="E641" s="10" t="s">
        <v>15</v>
      </c>
      <c r="F641" s="10" t="s">
        <v>14</v>
      </c>
      <c r="G641" s="28" t="s">
        <v>15</v>
      </c>
    </row>
    <row r="642" spans="1:7" ht="17.25" thickBot="1" thickTop="1">
      <c r="A642" s="5">
        <v>1</v>
      </c>
      <c r="B642" s="156">
        <v>2</v>
      </c>
      <c r="C642" s="6">
        <v>3</v>
      </c>
      <c r="D642" s="8">
        <v>4</v>
      </c>
      <c r="E642" s="7">
        <v>5</v>
      </c>
      <c r="F642" s="8">
        <v>6</v>
      </c>
      <c r="G642" s="29">
        <v>7</v>
      </c>
    </row>
    <row r="643" spans="1:7" ht="17.25" thickBot="1" thickTop="1">
      <c r="A643" s="34"/>
      <c r="B643" s="40" t="s">
        <v>26</v>
      </c>
      <c r="C643" s="33"/>
      <c r="D643" s="36"/>
      <c r="E643" s="37"/>
      <c r="F643" s="36"/>
      <c r="G643" s="38"/>
    </row>
    <row r="644" spans="1:7" ht="16.5" thickTop="1">
      <c r="A644" s="184">
        <v>1</v>
      </c>
      <c r="B644" s="103" t="s">
        <v>79</v>
      </c>
      <c r="C644" s="102" t="s">
        <v>66</v>
      </c>
      <c r="D644" s="104"/>
      <c r="E644" s="105">
        <v>3.18</v>
      </c>
      <c r="F644" s="104"/>
      <c r="G644" s="105">
        <f>G645+G646</f>
        <v>0</v>
      </c>
    </row>
    <row r="645" spans="1:7" ht="15.75">
      <c r="A645" s="187"/>
      <c r="B645" s="77" t="s">
        <v>25</v>
      </c>
      <c r="C645" s="72" t="s">
        <v>4</v>
      </c>
      <c r="D645" s="78">
        <v>8.2</v>
      </c>
      <c r="E645" s="73">
        <f>E644*D645</f>
        <v>26.08</v>
      </c>
      <c r="F645" s="78"/>
      <c r="G645" s="73">
        <f>E645*F645</f>
        <v>0</v>
      </c>
    </row>
    <row r="646" spans="1:7" ht="16.5" thickBot="1">
      <c r="A646" s="186"/>
      <c r="B646" s="76" t="s">
        <v>5</v>
      </c>
      <c r="C646" s="74" t="s">
        <v>3</v>
      </c>
      <c r="D646" s="75">
        <v>0.5</v>
      </c>
      <c r="E646" s="67">
        <f>E644*D646</f>
        <v>1.59</v>
      </c>
      <c r="F646" s="75"/>
      <c r="G646" s="67">
        <f>F646*E646</f>
        <v>0</v>
      </c>
    </row>
    <row r="647" spans="1:7" ht="27.75" thickTop="1">
      <c r="A647" s="184">
        <v>2</v>
      </c>
      <c r="B647" s="103" t="s">
        <v>64</v>
      </c>
      <c r="C647" s="102" t="s">
        <v>66</v>
      </c>
      <c r="D647" s="104"/>
      <c r="E647" s="105">
        <v>0.8</v>
      </c>
      <c r="F647" s="104"/>
      <c r="G647" s="105">
        <f>G648+G649</f>
        <v>0</v>
      </c>
    </row>
    <row r="648" spans="1:7" ht="15.75">
      <c r="A648" s="185"/>
      <c r="B648" s="77" t="s">
        <v>25</v>
      </c>
      <c r="C648" s="72" t="s">
        <v>4</v>
      </c>
      <c r="D648" s="78">
        <v>110</v>
      </c>
      <c r="E648" s="73">
        <f>E647*D648</f>
        <v>88</v>
      </c>
      <c r="F648" s="78"/>
      <c r="G648" s="73">
        <f>E648*F648</f>
        <v>0</v>
      </c>
    </row>
    <row r="649" spans="1:7" ht="16.5" thickBot="1">
      <c r="A649" s="186"/>
      <c r="B649" s="76" t="s">
        <v>5</v>
      </c>
      <c r="C649" s="74" t="s">
        <v>3</v>
      </c>
      <c r="D649" s="75">
        <v>10.3</v>
      </c>
      <c r="E649" s="67">
        <f>E647*D649</f>
        <v>8.24</v>
      </c>
      <c r="F649" s="75"/>
      <c r="G649" s="67">
        <f>F649*E649</f>
        <v>0</v>
      </c>
    </row>
    <row r="650" spans="1:7" ht="27.75" thickTop="1">
      <c r="A650" s="184">
        <v>3</v>
      </c>
      <c r="B650" s="128" t="s">
        <v>69</v>
      </c>
      <c r="C650" s="106" t="s">
        <v>67</v>
      </c>
      <c r="D650" s="104"/>
      <c r="E650" s="105">
        <v>3</v>
      </c>
      <c r="F650" s="104"/>
      <c r="G650" s="105">
        <f>SUM(G651)</f>
        <v>0</v>
      </c>
    </row>
    <row r="651" spans="1:7" ht="16.5" thickBot="1">
      <c r="A651" s="186"/>
      <c r="B651" s="76" t="s">
        <v>36</v>
      </c>
      <c r="C651" s="79" t="s">
        <v>4</v>
      </c>
      <c r="D651" s="75">
        <v>2.13</v>
      </c>
      <c r="E651" s="67">
        <f>D651*E650</f>
        <v>6.39</v>
      </c>
      <c r="F651" s="75"/>
      <c r="G651" s="67">
        <f>F651*E651</f>
        <v>0</v>
      </c>
    </row>
    <row r="652" spans="1:7" ht="17.25" thickBot="1" thickTop="1">
      <c r="A652" s="46">
        <v>4</v>
      </c>
      <c r="B652" s="107" t="s">
        <v>65</v>
      </c>
      <c r="C652" s="108" t="s">
        <v>35</v>
      </c>
      <c r="D652" s="70"/>
      <c r="E652" s="109">
        <v>2</v>
      </c>
      <c r="F652" s="110"/>
      <c r="G652" s="109">
        <f>F652*E652</f>
        <v>0</v>
      </c>
    </row>
    <row r="653" spans="1:7" ht="17.25" thickBot="1" thickTop="1">
      <c r="A653" s="46"/>
      <c r="B653" s="11" t="s">
        <v>27</v>
      </c>
      <c r="C653" s="11"/>
      <c r="D653" s="11"/>
      <c r="E653" s="11"/>
      <c r="F653" s="11"/>
      <c r="G653" s="157">
        <f>G644+G647+G650+G652</f>
        <v>0</v>
      </c>
    </row>
    <row r="654" spans="1:7" ht="17.25" thickBot="1" thickTop="1">
      <c r="A654" s="46"/>
      <c r="B654" s="71" t="s">
        <v>46</v>
      </c>
      <c r="C654" s="66"/>
      <c r="D654" s="68"/>
      <c r="E654" s="69"/>
      <c r="F654" s="68"/>
      <c r="G654" s="69"/>
    </row>
    <row r="655" spans="1:7" ht="27.75" thickTop="1">
      <c r="A655" s="184">
        <v>1</v>
      </c>
      <c r="B655" s="103" t="s">
        <v>37</v>
      </c>
      <c r="C655" s="111" t="s">
        <v>30</v>
      </c>
      <c r="D655" s="112"/>
      <c r="E655" s="132">
        <v>0.8</v>
      </c>
      <c r="F655" s="116"/>
      <c r="G655" s="113">
        <f>G656+G657+G658+G659+G660+G661+G662+G663+G664</f>
        <v>0</v>
      </c>
    </row>
    <row r="656" spans="1:7" ht="15.75">
      <c r="A656" s="185"/>
      <c r="B656" s="16" t="s">
        <v>38</v>
      </c>
      <c r="C656" s="14" t="s">
        <v>4</v>
      </c>
      <c r="D656" s="80">
        <v>127</v>
      </c>
      <c r="E656" s="129">
        <f>E655*D656</f>
        <v>101.6</v>
      </c>
      <c r="F656" s="96"/>
      <c r="G656" s="83">
        <f aca="true" t="shared" si="34" ref="G656:G664">E656*F656</f>
        <v>0</v>
      </c>
    </row>
    <row r="657" spans="1:7" ht="15.75">
      <c r="A657" s="185"/>
      <c r="B657" s="16" t="s">
        <v>10</v>
      </c>
      <c r="C657" s="14" t="s">
        <v>3</v>
      </c>
      <c r="D657" s="80">
        <v>11.4</v>
      </c>
      <c r="E657" s="129">
        <f>E655*D657</f>
        <v>9.12</v>
      </c>
      <c r="F657" s="88"/>
      <c r="G657" s="83">
        <f t="shared" si="34"/>
        <v>0</v>
      </c>
    </row>
    <row r="658" spans="1:7" ht="15.75">
      <c r="A658" s="185"/>
      <c r="B658" s="16" t="s">
        <v>70</v>
      </c>
      <c r="C658" s="14" t="s">
        <v>9</v>
      </c>
      <c r="D658" s="94" t="s">
        <v>55</v>
      </c>
      <c r="E658" s="129">
        <v>1</v>
      </c>
      <c r="F658" s="96"/>
      <c r="G658" s="83">
        <f t="shared" si="34"/>
        <v>0</v>
      </c>
    </row>
    <row r="659" spans="1:7" ht="15.75">
      <c r="A659" s="185"/>
      <c r="B659" s="16" t="s">
        <v>73</v>
      </c>
      <c r="C659" s="14" t="s">
        <v>9</v>
      </c>
      <c r="D659" s="80" t="s">
        <v>55</v>
      </c>
      <c r="E659" s="129">
        <v>3</v>
      </c>
      <c r="F659" s="96"/>
      <c r="G659" s="83">
        <f t="shared" si="34"/>
        <v>0</v>
      </c>
    </row>
    <row r="660" spans="1:7" ht="15.75">
      <c r="A660" s="185"/>
      <c r="B660" s="16" t="s">
        <v>39</v>
      </c>
      <c r="C660" s="14" t="s">
        <v>6</v>
      </c>
      <c r="D660" s="80">
        <v>17.5</v>
      </c>
      <c r="E660" s="129">
        <f>E655*D660</f>
        <v>14</v>
      </c>
      <c r="F660" s="96"/>
      <c r="G660" s="83">
        <f t="shared" si="34"/>
        <v>0</v>
      </c>
    </row>
    <row r="661" spans="1:7" ht="15.75">
      <c r="A661" s="185"/>
      <c r="B661" s="16" t="s">
        <v>40</v>
      </c>
      <c r="C661" s="14" t="s">
        <v>6</v>
      </c>
      <c r="D661" s="80">
        <v>110</v>
      </c>
      <c r="E661" s="129">
        <f>E655*D661</f>
        <v>88</v>
      </c>
      <c r="F661" s="96"/>
      <c r="G661" s="83">
        <f t="shared" si="34"/>
        <v>0</v>
      </c>
    </row>
    <row r="662" spans="1:7" ht="15.75">
      <c r="A662" s="185"/>
      <c r="B662" s="16" t="s">
        <v>41</v>
      </c>
      <c r="C662" s="14" t="s">
        <v>11</v>
      </c>
      <c r="D662" s="80">
        <v>52.5</v>
      </c>
      <c r="E662" s="129">
        <f>E655*D662</f>
        <v>42</v>
      </c>
      <c r="F662" s="96"/>
      <c r="G662" s="83">
        <f t="shared" si="34"/>
        <v>0</v>
      </c>
    </row>
    <row r="663" spans="1:7" ht="15.75">
      <c r="A663" s="185"/>
      <c r="B663" s="16" t="s">
        <v>56</v>
      </c>
      <c r="C663" s="14" t="s">
        <v>6</v>
      </c>
      <c r="D663" s="80">
        <v>26</v>
      </c>
      <c r="E663" s="129">
        <f>E655*D663</f>
        <v>20.8</v>
      </c>
      <c r="F663" s="96"/>
      <c r="G663" s="83">
        <f t="shared" si="34"/>
        <v>0</v>
      </c>
    </row>
    <row r="664" spans="1:7" ht="16.5" thickBot="1">
      <c r="A664" s="186"/>
      <c r="B664" s="19" t="s">
        <v>43</v>
      </c>
      <c r="C664" s="18" t="s">
        <v>3</v>
      </c>
      <c r="D664" s="81">
        <v>7.94</v>
      </c>
      <c r="E664" s="131">
        <f>E655*D664</f>
        <v>6.352</v>
      </c>
      <c r="F664" s="97"/>
      <c r="G664" s="98">
        <f t="shared" si="34"/>
        <v>0</v>
      </c>
    </row>
    <row r="665" spans="1:7" ht="16.5" thickTop="1">
      <c r="A665" s="184">
        <v>2</v>
      </c>
      <c r="B665" s="119" t="s">
        <v>61</v>
      </c>
      <c r="C665" s="120" t="s">
        <v>30</v>
      </c>
      <c r="D665" s="117"/>
      <c r="E665" s="132">
        <v>0.8</v>
      </c>
      <c r="F665" s="114"/>
      <c r="G665" s="115">
        <f>G666+G667+G668+G669+G670+G671</f>
        <v>0</v>
      </c>
    </row>
    <row r="666" spans="1:7" ht="15.75">
      <c r="A666" s="185"/>
      <c r="B666" s="16" t="s">
        <v>38</v>
      </c>
      <c r="C666" s="14" t="s">
        <v>4</v>
      </c>
      <c r="D666" s="80">
        <v>3.03</v>
      </c>
      <c r="E666" s="130">
        <f>E665*D666</f>
        <v>2.424</v>
      </c>
      <c r="F666" s="86"/>
      <c r="G666" s="87">
        <f aca="true" t="shared" si="35" ref="G666:G671">E666*F666</f>
        <v>0</v>
      </c>
    </row>
    <row r="667" spans="1:7" ht="15.75">
      <c r="A667" s="185"/>
      <c r="B667" s="16" t="s">
        <v>5</v>
      </c>
      <c r="C667" s="14" t="s">
        <v>3</v>
      </c>
      <c r="D667" s="80">
        <v>0.41</v>
      </c>
      <c r="E667" s="130">
        <f>E665*D667</f>
        <v>0.328</v>
      </c>
      <c r="F667" s="99"/>
      <c r="G667" s="87">
        <f t="shared" si="35"/>
        <v>0</v>
      </c>
    </row>
    <row r="668" spans="1:7" ht="15.75">
      <c r="A668" s="185"/>
      <c r="B668" s="16" t="s">
        <v>51</v>
      </c>
      <c r="C668" s="14" t="s">
        <v>6</v>
      </c>
      <c r="D668" s="80">
        <v>23.1</v>
      </c>
      <c r="E668" s="129">
        <f>E665*D668</f>
        <v>18.48</v>
      </c>
      <c r="F668" s="86"/>
      <c r="G668" s="87">
        <f t="shared" si="35"/>
        <v>0</v>
      </c>
    </row>
    <row r="669" spans="1:7" ht="15.75">
      <c r="A669" s="185"/>
      <c r="B669" s="16" t="s">
        <v>52</v>
      </c>
      <c r="C669" s="14" t="s">
        <v>6</v>
      </c>
      <c r="D669" s="80">
        <v>5.8</v>
      </c>
      <c r="E669" s="129">
        <f>E665*D669</f>
        <v>4.64</v>
      </c>
      <c r="F669" s="86"/>
      <c r="G669" s="87">
        <f t="shared" si="35"/>
        <v>0</v>
      </c>
    </row>
    <row r="670" spans="1:7" ht="15.75">
      <c r="A670" s="185"/>
      <c r="B670" s="16" t="s">
        <v>53</v>
      </c>
      <c r="C670" s="14" t="s">
        <v>6</v>
      </c>
      <c r="D670" s="80">
        <v>3.5</v>
      </c>
      <c r="E670" s="129">
        <f>E665*D670</f>
        <v>2.8</v>
      </c>
      <c r="F670" s="86"/>
      <c r="G670" s="87">
        <f t="shared" si="35"/>
        <v>0</v>
      </c>
    </row>
    <row r="671" spans="1:7" ht="16.5" thickBot="1">
      <c r="A671" s="186"/>
      <c r="B671" s="19" t="s">
        <v>43</v>
      </c>
      <c r="C671" s="18" t="s">
        <v>3</v>
      </c>
      <c r="D671" s="81">
        <v>0.04</v>
      </c>
      <c r="E671" s="131">
        <f>E665*D671</f>
        <v>0.032</v>
      </c>
      <c r="F671" s="100"/>
      <c r="G671" s="101">
        <f t="shared" si="35"/>
        <v>0</v>
      </c>
    </row>
    <row r="672" spans="1:7" ht="16.5" thickTop="1">
      <c r="A672" s="184">
        <v>3</v>
      </c>
      <c r="B672" s="103" t="s">
        <v>62</v>
      </c>
      <c r="C672" s="111" t="s">
        <v>68</v>
      </c>
      <c r="D672" s="112"/>
      <c r="E672" s="132">
        <v>3.18</v>
      </c>
      <c r="F672" s="121"/>
      <c r="G672" s="158">
        <f>G673+G674+G675+G676+G677</f>
        <v>0</v>
      </c>
    </row>
    <row r="673" spans="1:7" ht="15.75">
      <c r="A673" s="185"/>
      <c r="B673" s="56" t="s">
        <v>38</v>
      </c>
      <c r="C673" s="14" t="s">
        <v>4</v>
      </c>
      <c r="D673" s="80">
        <v>83</v>
      </c>
      <c r="E673" s="134">
        <f>E672*D673</f>
        <v>263.94</v>
      </c>
      <c r="F673" s="15"/>
      <c r="G673" s="87">
        <f>E673*F673</f>
        <v>0</v>
      </c>
    </row>
    <row r="674" spans="1:7" ht="15.75">
      <c r="A674" s="185"/>
      <c r="B674" s="56" t="s">
        <v>5</v>
      </c>
      <c r="C674" s="14" t="s">
        <v>3</v>
      </c>
      <c r="D674" s="80">
        <v>0.41</v>
      </c>
      <c r="E674" s="135">
        <f>E672*D674</f>
        <v>1.304</v>
      </c>
      <c r="F674" s="17"/>
      <c r="G674" s="87">
        <f>E674*F674</f>
        <v>0</v>
      </c>
    </row>
    <row r="675" spans="1:7" ht="15.75">
      <c r="A675" s="185"/>
      <c r="B675" s="56" t="s">
        <v>74</v>
      </c>
      <c r="C675" s="14" t="s">
        <v>11</v>
      </c>
      <c r="D675" s="80">
        <v>115</v>
      </c>
      <c r="E675" s="133">
        <f>E672*D675</f>
        <v>365.7</v>
      </c>
      <c r="F675" s="17"/>
      <c r="G675" s="133">
        <f>E675*F675</f>
        <v>0</v>
      </c>
    </row>
    <row r="676" spans="1:7" ht="15.75">
      <c r="A676" s="185"/>
      <c r="B676" s="56" t="s">
        <v>86</v>
      </c>
      <c r="C676" s="14" t="s">
        <v>11</v>
      </c>
      <c r="D676" s="80" t="s">
        <v>55</v>
      </c>
      <c r="E676" s="133">
        <v>27</v>
      </c>
      <c r="F676" s="17"/>
      <c r="G676" s="133">
        <f>E676*F676</f>
        <v>0</v>
      </c>
    </row>
    <row r="677" spans="1:7" ht="16.5" thickBot="1">
      <c r="A677" s="186"/>
      <c r="B677" s="57" t="s">
        <v>43</v>
      </c>
      <c r="C677" s="18" t="s">
        <v>3</v>
      </c>
      <c r="D677" s="81">
        <v>7.8</v>
      </c>
      <c r="E677" s="136">
        <f>E672*D677</f>
        <v>24.8</v>
      </c>
      <c r="F677" s="20"/>
      <c r="G677" s="101">
        <f>E677*F677</f>
        <v>0</v>
      </c>
    </row>
    <row r="678" spans="1:7" ht="16.5" thickTop="1">
      <c r="A678" s="184">
        <v>4</v>
      </c>
      <c r="B678" s="103" t="s">
        <v>57</v>
      </c>
      <c r="C678" s="111" t="s">
        <v>7</v>
      </c>
      <c r="D678" s="112"/>
      <c r="E678" s="113">
        <v>1</v>
      </c>
      <c r="F678" s="114"/>
      <c r="G678" s="115">
        <f>G679+G680+G681+G682+G683</f>
        <v>0</v>
      </c>
    </row>
    <row r="679" spans="1:7" ht="15.75">
      <c r="A679" s="185"/>
      <c r="B679" s="16" t="s">
        <v>38</v>
      </c>
      <c r="C679" s="14" t="s">
        <v>4</v>
      </c>
      <c r="D679" s="80">
        <v>6.03</v>
      </c>
      <c r="E679" s="134">
        <f>E678*D679</f>
        <v>6.03</v>
      </c>
      <c r="F679" s="96"/>
      <c r="G679" s="83">
        <f>E679*F679</f>
        <v>0</v>
      </c>
    </row>
    <row r="680" spans="1:7" ht="15.75">
      <c r="A680" s="185"/>
      <c r="B680" s="16" t="s">
        <v>10</v>
      </c>
      <c r="C680" s="14" t="s">
        <v>3</v>
      </c>
      <c r="D680" s="80">
        <v>0.33</v>
      </c>
      <c r="E680" s="134">
        <f>E678*D680</f>
        <v>0.33</v>
      </c>
      <c r="F680" s="88"/>
      <c r="G680" s="83">
        <f>E680*F680</f>
        <v>0</v>
      </c>
    </row>
    <row r="681" spans="1:7" ht="27">
      <c r="A681" s="185"/>
      <c r="B681" s="35" t="s">
        <v>58</v>
      </c>
      <c r="C681" s="14" t="s">
        <v>59</v>
      </c>
      <c r="D681" s="94" t="s">
        <v>55</v>
      </c>
      <c r="E681" s="129">
        <v>0.64</v>
      </c>
      <c r="F681" s="95"/>
      <c r="G681" s="82">
        <f>E681*F681</f>
        <v>0</v>
      </c>
    </row>
    <row r="682" spans="1:7" ht="15.75">
      <c r="A682" s="185"/>
      <c r="B682" s="16" t="s">
        <v>60</v>
      </c>
      <c r="C682" s="14" t="s">
        <v>9</v>
      </c>
      <c r="D682" s="80">
        <v>0.06</v>
      </c>
      <c r="E682" s="134">
        <f>E678*D682</f>
        <v>0.06</v>
      </c>
      <c r="F682" s="96"/>
      <c r="G682" s="83">
        <f>E682*F682</f>
        <v>0</v>
      </c>
    </row>
    <row r="683" spans="1:7" ht="16.5" thickBot="1">
      <c r="A683" s="186"/>
      <c r="B683" s="19" t="s">
        <v>43</v>
      </c>
      <c r="C683" s="18" t="s">
        <v>3</v>
      </c>
      <c r="D683" s="81">
        <v>0.5</v>
      </c>
      <c r="E683" s="136">
        <f>E678*D683</f>
        <v>0.5</v>
      </c>
      <c r="F683" s="97"/>
      <c r="G683" s="98">
        <f>E683*F683</f>
        <v>0</v>
      </c>
    </row>
    <row r="684" spans="1:7" ht="27.75" thickTop="1">
      <c r="A684" s="184">
        <v>5</v>
      </c>
      <c r="B684" s="147" t="s">
        <v>85</v>
      </c>
      <c r="C684" s="111" t="s">
        <v>75</v>
      </c>
      <c r="D684" s="117"/>
      <c r="E684" s="132">
        <v>0.15</v>
      </c>
      <c r="F684" s="114"/>
      <c r="G684" s="115">
        <f>G685+G686+G687+G688+G689+G690</f>
        <v>0</v>
      </c>
    </row>
    <row r="685" spans="1:7" ht="15.75">
      <c r="A685" s="185"/>
      <c r="B685" s="16" t="s">
        <v>25</v>
      </c>
      <c r="C685" s="14" t="s">
        <v>4</v>
      </c>
      <c r="D685" s="148">
        <v>101</v>
      </c>
      <c r="E685" s="134">
        <f>E684*D685</f>
        <v>15.15</v>
      </c>
      <c r="F685" s="149"/>
      <c r="G685" s="144">
        <f>F685*E685</f>
        <v>0</v>
      </c>
    </row>
    <row r="686" spans="1:7" ht="15.75">
      <c r="A686" s="185"/>
      <c r="B686" s="16" t="s">
        <v>76</v>
      </c>
      <c r="C686" s="14" t="s">
        <v>3</v>
      </c>
      <c r="D686" s="148">
        <v>2.7</v>
      </c>
      <c r="E686" s="134">
        <f>E684*D686</f>
        <v>0.41</v>
      </c>
      <c r="F686" s="150"/>
      <c r="G686" s="144">
        <f>F686*E686</f>
        <v>0</v>
      </c>
    </row>
    <row r="687" spans="1:7" ht="15.75">
      <c r="A687" s="185"/>
      <c r="B687" s="16" t="s">
        <v>81</v>
      </c>
      <c r="C687" s="14" t="s">
        <v>82</v>
      </c>
      <c r="D687" s="148">
        <v>4.1</v>
      </c>
      <c r="E687" s="134">
        <f>E684*D687</f>
        <v>0.62</v>
      </c>
      <c r="F687" s="150"/>
      <c r="G687" s="144">
        <f>E687*F687</f>
        <v>0</v>
      </c>
    </row>
    <row r="688" spans="1:7" ht="15.75">
      <c r="A688" s="185"/>
      <c r="B688" s="16" t="s">
        <v>83</v>
      </c>
      <c r="C688" s="14" t="s">
        <v>9</v>
      </c>
      <c r="D688" s="148">
        <v>2.12</v>
      </c>
      <c r="E688" s="134">
        <f>E684*D688</f>
        <v>0.32</v>
      </c>
      <c r="F688" s="150"/>
      <c r="G688" s="144">
        <f>E688*F688</f>
        <v>0</v>
      </c>
    </row>
    <row r="689" spans="1:7" ht="15.75">
      <c r="A689" s="185"/>
      <c r="B689" s="16" t="s">
        <v>84</v>
      </c>
      <c r="C689" s="14" t="s">
        <v>9</v>
      </c>
      <c r="D689" s="148">
        <v>0.26</v>
      </c>
      <c r="E689" s="134">
        <f>E684*D689</f>
        <v>0.04</v>
      </c>
      <c r="F689" s="150"/>
      <c r="G689" s="144">
        <f>E689*F689</f>
        <v>0</v>
      </c>
    </row>
    <row r="690" spans="1:7" ht="16.5" thickBot="1">
      <c r="A690" s="186"/>
      <c r="B690" s="19" t="s">
        <v>43</v>
      </c>
      <c r="C690" s="18" t="s">
        <v>9</v>
      </c>
      <c r="D690" s="151">
        <v>0.3</v>
      </c>
      <c r="E690" s="152">
        <f>E684*D690</f>
        <v>0.045</v>
      </c>
      <c r="F690" s="153"/>
      <c r="G690" s="145">
        <f>F690*E690</f>
        <v>0</v>
      </c>
    </row>
    <row r="691" spans="1:7" ht="41.25" thickTop="1">
      <c r="A691" s="184">
        <v>6</v>
      </c>
      <c r="B691" s="118" t="s">
        <v>44</v>
      </c>
      <c r="C691" s="155" t="s">
        <v>34</v>
      </c>
      <c r="D691" s="114"/>
      <c r="E691" s="114">
        <v>0.92</v>
      </c>
      <c r="F691" s="114"/>
      <c r="G691" s="115">
        <f>G692+G693+G694+G695+G696+G697</f>
        <v>0</v>
      </c>
    </row>
    <row r="692" spans="1:7" ht="15.75">
      <c r="A692" s="185"/>
      <c r="B692" s="16" t="s">
        <v>25</v>
      </c>
      <c r="C692" s="15" t="s">
        <v>4</v>
      </c>
      <c r="D692" s="86">
        <v>28.6</v>
      </c>
      <c r="E692" s="86">
        <f>E691*D692</f>
        <v>26.31</v>
      </c>
      <c r="F692" s="86"/>
      <c r="G692" s="87">
        <f aca="true" t="shared" si="36" ref="G692:G697">E692*F692</f>
        <v>0</v>
      </c>
    </row>
    <row r="693" spans="1:7" ht="15.75">
      <c r="A693" s="185"/>
      <c r="B693" s="16" t="s">
        <v>10</v>
      </c>
      <c r="C693" s="15" t="s">
        <v>3</v>
      </c>
      <c r="D693" s="86">
        <v>0.41</v>
      </c>
      <c r="E693" s="86">
        <f>E691*D693</f>
        <v>0.38</v>
      </c>
      <c r="F693" s="86"/>
      <c r="G693" s="87">
        <f t="shared" si="36"/>
        <v>0</v>
      </c>
    </row>
    <row r="694" spans="1:7" ht="15.75">
      <c r="A694" s="185"/>
      <c r="B694" s="16" t="s">
        <v>90</v>
      </c>
      <c r="C694" s="15" t="s">
        <v>31</v>
      </c>
      <c r="D694" s="86" t="s">
        <v>55</v>
      </c>
      <c r="E694" s="86">
        <v>56</v>
      </c>
      <c r="F694" s="86"/>
      <c r="G694" s="87">
        <f t="shared" si="36"/>
        <v>0</v>
      </c>
    </row>
    <row r="695" spans="1:7" ht="15.75">
      <c r="A695" s="185"/>
      <c r="B695" s="16" t="s">
        <v>32</v>
      </c>
      <c r="C695" s="15" t="s">
        <v>31</v>
      </c>
      <c r="D695" s="86" t="s">
        <v>55</v>
      </c>
      <c r="E695" s="86">
        <v>36</v>
      </c>
      <c r="F695" s="86"/>
      <c r="G695" s="87">
        <f t="shared" si="36"/>
        <v>0</v>
      </c>
    </row>
    <row r="696" spans="1:7" ht="15.75">
      <c r="A696" s="185"/>
      <c r="B696" s="16" t="s">
        <v>33</v>
      </c>
      <c r="C696" s="15" t="s">
        <v>24</v>
      </c>
      <c r="D696" s="86" t="s">
        <v>55</v>
      </c>
      <c r="E696" s="86">
        <v>6</v>
      </c>
      <c r="F696" s="86"/>
      <c r="G696" s="87">
        <f t="shared" si="36"/>
        <v>0</v>
      </c>
    </row>
    <row r="697" spans="1:7" ht="16.5" thickBot="1">
      <c r="A697" s="186"/>
      <c r="B697" s="19" t="s">
        <v>47</v>
      </c>
      <c r="C697" s="20" t="s">
        <v>24</v>
      </c>
      <c r="D697" s="100" t="s">
        <v>55</v>
      </c>
      <c r="E697" s="100">
        <v>280</v>
      </c>
      <c r="F697" s="100"/>
      <c r="G697" s="101">
        <f t="shared" si="36"/>
        <v>0</v>
      </c>
    </row>
    <row r="698" spans="1:9" ht="17.25" thickBot="1" thickTop="1">
      <c r="A698" s="30">
        <v>7</v>
      </c>
      <c r="B698" s="123" t="s">
        <v>23</v>
      </c>
      <c r="C698" s="124"/>
      <c r="D698" s="125"/>
      <c r="E698" s="126"/>
      <c r="F698" s="122"/>
      <c r="G698" s="127">
        <v>0</v>
      </c>
      <c r="I698" s="146"/>
    </row>
    <row r="699" spans="1:7" ht="17.25" thickBot="1" thickTop="1">
      <c r="A699" s="41"/>
      <c r="B699" s="11" t="s">
        <v>28</v>
      </c>
      <c r="C699" s="11"/>
      <c r="D699" s="11"/>
      <c r="E699" s="11"/>
      <c r="F699" s="11"/>
      <c r="G699" s="42">
        <f>G655+G665+G672+G678+G691+G698</f>
        <v>0</v>
      </c>
    </row>
    <row r="700" spans="1:7" ht="17.25" thickBot="1" thickTop="1">
      <c r="A700" s="41"/>
      <c r="B700" s="11" t="s">
        <v>29</v>
      </c>
      <c r="C700" s="11"/>
      <c r="D700" s="11"/>
      <c r="E700" s="11"/>
      <c r="F700" s="11"/>
      <c r="G700" s="42">
        <f>G653+G699</f>
        <v>0</v>
      </c>
    </row>
    <row r="701" spans="1:7" ht="17.25" thickBot="1" thickTop="1">
      <c r="A701" s="41"/>
      <c r="B701" s="11" t="s">
        <v>145</v>
      </c>
      <c r="C701" s="43">
        <v>0.1</v>
      </c>
      <c r="D701" s="11"/>
      <c r="E701" s="11"/>
      <c r="F701" s="11"/>
      <c r="G701" s="42">
        <f>G700*C701</f>
        <v>0</v>
      </c>
    </row>
    <row r="702" spans="1:7" ht="17.25" thickBot="1" thickTop="1">
      <c r="A702" s="41"/>
      <c r="B702" s="11" t="s">
        <v>2</v>
      </c>
      <c r="C702" s="43"/>
      <c r="D702" s="11"/>
      <c r="E702" s="11"/>
      <c r="F702" s="11"/>
      <c r="G702" s="42">
        <f>SUM(G700:G701)</f>
        <v>0</v>
      </c>
    </row>
    <row r="703" spans="1:7" ht="17.25" thickBot="1" thickTop="1">
      <c r="A703" s="41"/>
      <c r="B703" s="11" t="s">
        <v>146</v>
      </c>
      <c r="C703" s="43">
        <v>0.08</v>
      </c>
      <c r="D703" s="11"/>
      <c r="E703" s="11"/>
      <c r="F703" s="11"/>
      <c r="G703" s="42">
        <f>G702*C703</f>
        <v>0</v>
      </c>
    </row>
    <row r="704" spans="1:7" ht="17.25" thickBot="1" thickTop="1">
      <c r="A704" s="41"/>
      <c r="B704" s="11" t="s">
        <v>8</v>
      </c>
      <c r="C704" s="11"/>
      <c r="D704" s="11"/>
      <c r="E704" s="11"/>
      <c r="F704" s="11"/>
      <c r="G704" s="42">
        <f>SUM(G702:G703)</f>
        <v>0</v>
      </c>
    </row>
    <row r="705" spans="1:7" ht="17.25" thickBot="1" thickTop="1">
      <c r="A705" s="183" t="s">
        <v>100</v>
      </c>
      <c r="B705" s="183"/>
      <c r="C705" s="183"/>
      <c r="D705" s="183"/>
      <c r="E705" s="183"/>
      <c r="F705" s="183"/>
      <c r="G705" s="183"/>
    </row>
    <row r="706" spans="1:7" ht="26.25" customHeight="1" thickTop="1">
      <c r="A706" s="188" t="s">
        <v>18</v>
      </c>
      <c r="B706" s="190" t="s">
        <v>0</v>
      </c>
      <c r="C706" s="192" t="s">
        <v>1</v>
      </c>
      <c r="D706" s="194" t="s">
        <v>12</v>
      </c>
      <c r="E706" s="194"/>
      <c r="F706" s="195" t="s">
        <v>13</v>
      </c>
      <c r="G706" s="196"/>
    </row>
    <row r="707" spans="1:7" ht="57" thickBot="1">
      <c r="A707" s="189"/>
      <c r="B707" s="191"/>
      <c r="C707" s="193"/>
      <c r="D707" s="26" t="s">
        <v>16</v>
      </c>
      <c r="E707" s="10" t="s">
        <v>15</v>
      </c>
      <c r="F707" s="10" t="s">
        <v>14</v>
      </c>
      <c r="G707" s="28" t="s">
        <v>15</v>
      </c>
    </row>
    <row r="708" spans="1:7" ht="17.25" thickBot="1" thickTop="1">
      <c r="A708" s="5">
        <v>1</v>
      </c>
      <c r="B708" s="156">
        <v>2</v>
      </c>
      <c r="C708" s="6">
        <v>3</v>
      </c>
      <c r="D708" s="8">
        <v>4</v>
      </c>
      <c r="E708" s="7">
        <v>5</v>
      </c>
      <c r="F708" s="8">
        <v>6</v>
      </c>
      <c r="G708" s="29">
        <v>7</v>
      </c>
    </row>
    <row r="709" spans="1:7" ht="17.25" thickBot="1" thickTop="1">
      <c r="A709" s="34"/>
      <c r="B709" s="40" t="s">
        <v>26</v>
      </c>
      <c r="C709" s="33"/>
      <c r="D709" s="36"/>
      <c r="E709" s="37"/>
      <c r="F709" s="36"/>
      <c r="G709" s="38"/>
    </row>
    <row r="710" spans="1:7" ht="16.5" thickTop="1">
      <c r="A710" s="184">
        <v>1</v>
      </c>
      <c r="B710" s="103" t="s">
        <v>79</v>
      </c>
      <c r="C710" s="102" t="s">
        <v>66</v>
      </c>
      <c r="D710" s="104"/>
      <c r="E710" s="105">
        <v>4.92</v>
      </c>
      <c r="F710" s="104"/>
      <c r="G710" s="105">
        <f>G711+G712</f>
        <v>0</v>
      </c>
    </row>
    <row r="711" spans="1:7" ht="15.75">
      <c r="A711" s="187"/>
      <c r="B711" s="77" t="s">
        <v>25</v>
      </c>
      <c r="C711" s="72" t="s">
        <v>4</v>
      </c>
      <c r="D711" s="78">
        <v>8.2</v>
      </c>
      <c r="E711" s="73">
        <f>E710*D711</f>
        <v>40.34</v>
      </c>
      <c r="F711" s="78"/>
      <c r="G711" s="73">
        <f>E711*F711</f>
        <v>0</v>
      </c>
    </row>
    <row r="712" spans="1:7" ht="16.5" thickBot="1">
      <c r="A712" s="186"/>
      <c r="B712" s="76" t="s">
        <v>5</v>
      </c>
      <c r="C712" s="74" t="s">
        <v>3</v>
      </c>
      <c r="D712" s="75">
        <v>0.5</v>
      </c>
      <c r="E712" s="67">
        <f>E710*D712</f>
        <v>2.46</v>
      </c>
      <c r="F712" s="75"/>
      <c r="G712" s="67">
        <f>F712*E712</f>
        <v>0</v>
      </c>
    </row>
    <row r="713" spans="1:7" ht="27.75" thickTop="1">
      <c r="A713" s="184">
        <v>2</v>
      </c>
      <c r="B713" s="103" t="s">
        <v>87</v>
      </c>
      <c r="C713" s="102" t="s">
        <v>66</v>
      </c>
      <c r="D713" s="104"/>
      <c r="E713" s="105">
        <v>4.92</v>
      </c>
      <c r="F713" s="104"/>
      <c r="G713" s="105">
        <f>G714+G715</f>
        <v>0</v>
      </c>
    </row>
    <row r="714" spans="1:7" ht="15.75">
      <c r="A714" s="185"/>
      <c r="B714" s="77" t="s">
        <v>25</v>
      </c>
      <c r="C714" s="72" t="s">
        <v>4</v>
      </c>
      <c r="D714" s="78">
        <v>110</v>
      </c>
      <c r="E714" s="73">
        <f>E713*D714</f>
        <v>541.2</v>
      </c>
      <c r="F714" s="78"/>
      <c r="G714" s="73">
        <f>E714*F714</f>
        <v>0</v>
      </c>
    </row>
    <row r="715" spans="1:7" ht="16.5" thickBot="1">
      <c r="A715" s="186"/>
      <c r="B715" s="76" t="s">
        <v>5</v>
      </c>
      <c r="C715" s="74" t="s">
        <v>3</v>
      </c>
      <c r="D715" s="75">
        <v>10.3</v>
      </c>
      <c r="E715" s="67">
        <f>E713*D715</f>
        <v>50.68</v>
      </c>
      <c r="F715" s="75"/>
      <c r="G715" s="67">
        <f>F715*E715</f>
        <v>0</v>
      </c>
    </row>
    <row r="716" spans="1:7" ht="27.75" thickTop="1">
      <c r="A716" s="184">
        <v>3</v>
      </c>
      <c r="B716" s="128" t="s">
        <v>69</v>
      </c>
      <c r="C716" s="106" t="s">
        <v>67</v>
      </c>
      <c r="D716" s="104"/>
      <c r="E716" s="105">
        <v>14</v>
      </c>
      <c r="F716" s="104"/>
      <c r="G716" s="105">
        <f>SUM(G717)</f>
        <v>0</v>
      </c>
    </row>
    <row r="717" spans="1:7" ht="16.5" thickBot="1">
      <c r="A717" s="186"/>
      <c r="B717" s="76" t="s">
        <v>36</v>
      </c>
      <c r="C717" s="79" t="s">
        <v>4</v>
      </c>
      <c r="D717" s="75">
        <v>2.13</v>
      </c>
      <c r="E717" s="67">
        <f>D717*E716</f>
        <v>29.82</v>
      </c>
      <c r="F717" s="75"/>
      <c r="G717" s="67">
        <f>F717*E717</f>
        <v>0</v>
      </c>
    </row>
    <row r="718" spans="1:7" ht="17.25" thickBot="1" thickTop="1">
      <c r="A718" s="46">
        <v>4</v>
      </c>
      <c r="B718" s="107" t="s">
        <v>65</v>
      </c>
      <c r="C718" s="108" t="s">
        <v>35</v>
      </c>
      <c r="D718" s="70"/>
      <c r="E718" s="109">
        <v>8</v>
      </c>
      <c r="F718" s="110"/>
      <c r="G718" s="109">
        <f>F718*E718</f>
        <v>0</v>
      </c>
    </row>
    <row r="719" spans="1:7" ht="17.25" thickBot="1" thickTop="1">
      <c r="A719" s="46"/>
      <c r="B719" s="11" t="s">
        <v>27</v>
      </c>
      <c r="C719" s="11"/>
      <c r="D719" s="11"/>
      <c r="E719" s="11"/>
      <c r="F719" s="11"/>
      <c r="G719" s="157">
        <f>G710+G713+G716+G718</f>
        <v>0</v>
      </c>
    </row>
    <row r="720" spans="1:7" ht="17.25" thickBot="1" thickTop="1">
      <c r="A720" s="46"/>
      <c r="B720" s="71" t="s">
        <v>46</v>
      </c>
      <c r="C720" s="66"/>
      <c r="D720" s="68"/>
      <c r="E720" s="69"/>
      <c r="F720" s="68"/>
      <c r="G720" s="69"/>
    </row>
    <row r="721" spans="1:7" ht="16.5" thickTop="1">
      <c r="A721" s="184">
        <v>1</v>
      </c>
      <c r="B721" s="103" t="s">
        <v>49</v>
      </c>
      <c r="C721" s="111" t="s">
        <v>9</v>
      </c>
      <c r="D721" s="112"/>
      <c r="E721" s="113">
        <v>2.4</v>
      </c>
      <c r="F721" s="114"/>
      <c r="G721" s="115">
        <f>G722+G723+G724+G725+G726+G727+G728+G729</f>
        <v>0</v>
      </c>
    </row>
    <row r="722" spans="1:7" ht="15.75">
      <c r="A722" s="185"/>
      <c r="B722" s="16" t="s">
        <v>38</v>
      </c>
      <c r="C722" s="14" t="s">
        <v>4</v>
      </c>
      <c r="D722" s="80">
        <v>23.8</v>
      </c>
      <c r="E722" s="83">
        <f>E721*D722</f>
        <v>57.12</v>
      </c>
      <c r="F722" s="89"/>
      <c r="G722" s="90">
        <f aca="true" t="shared" si="37" ref="G722:G729">E722*F722</f>
        <v>0</v>
      </c>
    </row>
    <row r="723" spans="1:7" ht="15.75">
      <c r="A723" s="185"/>
      <c r="B723" s="16" t="s">
        <v>10</v>
      </c>
      <c r="C723" s="14" t="s">
        <v>3</v>
      </c>
      <c r="D723" s="80">
        <v>2.1</v>
      </c>
      <c r="E723" s="129">
        <f>E721*D723</f>
        <v>5.04</v>
      </c>
      <c r="F723" s="91"/>
      <c r="G723" s="90">
        <f t="shared" si="37"/>
        <v>0</v>
      </c>
    </row>
    <row r="724" spans="1:7" ht="15.75">
      <c r="A724" s="185"/>
      <c r="B724" s="16" t="s">
        <v>54</v>
      </c>
      <c r="C724" s="14" t="s">
        <v>9</v>
      </c>
      <c r="D724" s="80">
        <v>1.05</v>
      </c>
      <c r="E724" s="129">
        <f>E721*D724</f>
        <v>2.52</v>
      </c>
      <c r="F724" s="91"/>
      <c r="G724" s="90">
        <f t="shared" si="37"/>
        <v>0</v>
      </c>
    </row>
    <row r="725" spans="1:7" ht="15.75">
      <c r="A725" s="185"/>
      <c r="B725" s="16" t="s">
        <v>39</v>
      </c>
      <c r="C725" s="14" t="s">
        <v>6</v>
      </c>
      <c r="D725" s="80">
        <v>1.96</v>
      </c>
      <c r="E725" s="130">
        <f>E721*D725</f>
        <v>4.704</v>
      </c>
      <c r="F725" s="89"/>
      <c r="G725" s="90">
        <f t="shared" si="37"/>
        <v>0</v>
      </c>
    </row>
    <row r="726" spans="1:7" ht="15.75">
      <c r="A726" s="185"/>
      <c r="B726" s="16" t="s">
        <v>41</v>
      </c>
      <c r="C726" s="14" t="s">
        <v>11</v>
      </c>
      <c r="D726" s="80">
        <v>3.38</v>
      </c>
      <c r="E726" s="84">
        <f>E721*D726</f>
        <v>8.112</v>
      </c>
      <c r="F726" s="89"/>
      <c r="G726" s="90">
        <f t="shared" si="37"/>
        <v>0</v>
      </c>
    </row>
    <row r="727" spans="1:7" ht="15.75">
      <c r="A727" s="185"/>
      <c r="B727" s="16" t="s">
        <v>50</v>
      </c>
      <c r="C727" s="14" t="s">
        <v>6</v>
      </c>
      <c r="D727" s="80">
        <v>4.38</v>
      </c>
      <c r="E727" s="84">
        <f>E721*D727</f>
        <v>10.512</v>
      </c>
      <c r="F727" s="89"/>
      <c r="G727" s="90">
        <f t="shared" si="37"/>
        <v>0</v>
      </c>
    </row>
    <row r="728" spans="1:7" ht="15.75">
      <c r="A728" s="185"/>
      <c r="B728" s="16" t="s">
        <v>42</v>
      </c>
      <c r="C728" s="14" t="s">
        <v>6</v>
      </c>
      <c r="D728" s="80">
        <v>7.2</v>
      </c>
      <c r="E728" s="129">
        <f>E721*D728</f>
        <v>17.28</v>
      </c>
      <c r="F728" s="89"/>
      <c r="G728" s="90">
        <f t="shared" si="37"/>
        <v>0</v>
      </c>
    </row>
    <row r="729" spans="1:7" ht="16.5" thickBot="1">
      <c r="A729" s="186"/>
      <c r="B729" s="19" t="s">
        <v>43</v>
      </c>
      <c r="C729" s="18" t="s">
        <v>3</v>
      </c>
      <c r="D729" s="81">
        <v>3.44</v>
      </c>
      <c r="E729" s="85">
        <f>E721*D729</f>
        <v>8.256</v>
      </c>
      <c r="F729" s="92"/>
      <c r="G729" s="93">
        <f t="shared" si="37"/>
        <v>0</v>
      </c>
    </row>
    <row r="730" spans="1:7" ht="27.75" thickTop="1">
      <c r="A730" s="184">
        <v>2</v>
      </c>
      <c r="B730" s="103" t="s">
        <v>37</v>
      </c>
      <c r="C730" s="111" t="s">
        <v>30</v>
      </c>
      <c r="D730" s="112"/>
      <c r="E730" s="132">
        <v>4.92</v>
      </c>
      <c r="F730" s="116"/>
      <c r="G730" s="113">
        <f>G731+G732+G733+G734+G735+G736+G737+G738+G739+G740+G741+G742+G743</f>
        <v>0</v>
      </c>
    </row>
    <row r="731" spans="1:7" ht="15.75">
      <c r="A731" s="185"/>
      <c r="B731" s="16" t="s">
        <v>38</v>
      </c>
      <c r="C731" s="14" t="s">
        <v>4</v>
      </c>
      <c r="D731" s="80">
        <v>127</v>
      </c>
      <c r="E731" s="129">
        <f>E730*D731</f>
        <v>624.84</v>
      </c>
      <c r="F731" s="96"/>
      <c r="G731" s="83">
        <f aca="true" t="shared" si="38" ref="G731:G743">E731*F731</f>
        <v>0</v>
      </c>
    </row>
    <row r="732" spans="1:7" ht="15.75">
      <c r="A732" s="185"/>
      <c r="B732" s="16" t="s">
        <v>10</v>
      </c>
      <c r="C732" s="14" t="s">
        <v>3</v>
      </c>
      <c r="D732" s="80">
        <v>11.4</v>
      </c>
      <c r="E732" s="129">
        <f>E730*D732</f>
        <v>56.09</v>
      </c>
      <c r="F732" s="88"/>
      <c r="G732" s="83">
        <f t="shared" si="38"/>
        <v>0</v>
      </c>
    </row>
    <row r="733" spans="1:7" ht="15.75">
      <c r="A733" s="185"/>
      <c r="B733" s="16" t="s">
        <v>70</v>
      </c>
      <c r="C733" s="14" t="s">
        <v>9</v>
      </c>
      <c r="D733" s="94" t="s">
        <v>55</v>
      </c>
      <c r="E733" s="129">
        <v>6.15</v>
      </c>
      <c r="F733" s="96"/>
      <c r="G733" s="83">
        <f t="shared" si="38"/>
        <v>0</v>
      </c>
    </row>
    <row r="734" spans="1:7" ht="15.75">
      <c r="A734" s="185"/>
      <c r="B734" s="16" t="s">
        <v>71</v>
      </c>
      <c r="C734" s="14" t="s">
        <v>9</v>
      </c>
      <c r="D734" s="80" t="s">
        <v>55</v>
      </c>
      <c r="E734" s="129">
        <v>2.25</v>
      </c>
      <c r="F734" s="96"/>
      <c r="G734" s="83">
        <f t="shared" si="38"/>
        <v>0</v>
      </c>
    </row>
    <row r="735" spans="1:7" ht="15.75">
      <c r="A735" s="185"/>
      <c r="B735" s="16" t="s">
        <v>72</v>
      </c>
      <c r="C735" s="14" t="s">
        <v>9</v>
      </c>
      <c r="D735" s="80" t="s">
        <v>55</v>
      </c>
      <c r="E735" s="129">
        <v>2.1</v>
      </c>
      <c r="F735" s="96"/>
      <c r="G735" s="83">
        <f t="shared" si="38"/>
        <v>0</v>
      </c>
    </row>
    <row r="736" spans="1:7" ht="15.75">
      <c r="A736" s="185"/>
      <c r="B736" s="16" t="s">
        <v>73</v>
      </c>
      <c r="C736" s="14" t="s">
        <v>9</v>
      </c>
      <c r="D736" s="80" t="s">
        <v>55</v>
      </c>
      <c r="E736" s="129">
        <v>3.1</v>
      </c>
      <c r="F736" s="96"/>
      <c r="G736" s="83">
        <f t="shared" si="38"/>
        <v>0</v>
      </c>
    </row>
    <row r="737" spans="1:7" ht="15.75">
      <c r="A737" s="185"/>
      <c r="B737" s="16" t="s">
        <v>80</v>
      </c>
      <c r="C737" s="14" t="s">
        <v>9</v>
      </c>
      <c r="D737" s="80" t="s">
        <v>55</v>
      </c>
      <c r="E737" s="129">
        <v>4.7</v>
      </c>
      <c r="F737" s="96"/>
      <c r="G737" s="83">
        <f t="shared" si="38"/>
        <v>0</v>
      </c>
    </row>
    <row r="738" spans="1:7" ht="15.75">
      <c r="A738" s="185"/>
      <c r="B738" s="16" t="s">
        <v>91</v>
      </c>
      <c r="C738" s="14" t="s">
        <v>9</v>
      </c>
      <c r="D738" s="80" t="s">
        <v>55</v>
      </c>
      <c r="E738" s="129">
        <v>1.06</v>
      </c>
      <c r="F738" s="96"/>
      <c r="G738" s="83">
        <f t="shared" si="38"/>
        <v>0</v>
      </c>
    </row>
    <row r="739" spans="1:7" ht="15.75">
      <c r="A739" s="185"/>
      <c r="B739" s="16" t="s">
        <v>39</v>
      </c>
      <c r="C739" s="14" t="s">
        <v>6</v>
      </c>
      <c r="D739" s="80">
        <v>17.5</v>
      </c>
      <c r="E739" s="129">
        <f>E730*D739</f>
        <v>86.1</v>
      </c>
      <c r="F739" s="96"/>
      <c r="G739" s="83">
        <f t="shared" si="38"/>
        <v>0</v>
      </c>
    </row>
    <row r="740" spans="1:7" ht="15.75">
      <c r="A740" s="185"/>
      <c r="B740" s="16" t="s">
        <v>40</v>
      </c>
      <c r="C740" s="14" t="s">
        <v>6</v>
      </c>
      <c r="D740" s="80">
        <v>110</v>
      </c>
      <c r="E740" s="129">
        <f>E730*D740</f>
        <v>541.2</v>
      </c>
      <c r="F740" s="96"/>
      <c r="G740" s="83">
        <f t="shared" si="38"/>
        <v>0</v>
      </c>
    </row>
    <row r="741" spans="1:7" ht="15.75">
      <c r="A741" s="185"/>
      <c r="B741" s="16" t="s">
        <v>41</v>
      </c>
      <c r="C741" s="14" t="s">
        <v>11</v>
      </c>
      <c r="D741" s="80">
        <v>52.5</v>
      </c>
      <c r="E741" s="129">
        <f>E730*D741</f>
        <v>258.3</v>
      </c>
      <c r="F741" s="96"/>
      <c r="G741" s="83">
        <f t="shared" si="38"/>
        <v>0</v>
      </c>
    </row>
    <row r="742" spans="1:7" ht="15.75">
      <c r="A742" s="185"/>
      <c r="B742" s="16" t="s">
        <v>56</v>
      </c>
      <c r="C742" s="14" t="s">
        <v>6</v>
      </c>
      <c r="D742" s="80">
        <v>26</v>
      </c>
      <c r="E742" s="129">
        <f>E730*D742</f>
        <v>127.92</v>
      </c>
      <c r="F742" s="96"/>
      <c r="G742" s="83">
        <f t="shared" si="38"/>
        <v>0</v>
      </c>
    </row>
    <row r="743" spans="1:7" ht="16.5" thickBot="1">
      <c r="A743" s="186"/>
      <c r="B743" s="19" t="s">
        <v>43</v>
      </c>
      <c r="C743" s="18" t="s">
        <v>3</v>
      </c>
      <c r="D743" s="81">
        <v>7.94</v>
      </c>
      <c r="E743" s="131">
        <f>E730*D743</f>
        <v>39.065</v>
      </c>
      <c r="F743" s="97"/>
      <c r="G743" s="98">
        <f t="shared" si="38"/>
        <v>0</v>
      </c>
    </row>
    <row r="744" spans="1:7" ht="16.5" thickTop="1">
      <c r="A744" s="184">
        <v>3</v>
      </c>
      <c r="B744" s="119" t="s">
        <v>61</v>
      </c>
      <c r="C744" s="120" t="s">
        <v>30</v>
      </c>
      <c r="D744" s="117"/>
      <c r="E744" s="132">
        <v>4.92</v>
      </c>
      <c r="F744" s="114"/>
      <c r="G744" s="115">
        <f>G745+G746+G747+G748+G749+G750</f>
        <v>0</v>
      </c>
    </row>
    <row r="745" spans="1:7" ht="15.75">
      <c r="A745" s="185"/>
      <c r="B745" s="16" t="s">
        <v>38</v>
      </c>
      <c r="C745" s="14" t="s">
        <v>4</v>
      </c>
      <c r="D745" s="80">
        <v>3.03</v>
      </c>
      <c r="E745" s="130">
        <f>E744*D745</f>
        <v>14.908</v>
      </c>
      <c r="F745" s="86"/>
      <c r="G745" s="87">
        <f aca="true" t="shared" si="39" ref="G745:G750">E745*F745</f>
        <v>0</v>
      </c>
    </row>
    <row r="746" spans="1:7" ht="15.75">
      <c r="A746" s="185"/>
      <c r="B746" s="16" t="s">
        <v>5</v>
      </c>
      <c r="C746" s="14" t="s">
        <v>3</v>
      </c>
      <c r="D746" s="80">
        <v>0.41</v>
      </c>
      <c r="E746" s="130">
        <f>E744*D746</f>
        <v>2.017</v>
      </c>
      <c r="F746" s="99"/>
      <c r="G746" s="87">
        <f t="shared" si="39"/>
        <v>0</v>
      </c>
    </row>
    <row r="747" spans="1:7" ht="15.75">
      <c r="A747" s="185"/>
      <c r="B747" s="16" t="s">
        <v>51</v>
      </c>
      <c r="C747" s="14" t="s">
        <v>6</v>
      </c>
      <c r="D747" s="80">
        <v>23.1</v>
      </c>
      <c r="E747" s="129">
        <f>E744*D747</f>
        <v>113.65</v>
      </c>
      <c r="F747" s="86"/>
      <c r="G747" s="87">
        <f t="shared" si="39"/>
        <v>0</v>
      </c>
    </row>
    <row r="748" spans="1:7" ht="15.75">
      <c r="A748" s="185"/>
      <c r="B748" s="16" t="s">
        <v>52</v>
      </c>
      <c r="C748" s="14" t="s">
        <v>6</v>
      </c>
      <c r="D748" s="80">
        <v>5.8</v>
      </c>
      <c r="E748" s="129">
        <f>E744*D748</f>
        <v>28.54</v>
      </c>
      <c r="F748" s="86"/>
      <c r="G748" s="87">
        <f t="shared" si="39"/>
        <v>0</v>
      </c>
    </row>
    <row r="749" spans="1:7" ht="15.75">
      <c r="A749" s="185"/>
      <c r="B749" s="16" t="s">
        <v>53</v>
      </c>
      <c r="C749" s="14" t="s">
        <v>6</v>
      </c>
      <c r="D749" s="80">
        <v>3.5</v>
      </c>
      <c r="E749" s="129">
        <f>E744*D749</f>
        <v>17.22</v>
      </c>
      <c r="F749" s="86"/>
      <c r="G749" s="87">
        <f t="shared" si="39"/>
        <v>0</v>
      </c>
    </row>
    <row r="750" spans="1:7" ht="16.5" thickBot="1">
      <c r="A750" s="186"/>
      <c r="B750" s="19" t="s">
        <v>43</v>
      </c>
      <c r="C750" s="18" t="s">
        <v>3</v>
      </c>
      <c r="D750" s="81">
        <v>0.04</v>
      </c>
      <c r="E750" s="131">
        <f>E744*D750</f>
        <v>0.197</v>
      </c>
      <c r="F750" s="100"/>
      <c r="G750" s="101">
        <f t="shared" si="39"/>
        <v>0</v>
      </c>
    </row>
    <row r="751" spans="1:7" ht="16.5" thickTop="1">
      <c r="A751" s="184">
        <v>4</v>
      </c>
      <c r="B751" s="103" t="s">
        <v>62</v>
      </c>
      <c r="C751" s="111" t="s">
        <v>68</v>
      </c>
      <c r="D751" s="112"/>
      <c r="E751" s="132">
        <v>4.92</v>
      </c>
      <c r="F751" s="121"/>
      <c r="G751" s="158">
        <f>G752+G753+G754+G755+G756</f>
        <v>0</v>
      </c>
    </row>
    <row r="752" spans="1:7" ht="15.75">
      <c r="A752" s="185"/>
      <c r="B752" s="56" t="s">
        <v>38</v>
      </c>
      <c r="C752" s="14" t="s">
        <v>4</v>
      </c>
      <c r="D752" s="80">
        <v>83</v>
      </c>
      <c r="E752" s="134">
        <f>E751*D752</f>
        <v>408.36</v>
      </c>
      <c r="F752" s="15"/>
      <c r="G752" s="87">
        <f>E752*F752</f>
        <v>0</v>
      </c>
    </row>
    <row r="753" spans="1:7" ht="15.75">
      <c r="A753" s="185"/>
      <c r="B753" s="56" t="s">
        <v>5</v>
      </c>
      <c r="C753" s="14" t="s">
        <v>3</v>
      </c>
      <c r="D753" s="80">
        <v>0.41</v>
      </c>
      <c r="E753" s="135">
        <f>E751*D753</f>
        <v>2.017</v>
      </c>
      <c r="F753" s="17"/>
      <c r="G753" s="87">
        <f>E753*F753</f>
        <v>0</v>
      </c>
    </row>
    <row r="754" spans="1:7" ht="15.75">
      <c r="A754" s="185"/>
      <c r="B754" s="56" t="s">
        <v>74</v>
      </c>
      <c r="C754" s="14" t="s">
        <v>11</v>
      </c>
      <c r="D754" s="80">
        <v>115</v>
      </c>
      <c r="E754" s="133">
        <f>E751*D754</f>
        <v>565.8</v>
      </c>
      <c r="F754" s="17"/>
      <c r="G754" s="133">
        <f>E754*F754</f>
        <v>0</v>
      </c>
    </row>
    <row r="755" spans="1:7" ht="15.75">
      <c r="A755" s="185"/>
      <c r="B755" s="56" t="s">
        <v>86</v>
      </c>
      <c r="C755" s="14" t="s">
        <v>11</v>
      </c>
      <c r="D755" s="80" t="s">
        <v>55</v>
      </c>
      <c r="E755" s="133">
        <v>34</v>
      </c>
      <c r="F755" s="17"/>
      <c r="G755" s="133">
        <f>E755*F755</f>
        <v>0</v>
      </c>
    </row>
    <row r="756" spans="1:7" ht="16.5" thickBot="1">
      <c r="A756" s="186"/>
      <c r="B756" s="57" t="s">
        <v>43</v>
      </c>
      <c r="C756" s="18" t="s">
        <v>3</v>
      </c>
      <c r="D756" s="81">
        <v>7.8</v>
      </c>
      <c r="E756" s="136">
        <f>E751*D756</f>
        <v>38.38</v>
      </c>
      <c r="F756" s="20"/>
      <c r="G756" s="101">
        <f>E756*F756</f>
        <v>0</v>
      </c>
    </row>
    <row r="757" spans="1:7" ht="16.5" thickTop="1">
      <c r="A757" s="184">
        <v>5</v>
      </c>
      <c r="B757" s="103" t="s">
        <v>57</v>
      </c>
      <c r="C757" s="111" t="s">
        <v>7</v>
      </c>
      <c r="D757" s="112"/>
      <c r="E757" s="113">
        <v>1</v>
      </c>
      <c r="F757" s="114"/>
      <c r="G757" s="115">
        <f>G758+G759+G760+G761+G762</f>
        <v>0</v>
      </c>
    </row>
    <row r="758" spans="1:7" ht="15.75">
      <c r="A758" s="185"/>
      <c r="B758" s="16" t="s">
        <v>38</v>
      </c>
      <c r="C758" s="14" t="s">
        <v>4</v>
      </c>
      <c r="D758" s="80">
        <v>6.03</v>
      </c>
      <c r="E758" s="134">
        <f>E757*D758</f>
        <v>6.03</v>
      </c>
      <c r="F758" s="96"/>
      <c r="G758" s="83">
        <f>E758*F758</f>
        <v>0</v>
      </c>
    </row>
    <row r="759" spans="1:7" ht="15.75">
      <c r="A759" s="185"/>
      <c r="B759" s="16" t="s">
        <v>10</v>
      </c>
      <c r="C759" s="14" t="s">
        <v>3</v>
      </c>
      <c r="D759" s="80">
        <v>0.33</v>
      </c>
      <c r="E759" s="134">
        <f>E757*D759</f>
        <v>0.33</v>
      </c>
      <c r="F759" s="88"/>
      <c r="G759" s="83">
        <f>E759*F759</f>
        <v>0</v>
      </c>
    </row>
    <row r="760" spans="1:7" ht="27">
      <c r="A760" s="185"/>
      <c r="B760" s="35" t="s">
        <v>58</v>
      </c>
      <c r="C760" s="14" t="s">
        <v>59</v>
      </c>
      <c r="D760" s="94" t="s">
        <v>55</v>
      </c>
      <c r="E760" s="129">
        <v>0.64</v>
      </c>
      <c r="F760" s="95"/>
      <c r="G760" s="82">
        <f>E760*F760</f>
        <v>0</v>
      </c>
    </row>
    <row r="761" spans="1:7" ht="15.75">
      <c r="A761" s="185"/>
      <c r="B761" s="16" t="s">
        <v>60</v>
      </c>
      <c r="C761" s="14" t="s">
        <v>9</v>
      </c>
      <c r="D761" s="80">
        <v>0.06</v>
      </c>
      <c r="E761" s="134">
        <f>E757*D761</f>
        <v>0.06</v>
      </c>
      <c r="F761" s="96"/>
      <c r="G761" s="83">
        <f>E761*F761</f>
        <v>0</v>
      </c>
    </row>
    <row r="762" spans="1:7" ht="16.5" thickBot="1">
      <c r="A762" s="186"/>
      <c r="B762" s="19" t="s">
        <v>43</v>
      </c>
      <c r="C762" s="18" t="s">
        <v>3</v>
      </c>
      <c r="D762" s="81">
        <v>0.5</v>
      </c>
      <c r="E762" s="136">
        <f>E757*D762</f>
        <v>0.5</v>
      </c>
      <c r="F762" s="97"/>
      <c r="G762" s="98">
        <f>E762*F762</f>
        <v>0</v>
      </c>
    </row>
    <row r="763" spans="1:7" ht="41.25" thickTop="1">
      <c r="A763" s="184">
        <v>6</v>
      </c>
      <c r="B763" s="118" t="s">
        <v>44</v>
      </c>
      <c r="C763" s="155" t="s">
        <v>34</v>
      </c>
      <c r="D763" s="114"/>
      <c r="E763" s="114">
        <v>1.48</v>
      </c>
      <c r="F763" s="114"/>
      <c r="G763" s="115">
        <f>G764+G765+G766+G767+G768+G769</f>
        <v>0</v>
      </c>
    </row>
    <row r="764" spans="1:7" ht="15.75">
      <c r="A764" s="185"/>
      <c r="B764" s="16" t="s">
        <v>25</v>
      </c>
      <c r="C764" s="15" t="s">
        <v>4</v>
      </c>
      <c r="D764" s="86">
        <v>28.6</v>
      </c>
      <c r="E764" s="86">
        <f>E763*D764</f>
        <v>42.33</v>
      </c>
      <c r="F764" s="86"/>
      <c r="G764" s="87">
        <f aca="true" t="shared" si="40" ref="G764:G769">E764*F764</f>
        <v>0</v>
      </c>
    </row>
    <row r="765" spans="1:7" ht="15.75">
      <c r="A765" s="185"/>
      <c r="B765" s="16" t="s">
        <v>10</v>
      </c>
      <c r="C765" s="15" t="s">
        <v>3</v>
      </c>
      <c r="D765" s="86">
        <v>0.41</v>
      </c>
      <c r="E765" s="86">
        <f>E763*D765</f>
        <v>0.61</v>
      </c>
      <c r="F765" s="86"/>
      <c r="G765" s="87">
        <f t="shared" si="40"/>
        <v>0</v>
      </c>
    </row>
    <row r="766" spans="1:7" ht="15.75">
      <c r="A766" s="185"/>
      <c r="B766" s="16" t="s">
        <v>90</v>
      </c>
      <c r="C766" s="15" t="s">
        <v>31</v>
      </c>
      <c r="D766" s="86" t="s">
        <v>55</v>
      </c>
      <c r="E766" s="86">
        <v>88</v>
      </c>
      <c r="F766" s="86"/>
      <c r="G766" s="87">
        <f t="shared" si="40"/>
        <v>0</v>
      </c>
    </row>
    <row r="767" spans="1:7" ht="15.75">
      <c r="A767" s="185"/>
      <c r="B767" s="16" t="s">
        <v>32</v>
      </c>
      <c r="C767" s="15" t="s">
        <v>31</v>
      </c>
      <c r="D767" s="86" t="s">
        <v>55</v>
      </c>
      <c r="E767" s="86">
        <v>60</v>
      </c>
      <c r="F767" s="86"/>
      <c r="G767" s="87">
        <f t="shared" si="40"/>
        <v>0</v>
      </c>
    </row>
    <row r="768" spans="1:7" ht="15.75">
      <c r="A768" s="185"/>
      <c r="B768" s="16" t="s">
        <v>33</v>
      </c>
      <c r="C768" s="15" t="s">
        <v>24</v>
      </c>
      <c r="D768" s="86" t="s">
        <v>55</v>
      </c>
      <c r="E768" s="86">
        <v>10</v>
      </c>
      <c r="F768" s="86"/>
      <c r="G768" s="87">
        <f t="shared" si="40"/>
        <v>0</v>
      </c>
    </row>
    <row r="769" spans="1:7" ht="16.5" thickBot="1">
      <c r="A769" s="186"/>
      <c r="B769" s="19" t="s">
        <v>47</v>
      </c>
      <c r="C769" s="20" t="s">
        <v>24</v>
      </c>
      <c r="D769" s="100" t="s">
        <v>55</v>
      </c>
      <c r="E769" s="100">
        <v>440</v>
      </c>
      <c r="F769" s="100"/>
      <c r="G769" s="101">
        <f t="shared" si="40"/>
        <v>0</v>
      </c>
    </row>
    <row r="770" spans="1:9" ht="17.25" thickBot="1" thickTop="1">
      <c r="A770" s="30">
        <v>7</v>
      </c>
      <c r="B770" s="123" t="s">
        <v>23</v>
      </c>
      <c r="C770" s="124"/>
      <c r="D770" s="125"/>
      <c r="E770" s="126"/>
      <c r="F770" s="122"/>
      <c r="G770" s="127">
        <v>0</v>
      </c>
      <c r="I770" s="146"/>
    </row>
    <row r="771" spans="1:7" ht="17.25" thickBot="1" thickTop="1">
      <c r="A771" s="41"/>
      <c r="B771" s="11" t="s">
        <v>28</v>
      </c>
      <c r="C771" s="11"/>
      <c r="D771" s="11"/>
      <c r="E771" s="11"/>
      <c r="F771" s="11"/>
      <c r="G771" s="42">
        <f>G721+G730+G744+G751+G757+G763+G770</f>
        <v>0</v>
      </c>
    </row>
    <row r="772" spans="1:7" ht="17.25" thickBot="1" thickTop="1">
      <c r="A772" s="41"/>
      <c r="B772" s="11" t="s">
        <v>29</v>
      </c>
      <c r="C772" s="11"/>
      <c r="D772" s="11"/>
      <c r="E772" s="11"/>
      <c r="F772" s="11"/>
      <c r="G772" s="42">
        <f>G719+G771</f>
        <v>0</v>
      </c>
    </row>
    <row r="773" spans="1:7" ht="17.25" thickBot="1" thickTop="1">
      <c r="A773" s="41"/>
      <c r="B773" s="11" t="s">
        <v>145</v>
      </c>
      <c r="C773" s="43">
        <v>0.1</v>
      </c>
      <c r="D773" s="11"/>
      <c r="E773" s="11"/>
      <c r="F773" s="11"/>
      <c r="G773" s="42">
        <f>G772*C773</f>
        <v>0</v>
      </c>
    </row>
    <row r="774" spans="1:7" ht="17.25" thickBot="1" thickTop="1">
      <c r="A774" s="41"/>
      <c r="B774" s="11" t="s">
        <v>2</v>
      </c>
      <c r="C774" s="43"/>
      <c r="D774" s="11"/>
      <c r="E774" s="11"/>
      <c r="F774" s="11"/>
      <c r="G774" s="42">
        <f>SUM(G772:G773)</f>
        <v>0</v>
      </c>
    </row>
    <row r="775" spans="1:7" ht="17.25" thickBot="1" thickTop="1">
      <c r="A775" s="41"/>
      <c r="B775" s="11" t="s">
        <v>146</v>
      </c>
      <c r="C775" s="43">
        <v>0.08</v>
      </c>
      <c r="D775" s="11"/>
      <c r="E775" s="11"/>
      <c r="F775" s="11"/>
      <c r="G775" s="42">
        <f>G774*C775</f>
        <v>0</v>
      </c>
    </row>
    <row r="776" spans="1:7" ht="17.25" thickBot="1" thickTop="1">
      <c r="A776" s="41"/>
      <c r="B776" s="11" t="s">
        <v>8</v>
      </c>
      <c r="C776" s="11"/>
      <c r="D776" s="11"/>
      <c r="E776" s="11"/>
      <c r="F776" s="11"/>
      <c r="G776" s="42">
        <f>SUM(G774:G775)</f>
        <v>0</v>
      </c>
    </row>
    <row r="777" spans="1:7" ht="17.25" thickBot="1" thickTop="1">
      <c r="A777" s="183" t="s">
        <v>99</v>
      </c>
      <c r="B777" s="183"/>
      <c r="C777" s="183"/>
      <c r="D777" s="183"/>
      <c r="E777" s="183"/>
      <c r="F777" s="183"/>
      <c r="G777" s="183"/>
    </row>
    <row r="778" spans="1:7" ht="24" customHeight="1" thickTop="1">
      <c r="A778" s="188" t="s">
        <v>18</v>
      </c>
      <c r="B778" s="190" t="s">
        <v>0</v>
      </c>
      <c r="C778" s="192" t="s">
        <v>1</v>
      </c>
      <c r="D778" s="194" t="s">
        <v>12</v>
      </c>
      <c r="E778" s="194"/>
      <c r="F778" s="195" t="s">
        <v>13</v>
      </c>
      <c r="G778" s="196"/>
    </row>
    <row r="779" spans="1:7" ht="57" thickBot="1">
      <c r="A779" s="189"/>
      <c r="B779" s="191"/>
      <c r="C779" s="193"/>
      <c r="D779" s="26" t="s">
        <v>16</v>
      </c>
      <c r="E779" s="10" t="s">
        <v>15</v>
      </c>
      <c r="F779" s="10" t="s">
        <v>14</v>
      </c>
      <c r="G779" s="28" t="s">
        <v>15</v>
      </c>
    </row>
    <row r="780" spans="1:7" ht="17.25" thickBot="1" thickTop="1">
      <c r="A780" s="5">
        <v>1</v>
      </c>
      <c r="B780" s="156">
        <v>2</v>
      </c>
      <c r="C780" s="6">
        <v>3</v>
      </c>
      <c r="D780" s="8">
        <v>4</v>
      </c>
      <c r="E780" s="7">
        <v>5</v>
      </c>
      <c r="F780" s="8">
        <v>6</v>
      </c>
      <c r="G780" s="29">
        <v>7</v>
      </c>
    </row>
    <row r="781" spans="1:7" ht="17.25" thickBot="1" thickTop="1">
      <c r="A781" s="34"/>
      <c r="B781" s="40" t="s">
        <v>26</v>
      </c>
      <c r="C781" s="33"/>
      <c r="D781" s="36"/>
      <c r="E781" s="37"/>
      <c r="F781" s="36"/>
      <c r="G781" s="38"/>
    </row>
    <row r="782" spans="1:7" ht="16.5" thickTop="1">
      <c r="A782" s="184">
        <v>1</v>
      </c>
      <c r="B782" s="103" t="s">
        <v>79</v>
      </c>
      <c r="C782" s="102" t="s">
        <v>66</v>
      </c>
      <c r="D782" s="104"/>
      <c r="E782" s="105">
        <v>5.67</v>
      </c>
      <c r="F782" s="104"/>
      <c r="G782" s="105">
        <f>G783+G784</f>
        <v>0</v>
      </c>
    </row>
    <row r="783" spans="1:7" ht="15.75">
      <c r="A783" s="187"/>
      <c r="B783" s="77" t="s">
        <v>25</v>
      </c>
      <c r="C783" s="72" t="s">
        <v>4</v>
      </c>
      <c r="D783" s="78">
        <v>8.2</v>
      </c>
      <c r="E783" s="73">
        <f>E782*D783</f>
        <v>46.49</v>
      </c>
      <c r="F783" s="78"/>
      <c r="G783" s="73">
        <f>E783*F783</f>
        <v>0</v>
      </c>
    </row>
    <row r="784" spans="1:7" ht="16.5" thickBot="1">
      <c r="A784" s="186"/>
      <c r="B784" s="76" t="s">
        <v>5</v>
      </c>
      <c r="C784" s="74" t="s">
        <v>3</v>
      </c>
      <c r="D784" s="75">
        <v>0.5</v>
      </c>
      <c r="E784" s="67">
        <f>E782*D784</f>
        <v>2.84</v>
      </c>
      <c r="F784" s="75"/>
      <c r="G784" s="67">
        <f>F784*E784</f>
        <v>0</v>
      </c>
    </row>
    <row r="785" spans="1:7" ht="27.75" thickTop="1">
      <c r="A785" s="184">
        <v>2</v>
      </c>
      <c r="B785" s="103" t="s">
        <v>87</v>
      </c>
      <c r="C785" s="102" t="s">
        <v>66</v>
      </c>
      <c r="D785" s="104"/>
      <c r="E785" s="105">
        <v>5.67</v>
      </c>
      <c r="F785" s="104"/>
      <c r="G785" s="105">
        <f>G786+G787</f>
        <v>0</v>
      </c>
    </row>
    <row r="786" spans="1:7" ht="15.75">
      <c r="A786" s="185"/>
      <c r="B786" s="77" t="s">
        <v>25</v>
      </c>
      <c r="C786" s="72" t="s">
        <v>4</v>
      </c>
      <c r="D786" s="78">
        <v>110</v>
      </c>
      <c r="E786" s="73">
        <f>E785*D786</f>
        <v>623.7</v>
      </c>
      <c r="F786" s="78"/>
      <c r="G786" s="73">
        <f>E786*F786</f>
        <v>0</v>
      </c>
    </row>
    <row r="787" spans="1:7" ht="16.5" thickBot="1">
      <c r="A787" s="186"/>
      <c r="B787" s="76" t="s">
        <v>5</v>
      </c>
      <c r="C787" s="74" t="s">
        <v>3</v>
      </c>
      <c r="D787" s="75">
        <v>10.3</v>
      </c>
      <c r="E787" s="67">
        <f>E785*D787</f>
        <v>58.4</v>
      </c>
      <c r="F787" s="75"/>
      <c r="G787" s="67">
        <f>F787*E787</f>
        <v>0</v>
      </c>
    </row>
    <row r="788" spans="1:7" ht="27.75" thickTop="1">
      <c r="A788" s="184">
        <v>3</v>
      </c>
      <c r="B788" s="128" t="s">
        <v>69</v>
      </c>
      <c r="C788" s="106" t="s">
        <v>67</v>
      </c>
      <c r="D788" s="104"/>
      <c r="E788" s="105">
        <v>17</v>
      </c>
      <c r="F788" s="104"/>
      <c r="G788" s="105">
        <f>SUM(G789)</f>
        <v>0</v>
      </c>
    </row>
    <row r="789" spans="1:7" ht="16.5" thickBot="1">
      <c r="A789" s="186"/>
      <c r="B789" s="76" t="s">
        <v>36</v>
      </c>
      <c r="C789" s="79" t="s">
        <v>4</v>
      </c>
      <c r="D789" s="75">
        <v>2.13</v>
      </c>
      <c r="E789" s="67">
        <f>D789*E788</f>
        <v>36.21</v>
      </c>
      <c r="F789" s="75"/>
      <c r="G789" s="67">
        <f>F789*E789</f>
        <v>0</v>
      </c>
    </row>
    <row r="790" spans="1:7" ht="17.25" thickBot="1" thickTop="1">
      <c r="A790" s="46">
        <v>4</v>
      </c>
      <c r="B790" s="107" t="s">
        <v>65</v>
      </c>
      <c r="C790" s="108" t="s">
        <v>35</v>
      </c>
      <c r="D790" s="70"/>
      <c r="E790" s="109">
        <v>10</v>
      </c>
      <c r="F790" s="110"/>
      <c r="G790" s="109">
        <f>F790*E790</f>
        <v>0</v>
      </c>
    </row>
    <row r="791" spans="1:7" ht="17.25" thickBot="1" thickTop="1">
      <c r="A791" s="46"/>
      <c r="B791" s="11" t="s">
        <v>27</v>
      </c>
      <c r="C791" s="11"/>
      <c r="D791" s="11"/>
      <c r="E791" s="11"/>
      <c r="F791" s="11"/>
      <c r="G791" s="157">
        <f>G782+G785+G788+G790</f>
        <v>0</v>
      </c>
    </row>
    <row r="792" spans="1:7" ht="17.25" thickBot="1" thickTop="1">
      <c r="A792" s="46"/>
      <c r="B792" s="71" t="s">
        <v>46</v>
      </c>
      <c r="C792" s="66"/>
      <c r="D792" s="68"/>
      <c r="E792" s="69"/>
      <c r="F792" s="68"/>
      <c r="G792" s="69"/>
    </row>
    <row r="793" spans="1:7" ht="16.5" thickTop="1">
      <c r="A793" s="184">
        <v>1</v>
      </c>
      <c r="B793" s="103" t="s">
        <v>49</v>
      </c>
      <c r="C793" s="111" t="s">
        <v>9</v>
      </c>
      <c r="D793" s="112"/>
      <c r="E793" s="113">
        <v>2.9</v>
      </c>
      <c r="F793" s="114"/>
      <c r="G793" s="115">
        <f>G794+G795+G796+G797+G798+G799+G800+G801</f>
        <v>0</v>
      </c>
    </row>
    <row r="794" spans="1:7" ht="15.75">
      <c r="A794" s="185"/>
      <c r="B794" s="16" t="s">
        <v>38</v>
      </c>
      <c r="C794" s="14" t="s">
        <v>4</v>
      </c>
      <c r="D794" s="80">
        <v>23.8</v>
      </c>
      <c r="E794" s="83">
        <f>E793*D794</f>
        <v>69.02</v>
      </c>
      <c r="F794" s="89"/>
      <c r="G794" s="90">
        <f aca="true" t="shared" si="41" ref="G794:G801">E794*F794</f>
        <v>0</v>
      </c>
    </row>
    <row r="795" spans="1:7" ht="15.75">
      <c r="A795" s="185"/>
      <c r="B795" s="16" t="s">
        <v>10</v>
      </c>
      <c r="C795" s="14" t="s">
        <v>3</v>
      </c>
      <c r="D795" s="80">
        <v>2.1</v>
      </c>
      <c r="E795" s="129">
        <f>E793*D795</f>
        <v>6.09</v>
      </c>
      <c r="F795" s="91"/>
      <c r="G795" s="90">
        <f t="shared" si="41"/>
        <v>0</v>
      </c>
    </row>
    <row r="796" spans="1:7" ht="15.75">
      <c r="A796" s="185"/>
      <c r="B796" s="16" t="s">
        <v>54</v>
      </c>
      <c r="C796" s="14" t="s">
        <v>9</v>
      </c>
      <c r="D796" s="80">
        <v>1.05</v>
      </c>
      <c r="E796" s="84">
        <f>E793*D796</f>
        <v>3.045</v>
      </c>
      <c r="F796" s="91"/>
      <c r="G796" s="90">
        <f t="shared" si="41"/>
        <v>0</v>
      </c>
    </row>
    <row r="797" spans="1:7" ht="15.75">
      <c r="A797" s="185"/>
      <c r="B797" s="16" t="s">
        <v>39</v>
      </c>
      <c r="C797" s="14" t="s">
        <v>6</v>
      </c>
      <c r="D797" s="80">
        <v>1.96</v>
      </c>
      <c r="E797" s="130">
        <f>E793*D797</f>
        <v>5.684</v>
      </c>
      <c r="F797" s="89"/>
      <c r="G797" s="90">
        <f t="shared" si="41"/>
        <v>0</v>
      </c>
    </row>
    <row r="798" spans="1:7" ht="15.75">
      <c r="A798" s="185"/>
      <c r="B798" s="16" t="s">
        <v>41</v>
      </c>
      <c r="C798" s="14" t="s">
        <v>11</v>
      </c>
      <c r="D798" s="80">
        <v>3.38</v>
      </c>
      <c r="E798" s="84">
        <f>E793*D798</f>
        <v>9.802</v>
      </c>
      <c r="F798" s="89"/>
      <c r="G798" s="90">
        <f t="shared" si="41"/>
        <v>0</v>
      </c>
    </row>
    <row r="799" spans="1:7" ht="15.75">
      <c r="A799" s="185"/>
      <c r="B799" s="16" t="s">
        <v>50</v>
      </c>
      <c r="C799" s="14" t="s">
        <v>6</v>
      </c>
      <c r="D799" s="80">
        <v>4.38</v>
      </c>
      <c r="E799" s="84">
        <f>E793*D799</f>
        <v>12.702</v>
      </c>
      <c r="F799" s="89"/>
      <c r="G799" s="90">
        <f t="shared" si="41"/>
        <v>0</v>
      </c>
    </row>
    <row r="800" spans="1:7" ht="15.75">
      <c r="A800" s="185"/>
      <c r="B800" s="16" t="s">
        <v>42</v>
      </c>
      <c r="C800" s="14" t="s">
        <v>6</v>
      </c>
      <c r="D800" s="80">
        <v>7.2</v>
      </c>
      <c r="E800" s="129">
        <f>E793*D800</f>
        <v>20.88</v>
      </c>
      <c r="F800" s="89"/>
      <c r="G800" s="90">
        <f t="shared" si="41"/>
        <v>0</v>
      </c>
    </row>
    <row r="801" spans="1:7" ht="16.5" thickBot="1">
      <c r="A801" s="186"/>
      <c r="B801" s="19" t="s">
        <v>43</v>
      </c>
      <c r="C801" s="18" t="s">
        <v>3</v>
      </c>
      <c r="D801" s="81">
        <v>3.44</v>
      </c>
      <c r="E801" s="85">
        <f>E793*D801</f>
        <v>9.976</v>
      </c>
      <c r="F801" s="92"/>
      <c r="G801" s="93">
        <f t="shared" si="41"/>
        <v>0</v>
      </c>
    </row>
    <row r="802" spans="1:7" ht="27.75" thickTop="1">
      <c r="A802" s="184">
        <v>2</v>
      </c>
      <c r="B802" s="103" t="s">
        <v>37</v>
      </c>
      <c r="C802" s="111" t="s">
        <v>30</v>
      </c>
      <c r="D802" s="112"/>
      <c r="E802" s="132">
        <v>5.67</v>
      </c>
      <c r="F802" s="116"/>
      <c r="G802" s="113">
        <f>G803+G804+G805+G806+G807+G808+G809+G810+G811+G812+G813+G814+G815</f>
        <v>0</v>
      </c>
    </row>
    <row r="803" spans="1:7" ht="15.75">
      <c r="A803" s="185"/>
      <c r="B803" s="16" t="s">
        <v>38</v>
      </c>
      <c r="C803" s="14" t="s">
        <v>4</v>
      </c>
      <c r="D803" s="80">
        <v>127</v>
      </c>
      <c r="E803" s="129">
        <f>E802*D803</f>
        <v>720.09</v>
      </c>
      <c r="F803" s="96"/>
      <c r="G803" s="83">
        <f aca="true" t="shared" si="42" ref="G803:G815">E803*F803</f>
        <v>0</v>
      </c>
    </row>
    <row r="804" spans="1:7" ht="15.75">
      <c r="A804" s="185"/>
      <c r="B804" s="16" t="s">
        <v>10</v>
      </c>
      <c r="C804" s="14" t="s">
        <v>3</v>
      </c>
      <c r="D804" s="80">
        <v>11.4</v>
      </c>
      <c r="E804" s="129">
        <f>E802*D804</f>
        <v>64.64</v>
      </c>
      <c r="F804" s="88"/>
      <c r="G804" s="83">
        <f t="shared" si="42"/>
        <v>0</v>
      </c>
    </row>
    <row r="805" spans="1:7" ht="15.75">
      <c r="A805" s="185"/>
      <c r="B805" s="16" t="s">
        <v>70</v>
      </c>
      <c r="C805" s="14" t="s">
        <v>9</v>
      </c>
      <c r="D805" s="94" t="s">
        <v>55</v>
      </c>
      <c r="E805" s="129">
        <v>6.9</v>
      </c>
      <c r="F805" s="96"/>
      <c r="G805" s="83">
        <f t="shared" si="42"/>
        <v>0</v>
      </c>
    </row>
    <row r="806" spans="1:7" ht="15.75">
      <c r="A806" s="185"/>
      <c r="B806" s="16" t="s">
        <v>71</v>
      </c>
      <c r="C806" s="14" t="s">
        <v>9</v>
      </c>
      <c r="D806" s="80" t="s">
        <v>55</v>
      </c>
      <c r="E806" s="129">
        <v>2.6</v>
      </c>
      <c r="F806" s="96"/>
      <c r="G806" s="83">
        <f t="shared" si="42"/>
        <v>0</v>
      </c>
    </row>
    <row r="807" spans="1:7" ht="15.75">
      <c r="A807" s="185"/>
      <c r="B807" s="16" t="s">
        <v>72</v>
      </c>
      <c r="C807" s="14" t="s">
        <v>9</v>
      </c>
      <c r="D807" s="80" t="s">
        <v>55</v>
      </c>
      <c r="E807" s="129">
        <v>1.9</v>
      </c>
      <c r="F807" s="96"/>
      <c r="G807" s="83">
        <f t="shared" si="42"/>
        <v>0</v>
      </c>
    </row>
    <row r="808" spans="1:7" ht="15.75">
      <c r="A808" s="185"/>
      <c r="B808" s="16" t="s">
        <v>73</v>
      </c>
      <c r="C808" s="14" t="s">
        <v>9</v>
      </c>
      <c r="D808" s="80" t="s">
        <v>55</v>
      </c>
      <c r="E808" s="129">
        <v>5.45</v>
      </c>
      <c r="F808" s="96"/>
      <c r="G808" s="83">
        <f t="shared" si="42"/>
        <v>0</v>
      </c>
    </row>
    <row r="809" spans="1:7" ht="15.75">
      <c r="A809" s="185"/>
      <c r="B809" s="16" t="s">
        <v>80</v>
      </c>
      <c r="C809" s="14" t="s">
        <v>9</v>
      </c>
      <c r="D809" s="80" t="s">
        <v>55</v>
      </c>
      <c r="E809" s="129">
        <v>1.35</v>
      </c>
      <c r="F809" s="96"/>
      <c r="G809" s="83">
        <f t="shared" si="42"/>
        <v>0</v>
      </c>
    </row>
    <row r="810" spans="1:7" ht="15.75">
      <c r="A810" s="185"/>
      <c r="B810" s="16" t="s">
        <v>91</v>
      </c>
      <c r="C810" s="14" t="s">
        <v>9</v>
      </c>
      <c r="D810" s="80" t="s">
        <v>55</v>
      </c>
      <c r="E810" s="129">
        <v>1.31</v>
      </c>
      <c r="F810" s="96"/>
      <c r="G810" s="83">
        <f t="shared" si="42"/>
        <v>0</v>
      </c>
    </row>
    <row r="811" spans="1:7" ht="15.75">
      <c r="A811" s="185"/>
      <c r="B811" s="16" t="s">
        <v>39</v>
      </c>
      <c r="C811" s="14" t="s">
        <v>6</v>
      </c>
      <c r="D811" s="80">
        <v>17.5</v>
      </c>
      <c r="E811" s="129">
        <f>E802*D811</f>
        <v>99.23</v>
      </c>
      <c r="F811" s="96"/>
      <c r="G811" s="83">
        <f t="shared" si="42"/>
        <v>0</v>
      </c>
    </row>
    <row r="812" spans="1:7" ht="15.75">
      <c r="A812" s="185"/>
      <c r="B812" s="16" t="s">
        <v>40</v>
      </c>
      <c r="C812" s="14" t="s">
        <v>6</v>
      </c>
      <c r="D812" s="80">
        <v>110</v>
      </c>
      <c r="E812" s="129">
        <f>E802*D812</f>
        <v>623.7</v>
      </c>
      <c r="F812" s="96"/>
      <c r="G812" s="83">
        <f t="shared" si="42"/>
        <v>0</v>
      </c>
    </row>
    <row r="813" spans="1:7" ht="15.75">
      <c r="A813" s="185"/>
      <c r="B813" s="16" t="s">
        <v>41</v>
      </c>
      <c r="C813" s="14" t="s">
        <v>11</v>
      </c>
      <c r="D813" s="80">
        <v>52.5</v>
      </c>
      <c r="E813" s="129">
        <f>E802*D813</f>
        <v>297.68</v>
      </c>
      <c r="F813" s="96"/>
      <c r="G813" s="83">
        <f t="shared" si="42"/>
        <v>0</v>
      </c>
    </row>
    <row r="814" spans="1:7" ht="15.75">
      <c r="A814" s="185"/>
      <c r="B814" s="16" t="s">
        <v>56</v>
      </c>
      <c r="C814" s="14" t="s">
        <v>6</v>
      </c>
      <c r="D814" s="80">
        <v>26</v>
      </c>
      <c r="E814" s="129">
        <f>E802*D814</f>
        <v>147.42</v>
      </c>
      <c r="F814" s="96"/>
      <c r="G814" s="83">
        <f t="shared" si="42"/>
        <v>0</v>
      </c>
    </row>
    <row r="815" spans="1:7" ht="16.5" thickBot="1">
      <c r="A815" s="186"/>
      <c r="B815" s="19" t="s">
        <v>43</v>
      </c>
      <c r="C815" s="18" t="s">
        <v>3</v>
      </c>
      <c r="D815" s="81">
        <v>7.94</v>
      </c>
      <c r="E815" s="161">
        <f>E802*D815</f>
        <v>45.02</v>
      </c>
      <c r="F815" s="97"/>
      <c r="G815" s="98">
        <f t="shared" si="42"/>
        <v>0</v>
      </c>
    </row>
    <row r="816" spans="1:7" ht="16.5" thickTop="1">
      <c r="A816" s="184">
        <v>3</v>
      </c>
      <c r="B816" s="119" t="s">
        <v>61</v>
      </c>
      <c r="C816" s="120" t="s">
        <v>30</v>
      </c>
      <c r="D816" s="117"/>
      <c r="E816" s="132">
        <v>5.67</v>
      </c>
      <c r="F816" s="114"/>
      <c r="G816" s="115">
        <f>G817+G818+G819+G820+G821+G822</f>
        <v>0</v>
      </c>
    </row>
    <row r="817" spans="1:7" ht="15.75">
      <c r="A817" s="185"/>
      <c r="B817" s="16" t="s">
        <v>38</v>
      </c>
      <c r="C817" s="14" t="s">
        <v>4</v>
      </c>
      <c r="D817" s="80">
        <v>3.03</v>
      </c>
      <c r="E817" s="129">
        <f>E816*D817</f>
        <v>17.18</v>
      </c>
      <c r="F817" s="86"/>
      <c r="G817" s="87">
        <f aca="true" t="shared" si="43" ref="G817:G822">E817*F817</f>
        <v>0</v>
      </c>
    </row>
    <row r="818" spans="1:7" ht="15.75">
      <c r="A818" s="185"/>
      <c r="B818" s="16" t="s">
        <v>5</v>
      </c>
      <c r="C818" s="14" t="s">
        <v>3</v>
      </c>
      <c r="D818" s="80">
        <v>0.41</v>
      </c>
      <c r="E818" s="130">
        <f>E816*D818</f>
        <v>2.325</v>
      </c>
      <c r="F818" s="99"/>
      <c r="G818" s="87">
        <f t="shared" si="43"/>
        <v>0</v>
      </c>
    </row>
    <row r="819" spans="1:7" ht="15.75">
      <c r="A819" s="185"/>
      <c r="B819" s="16" t="s">
        <v>51</v>
      </c>
      <c r="C819" s="14" t="s">
        <v>6</v>
      </c>
      <c r="D819" s="80">
        <v>23.1</v>
      </c>
      <c r="E819" s="129">
        <f>E816*D819</f>
        <v>130.98</v>
      </c>
      <c r="F819" s="86"/>
      <c r="G819" s="87">
        <f t="shared" si="43"/>
        <v>0</v>
      </c>
    </row>
    <row r="820" spans="1:7" ht="15.75">
      <c r="A820" s="185"/>
      <c r="B820" s="16" t="s">
        <v>52</v>
      </c>
      <c r="C820" s="14" t="s">
        <v>6</v>
      </c>
      <c r="D820" s="80">
        <v>5.8</v>
      </c>
      <c r="E820" s="129">
        <f>E816*D820</f>
        <v>32.89</v>
      </c>
      <c r="F820" s="86"/>
      <c r="G820" s="87">
        <f t="shared" si="43"/>
        <v>0</v>
      </c>
    </row>
    <row r="821" spans="1:7" ht="15.75">
      <c r="A821" s="185"/>
      <c r="B821" s="16" t="s">
        <v>53</v>
      </c>
      <c r="C821" s="14" t="s">
        <v>6</v>
      </c>
      <c r="D821" s="80">
        <v>3.5</v>
      </c>
      <c r="E821" s="129">
        <f>E816*D821</f>
        <v>19.85</v>
      </c>
      <c r="F821" s="86"/>
      <c r="G821" s="87">
        <f t="shared" si="43"/>
        <v>0</v>
      </c>
    </row>
    <row r="822" spans="1:7" ht="16.5" thickBot="1">
      <c r="A822" s="186"/>
      <c r="B822" s="19" t="s">
        <v>43</v>
      </c>
      <c r="C822" s="18" t="s">
        <v>3</v>
      </c>
      <c r="D822" s="81">
        <v>0.04</v>
      </c>
      <c r="E822" s="131">
        <f>E816*D822</f>
        <v>0.227</v>
      </c>
      <c r="F822" s="100"/>
      <c r="G822" s="101">
        <f t="shared" si="43"/>
        <v>0</v>
      </c>
    </row>
    <row r="823" spans="1:7" ht="16.5" thickTop="1">
      <c r="A823" s="184">
        <v>4</v>
      </c>
      <c r="B823" s="103" t="s">
        <v>62</v>
      </c>
      <c r="C823" s="111" t="s">
        <v>68</v>
      </c>
      <c r="D823" s="112"/>
      <c r="E823" s="132">
        <v>5.67</v>
      </c>
      <c r="F823" s="121"/>
      <c r="G823" s="158">
        <f>G824+G825+G826+G827+G828</f>
        <v>0</v>
      </c>
    </row>
    <row r="824" spans="1:7" ht="15.75">
      <c r="A824" s="185"/>
      <c r="B824" s="56" t="s">
        <v>38</v>
      </c>
      <c r="C824" s="14" t="s">
        <v>4</v>
      </c>
      <c r="D824" s="80">
        <v>83</v>
      </c>
      <c r="E824" s="134">
        <f>E823*D824</f>
        <v>470.61</v>
      </c>
      <c r="F824" s="15"/>
      <c r="G824" s="87">
        <f>E824*F824</f>
        <v>0</v>
      </c>
    </row>
    <row r="825" spans="1:7" ht="15.75">
      <c r="A825" s="185"/>
      <c r="B825" s="56" t="s">
        <v>5</v>
      </c>
      <c r="C825" s="14" t="s">
        <v>3</v>
      </c>
      <c r="D825" s="80">
        <v>0.41</v>
      </c>
      <c r="E825" s="135">
        <f>E823*D825</f>
        <v>2.325</v>
      </c>
      <c r="F825" s="17"/>
      <c r="G825" s="87">
        <f>E825*F825</f>
        <v>0</v>
      </c>
    </row>
    <row r="826" spans="1:7" ht="15.75">
      <c r="A826" s="185"/>
      <c r="B826" s="56" t="s">
        <v>74</v>
      </c>
      <c r="C826" s="14" t="s">
        <v>11</v>
      </c>
      <c r="D826" s="80">
        <v>115</v>
      </c>
      <c r="E826" s="133">
        <f>E823*D826</f>
        <v>652.05</v>
      </c>
      <c r="F826" s="17"/>
      <c r="G826" s="133">
        <f>E826*F826</f>
        <v>0</v>
      </c>
    </row>
    <row r="827" spans="1:7" ht="15.75">
      <c r="A827" s="185"/>
      <c r="B827" s="56" t="s">
        <v>86</v>
      </c>
      <c r="C827" s="14" t="s">
        <v>11</v>
      </c>
      <c r="D827" s="80" t="s">
        <v>55</v>
      </c>
      <c r="E827" s="133">
        <v>48</v>
      </c>
      <c r="F827" s="17"/>
      <c r="G827" s="133">
        <f>E827*F827</f>
        <v>0</v>
      </c>
    </row>
    <row r="828" spans="1:7" ht="16.5" thickBot="1">
      <c r="A828" s="186"/>
      <c r="B828" s="57" t="s">
        <v>43</v>
      </c>
      <c r="C828" s="18" t="s">
        <v>3</v>
      </c>
      <c r="D828" s="81">
        <v>7.8</v>
      </c>
      <c r="E828" s="136">
        <f>E823*D828</f>
        <v>44.23</v>
      </c>
      <c r="F828" s="20"/>
      <c r="G828" s="101">
        <f>E828*F828</f>
        <v>0</v>
      </c>
    </row>
    <row r="829" spans="1:7" ht="27.75" thickTop="1">
      <c r="A829" s="184">
        <v>5</v>
      </c>
      <c r="B829" s="147" t="s">
        <v>85</v>
      </c>
      <c r="C829" s="111" t="s">
        <v>75</v>
      </c>
      <c r="D829" s="117"/>
      <c r="E829" s="132">
        <v>0.24</v>
      </c>
      <c r="F829" s="114"/>
      <c r="G829" s="115">
        <f>G830+G831+G832+G833+G834+G835</f>
        <v>0</v>
      </c>
    </row>
    <row r="830" spans="1:7" ht="15.75">
      <c r="A830" s="185"/>
      <c r="B830" s="16" t="s">
        <v>25</v>
      </c>
      <c r="C830" s="14" t="s">
        <v>4</v>
      </c>
      <c r="D830" s="148">
        <v>101</v>
      </c>
      <c r="E830" s="134">
        <f>E829*D830</f>
        <v>24.24</v>
      </c>
      <c r="F830" s="149"/>
      <c r="G830" s="144">
        <f>F830*E830</f>
        <v>0</v>
      </c>
    </row>
    <row r="831" spans="1:7" ht="15.75">
      <c r="A831" s="185"/>
      <c r="B831" s="16" t="s">
        <v>76</v>
      </c>
      <c r="C831" s="14" t="s">
        <v>3</v>
      </c>
      <c r="D831" s="148">
        <v>2.7</v>
      </c>
      <c r="E831" s="134">
        <f>E829*D831</f>
        <v>0.65</v>
      </c>
      <c r="F831" s="150"/>
      <c r="G831" s="144">
        <f>F831*E831</f>
        <v>0</v>
      </c>
    </row>
    <row r="832" spans="1:7" ht="15.75">
      <c r="A832" s="185"/>
      <c r="B832" s="16" t="s">
        <v>81</v>
      </c>
      <c r="C832" s="14" t="s">
        <v>82</v>
      </c>
      <c r="D832" s="148">
        <v>4.1</v>
      </c>
      <c r="E832" s="134">
        <f>E829*D832</f>
        <v>0.98</v>
      </c>
      <c r="F832" s="150"/>
      <c r="G832" s="144">
        <f>E832*F832</f>
        <v>0</v>
      </c>
    </row>
    <row r="833" spans="1:7" ht="15.75">
      <c r="A833" s="185"/>
      <c r="B833" s="16" t="s">
        <v>83</v>
      </c>
      <c r="C833" s="14" t="s">
        <v>9</v>
      </c>
      <c r="D833" s="148">
        <v>2.12</v>
      </c>
      <c r="E833" s="134">
        <f>E829*D833</f>
        <v>0.51</v>
      </c>
      <c r="F833" s="150"/>
      <c r="G833" s="144">
        <f>E833*F833</f>
        <v>0</v>
      </c>
    </row>
    <row r="834" spans="1:7" ht="15.75">
      <c r="A834" s="185"/>
      <c r="B834" s="16" t="s">
        <v>84</v>
      </c>
      <c r="C834" s="14" t="s">
        <v>9</v>
      </c>
      <c r="D834" s="148">
        <v>0.26</v>
      </c>
      <c r="E834" s="134">
        <f>E829*D834</f>
        <v>0.06</v>
      </c>
      <c r="F834" s="150"/>
      <c r="G834" s="144">
        <f>E834*F834</f>
        <v>0</v>
      </c>
    </row>
    <row r="835" spans="1:7" ht="16.5" thickBot="1">
      <c r="A835" s="186"/>
      <c r="B835" s="19" t="s">
        <v>43</v>
      </c>
      <c r="C835" s="18" t="s">
        <v>9</v>
      </c>
      <c r="D835" s="151">
        <v>0.3</v>
      </c>
      <c r="E835" s="152">
        <f>E829*D835</f>
        <v>0.072</v>
      </c>
      <c r="F835" s="153"/>
      <c r="G835" s="145">
        <f>F835*E835</f>
        <v>0</v>
      </c>
    </row>
    <row r="836" spans="1:7" ht="16.5" thickTop="1">
      <c r="A836" s="184">
        <v>6</v>
      </c>
      <c r="B836" s="103" t="s">
        <v>57</v>
      </c>
      <c r="C836" s="111" t="s">
        <v>7</v>
      </c>
      <c r="D836" s="112"/>
      <c r="E836" s="113">
        <v>2</v>
      </c>
      <c r="F836" s="114"/>
      <c r="G836" s="115">
        <f>G837+G838+G839+G840+G841</f>
        <v>0</v>
      </c>
    </row>
    <row r="837" spans="1:7" ht="15.75">
      <c r="A837" s="185"/>
      <c r="B837" s="16" t="s">
        <v>38</v>
      </c>
      <c r="C837" s="14" t="s">
        <v>4</v>
      </c>
      <c r="D837" s="80">
        <v>6.03</v>
      </c>
      <c r="E837" s="134">
        <f>E836*D837</f>
        <v>12.06</v>
      </c>
      <c r="F837" s="96"/>
      <c r="G837" s="83">
        <f>E837*F837</f>
        <v>0</v>
      </c>
    </row>
    <row r="838" spans="1:7" ht="15.75">
      <c r="A838" s="185"/>
      <c r="B838" s="16" t="s">
        <v>10</v>
      </c>
      <c r="C838" s="14" t="s">
        <v>3</v>
      </c>
      <c r="D838" s="80">
        <v>0.33</v>
      </c>
      <c r="E838" s="134">
        <f>E836*D838</f>
        <v>0.66</v>
      </c>
      <c r="F838" s="88"/>
      <c r="G838" s="83">
        <f>E838*F838</f>
        <v>0</v>
      </c>
    </row>
    <row r="839" spans="1:7" ht="27">
      <c r="A839" s="185"/>
      <c r="B839" s="35" t="s">
        <v>58</v>
      </c>
      <c r="C839" s="14" t="s">
        <v>59</v>
      </c>
      <c r="D839" s="94" t="s">
        <v>55</v>
      </c>
      <c r="E839" s="129">
        <v>1.28</v>
      </c>
      <c r="F839" s="95"/>
      <c r="G839" s="82">
        <f>E839*F839</f>
        <v>0</v>
      </c>
    </row>
    <row r="840" spans="1:7" ht="15.75">
      <c r="A840" s="185"/>
      <c r="B840" s="16" t="s">
        <v>60</v>
      </c>
      <c r="C840" s="14" t="s">
        <v>9</v>
      </c>
      <c r="D840" s="80">
        <v>0.06</v>
      </c>
      <c r="E840" s="134">
        <f>E836*D840</f>
        <v>0.12</v>
      </c>
      <c r="F840" s="96"/>
      <c r="G840" s="83">
        <f>E840*F840</f>
        <v>0</v>
      </c>
    </row>
    <row r="841" spans="1:7" ht="16.5" thickBot="1">
      <c r="A841" s="186"/>
      <c r="B841" s="19" t="s">
        <v>43</v>
      </c>
      <c r="C841" s="18" t="s">
        <v>3</v>
      </c>
      <c r="D841" s="81">
        <v>0.5</v>
      </c>
      <c r="E841" s="136">
        <f>E836*D841</f>
        <v>1</v>
      </c>
      <c r="F841" s="97"/>
      <c r="G841" s="98">
        <f>E841*F841</f>
        <v>0</v>
      </c>
    </row>
    <row r="842" spans="1:7" ht="41.25" thickTop="1">
      <c r="A842" s="184">
        <v>7</v>
      </c>
      <c r="B842" s="118" t="s">
        <v>44</v>
      </c>
      <c r="C842" s="155" t="s">
        <v>34</v>
      </c>
      <c r="D842" s="114"/>
      <c r="E842" s="114">
        <v>2.69</v>
      </c>
      <c r="F842" s="114"/>
      <c r="G842" s="115">
        <f>G843+G844+G845+G846+G847+G848</f>
        <v>0</v>
      </c>
    </row>
    <row r="843" spans="1:7" ht="15.75">
      <c r="A843" s="185"/>
      <c r="B843" s="16" t="s">
        <v>25</v>
      </c>
      <c r="C843" s="15" t="s">
        <v>4</v>
      </c>
      <c r="D843" s="86">
        <v>28.6</v>
      </c>
      <c r="E843" s="86">
        <f>E842*D843</f>
        <v>76.93</v>
      </c>
      <c r="F843" s="86"/>
      <c r="G843" s="87">
        <f aca="true" t="shared" si="44" ref="G843:G848">E843*F843</f>
        <v>0</v>
      </c>
    </row>
    <row r="844" spans="1:7" ht="15.75">
      <c r="A844" s="185"/>
      <c r="B844" s="16" t="s">
        <v>10</v>
      </c>
      <c r="C844" s="15" t="s">
        <v>3</v>
      </c>
      <c r="D844" s="86">
        <v>0.41</v>
      </c>
      <c r="E844" s="86">
        <f>E842*D844</f>
        <v>1.1</v>
      </c>
      <c r="F844" s="86"/>
      <c r="G844" s="87">
        <f t="shared" si="44"/>
        <v>0</v>
      </c>
    </row>
    <row r="845" spans="1:7" ht="15.75">
      <c r="A845" s="185"/>
      <c r="B845" s="16" t="s">
        <v>90</v>
      </c>
      <c r="C845" s="15" t="s">
        <v>31</v>
      </c>
      <c r="D845" s="86" t="s">
        <v>55</v>
      </c>
      <c r="E845" s="86">
        <v>109</v>
      </c>
      <c r="F845" s="86"/>
      <c r="G845" s="87">
        <f t="shared" si="44"/>
        <v>0</v>
      </c>
    </row>
    <row r="846" spans="1:7" ht="15.75">
      <c r="A846" s="185"/>
      <c r="B846" s="16" t="s">
        <v>32</v>
      </c>
      <c r="C846" s="15" t="s">
        <v>31</v>
      </c>
      <c r="D846" s="86" t="s">
        <v>55</v>
      </c>
      <c r="E846" s="86">
        <v>160</v>
      </c>
      <c r="F846" s="86"/>
      <c r="G846" s="87">
        <f t="shared" si="44"/>
        <v>0</v>
      </c>
    </row>
    <row r="847" spans="1:7" ht="15.75">
      <c r="A847" s="185"/>
      <c r="B847" s="16" t="s">
        <v>33</v>
      </c>
      <c r="C847" s="15" t="s">
        <v>24</v>
      </c>
      <c r="D847" s="86" t="s">
        <v>55</v>
      </c>
      <c r="E847" s="86">
        <v>10</v>
      </c>
      <c r="F847" s="86"/>
      <c r="G847" s="87">
        <f t="shared" si="44"/>
        <v>0</v>
      </c>
    </row>
    <row r="848" spans="1:7" ht="16.5" thickBot="1">
      <c r="A848" s="186"/>
      <c r="B848" s="19" t="s">
        <v>47</v>
      </c>
      <c r="C848" s="20" t="s">
        <v>24</v>
      </c>
      <c r="D848" s="100" t="s">
        <v>55</v>
      </c>
      <c r="E848" s="100">
        <v>545</v>
      </c>
      <c r="F848" s="100"/>
      <c r="G848" s="101">
        <f t="shared" si="44"/>
        <v>0</v>
      </c>
    </row>
    <row r="849" spans="1:9" ht="17.25" thickBot="1" thickTop="1">
      <c r="A849" s="30">
        <v>8</v>
      </c>
      <c r="B849" s="123" t="s">
        <v>23</v>
      </c>
      <c r="C849" s="124"/>
      <c r="D849" s="125"/>
      <c r="E849" s="126"/>
      <c r="F849" s="122"/>
      <c r="G849" s="127">
        <v>0</v>
      </c>
      <c r="I849" s="146"/>
    </row>
    <row r="850" spans="1:7" ht="17.25" thickBot="1" thickTop="1">
      <c r="A850" s="41"/>
      <c r="B850" s="11" t="s">
        <v>28</v>
      </c>
      <c r="C850" s="11"/>
      <c r="D850" s="11"/>
      <c r="E850" s="11"/>
      <c r="F850" s="11"/>
      <c r="G850" s="42">
        <f>G793+G802+G816+G823+G829+G836+G842+G849</f>
        <v>0</v>
      </c>
    </row>
    <row r="851" spans="1:7" ht="17.25" thickBot="1" thickTop="1">
      <c r="A851" s="41"/>
      <c r="B851" s="11" t="s">
        <v>29</v>
      </c>
      <c r="C851" s="11"/>
      <c r="D851" s="11"/>
      <c r="E851" s="11"/>
      <c r="F851" s="11"/>
      <c r="G851" s="42">
        <f>G791+G850</f>
        <v>0</v>
      </c>
    </row>
    <row r="852" spans="1:7" ht="17.25" thickBot="1" thickTop="1">
      <c r="A852" s="41"/>
      <c r="B852" s="11" t="s">
        <v>145</v>
      </c>
      <c r="C852" s="43">
        <v>0.1</v>
      </c>
      <c r="D852" s="11"/>
      <c r="E852" s="11"/>
      <c r="F852" s="11"/>
      <c r="G852" s="42">
        <f>G851*C852</f>
        <v>0</v>
      </c>
    </row>
    <row r="853" spans="1:7" ht="17.25" thickBot="1" thickTop="1">
      <c r="A853" s="41"/>
      <c r="B853" s="11" t="s">
        <v>2</v>
      </c>
      <c r="C853" s="43"/>
      <c r="D853" s="11"/>
      <c r="E853" s="11"/>
      <c r="F853" s="11"/>
      <c r="G853" s="42">
        <f>SUM(G851:G852)</f>
        <v>0</v>
      </c>
    </row>
    <row r="854" spans="1:7" ht="17.25" thickBot="1" thickTop="1">
      <c r="A854" s="41"/>
      <c r="B854" s="11" t="s">
        <v>146</v>
      </c>
      <c r="C854" s="43">
        <v>0.08</v>
      </c>
      <c r="D854" s="11"/>
      <c r="E854" s="11"/>
      <c r="F854" s="11"/>
      <c r="G854" s="42">
        <f>G853*C854</f>
        <v>0</v>
      </c>
    </row>
    <row r="855" spans="1:7" ht="17.25" thickBot="1" thickTop="1">
      <c r="A855" s="41"/>
      <c r="B855" s="11" t="s">
        <v>8</v>
      </c>
      <c r="C855" s="11"/>
      <c r="D855" s="11"/>
      <c r="E855" s="11"/>
      <c r="F855" s="11"/>
      <c r="G855" s="42">
        <f>SUM(G853:G854)</f>
        <v>0</v>
      </c>
    </row>
    <row r="856" spans="1:7" ht="17.25" thickBot="1" thickTop="1">
      <c r="A856" s="183" t="s">
        <v>98</v>
      </c>
      <c r="B856" s="183"/>
      <c r="C856" s="183"/>
      <c r="D856" s="183"/>
      <c r="E856" s="183"/>
      <c r="F856" s="183"/>
      <c r="G856" s="183"/>
    </row>
    <row r="857" spans="1:7" ht="22.5" customHeight="1" thickTop="1">
      <c r="A857" s="188" t="s">
        <v>18</v>
      </c>
      <c r="B857" s="190" t="s">
        <v>0</v>
      </c>
      <c r="C857" s="192" t="s">
        <v>1</v>
      </c>
      <c r="D857" s="194" t="s">
        <v>12</v>
      </c>
      <c r="E857" s="194"/>
      <c r="F857" s="195" t="s">
        <v>13</v>
      </c>
      <c r="G857" s="196"/>
    </row>
    <row r="858" spans="1:7" ht="57" thickBot="1">
      <c r="A858" s="189"/>
      <c r="B858" s="191"/>
      <c r="C858" s="193"/>
      <c r="D858" s="26" t="s">
        <v>16</v>
      </c>
      <c r="E858" s="10" t="s">
        <v>15</v>
      </c>
      <c r="F858" s="10" t="s">
        <v>14</v>
      </c>
      <c r="G858" s="28" t="s">
        <v>15</v>
      </c>
    </row>
    <row r="859" spans="1:7" ht="17.25" thickBot="1" thickTop="1">
      <c r="A859" s="5">
        <v>1</v>
      </c>
      <c r="B859" s="156">
        <v>2</v>
      </c>
      <c r="C859" s="6">
        <v>3</v>
      </c>
      <c r="D859" s="8">
        <v>4</v>
      </c>
      <c r="E859" s="7">
        <v>5</v>
      </c>
      <c r="F859" s="8">
        <v>6</v>
      </c>
      <c r="G859" s="29">
        <v>7</v>
      </c>
    </row>
    <row r="860" spans="1:7" ht="17.25" thickBot="1" thickTop="1">
      <c r="A860" s="34"/>
      <c r="B860" s="40" t="s">
        <v>26</v>
      </c>
      <c r="C860" s="33"/>
      <c r="D860" s="36"/>
      <c r="E860" s="37"/>
      <c r="F860" s="36"/>
      <c r="G860" s="38"/>
    </row>
    <row r="861" spans="1:7" ht="16.5" thickTop="1">
      <c r="A861" s="184">
        <v>1</v>
      </c>
      <c r="B861" s="103" t="s">
        <v>79</v>
      </c>
      <c r="C861" s="102" t="s">
        <v>66</v>
      </c>
      <c r="D861" s="104"/>
      <c r="E861" s="105">
        <v>2.73</v>
      </c>
      <c r="F861" s="104"/>
      <c r="G861" s="105">
        <f>G862+G863</f>
        <v>0</v>
      </c>
    </row>
    <row r="862" spans="1:7" ht="15.75">
      <c r="A862" s="187"/>
      <c r="B862" s="77" t="s">
        <v>25</v>
      </c>
      <c r="C862" s="72" t="s">
        <v>4</v>
      </c>
      <c r="D862" s="78">
        <v>8.2</v>
      </c>
      <c r="E862" s="73">
        <f>E861*D862</f>
        <v>22.39</v>
      </c>
      <c r="F862" s="78"/>
      <c r="G862" s="73">
        <f>E862*F862</f>
        <v>0</v>
      </c>
    </row>
    <row r="863" spans="1:7" ht="16.5" thickBot="1">
      <c r="A863" s="186"/>
      <c r="B863" s="76" t="s">
        <v>5</v>
      </c>
      <c r="C863" s="74" t="s">
        <v>3</v>
      </c>
      <c r="D863" s="75">
        <v>0.5</v>
      </c>
      <c r="E863" s="67">
        <f>E861*D863</f>
        <v>1.37</v>
      </c>
      <c r="F863" s="75"/>
      <c r="G863" s="67">
        <f>F863*E863</f>
        <v>0</v>
      </c>
    </row>
    <row r="864" spans="1:7" ht="27.75" thickTop="1">
      <c r="A864" s="184">
        <v>2</v>
      </c>
      <c r="B864" s="103" t="s">
        <v>87</v>
      </c>
      <c r="C864" s="102" t="s">
        <v>66</v>
      </c>
      <c r="D864" s="104"/>
      <c r="E864" s="105">
        <v>2.73</v>
      </c>
      <c r="F864" s="104"/>
      <c r="G864" s="105">
        <f>G865+G866</f>
        <v>0</v>
      </c>
    </row>
    <row r="865" spans="1:7" ht="15.75">
      <c r="A865" s="185"/>
      <c r="B865" s="77" t="s">
        <v>25</v>
      </c>
      <c r="C865" s="72" t="s">
        <v>4</v>
      </c>
      <c r="D865" s="78">
        <v>110</v>
      </c>
      <c r="E865" s="73">
        <f>E864*D865</f>
        <v>300.3</v>
      </c>
      <c r="F865" s="78"/>
      <c r="G865" s="73">
        <f>E865*F865</f>
        <v>0</v>
      </c>
    </row>
    <row r="866" spans="1:7" ht="16.5" thickBot="1">
      <c r="A866" s="186"/>
      <c r="B866" s="76" t="s">
        <v>5</v>
      </c>
      <c r="C866" s="74" t="s">
        <v>3</v>
      </c>
      <c r="D866" s="75">
        <v>10.3</v>
      </c>
      <c r="E866" s="67">
        <f>E864*D866</f>
        <v>28.12</v>
      </c>
      <c r="F866" s="75"/>
      <c r="G866" s="67">
        <f>F866*E866</f>
        <v>0</v>
      </c>
    </row>
    <row r="867" spans="1:7" ht="27.75" thickTop="1">
      <c r="A867" s="184">
        <v>3</v>
      </c>
      <c r="B867" s="128" t="s">
        <v>69</v>
      </c>
      <c r="C867" s="106" t="s">
        <v>67</v>
      </c>
      <c r="D867" s="104"/>
      <c r="E867" s="105">
        <v>8</v>
      </c>
      <c r="F867" s="104"/>
      <c r="G867" s="105">
        <f>SUM(G868)</f>
        <v>0</v>
      </c>
    </row>
    <row r="868" spans="1:7" ht="16.5" thickBot="1">
      <c r="A868" s="186"/>
      <c r="B868" s="76" t="s">
        <v>36</v>
      </c>
      <c r="C868" s="79" t="s">
        <v>4</v>
      </c>
      <c r="D868" s="75">
        <v>2.13</v>
      </c>
      <c r="E868" s="67">
        <f>D868*E867</f>
        <v>17.04</v>
      </c>
      <c r="F868" s="75"/>
      <c r="G868" s="67">
        <f>F868*E868</f>
        <v>0</v>
      </c>
    </row>
    <row r="869" spans="1:7" ht="17.25" thickBot="1" thickTop="1">
      <c r="A869" s="46">
        <v>4</v>
      </c>
      <c r="B869" s="107" t="s">
        <v>65</v>
      </c>
      <c r="C869" s="108" t="s">
        <v>35</v>
      </c>
      <c r="D869" s="70"/>
      <c r="E869" s="109">
        <v>5</v>
      </c>
      <c r="F869" s="110"/>
      <c r="G869" s="109">
        <f>F869*E869</f>
        <v>0</v>
      </c>
    </row>
    <row r="870" spans="1:7" ht="17.25" thickBot="1" thickTop="1">
      <c r="A870" s="46"/>
      <c r="B870" s="11" t="s">
        <v>27</v>
      </c>
      <c r="C870" s="11"/>
      <c r="D870" s="11"/>
      <c r="E870" s="11"/>
      <c r="F870" s="11"/>
      <c r="G870" s="157">
        <f>G861+G864+G867+G869</f>
        <v>0</v>
      </c>
    </row>
    <row r="871" spans="1:7" ht="17.25" thickBot="1" thickTop="1">
      <c r="A871" s="46"/>
      <c r="B871" s="71" t="s">
        <v>46</v>
      </c>
      <c r="C871" s="66"/>
      <c r="D871" s="68"/>
      <c r="E871" s="69"/>
      <c r="F871" s="68"/>
      <c r="G871" s="69"/>
    </row>
    <row r="872" spans="1:7" ht="16.5" thickTop="1">
      <c r="A872" s="184">
        <v>1</v>
      </c>
      <c r="B872" s="103" t="s">
        <v>49</v>
      </c>
      <c r="C872" s="111" t="s">
        <v>9</v>
      </c>
      <c r="D872" s="112"/>
      <c r="E872" s="113">
        <v>1</v>
      </c>
      <c r="F872" s="114"/>
      <c r="G872" s="115">
        <f>G873+G874+G875+G876+G877+G878+G879+G880</f>
        <v>0</v>
      </c>
    </row>
    <row r="873" spans="1:7" ht="15.75">
      <c r="A873" s="185"/>
      <c r="B873" s="16" t="s">
        <v>38</v>
      </c>
      <c r="C873" s="14" t="s">
        <v>4</v>
      </c>
      <c r="D873" s="80">
        <v>23.8</v>
      </c>
      <c r="E873" s="83">
        <f>E872*D873</f>
        <v>23.8</v>
      </c>
      <c r="F873" s="89"/>
      <c r="G873" s="90">
        <f aca="true" t="shared" si="45" ref="G873:G880">E873*F873</f>
        <v>0</v>
      </c>
    </row>
    <row r="874" spans="1:7" ht="15.75">
      <c r="A874" s="185"/>
      <c r="B874" s="16" t="s">
        <v>10</v>
      </c>
      <c r="C874" s="14" t="s">
        <v>3</v>
      </c>
      <c r="D874" s="80">
        <v>2.1</v>
      </c>
      <c r="E874" s="133">
        <f>E872*D874</f>
        <v>2.1</v>
      </c>
      <c r="F874" s="91"/>
      <c r="G874" s="90">
        <f t="shared" si="45"/>
        <v>0</v>
      </c>
    </row>
    <row r="875" spans="1:7" ht="15.75">
      <c r="A875" s="185"/>
      <c r="B875" s="16" t="s">
        <v>54</v>
      </c>
      <c r="C875" s="14" t="s">
        <v>9</v>
      </c>
      <c r="D875" s="80">
        <v>1.05</v>
      </c>
      <c r="E875" s="133">
        <f>E872*D875</f>
        <v>1.05</v>
      </c>
      <c r="F875" s="91"/>
      <c r="G875" s="90">
        <f t="shared" si="45"/>
        <v>0</v>
      </c>
    </row>
    <row r="876" spans="1:7" ht="15.75">
      <c r="A876" s="185"/>
      <c r="B876" s="16" t="s">
        <v>39</v>
      </c>
      <c r="C876" s="14" t="s">
        <v>6</v>
      </c>
      <c r="D876" s="80">
        <v>1.96</v>
      </c>
      <c r="E876" s="133">
        <f>E872*D876</f>
        <v>1.96</v>
      </c>
      <c r="F876" s="89"/>
      <c r="G876" s="90">
        <f t="shared" si="45"/>
        <v>0</v>
      </c>
    </row>
    <row r="877" spans="1:7" ht="15.75">
      <c r="A877" s="185"/>
      <c r="B877" s="16" t="s">
        <v>41</v>
      </c>
      <c r="C877" s="14" t="s">
        <v>11</v>
      </c>
      <c r="D877" s="80">
        <v>3.38</v>
      </c>
      <c r="E877" s="133">
        <f>E872*D877</f>
        <v>3.38</v>
      </c>
      <c r="F877" s="89"/>
      <c r="G877" s="90">
        <f t="shared" si="45"/>
        <v>0</v>
      </c>
    </row>
    <row r="878" spans="1:7" ht="15.75">
      <c r="A878" s="185"/>
      <c r="B878" s="16" t="s">
        <v>50</v>
      </c>
      <c r="C878" s="14" t="s">
        <v>6</v>
      </c>
      <c r="D878" s="80">
        <v>4.38</v>
      </c>
      <c r="E878" s="133">
        <f>E872*D878</f>
        <v>4.38</v>
      </c>
      <c r="F878" s="89"/>
      <c r="G878" s="90">
        <f t="shared" si="45"/>
        <v>0</v>
      </c>
    </row>
    <row r="879" spans="1:7" ht="15.75">
      <c r="A879" s="185"/>
      <c r="B879" s="16" t="s">
        <v>42</v>
      </c>
      <c r="C879" s="14" t="s">
        <v>6</v>
      </c>
      <c r="D879" s="80">
        <v>7.2</v>
      </c>
      <c r="E879" s="133">
        <f>E872*D879</f>
        <v>7.2</v>
      </c>
      <c r="F879" s="89"/>
      <c r="G879" s="90">
        <f t="shared" si="45"/>
        <v>0</v>
      </c>
    </row>
    <row r="880" spans="1:7" ht="16.5" thickBot="1">
      <c r="A880" s="186"/>
      <c r="B880" s="19" t="s">
        <v>43</v>
      </c>
      <c r="C880" s="18" t="s">
        <v>3</v>
      </c>
      <c r="D880" s="81">
        <v>3.44</v>
      </c>
      <c r="E880" s="162">
        <f>E872*D880</f>
        <v>3.44</v>
      </c>
      <c r="F880" s="92"/>
      <c r="G880" s="93">
        <f t="shared" si="45"/>
        <v>0</v>
      </c>
    </row>
    <row r="881" spans="1:7" ht="27.75" thickTop="1">
      <c r="A881" s="184">
        <v>2</v>
      </c>
      <c r="B881" s="103" t="s">
        <v>37</v>
      </c>
      <c r="C881" s="111" t="s">
        <v>30</v>
      </c>
      <c r="D881" s="112"/>
      <c r="E881" s="132">
        <v>2.73</v>
      </c>
      <c r="F881" s="116"/>
      <c r="G881" s="113">
        <f>G882+G883+G884+G885+G886+G887+G888+G889+G890+G891+G892+G893+G894+G895</f>
        <v>0</v>
      </c>
    </row>
    <row r="882" spans="1:7" ht="15.75">
      <c r="A882" s="185"/>
      <c r="B882" s="16" t="s">
        <v>38</v>
      </c>
      <c r="C882" s="14" t="s">
        <v>4</v>
      </c>
      <c r="D882" s="80">
        <v>127</v>
      </c>
      <c r="E882" s="129">
        <f>E881*D882</f>
        <v>346.71</v>
      </c>
      <c r="F882" s="96"/>
      <c r="G882" s="83">
        <f aca="true" t="shared" si="46" ref="G882:G895">E882*F882</f>
        <v>0</v>
      </c>
    </row>
    <row r="883" spans="1:7" ht="15.75">
      <c r="A883" s="185"/>
      <c r="B883" s="16" t="s">
        <v>10</v>
      </c>
      <c r="C883" s="14" t="s">
        <v>3</v>
      </c>
      <c r="D883" s="80">
        <v>11.4</v>
      </c>
      <c r="E883" s="129">
        <f>E881*D883</f>
        <v>31.12</v>
      </c>
      <c r="F883" s="88"/>
      <c r="G883" s="83">
        <f t="shared" si="46"/>
        <v>0</v>
      </c>
    </row>
    <row r="884" spans="1:7" ht="15.75">
      <c r="A884" s="185"/>
      <c r="B884" s="16" t="s">
        <v>70</v>
      </c>
      <c r="C884" s="14" t="s">
        <v>9</v>
      </c>
      <c r="D884" s="94" t="s">
        <v>55</v>
      </c>
      <c r="E884" s="129">
        <v>2.75</v>
      </c>
      <c r="F884" s="96"/>
      <c r="G884" s="83">
        <f t="shared" si="46"/>
        <v>0</v>
      </c>
    </row>
    <row r="885" spans="1:7" ht="15.75">
      <c r="A885" s="185"/>
      <c r="B885" s="16" t="s">
        <v>71</v>
      </c>
      <c r="C885" s="14" t="s">
        <v>9</v>
      </c>
      <c r="D885" s="80" t="s">
        <v>55</v>
      </c>
      <c r="E885" s="129">
        <v>1.45</v>
      </c>
      <c r="F885" s="96"/>
      <c r="G885" s="83">
        <f t="shared" si="46"/>
        <v>0</v>
      </c>
    </row>
    <row r="886" spans="1:7" ht="15.75">
      <c r="A886" s="185"/>
      <c r="B886" s="16" t="s">
        <v>72</v>
      </c>
      <c r="C886" s="14" t="s">
        <v>9</v>
      </c>
      <c r="D886" s="80" t="s">
        <v>55</v>
      </c>
      <c r="E886" s="129">
        <v>1.14</v>
      </c>
      <c r="F886" s="96"/>
      <c r="G886" s="83">
        <f t="shared" si="46"/>
        <v>0</v>
      </c>
    </row>
    <row r="887" spans="1:7" ht="15.75">
      <c r="A887" s="185"/>
      <c r="B887" s="16" t="s">
        <v>73</v>
      </c>
      <c r="C887" s="14" t="s">
        <v>9</v>
      </c>
      <c r="D887" s="80" t="s">
        <v>55</v>
      </c>
      <c r="E887" s="129">
        <v>2.65</v>
      </c>
      <c r="F887" s="96"/>
      <c r="G887" s="83">
        <f t="shared" si="46"/>
        <v>0</v>
      </c>
    </row>
    <row r="888" spans="1:7" ht="15.75">
      <c r="A888" s="185"/>
      <c r="B888" s="16" t="s">
        <v>80</v>
      </c>
      <c r="C888" s="14" t="s">
        <v>9</v>
      </c>
      <c r="D888" s="80" t="s">
        <v>55</v>
      </c>
      <c r="E888" s="129">
        <v>5.5</v>
      </c>
      <c r="F888" s="96"/>
      <c r="G888" s="83">
        <f t="shared" si="46"/>
        <v>0</v>
      </c>
    </row>
    <row r="889" spans="1:7" ht="15.75">
      <c r="A889" s="185"/>
      <c r="B889" s="16" t="s">
        <v>92</v>
      </c>
      <c r="C889" s="14" t="s">
        <v>9</v>
      </c>
      <c r="D889" s="80" t="s">
        <v>55</v>
      </c>
      <c r="E889" s="129">
        <v>0.85</v>
      </c>
      <c r="F889" s="96"/>
      <c r="G889" s="83">
        <f t="shared" si="46"/>
        <v>0</v>
      </c>
    </row>
    <row r="890" spans="1:7" ht="15.75">
      <c r="A890" s="185"/>
      <c r="B890" s="16" t="s">
        <v>91</v>
      </c>
      <c r="C890" s="14" t="s">
        <v>9</v>
      </c>
      <c r="D890" s="80" t="s">
        <v>55</v>
      </c>
      <c r="E890" s="129">
        <v>0.59</v>
      </c>
      <c r="F890" s="96"/>
      <c r="G890" s="83">
        <f t="shared" si="46"/>
        <v>0</v>
      </c>
    </row>
    <row r="891" spans="1:7" ht="15.75">
      <c r="A891" s="185"/>
      <c r="B891" s="16" t="s">
        <v>39</v>
      </c>
      <c r="C891" s="14" t="s">
        <v>6</v>
      </c>
      <c r="D891" s="80">
        <v>17.5</v>
      </c>
      <c r="E891" s="129">
        <f>E881*D891</f>
        <v>47.78</v>
      </c>
      <c r="F891" s="96"/>
      <c r="G891" s="83">
        <f t="shared" si="46"/>
        <v>0</v>
      </c>
    </row>
    <row r="892" spans="1:7" ht="15.75">
      <c r="A892" s="185"/>
      <c r="B892" s="16" t="s">
        <v>40</v>
      </c>
      <c r="C892" s="14" t="s">
        <v>6</v>
      </c>
      <c r="D892" s="80">
        <v>110</v>
      </c>
      <c r="E892" s="129">
        <f>E881*D892</f>
        <v>300.3</v>
      </c>
      <c r="F892" s="96"/>
      <c r="G892" s="83">
        <f t="shared" si="46"/>
        <v>0</v>
      </c>
    </row>
    <row r="893" spans="1:7" ht="15.75">
      <c r="A893" s="185"/>
      <c r="B893" s="16" t="s">
        <v>41</v>
      </c>
      <c r="C893" s="14" t="s">
        <v>11</v>
      </c>
      <c r="D893" s="80">
        <v>52.5</v>
      </c>
      <c r="E893" s="129">
        <f>E881*D893</f>
        <v>143.33</v>
      </c>
      <c r="F893" s="96"/>
      <c r="G893" s="83">
        <f t="shared" si="46"/>
        <v>0</v>
      </c>
    </row>
    <row r="894" spans="1:7" ht="15.75">
      <c r="A894" s="185"/>
      <c r="B894" s="16" t="s">
        <v>56</v>
      </c>
      <c r="C894" s="14" t="s">
        <v>6</v>
      </c>
      <c r="D894" s="80">
        <v>26</v>
      </c>
      <c r="E894" s="129">
        <f>E881*D894</f>
        <v>70.98</v>
      </c>
      <c r="F894" s="96"/>
      <c r="G894" s="83">
        <f t="shared" si="46"/>
        <v>0</v>
      </c>
    </row>
    <row r="895" spans="1:7" ht="16.5" thickBot="1">
      <c r="A895" s="186"/>
      <c r="B895" s="19" t="s">
        <v>43</v>
      </c>
      <c r="C895" s="18" t="s">
        <v>3</v>
      </c>
      <c r="D895" s="81">
        <v>7.94</v>
      </c>
      <c r="E895" s="131">
        <f>E881*D895</f>
        <v>21.676</v>
      </c>
      <c r="F895" s="97"/>
      <c r="G895" s="98">
        <f t="shared" si="46"/>
        <v>0</v>
      </c>
    </row>
    <row r="896" spans="1:7" ht="16.5" thickTop="1">
      <c r="A896" s="184">
        <v>3</v>
      </c>
      <c r="B896" s="119" t="s">
        <v>61</v>
      </c>
      <c r="C896" s="120" t="s">
        <v>30</v>
      </c>
      <c r="D896" s="117"/>
      <c r="E896" s="132">
        <v>2.73</v>
      </c>
      <c r="F896" s="114"/>
      <c r="G896" s="115">
        <f>G897+G898+G899+G900+G901+G902</f>
        <v>0</v>
      </c>
    </row>
    <row r="897" spans="1:7" ht="15.75">
      <c r="A897" s="185"/>
      <c r="B897" s="16" t="s">
        <v>38</v>
      </c>
      <c r="C897" s="14" t="s">
        <v>4</v>
      </c>
      <c r="D897" s="80">
        <v>3.03</v>
      </c>
      <c r="E897" s="130">
        <f>E896*D897</f>
        <v>8.272</v>
      </c>
      <c r="F897" s="86"/>
      <c r="G897" s="87">
        <f aca="true" t="shared" si="47" ref="G897:G902">E897*F897</f>
        <v>0</v>
      </c>
    </row>
    <row r="898" spans="1:7" ht="15.75">
      <c r="A898" s="185"/>
      <c r="B898" s="16" t="s">
        <v>5</v>
      </c>
      <c r="C898" s="14" t="s">
        <v>3</v>
      </c>
      <c r="D898" s="80">
        <v>0.41</v>
      </c>
      <c r="E898" s="130">
        <f>E896*D898</f>
        <v>1.119</v>
      </c>
      <c r="F898" s="99"/>
      <c r="G898" s="87">
        <f t="shared" si="47"/>
        <v>0</v>
      </c>
    </row>
    <row r="899" spans="1:7" ht="15.75">
      <c r="A899" s="185"/>
      <c r="B899" s="16" t="s">
        <v>51</v>
      </c>
      <c r="C899" s="14" t="s">
        <v>6</v>
      </c>
      <c r="D899" s="80">
        <v>23.1</v>
      </c>
      <c r="E899" s="129">
        <f>E896*D899</f>
        <v>63.06</v>
      </c>
      <c r="F899" s="86"/>
      <c r="G899" s="87">
        <f t="shared" si="47"/>
        <v>0</v>
      </c>
    </row>
    <row r="900" spans="1:7" ht="15.75">
      <c r="A900" s="185"/>
      <c r="B900" s="16" t="s">
        <v>52</v>
      </c>
      <c r="C900" s="14" t="s">
        <v>6</v>
      </c>
      <c r="D900" s="80">
        <v>5.8</v>
      </c>
      <c r="E900" s="129">
        <f>E896*D900</f>
        <v>15.83</v>
      </c>
      <c r="F900" s="86"/>
      <c r="G900" s="87">
        <f t="shared" si="47"/>
        <v>0</v>
      </c>
    </row>
    <row r="901" spans="1:7" ht="15.75">
      <c r="A901" s="185"/>
      <c r="B901" s="16" t="s">
        <v>53</v>
      </c>
      <c r="C901" s="14" t="s">
        <v>6</v>
      </c>
      <c r="D901" s="80">
        <v>3.5</v>
      </c>
      <c r="E901" s="129">
        <f>E896*D901</f>
        <v>9.56</v>
      </c>
      <c r="F901" s="86"/>
      <c r="G901" s="87">
        <f t="shared" si="47"/>
        <v>0</v>
      </c>
    </row>
    <row r="902" spans="1:7" ht="16.5" thickBot="1">
      <c r="A902" s="186"/>
      <c r="B902" s="19" t="s">
        <v>43</v>
      </c>
      <c r="C902" s="18" t="s">
        <v>3</v>
      </c>
      <c r="D902" s="81">
        <v>0.04</v>
      </c>
      <c r="E902" s="131">
        <f>E896*D902</f>
        <v>0.109</v>
      </c>
      <c r="F902" s="100"/>
      <c r="G902" s="101">
        <f t="shared" si="47"/>
        <v>0</v>
      </c>
    </row>
    <row r="903" spans="1:7" ht="16.5" thickTop="1">
      <c r="A903" s="184">
        <v>4</v>
      </c>
      <c r="B903" s="103" t="s">
        <v>62</v>
      </c>
      <c r="C903" s="111" t="s">
        <v>68</v>
      </c>
      <c r="D903" s="112"/>
      <c r="E903" s="132">
        <v>2.73</v>
      </c>
      <c r="F903" s="121"/>
      <c r="G903" s="158">
        <f>G904+G905+G906+G907+G908</f>
        <v>0</v>
      </c>
    </row>
    <row r="904" spans="1:7" ht="15.75">
      <c r="A904" s="185"/>
      <c r="B904" s="56" t="s">
        <v>38</v>
      </c>
      <c r="C904" s="14" t="s">
        <v>4</v>
      </c>
      <c r="D904" s="80">
        <v>83</v>
      </c>
      <c r="E904" s="134">
        <f>E903*D904</f>
        <v>226.59</v>
      </c>
      <c r="F904" s="15"/>
      <c r="G904" s="87">
        <f>E904*F904</f>
        <v>0</v>
      </c>
    </row>
    <row r="905" spans="1:7" ht="15.75">
      <c r="A905" s="185"/>
      <c r="B905" s="56" t="s">
        <v>5</v>
      </c>
      <c r="C905" s="14" t="s">
        <v>3</v>
      </c>
      <c r="D905" s="80">
        <v>0.41</v>
      </c>
      <c r="E905" s="135">
        <f>E903*D905</f>
        <v>1.119</v>
      </c>
      <c r="F905" s="17"/>
      <c r="G905" s="87">
        <f>E905*F905</f>
        <v>0</v>
      </c>
    </row>
    <row r="906" spans="1:7" ht="15.75">
      <c r="A906" s="185"/>
      <c r="B906" s="56" t="s">
        <v>74</v>
      </c>
      <c r="C906" s="14" t="s">
        <v>11</v>
      </c>
      <c r="D906" s="80">
        <v>115</v>
      </c>
      <c r="E906" s="133">
        <f>E903*D906</f>
        <v>313.95</v>
      </c>
      <c r="F906" s="17"/>
      <c r="G906" s="133">
        <f>E906*F906</f>
        <v>0</v>
      </c>
    </row>
    <row r="907" spans="1:7" ht="15.75">
      <c r="A907" s="185"/>
      <c r="B907" s="56" t="s">
        <v>86</v>
      </c>
      <c r="C907" s="14" t="s">
        <v>11</v>
      </c>
      <c r="D907" s="80" t="s">
        <v>55</v>
      </c>
      <c r="E907" s="133">
        <v>17</v>
      </c>
      <c r="F907" s="17"/>
      <c r="G907" s="133">
        <f>E907*F907</f>
        <v>0</v>
      </c>
    </row>
    <row r="908" spans="1:7" ht="16.5" thickBot="1">
      <c r="A908" s="186"/>
      <c r="B908" s="57" t="s">
        <v>43</v>
      </c>
      <c r="C908" s="18" t="s">
        <v>3</v>
      </c>
      <c r="D908" s="81">
        <v>7.8</v>
      </c>
      <c r="E908" s="136">
        <f>E903*D908</f>
        <v>21.29</v>
      </c>
      <c r="F908" s="20"/>
      <c r="G908" s="101">
        <f>E908*F908</f>
        <v>0</v>
      </c>
    </row>
    <row r="909" spans="1:7" ht="16.5" thickTop="1">
      <c r="A909" s="184">
        <v>5</v>
      </c>
      <c r="B909" s="103" t="s">
        <v>57</v>
      </c>
      <c r="C909" s="111" t="s">
        <v>7</v>
      </c>
      <c r="D909" s="112"/>
      <c r="E909" s="113">
        <v>2</v>
      </c>
      <c r="F909" s="114"/>
      <c r="G909" s="115">
        <f>G910+G911+G912+G913+G914</f>
        <v>0</v>
      </c>
    </row>
    <row r="910" spans="1:7" ht="15.75">
      <c r="A910" s="185"/>
      <c r="B910" s="16" t="s">
        <v>38</v>
      </c>
      <c r="C910" s="14" t="s">
        <v>4</v>
      </c>
      <c r="D910" s="80">
        <v>6.03</v>
      </c>
      <c r="E910" s="134">
        <f>E909*D910</f>
        <v>12.06</v>
      </c>
      <c r="F910" s="96"/>
      <c r="G910" s="83">
        <f>E910*F910</f>
        <v>0</v>
      </c>
    </row>
    <row r="911" spans="1:7" ht="15.75">
      <c r="A911" s="185"/>
      <c r="B911" s="16" t="s">
        <v>10</v>
      </c>
      <c r="C911" s="14" t="s">
        <v>3</v>
      </c>
      <c r="D911" s="80">
        <v>0.33</v>
      </c>
      <c r="E911" s="134">
        <f>E909*D911</f>
        <v>0.66</v>
      </c>
      <c r="F911" s="88"/>
      <c r="G911" s="83">
        <f>E911*F911</f>
        <v>0</v>
      </c>
    </row>
    <row r="912" spans="1:7" ht="27">
      <c r="A912" s="185"/>
      <c r="B912" s="35" t="s">
        <v>58</v>
      </c>
      <c r="C912" s="14" t="s">
        <v>59</v>
      </c>
      <c r="D912" s="94" t="s">
        <v>55</v>
      </c>
      <c r="E912" s="129">
        <v>1.28</v>
      </c>
      <c r="F912" s="95"/>
      <c r="G912" s="82">
        <f>E912*F912</f>
        <v>0</v>
      </c>
    </row>
    <row r="913" spans="1:7" ht="15.75">
      <c r="A913" s="185"/>
      <c r="B913" s="16" t="s">
        <v>60</v>
      </c>
      <c r="C913" s="14" t="s">
        <v>9</v>
      </c>
      <c r="D913" s="80">
        <v>0.06</v>
      </c>
      <c r="E913" s="134">
        <f>E909*D913</f>
        <v>0.12</v>
      </c>
      <c r="F913" s="96"/>
      <c r="G913" s="83">
        <f>E913*F913</f>
        <v>0</v>
      </c>
    </row>
    <row r="914" spans="1:7" ht="16.5" thickBot="1">
      <c r="A914" s="186"/>
      <c r="B914" s="19" t="s">
        <v>43</v>
      </c>
      <c r="C914" s="18" t="s">
        <v>3</v>
      </c>
      <c r="D914" s="81">
        <v>0.5</v>
      </c>
      <c r="E914" s="136">
        <f>E909*D914</f>
        <v>1</v>
      </c>
      <c r="F914" s="97"/>
      <c r="G914" s="98">
        <f>E914*F914</f>
        <v>0</v>
      </c>
    </row>
    <row r="915" spans="1:7" ht="41.25" thickTop="1">
      <c r="A915" s="184">
        <v>6</v>
      </c>
      <c r="B915" s="118" t="s">
        <v>44</v>
      </c>
      <c r="C915" s="155" t="s">
        <v>34</v>
      </c>
      <c r="D915" s="114"/>
      <c r="E915" s="114">
        <v>1.13</v>
      </c>
      <c r="F915" s="114"/>
      <c r="G915" s="115">
        <f>G916+G917+G918+G919+G920+G921</f>
        <v>0</v>
      </c>
    </row>
    <row r="916" spans="1:7" ht="15.75">
      <c r="A916" s="185"/>
      <c r="B916" s="16" t="s">
        <v>25</v>
      </c>
      <c r="C916" s="15" t="s">
        <v>4</v>
      </c>
      <c r="D916" s="86">
        <v>28.6</v>
      </c>
      <c r="E916" s="86">
        <f>E915*D916</f>
        <v>32.32</v>
      </c>
      <c r="F916" s="86"/>
      <c r="G916" s="87">
        <f aca="true" t="shared" si="48" ref="G916:G921">E916*F916</f>
        <v>0</v>
      </c>
    </row>
    <row r="917" spans="1:7" ht="15.75">
      <c r="A917" s="185"/>
      <c r="B917" s="16" t="s">
        <v>10</v>
      </c>
      <c r="C917" s="15" t="s">
        <v>3</v>
      </c>
      <c r="D917" s="86">
        <v>0.41</v>
      </c>
      <c r="E917" s="86">
        <f>E915*D917</f>
        <v>0.46</v>
      </c>
      <c r="F917" s="86"/>
      <c r="G917" s="87">
        <f t="shared" si="48"/>
        <v>0</v>
      </c>
    </row>
    <row r="918" spans="1:7" ht="15.75">
      <c r="A918" s="185"/>
      <c r="B918" s="16" t="s">
        <v>90</v>
      </c>
      <c r="C918" s="15" t="s">
        <v>31</v>
      </c>
      <c r="D918" s="86" t="s">
        <v>55</v>
      </c>
      <c r="E918" s="86">
        <v>49</v>
      </c>
      <c r="F918" s="86"/>
      <c r="G918" s="87">
        <f t="shared" si="48"/>
        <v>0</v>
      </c>
    </row>
    <row r="919" spans="1:7" ht="15.75">
      <c r="A919" s="185"/>
      <c r="B919" s="16" t="s">
        <v>32</v>
      </c>
      <c r="C919" s="15" t="s">
        <v>31</v>
      </c>
      <c r="D919" s="86" t="s">
        <v>55</v>
      </c>
      <c r="E919" s="86">
        <v>64</v>
      </c>
      <c r="F919" s="86"/>
      <c r="G919" s="87">
        <f t="shared" si="48"/>
        <v>0</v>
      </c>
    </row>
    <row r="920" spans="1:7" ht="15.75">
      <c r="A920" s="185"/>
      <c r="B920" s="16" t="s">
        <v>33</v>
      </c>
      <c r="C920" s="15" t="s">
        <v>24</v>
      </c>
      <c r="D920" s="86" t="s">
        <v>55</v>
      </c>
      <c r="E920" s="86">
        <v>8</v>
      </c>
      <c r="F920" s="86"/>
      <c r="G920" s="87">
        <f t="shared" si="48"/>
        <v>0</v>
      </c>
    </row>
    <row r="921" spans="1:7" ht="16.5" thickBot="1">
      <c r="A921" s="186"/>
      <c r="B921" s="19" t="s">
        <v>47</v>
      </c>
      <c r="C921" s="20" t="s">
        <v>24</v>
      </c>
      <c r="D921" s="100" t="s">
        <v>55</v>
      </c>
      <c r="E921" s="100">
        <v>245</v>
      </c>
      <c r="F921" s="100"/>
      <c r="G921" s="101">
        <f t="shared" si="48"/>
        <v>0</v>
      </c>
    </row>
    <row r="922" spans="1:9" ht="17.25" thickBot="1" thickTop="1">
      <c r="A922" s="30">
        <v>7</v>
      </c>
      <c r="B922" s="123" t="s">
        <v>23</v>
      </c>
      <c r="C922" s="124"/>
      <c r="D922" s="125"/>
      <c r="E922" s="126"/>
      <c r="F922" s="122"/>
      <c r="G922" s="127">
        <v>0</v>
      </c>
      <c r="I922" s="146"/>
    </row>
    <row r="923" spans="1:7" ht="17.25" thickBot="1" thickTop="1">
      <c r="A923" s="41"/>
      <c r="B923" s="11" t="s">
        <v>28</v>
      </c>
      <c r="C923" s="11"/>
      <c r="D923" s="11"/>
      <c r="E923" s="11"/>
      <c r="F923" s="11"/>
      <c r="G923" s="42">
        <f>G872+G881+G896+G903+G909+G915+G922</f>
        <v>0</v>
      </c>
    </row>
    <row r="924" spans="1:7" ht="17.25" thickBot="1" thickTop="1">
      <c r="A924" s="41"/>
      <c r="B924" s="11" t="s">
        <v>29</v>
      </c>
      <c r="C924" s="11"/>
      <c r="D924" s="11"/>
      <c r="E924" s="11"/>
      <c r="F924" s="11"/>
      <c r="G924" s="42">
        <f>G870+G923</f>
        <v>0</v>
      </c>
    </row>
    <row r="925" spans="1:7" ht="17.25" thickBot="1" thickTop="1">
      <c r="A925" s="41"/>
      <c r="B925" s="11" t="s">
        <v>145</v>
      </c>
      <c r="C925" s="43">
        <v>0.1</v>
      </c>
      <c r="D925" s="11"/>
      <c r="E925" s="11"/>
      <c r="F925" s="11"/>
      <c r="G925" s="42">
        <f>G924*C925</f>
        <v>0</v>
      </c>
    </row>
    <row r="926" spans="1:7" ht="17.25" thickBot="1" thickTop="1">
      <c r="A926" s="41"/>
      <c r="B926" s="11" t="s">
        <v>2</v>
      </c>
      <c r="C926" s="43"/>
      <c r="D926" s="11"/>
      <c r="E926" s="11"/>
      <c r="F926" s="11"/>
      <c r="G926" s="42">
        <f>SUM(G924:G925)</f>
        <v>0</v>
      </c>
    </row>
    <row r="927" spans="1:7" ht="17.25" thickBot="1" thickTop="1">
      <c r="A927" s="41"/>
      <c r="B927" s="11" t="s">
        <v>146</v>
      </c>
      <c r="C927" s="43">
        <v>0.08</v>
      </c>
      <c r="D927" s="11"/>
      <c r="E927" s="11"/>
      <c r="F927" s="11"/>
      <c r="G927" s="42">
        <f>G926*C927</f>
        <v>0</v>
      </c>
    </row>
    <row r="928" spans="1:7" ht="17.25" thickBot="1" thickTop="1">
      <c r="A928" s="41"/>
      <c r="B928" s="11" t="s">
        <v>8</v>
      </c>
      <c r="C928" s="11"/>
      <c r="D928" s="11"/>
      <c r="E928" s="11"/>
      <c r="F928" s="11"/>
      <c r="G928" s="42">
        <f>SUM(G926:G927)</f>
        <v>0</v>
      </c>
    </row>
    <row r="929" spans="1:7" ht="17.25" thickBot="1" thickTop="1">
      <c r="A929" s="183" t="s">
        <v>97</v>
      </c>
      <c r="B929" s="183"/>
      <c r="C929" s="183"/>
      <c r="D929" s="183"/>
      <c r="E929" s="183"/>
      <c r="F929" s="183"/>
      <c r="G929" s="183"/>
    </row>
    <row r="930" spans="1:7" ht="24" customHeight="1" thickTop="1">
      <c r="A930" s="188" t="s">
        <v>18</v>
      </c>
      <c r="B930" s="190" t="s">
        <v>0</v>
      </c>
      <c r="C930" s="192" t="s">
        <v>1</v>
      </c>
      <c r="D930" s="194" t="s">
        <v>12</v>
      </c>
      <c r="E930" s="194"/>
      <c r="F930" s="195" t="s">
        <v>13</v>
      </c>
      <c r="G930" s="196"/>
    </row>
    <row r="931" spans="1:7" ht="57" thickBot="1">
      <c r="A931" s="189"/>
      <c r="B931" s="191"/>
      <c r="C931" s="193"/>
      <c r="D931" s="26" t="s">
        <v>16</v>
      </c>
      <c r="E931" s="10" t="s">
        <v>15</v>
      </c>
      <c r="F931" s="10" t="s">
        <v>14</v>
      </c>
      <c r="G931" s="28" t="s">
        <v>15</v>
      </c>
    </row>
    <row r="932" spans="1:7" ht="17.25" thickBot="1" thickTop="1">
      <c r="A932" s="5">
        <v>1</v>
      </c>
      <c r="B932" s="156">
        <v>2</v>
      </c>
      <c r="C932" s="6">
        <v>3</v>
      </c>
      <c r="D932" s="8">
        <v>4</v>
      </c>
      <c r="E932" s="7">
        <v>5</v>
      </c>
      <c r="F932" s="8">
        <v>6</v>
      </c>
      <c r="G932" s="29">
        <v>7</v>
      </c>
    </row>
    <row r="933" spans="1:7" ht="17.25" thickBot="1" thickTop="1">
      <c r="A933" s="34"/>
      <c r="B933" s="40" t="s">
        <v>26</v>
      </c>
      <c r="C933" s="33"/>
      <c r="D933" s="36"/>
      <c r="E933" s="37"/>
      <c r="F933" s="36"/>
      <c r="G933" s="38"/>
    </row>
    <row r="934" spans="1:7" ht="16.5" thickTop="1">
      <c r="A934" s="184">
        <v>1</v>
      </c>
      <c r="B934" s="103" t="s">
        <v>79</v>
      </c>
      <c r="C934" s="102" t="s">
        <v>66</v>
      </c>
      <c r="D934" s="104"/>
      <c r="E934" s="105">
        <v>3.05</v>
      </c>
      <c r="F934" s="104"/>
      <c r="G934" s="105">
        <f>G935+G936</f>
        <v>0</v>
      </c>
    </row>
    <row r="935" spans="1:7" ht="15.75">
      <c r="A935" s="187"/>
      <c r="B935" s="77" t="s">
        <v>25</v>
      </c>
      <c r="C935" s="72" t="s">
        <v>4</v>
      </c>
      <c r="D935" s="78">
        <v>8.2</v>
      </c>
      <c r="E935" s="73">
        <f>E934*D935</f>
        <v>25.01</v>
      </c>
      <c r="F935" s="78"/>
      <c r="G935" s="73">
        <f>E935*F935</f>
        <v>0</v>
      </c>
    </row>
    <row r="936" spans="1:7" ht="16.5" thickBot="1">
      <c r="A936" s="186"/>
      <c r="B936" s="76" t="s">
        <v>5</v>
      </c>
      <c r="C936" s="74" t="s">
        <v>3</v>
      </c>
      <c r="D936" s="75">
        <v>0.5</v>
      </c>
      <c r="E936" s="67">
        <f>E934*D936</f>
        <v>1.53</v>
      </c>
      <c r="F936" s="75"/>
      <c r="G936" s="67">
        <f>F936*E936</f>
        <v>0</v>
      </c>
    </row>
    <row r="937" spans="1:7" ht="27.75" thickTop="1">
      <c r="A937" s="184">
        <v>2</v>
      </c>
      <c r="B937" s="103" t="s">
        <v>87</v>
      </c>
      <c r="C937" s="102" t="s">
        <v>66</v>
      </c>
      <c r="D937" s="104"/>
      <c r="E937" s="105">
        <v>3.05</v>
      </c>
      <c r="F937" s="104"/>
      <c r="G937" s="105">
        <f>G938+G939</f>
        <v>0</v>
      </c>
    </row>
    <row r="938" spans="1:7" ht="15.75">
      <c r="A938" s="185"/>
      <c r="B938" s="77" t="s">
        <v>25</v>
      </c>
      <c r="C938" s="72" t="s">
        <v>4</v>
      </c>
      <c r="D938" s="78">
        <v>110</v>
      </c>
      <c r="E938" s="73">
        <f>E937*D938</f>
        <v>335.5</v>
      </c>
      <c r="F938" s="78"/>
      <c r="G938" s="73">
        <f>E938*F938</f>
        <v>0</v>
      </c>
    </row>
    <row r="939" spans="1:7" ht="16.5" thickBot="1">
      <c r="A939" s="186"/>
      <c r="B939" s="76" t="s">
        <v>5</v>
      </c>
      <c r="C939" s="74" t="s">
        <v>3</v>
      </c>
      <c r="D939" s="75">
        <v>10.3</v>
      </c>
      <c r="E939" s="67">
        <f>E937*D939</f>
        <v>31.42</v>
      </c>
      <c r="F939" s="75"/>
      <c r="G939" s="67">
        <f>F939*E939</f>
        <v>0</v>
      </c>
    </row>
    <row r="940" spans="1:7" ht="27.75" thickTop="1">
      <c r="A940" s="184">
        <v>3</v>
      </c>
      <c r="B940" s="128" t="s">
        <v>69</v>
      </c>
      <c r="C940" s="106" t="s">
        <v>67</v>
      </c>
      <c r="D940" s="104"/>
      <c r="E940" s="105">
        <v>3</v>
      </c>
      <c r="F940" s="104"/>
      <c r="G940" s="105">
        <f>SUM(G941)</f>
        <v>0</v>
      </c>
    </row>
    <row r="941" spans="1:7" ht="16.5" thickBot="1">
      <c r="A941" s="186"/>
      <c r="B941" s="76" t="s">
        <v>36</v>
      </c>
      <c r="C941" s="79" t="s">
        <v>4</v>
      </c>
      <c r="D941" s="75">
        <v>2.13</v>
      </c>
      <c r="E941" s="67">
        <f>D941*E940</f>
        <v>6.39</v>
      </c>
      <c r="F941" s="75"/>
      <c r="G941" s="67">
        <f>F941*E941</f>
        <v>0</v>
      </c>
    </row>
    <row r="942" spans="1:7" ht="17.25" thickBot="1" thickTop="1">
      <c r="A942" s="46">
        <v>4</v>
      </c>
      <c r="B942" s="107" t="s">
        <v>65</v>
      </c>
      <c r="C942" s="108" t="s">
        <v>35</v>
      </c>
      <c r="D942" s="70"/>
      <c r="E942" s="109">
        <v>2</v>
      </c>
      <c r="F942" s="110"/>
      <c r="G942" s="109">
        <f>F942*E942</f>
        <v>0</v>
      </c>
    </row>
    <row r="943" spans="1:7" ht="17.25" thickBot="1" thickTop="1">
      <c r="A943" s="46"/>
      <c r="B943" s="11" t="s">
        <v>27</v>
      </c>
      <c r="C943" s="11"/>
      <c r="D943" s="11"/>
      <c r="E943" s="11"/>
      <c r="F943" s="11"/>
      <c r="G943" s="157">
        <f>G934+G937+G940+G942</f>
        <v>0</v>
      </c>
    </row>
    <row r="944" spans="1:7" ht="17.25" thickBot="1" thickTop="1">
      <c r="A944" s="46"/>
      <c r="B944" s="71" t="s">
        <v>46</v>
      </c>
      <c r="C944" s="66"/>
      <c r="D944" s="68"/>
      <c r="E944" s="69"/>
      <c r="F944" s="68"/>
      <c r="G944" s="69"/>
    </row>
    <row r="945" spans="1:7" ht="16.5" thickTop="1">
      <c r="A945" s="184">
        <v>1</v>
      </c>
      <c r="B945" s="103" t="s">
        <v>49</v>
      </c>
      <c r="C945" s="111" t="s">
        <v>9</v>
      </c>
      <c r="D945" s="112"/>
      <c r="E945" s="113">
        <v>1.4</v>
      </c>
      <c r="F945" s="114"/>
      <c r="G945" s="115">
        <f>G946+G947+G948+G949+G950+G951+G952+G953</f>
        <v>0</v>
      </c>
    </row>
    <row r="946" spans="1:7" ht="15.75">
      <c r="A946" s="185"/>
      <c r="B946" s="16" t="s">
        <v>38</v>
      </c>
      <c r="C946" s="14" t="s">
        <v>4</v>
      </c>
      <c r="D946" s="80">
        <v>23.8</v>
      </c>
      <c r="E946" s="83">
        <f>E945*D946</f>
        <v>33.32</v>
      </c>
      <c r="F946" s="89"/>
      <c r="G946" s="90">
        <f aca="true" t="shared" si="49" ref="G946:G953">E946*F946</f>
        <v>0</v>
      </c>
    </row>
    <row r="947" spans="1:7" ht="15.75">
      <c r="A947" s="185"/>
      <c r="B947" s="16" t="s">
        <v>10</v>
      </c>
      <c r="C947" s="14" t="s">
        <v>3</v>
      </c>
      <c r="D947" s="80">
        <v>2.1</v>
      </c>
      <c r="E947" s="129">
        <f>E945*D947</f>
        <v>2.94</v>
      </c>
      <c r="F947" s="91"/>
      <c r="G947" s="90">
        <f t="shared" si="49"/>
        <v>0</v>
      </c>
    </row>
    <row r="948" spans="1:7" ht="15.75">
      <c r="A948" s="185"/>
      <c r="B948" s="16" t="s">
        <v>54</v>
      </c>
      <c r="C948" s="14" t="s">
        <v>9</v>
      </c>
      <c r="D948" s="80">
        <v>1.05</v>
      </c>
      <c r="E948" s="129">
        <f>E945*D948</f>
        <v>1.47</v>
      </c>
      <c r="F948" s="91"/>
      <c r="G948" s="90">
        <f t="shared" si="49"/>
        <v>0</v>
      </c>
    </row>
    <row r="949" spans="1:7" ht="15.75">
      <c r="A949" s="185"/>
      <c r="B949" s="16" t="s">
        <v>39</v>
      </c>
      <c r="C949" s="14" t="s">
        <v>6</v>
      </c>
      <c r="D949" s="80">
        <v>1.96</v>
      </c>
      <c r="E949" s="130">
        <f>E945*D949</f>
        <v>2.744</v>
      </c>
      <c r="F949" s="89"/>
      <c r="G949" s="90">
        <f t="shared" si="49"/>
        <v>0</v>
      </c>
    </row>
    <row r="950" spans="1:7" ht="15.75">
      <c r="A950" s="185"/>
      <c r="B950" s="16" t="s">
        <v>41</v>
      </c>
      <c r="C950" s="14" t="s">
        <v>11</v>
      </c>
      <c r="D950" s="80">
        <v>3.38</v>
      </c>
      <c r="E950" s="84">
        <f>E945*D950</f>
        <v>4.732</v>
      </c>
      <c r="F950" s="89"/>
      <c r="G950" s="90">
        <f t="shared" si="49"/>
        <v>0</v>
      </c>
    </row>
    <row r="951" spans="1:7" ht="15.75">
      <c r="A951" s="185"/>
      <c r="B951" s="16" t="s">
        <v>50</v>
      </c>
      <c r="C951" s="14" t="s">
        <v>6</v>
      </c>
      <c r="D951" s="80">
        <v>4.38</v>
      </c>
      <c r="E951" s="84">
        <f>E945*D951</f>
        <v>6.132</v>
      </c>
      <c r="F951" s="89"/>
      <c r="G951" s="90">
        <f t="shared" si="49"/>
        <v>0</v>
      </c>
    </row>
    <row r="952" spans="1:7" ht="15.75">
      <c r="A952" s="185"/>
      <c r="B952" s="16" t="s">
        <v>42</v>
      </c>
      <c r="C952" s="14" t="s">
        <v>6</v>
      </c>
      <c r="D952" s="80">
        <v>7.2</v>
      </c>
      <c r="E952" s="129">
        <f>E945*D952</f>
        <v>10.08</v>
      </c>
      <c r="F952" s="89"/>
      <c r="G952" s="90">
        <f t="shared" si="49"/>
        <v>0</v>
      </c>
    </row>
    <row r="953" spans="1:7" ht="16.5" thickBot="1">
      <c r="A953" s="186"/>
      <c r="B953" s="19" t="s">
        <v>43</v>
      </c>
      <c r="C953" s="18" t="s">
        <v>3</v>
      </c>
      <c r="D953" s="81">
        <v>3.44</v>
      </c>
      <c r="E953" s="85">
        <f>E945*D953</f>
        <v>4.816</v>
      </c>
      <c r="F953" s="92"/>
      <c r="G953" s="93">
        <f t="shared" si="49"/>
        <v>0</v>
      </c>
    </row>
    <row r="954" spans="1:7" ht="27.75" thickTop="1">
      <c r="A954" s="184">
        <v>2</v>
      </c>
      <c r="B954" s="103" t="s">
        <v>37</v>
      </c>
      <c r="C954" s="111" t="s">
        <v>30</v>
      </c>
      <c r="D954" s="112"/>
      <c r="E954" s="132">
        <v>3.05</v>
      </c>
      <c r="F954" s="116"/>
      <c r="G954" s="113">
        <f>G955+G956+G957+G958+G959+G960+G961+G962+G963+G964+G965+G966+G967+G968</f>
        <v>0</v>
      </c>
    </row>
    <row r="955" spans="1:7" ht="15.75">
      <c r="A955" s="185"/>
      <c r="B955" s="16" t="s">
        <v>38</v>
      </c>
      <c r="C955" s="14" t="s">
        <v>4</v>
      </c>
      <c r="D955" s="80">
        <v>127</v>
      </c>
      <c r="E955" s="129">
        <f>E954*D955</f>
        <v>387.35</v>
      </c>
      <c r="F955" s="96"/>
      <c r="G955" s="83">
        <f aca="true" t="shared" si="50" ref="G955:G968">E955*F955</f>
        <v>0</v>
      </c>
    </row>
    <row r="956" spans="1:7" ht="15.75">
      <c r="A956" s="185"/>
      <c r="B956" s="16" t="s">
        <v>10</v>
      </c>
      <c r="C956" s="14" t="s">
        <v>3</v>
      </c>
      <c r="D956" s="80">
        <v>11.4</v>
      </c>
      <c r="E956" s="129">
        <f>E954*D956</f>
        <v>34.77</v>
      </c>
      <c r="F956" s="88"/>
      <c r="G956" s="83">
        <f t="shared" si="50"/>
        <v>0</v>
      </c>
    </row>
    <row r="957" spans="1:7" ht="15.75">
      <c r="A957" s="185"/>
      <c r="B957" s="16" t="s">
        <v>70</v>
      </c>
      <c r="C957" s="14" t="s">
        <v>9</v>
      </c>
      <c r="D957" s="94" t="s">
        <v>55</v>
      </c>
      <c r="E957" s="129">
        <v>3.5</v>
      </c>
      <c r="F957" s="96"/>
      <c r="G957" s="83">
        <f t="shared" si="50"/>
        <v>0</v>
      </c>
    </row>
    <row r="958" spans="1:7" ht="15.75">
      <c r="A958" s="185"/>
      <c r="B958" s="16" t="s">
        <v>71</v>
      </c>
      <c r="C958" s="14" t="s">
        <v>9</v>
      </c>
      <c r="D958" s="80" t="s">
        <v>55</v>
      </c>
      <c r="E958" s="129">
        <v>1.7</v>
      </c>
      <c r="F958" s="96"/>
      <c r="G958" s="83">
        <f t="shared" si="50"/>
        <v>0</v>
      </c>
    </row>
    <row r="959" spans="1:7" ht="15.75">
      <c r="A959" s="185"/>
      <c r="B959" s="16" t="s">
        <v>72</v>
      </c>
      <c r="C959" s="14" t="s">
        <v>9</v>
      </c>
      <c r="D959" s="80" t="s">
        <v>55</v>
      </c>
      <c r="E959" s="129">
        <v>1.5</v>
      </c>
      <c r="F959" s="96"/>
      <c r="G959" s="83">
        <f t="shared" si="50"/>
        <v>0</v>
      </c>
    </row>
    <row r="960" spans="1:7" ht="15.75">
      <c r="A960" s="185"/>
      <c r="B960" s="16" t="s">
        <v>73</v>
      </c>
      <c r="C960" s="14" t="s">
        <v>9</v>
      </c>
      <c r="D960" s="80" t="s">
        <v>55</v>
      </c>
      <c r="E960" s="129">
        <v>2.9</v>
      </c>
      <c r="F960" s="96"/>
      <c r="G960" s="83">
        <f t="shared" si="50"/>
        <v>0</v>
      </c>
    </row>
    <row r="961" spans="1:7" ht="15.75">
      <c r="A961" s="185"/>
      <c r="B961" s="16" t="s">
        <v>80</v>
      </c>
      <c r="C961" s="14" t="s">
        <v>9</v>
      </c>
      <c r="D961" s="80" t="s">
        <v>55</v>
      </c>
      <c r="E961" s="129">
        <v>2.85</v>
      </c>
      <c r="F961" s="96"/>
      <c r="G961" s="83">
        <f t="shared" si="50"/>
        <v>0</v>
      </c>
    </row>
    <row r="962" spans="1:7" ht="15.75">
      <c r="A962" s="185"/>
      <c r="B962" s="16" t="s">
        <v>92</v>
      </c>
      <c r="C962" s="14" t="s">
        <v>9</v>
      </c>
      <c r="D962" s="80" t="s">
        <v>55</v>
      </c>
      <c r="E962" s="129">
        <v>0.8</v>
      </c>
      <c r="F962" s="96"/>
      <c r="G962" s="83">
        <f t="shared" si="50"/>
        <v>0</v>
      </c>
    </row>
    <row r="963" spans="1:7" ht="15.75">
      <c r="A963" s="185"/>
      <c r="B963" s="16" t="s">
        <v>93</v>
      </c>
      <c r="C963" s="14" t="s">
        <v>9</v>
      </c>
      <c r="D963" s="80" t="s">
        <v>55</v>
      </c>
      <c r="E963" s="129">
        <v>0.65</v>
      </c>
      <c r="F963" s="96"/>
      <c r="G963" s="83">
        <f t="shared" si="50"/>
        <v>0</v>
      </c>
    </row>
    <row r="964" spans="1:7" ht="15.75">
      <c r="A964" s="185"/>
      <c r="B964" s="16" t="s">
        <v>39</v>
      </c>
      <c r="C964" s="14" t="s">
        <v>6</v>
      </c>
      <c r="D964" s="80">
        <v>17.5</v>
      </c>
      <c r="E964" s="129">
        <f>E954*D964</f>
        <v>53.38</v>
      </c>
      <c r="F964" s="96"/>
      <c r="G964" s="83">
        <f t="shared" si="50"/>
        <v>0</v>
      </c>
    </row>
    <row r="965" spans="1:7" ht="15.75">
      <c r="A965" s="185"/>
      <c r="B965" s="16" t="s">
        <v>40</v>
      </c>
      <c r="C965" s="14" t="s">
        <v>6</v>
      </c>
      <c r="D965" s="80">
        <v>110</v>
      </c>
      <c r="E965" s="129">
        <f>E954*D965</f>
        <v>335.5</v>
      </c>
      <c r="F965" s="96"/>
      <c r="G965" s="83">
        <f t="shared" si="50"/>
        <v>0</v>
      </c>
    </row>
    <row r="966" spans="1:7" ht="15.75">
      <c r="A966" s="185"/>
      <c r="B966" s="16" t="s">
        <v>41</v>
      </c>
      <c r="C966" s="14" t="s">
        <v>11</v>
      </c>
      <c r="D966" s="80">
        <v>52.5</v>
      </c>
      <c r="E966" s="129">
        <f>E954*D966</f>
        <v>160.13</v>
      </c>
      <c r="F966" s="96"/>
      <c r="G966" s="83">
        <f t="shared" si="50"/>
        <v>0</v>
      </c>
    </row>
    <row r="967" spans="1:7" ht="15.75">
      <c r="A967" s="185"/>
      <c r="B967" s="16" t="s">
        <v>56</v>
      </c>
      <c r="C967" s="14" t="s">
        <v>6</v>
      </c>
      <c r="D967" s="80">
        <v>26</v>
      </c>
      <c r="E967" s="129">
        <f>E954*D967</f>
        <v>79.3</v>
      </c>
      <c r="F967" s="96"/>
      <c r="G967" s="83">
        <f t="shared" si="50"/>
        <v>0</v>
      </c>
    </row>
    <row r="968" spans="1:7" ht="16.5" thickBot="1">
      <c r="A968" s="186"/>
      <c r="B968" s="19" t="s">
        <v>43</v>
      </c>
      <c r="C968" s="18" t="s">
        <v>3</v>
      </c>
      <c r="D968" s="81">
        <v>7.94</v>
      </c>
      <c r="E968" s="131">
        <f>E954*D968</f>
        <v>24.217</v>
      </c>
      <c r="F968" s="97"/>
      <c r="G968" s="98">
        <f t="shared" si="50"/>
        <v>0</v>
      </c>
    </row>
    <row r="969" spans="1:7" ht="16.5" thickTop="1">
      <c r="A969" s="184">
        <v>3</v>
      </c>
      <c r="B969" s="119" t="s">
        <v>61</v>
      </c>
      <c r="C969" s="120" t="s">
        <v>30</v>
      </c>
      <c r="D969" s="117"/>
      <c r="E969" s="132">
        <v>3.08</v>
      </c>
      <c r="F969" s="114"/>
      <c r="G969" s="115">
        <f>G970+G971+G972+G973+G974+G975</f>
        <v>0</v>
      </c>
    </row>
    <row r="970" spans="1:7" ht="15.75">
      <c r="A970" s="185"/>
      <c r="B970" s="16" t="s">
        <v>38</v>
      </c>
      <c r="C970" s="14" t="s">
        <v>4</v>
      </c>
      <c r="D970" s="80">
        <v>3.03</v>
      </c>
      <c r="E970" s="130">
        <f>E969*D970</f>
        <v>9.332</v>
      </c>
      <c r="F970" s="86"/>
      <c r="G970" s="87">
        <f aca="true" t="shared" si="51" ref="G970:G975">E970*F970</f>
        <v>0</v>
      </c>
    </row>
    <row r="971" spans="1:7" ht="15.75">
      <c r="A971" s="185"/>
      <c r="B971" s="16" t="s">
        <v>5</v>
      </c>
      <c r="C971" s="14" t="s">
        <v>3</v>
      </c>
      <c r="D971" s="80">
        <v>0.41</v>
      </c>
      <c r="E971" s="130">
        <f>E969*D971</f>
        <v>1.263</v>
      </c>
      <c r="F971" s="99"/>
      <c r="G971" s="87">
        <f t="shared" si="51"/>
        <v>0</v>
      </c>
    </row>
    <row r="972" spans="1:7" ht="15.75">
      <c r="A972" s="185"/>
      <c r="B972" s="16" t="s">
        <v>51</v>
      </c>
      <c r="C972" s="14" t="s">
        <v>6</v>
      </c>
      <c r="D972" s="80">
        <v>23.1</v>
      </c>
      <c r="E972" s="129">
        <f>E969*D972</f>
        <v>71.15</v>
      </c>
      <c r="F972" s="86"/>
      <c r="G972" s="87">
        <f t="shared" si="51"/>
        <v>0</v>
      </c>
    </row>
    <row r="973" spans="1:7" ht="15.75">
      <c r="A973" s="185"/>
      <c r="B973" s="16" t="s">
        <v>52</v>
      </c>
      <c r="C973" s="14" t="s">
        <v>6</v>
      </c>
      <c r="D973" s="80">
        <v>5.8</v>
      </c>
      <c r="E973" s="129">
        <f>E969*D973</f>
        <v>17.86</v>
      </c>
      <c r="F973" s="86"/>
      <c r="G973" s="87">
        <f t="shared" si="51"/>
        <v>0</v>
      </c>
    </row>
    <row r="974" spans="1:7" ht="15.75">
      <c r="A974" s="185"/>
      <c r="B974" s="16" t="s">
        <v>53</v>
      </c>
      <c r="C974" s="14" t="s">
        <v>6</v>
      </c>
      <c r="D974" s="80">
        <v>3.5</v>
      </c>
      <c r="E974" s="129">
        <f>E969*D974</f>
        <v>10.78</v>
      </c>
      <c r="F974" s="86"/>
      <c r="G974" s="87">
        <f t="shared" si="51"/>
        <v>0</v>
      </c>
    </row>
    <row r="975" spans="1:7" ht="16.5" thickBot="1">
      <c r="A975" s="186"/>
      <c r="B975" s="19" t="s">
        <v>43</v>
      </c>
      <c r="C975" s="18" t="s">
        <v>3</v>
      </c>
      <c r="D975" s="81">
        <v>0.04</v>
      </c>
      <c r="E975" s="131">
        <f>E969*D975</f>
        <v>0.123</v>
      </c>
      <c r="F975" s="100"/>
      <c r="G975" s="101">
        <f t="shared" si="51"/>
        <v>0</v>
      </c>
    </row>
    <row r="976" spans="1:7" ht="16.5" thickTop="1">
      <c r="A976" s="184">
        <v>4</v>
      </c>
      <c r="B976" s="103" t="s">
        <v>62</v>
      </c>
      <c r="C976" s="111" t="s">
        <v>68</v>
      </c>
      <c r="D976" s="112"/>
      <c r="E976" s="132">
        <v>3.08</v>
      </c>
      <c r="F976" s="121"/>
      <c r="G976" s="158">
        <f>G977+G978+G979+G980+G981</f>
        <v>0</v>
      </c>
    </row>
    <row r="977" spans="1:7" ht="15.75">
      <c r="A977" s="185"/>
      <c r="B977" s="56" t="s">
        <v>38</v>
      </c>
      <c r="C977" s="14" t="s">
        <v>4</v>
      </c>
      <c r="D977" s="80">
        <v>83</v>
      </c>
      <c r="E977" s="134">
        <f>E976*D977</f>
        <v>255.64</v>
      </c>
      <c r="F977" s="15"/>
      <c r="G977" s="87">
        <f>E977*F977</f>
        <v>0</v>
      </c>
    </row>
    <row r="978" spans="1:7" ht="15.75">
      <c r="A978" s="185"/>
      <c r="B978" s="56" t="s">
        <v>5</v>
      </c>
      <c r="C978" s="14" t="s">
        <v>3</v>
      </c>
      <c r="D978" s="80">
        <v>0.41</v>
      </c>
      <c r="E978" s="135">
        <f>E976*D978</f>
        <v>1.263</v>
      </c>
      <c r="F978" s="17"/>
      <c r="G978" s="87">
        <f>E978*F978</f>
        <v>0</v>
      </c>
    </row>
    <row r="979" spans="1:7" ht="15.75">
      <c r="A979" s="185"/>
      <c r="B979" s="56" t="s">
        <v>74</v>
      </c>
      <c r="C979" s="14" t="s">
        <v>11</v>
      </c>
      <c r="D979" s="80">
        <v>115</v>
      </c>
      <c r="E979" s="133">
        <f>E976*D979</f>
        <v>354.2</v>
      </c>
      <c r="F979" s="17"/>
      <c r="G979" s="133">
        <f>E979*F979</f>
        <v>0</v>
      </c>
    </row>
    <row r="980" spans="1:7" ht="15.75">
      <c r="A980" s="185"/>
      <c r="B980" s="56" t="s">
        <v>86</v>
      </c>
      <c r="C980" s="14" t="s">
        <v>11</v>
      </c>
      <c r="D980" s="80" t="s">
        <v>55</v>
      </c>
      <c r="E980" s="133">
        <v>13</v>
      </c>
      <c r="F980" s="17"/>
      <c r="G980" s="133">
        <f>E980*F980</f>
        <v>0</v>
      </c>
    </row>
    <row r="981" spans="1:7" ht="16.5" thickBot="1">
      <c r="A981" s="186"/>
      <c r="B981" s="57" t="s">
        <v>43</v>
      </c>
      <c r="C981" s="18" t="s">
        <v>3</v>
      </c>
      <c r="D981" s="81">
        <v>7.8</v>
      </c>
      <c r="E981" s="136">
        <f>E976*D981</f>
        <v>24.02</v>
      </c>
      <c r="F981" s="20"/>
      <c r="G981" s="101">
        <f>E981*F981</f>
        <v>0</v>
      </c>
    </row>
    <row r="982" spans="1:7" ht="27.75" thickTop="1">
      <c r="A982" s="184">
        <v>5</v>
      </c>
      <c r="B982" s="147" t="s">
        <v>85</v>
      </c>
      <c r="C982" s="111" t="s">
        <v>75</v>
      </c>
      <c r="D982" s="117"/>
      <c r="E982" s="160">
        <v>0.085</v>
      </c>
      <c r="F982" s="114"/>
      <c r="G982" s="115">
        <f>G983+G984+G985+G986+G987+G988</f>
        <v>0</v>
      </c>
    </row>
    <row r="983" spans="1:7" ht="15.75">
      <c r="A983" s="185"/>
      <c r="B983" s="16" t="s">
        <v>25</v>
      </c>
      <c r="C983" s="14" t="s">
        <v>4</v>
      </c>
      <c r="D983" s="148">
        <v>101</v>
      </c>
      <c r="E983" s="134">
        <f>E982*D983</f>
        <v>8.59</v>
      </c>
      <c r="F983" s="149"/>
      <c r="G983" s="144">
        <f>F983*E983</f>
        <v>0</v>
      </c>
    </row>
    <row r="984" spans="1:7" ht="15.75">
      <c r="A984" s="185"/>
      <c r="B984" s="16" t="s">
        <v>76</v>
      </c>
      <c r="C984" s="14" t="s">
        <v>3</v>
      </c>
      <c r="D984" s="148">
        <v>2.7</v>
      </c>
      <c r="E984" s="134">
        <f>E982*D984</f>
        <v>0.23</v>
      </c>
      <c r="F984" s="150"/>
      <c r="G984" s="144">
        <f>F984*E984</f>
        <v>0</v>
      </c>
    </row>
    <row r="985" spans="1:7" ht="15.75">
      <c r="A985" s="185"/>
      <c r="B985" s="16" t="s">
        <v>81</v>
      </c>
      <c r="C985" s="14" t="s">
        <v>82</v>
      </c>
      <c r="D985" s="148">
        <v>4.1</v>
      </c>
      <c r="E985" s="134">
        <f>E982*D985</f>
        <v>0.35</v>
      </c>
      <c r="F985" s="150"/>
      <c r="G985" s="144">
        <f>E985*F985</f>
        <v>0</v>
      </c>
    </row>
    <row r="986" spans="1:7" ht="15.75">
      <c r="A986" s="185"/>
      <c r="B986" s="16" t="s">
        <v>83</v>
      </c>
      <c r="C986" s="14" t="s">
        <v>9</v>
      </c>
      <c r="D986" s="148">
        <v>2.12</v>
      </c>
      <c r="E986" s="134">
        <f>E982*D986</f>
        <v>0.18</v>
      </c>
      <c r="F986" s="150"/>
      <c r="G986" s="144">
        <f>E986*F986</f>
        <v>0</v>
      </c>
    </row>
    <row r="987" spans="1:7" ht="15.75">
      <c r="A987" s="185"/>
      <c r="B987" s="16" t="s">
        <v>84</v>
      </c>
      <c r="C987" s="14" t="s">
        <v>9</v>
      </c>
      <c r="D987" s="148">
        <v>0.26</v>
      </c>
      <c r="E987" s="134">
        <f>E982*D987</f>
        <v>0.02</v>
      </c>
      <c r="F987" s="150"/>
      <c r="G987" s="144">
        <f>E987*F987</f>
        <v>0</v>
      </c>
    </row>
    <row r="988" spans="1:7" ht="16.5" thickBot="1">
      <c r="A988" s="186"/>
      <c r="B988" s="19" t="s">
        <v>43</v>
      </c>
      <c r="C988" s="18" t="s">
        <v>9</v>
      </c>
      <c r="D988" s="151">
        <v>0.3</v>
      </c>
      <c r="E988" s="152">
        <f>E982*D988</f>
        <v>0.026</v>
      </c>
      <c r="F988" s="153"/>
      <c r="G988" s="145">
        <f>F988*E988</f>
        <v>0</v>
      </c>
    </row>
    <row r="989" spans="1:7" ht="16.5" thickTop="1">
      <c r="A989" s="184">
        <v>6</v>
      </c>
      <c r="B989" s="103" t="s">
        <v>57</v>
      </c>
      <c r="C989" s="111" t="s">
        <v>7</v>
      </c>
      <c r="D989" s="112"/>
      <c r="E989" s="113">
        <v>2</v>
      </c>
      <c r="F989" s="114"/>
      <c r="G989" s="115">
        <f>G990+G991+G992+G993+G994</f>
        <v>0</v>
      </c>
    </row>
    <row r="990" spans="1:7" ht="15.75">
      <c r="A990" s="185"/>
      <c r="B990" s="16" t="s">
        <v>38</v>
      </c>
      <c r="C990" s="14" t="s">
        <v>4</v>
      </c>
      <c r="D990" s="80">
        <v>6.03</v>
      </c>
      <c r="E990" s="134">
        <f>E989*D990</f>
        <v>12.06</v>
      </c>
      <c r="F990" s="96"/>
      <c r="G990" s="83">
        <f>E990*F990</f>
        <v>0</v>
      </c>
    </row>
    <row r="991" spans="1:7" ht="15.75">
      <c r="A991" s="185"/>
      <c r="B991" s="16" t="s">
        <v>10</v>
      </c>
      <c r="C991" s="14" t="s">
        <v>3</v>
      </c>
      <c r="D991" s="80">
        <v>0.33</v>
      </c>
      <c r="E991" s="134">
        <f>E989*D991</f>
        <v>0.66</v>
      </c>
      <c r="F991" s="88"/>
      <c r="G991" s="83">
        <f>E991*F991</f>
        <v>0</v>
      </c>
    </row>
    <row r="992" spans="1:7" ht="27">
      <c r="A992" s="185"/>
      <c r="B992" s="35" t="s">
        <v>58</v>
      </c>
      <c r="C992" s="14" t="s">
        <v>59</v>
      </c>
      <c r="D992" s="94" t="s">
        <v>55</v>
      </c>
      <c r="E992" s="129">
        <v>1.28</v>
      </c>
      <c r="F992" s="95"/>
      <c r="G992" s="82">
        <f>E992*F992</f>
        <v>0</v>
      </c>
    </row>
    <row r="993" spans="1:7" ht="15.75">
      <c r="A993" s="185"/>
      <c r="B993" s="16" t="s">
        <v>60</v>
      </c>
      <c r="C993" s="14" t="s">
        <v>9</v>
      </c>
      <c r="D993" s="80">
        <v>0.06</v>
      </c>
      <c r="E993" s="134">
        <f>E989*D993</f>
        <v>0.12</v>
      </c>
      <c r="F993" s="96"/>
      <c r="G993" s="83">
        <f>E993*F993</f>
        <v>0</v>
      </c>
    </row>
    <row r="994" spans="1:7" ht="16.5" thickBot="1">
      <c r="A994" s="186"/>
      <c r="B994" s="19" t="s">
        <v>43</v>
      </c>
      <c r="C994" s="18" t="s">
        <v>3</v>
      </c>
      <c r="D994" s="81">
        <v>0.5</v>
      </c>
      <c r="E994" s="136">
        <f>E989*D994</f>
        <v>1</v>
      </c>
      <c r="F994" s="97"/>
      <c r="G994" s="98">
        <f>E994*F994</f>
        <v>0</v>
      </c>
    </row>
    <row r="995" spans="1:7" ht="41.25" thickTop="1">
      <c r="A995" s="184">
        <v>7</v>
      </c>
      <c r="B995" s="118" t="s">
        <v>44</v>
      </c>
      <c r="C995" s="155" t="s">
        <v>34</v>
      </c>
      <c r="D995" s="114"/>
      <c r="E995" s="114">
        <v>1.5</v>
      </c>
      <c r="F995" s="114"/>
      <c r="G995" s="115">
        <f>G996+G997+G998+G999+G1000+G1001</f>
        <v>0</v>
      </c>
    </row>
    <row r="996" spans="1:7" ht="15.75">
      <c r="A996" s="185"/>
      <c r="B996" s="16" t="s">
        <v>25</v>
      </c>
      <c r="C996" s="15" t="s">
        <v>4</v>
      </c>
      <c r="D996" s="86">
        <v>28.6</v>
      </c>
      <c r="E996" s="86">
        <f>E995*D996</f>
        <v>42.9</v>
      </c>
      <c r="F996" s="86"/>
      <c r="G996" s="87">
        <f aca="true" t="shared" si="52" ref="G996:G1001">E996*F996</f>
        <v>0</v>
      </c>
    </row>
    <row r="997" spans="1:7" ht="15.75">
      <c r="A997" s="185"/>
      <c r="B997" s="16" t="s">
        <v>10</v>
      </c>
      <c r="C997" s="15" t="s">
        <v>3</v>
      </c>
      <c r="D997" s="86">
        <v>0.41</v>
      </c>
      <c r="E997" s="86">
        <f>E995*D997</f>
        <v>0.62</v>
      </c>
      <c r="F997" s="86"/>
      <c r="G997" s="87">
        <f t="shared" si="52"/>
        <v>0</v>
      </c>
    </row>
    <row r="998" spans="1:7" ht="15.75">
      <c r="A998" s="185"/>
      <c r="B998" s="16" t="s">
        <v>90</v>
      </c>
      <c r="C998" s="15" t="s">
        <v>31</v>
      </c>
      <c r="D998" s="86" t="s">
        <v>55</v>
      </c>
      <c r="E998" s="86">
        <v>54</v>
      </c>
      <c r="F998" s="86"/>
      <c r="G998" s="87">
        <f t="shared" si="52"/>
        <v>0</v>
      </c>
    </row>
    <row r="999" spans="1:7" ht="15.75">
      <c r="A999" s="185"/>
      <c r="B999" s="16" t="s">
        <v>32</v>
      </c>
      <c r="C999" s="15" t="s">
        <v>31</v>
      </c>
      <c r="D999" s="86" t="s">
        <v>55</v>
      </c>
      <c r="E999" s="86">
        <v>96</v>
      </c>
      <c r="F999" s="86"/>
      <c r="G999" s="87">
        <f t="shared" si="52"/>
        <v>0</v>
      </c>
    </row>
    <row r="1000" spans="1:7" ht="15.75">
      <c r="A1000" s="185"/>
      <c r="B1000" s="16" t="s">
        <v>33</v>
      </c>
      <c r="C1000" s="15" t="s">
        <v>24</v>
      </c>
      <c r="D1000" s="86" t="s">
        <v>55</v>
      </c>
      <c r="E1000" s="86">
        <v>12</v>
      </c>
      <c r="F1000" s="86"/>
      <c r="G1000" s="87">
        <f t="shared" si="52"/>
        <v>0</v>
      </c>
    </row>
    <row r="1001" spans="1:7" ht="16.5" thickBot="1">
      <c r="A1001" s="186"/>
      <c r="B1001" s="19" t="s">
        <v>47</v>
      </c>
      <c r="C1001" s="20" t="s">
        <v>24</v>
      </c>
      <c r="D1001" s="100" t="s">
        <v>55</v>
      </c>
      <c r="E1001" s="100">
        <v>270</v>
      </c>
      <c r="F1001" s="100"/>
      <c r="G1001" s="101">
        <f t="shared" si="52"/>
        <v>0</v>
      </c>
    </row>
    <row r="1002" spans="1:9" ht="17.25" thickBot="1" thickTop="1">
      <c r="A1002" s="30">
        <v>8</v>
      </c>
      <c r="B1002" s="123" t="s">
        <v>23</v>
      </c>
      <c r="C1002" s="124"/>
      <c r="D1002" s="125"/>
      <c r="E1002" s="126"/>
      <c r="F1002" s="122"/>
      <c r="G1002" s="127">
        <v>0</v>
      </c>
      <c r="I1002" s="146"/>
    </row>
    <row r="1003" spans="1:7" ht="17.25" thickBot="1" thickTop="1">
      <c r="A1003" s="41"/>
      <c r="B1003" s="11" t="s">
        <v>28</v>
      </c>
      <c r="C1003" s="11"/>
      <c r="D1003" s="11"/>
      <c r="E1003" s="11"/>
      <c r="F1003" s="11"/>
      <c r="G1003" s="42">
        <f>G945+G954+G969+G976+G982+G989+G995+G1002</f>
        <v>0</v>
      </c>
    </row>
    <row r="1004" spans="1:7" ht="17.25" thickBot="1" thickTop="1">
      <c r="A1004" s="41"/>
      <c r="B1004" s="11" t="s">
        <v>29</v>
      </c>
      <c r="C1004" s="11"/>
      <c r="D1004" s="11"/>
      <c r="E1004" s="11"/>
      <c r="F1004" s="11"/>
      <c r="G1004" s="42">
        <f>G943+G1003</f>
        <v>0</v>
      </c>
    </row>
    <row r="1005" spans="1:7" ht="17.25" thickBot="1" thickTop="1">
      <c r="A1005" s="41"/>
      <c r="B1005" s="11" t="s">
        <v>145</v>
      </c>
      <c r="C1005" s="43">
        <v>0.1</v>
      </c>
      <c r="D1005" s="11"/>
      <c r="E1005" s="11"/>
      <c r="F1005" s="11"/>
      <c r="G1005" s="42">
        <f>G1004*C1005</f>
        <v>0</v>
      </c>
    </row>
    <row r="1006" spans="1:7" ht="17.25" thickBot="1" thickTop="1">
      <c r="A1006" s="41"/>
      <c r="B1006" s="11" t="s">
        <v>2</v>
      </c>
      <c r="C1006" s="43"/>
      <c r="D1006" s="11"/>
      <c r="E1006" s="11"/>
      <c r="F1006" s="11"/>
      <c r="G1006" s="42">
        <f>SUM(G1004:G1005)</f>
        <v>0</v>
      </c>
    </row>
    <row r="1007" spans="1:7" ht="17.25" thickBot="1" thickTop="1">
      <c r="A1007" s="41"/>
      <c r="B1007" s="11" t="s">
        <v>146</v>
      </c>
      <c r="C1007" s="43">
        <v>0.08</v>
      </c>
      <c r="D1007" s="11"/>
      <c r="E1007" s="11"/>
      <c r="F1007" s="11"/>
      <c r="G1007" s="42">
        <f>G1006*C1007</f>
        <v>0</v>
      </c>
    </row>
    <row r="1008" spans="1:7" ht="17.25" thickBot="1" thickTop="1">
      <c r="A1008" s="41"/>
      <c r="B1008" s="11" t="s">
        <v>8</v>
      </c>
      <c r="C1008" s="11"/>
      <c r="D1008" s="11"/>
      <c r="E1008" s="11"/>
      <c r="F1008" s="11"/>
      <c r="G1008" s="42">
        <f>SUM(G1006:G1007)</f>
        <v>0</v>
      </c>
    </row>
    <row r="1009" spans="1:7" ht="17.25" thickBot="1" thickTop="1">
      <c r="A1009" s="183" t="s">
        <v>96</v>
      </c>
      <c r="B1009" s="183"/>
      <c r="C1009" s="183"/>
      <c r="D1009" s="183"/>
      <c r="E1009" s="183"/>
      <c r="F1009" s="183"/>
      <c r="G1009" s="183"/>
    </row>
    <row r="1010" spans="1:7" ht="24" customHeight="1" thickTop="1">
      <c r="A1010" s="188" t="s">
        <v>18</v>
      </c>
      <c r="B1010" s="190" t="s">
        <v>0</v>
      </c>
      <c r="C1010" s="192" t="s">
        <v>1</v>
      </c>
      <c r="D1010" s="194" t="s">
        <v>12</v>
      </c>
      <c r="E1010" s="194"/>
      <c r="F1010" s="195" t="s">
        <v>13</v>
      </c>
      <c r="G1010" s="196"/>
    </row>
    <row r="1011" spans="1:7" ht="57" thickBot="1">
      <c r="A1011" s="189"/>
      <c r="B1011" s="191"/>
      <c r="C1011" s="193"/>
      <c r="D1011" s="26" t="s">
        <v>16</v>
      </c>
      <c r="E1011" s="10" t="s">
        <v>15</v>
      </c>
      <c r="F1011" s="10" t="s">
        <v>14</v>
      </c>
      <c r="G1011" s="28" t="s">
        <v>15</v>
      </c>
    </row>
    <row r="1012" spans="1:7" ht="17.25" thickBot="1" thickTop="1">
      <c r="A1012" s="5">
        <v>1</v>
      </c>
      <c r="B1012" s="156">
        <v>2</v>
      </c>
      <c r="C1012" s="6">
        <v>3</v>
      </c>
      <c r="D1012" s="8">
        <v>4</v>
      </c>
      <c r="E1012" s="7">
        <v>5</v>
      </c>
      <c r="F1012" s="8">
        <v>6</v>
      </c>
      <c r="G1012" s="29">
        <v>7</v>
      </c>
    </row>
    <row r="1013" spans="1:7" ht="17.25" thickBot="1" thickTop="1">
      <c r="A1013" s="34"/>
      <c r="B1013" s="40" t="s">
        <v>26</v>
      </c>
      <c r="C1013" s="33"/>
      <c r="D1013" s="36"/>
      <c r="E1013" s="37"/>
      <c r="F1013" s="36"/>
      <c r="G1013" s="38"/>
    </row>
    <row r="1014" spans="1:7" ht="16.5" thickTop="1">
      <c r="A1014" s="184">
        <v>1</v>
      </c>
      <c r="B1014" s="103" t="s">
        <v>79</v>
      </c>
      <c r="C1014" s="102" t="s">
        <v>66</v>
      </c>
      <c r="D1014" s="104"/>
      <c r="E1014" s="105">
        <v>6.4</v>
      </c>
      <c r="F1014" s="104"/>
      <c r="G1014" s="105">
        <f>G1015+G1016</f>
        <v>0</v>
      </c>
    </row>
    <row r="1015" spans="1:7" ht="15.75">
      <c r="A1015" s="187"/>
      <c r="B1015" s="77" t="s">
        <v>25</v>
      </c>
      <c r="C1015" s="72" t="s">
        <v>4</v>
      </c>
      <c r="D1015" s="78">
        <v>8.2</v>
      </c>
      <c r="E1015" s="73">
        <f>E1014*D1015</f>
        <v>52.48</v>
      </c>
      <c r="F1015" s="78"/>
      <c r="G1015" s="73">
        <f>E1015*F1015</f>
        <v>0</v>
      </c>
    </row>
    <row r="1016" spans="1:7" ht="16.5" thickBot="1">
      <c r="A1016" s="186"/>
      <c r="B1016" s="76" t="s">
        <v>5</v>
      </c>
      <c r="C1016" s="74" t="s">
        <v>3</v>
      </c>
      <c r="D1016" s="75">
        <v>0.5</v>
      </c>
      <c r="E1016" s="67">
        <f>E1014*D1016</f>
        <v>3.2</v>
      </c>
      <c r="F1016" s="75"/>
      <c r="G1016" s="67">
        <f>F1016*E1016</f>
        <v>0</v>
      </c>
    </row>
    <row r="1017" spans="1:7" ht="27.75" thickTop="1">
      <c r="A1017" s="184">
        <v>2</v>
      </c>
      <c r="B1017" s="103" t="s">
        <v>64</v>
      </c>
      <c r="C1017" s="102" t="s">
        <v>66</v>
      </c>
      <c r="D1017" s="104"/>
      <c r="E1017" s="105">
        <v>1.17</v>
      </c>
      <c r="F1017" s="104"/>
      <c r="G1017" s="105">
        <f>G1018+G1019</f>
        <v>0</v>
      </c>
    </row>
    <row r="1018" spans="1:7" ht="15.75">
      <c r="A1018" s="185"/>
      <c r="B1018" s="77" t="s">
        <v>25</v>
      </c>
      <c r="C1018" s="72" t="s">
        <v>4</v>
      </c>
      <c r="D1018" s="78">
        <v>110</v>
      </c>
      <c r="E1018" s="73">
        <f>E1017*D1018</f>
        <v>128.7</v>
      </c>
      <c r="F1018" s="78"/>
      <c r="G1018" s="73">
        <f>E1018*F1018</f>
        <v>0</v>
      </c>
    </row>
    <row r="1019" spans="1:7" ht="16.5" thickBot="1">
      <c r="A1019" s="186"/>
      <c r="B1019" s="76" t="s">
        <v>5</v>
      </c>
      <c r="C1019" s="74" t="s">
        <v>3</v>
      </c>
      <c r="D1019" s="75">
        <v>10.3</v>
      </c>
      <c r="E1019" s="67">
        <f>E1017*D1019</f>
        <v>12.05</v>
      </c>
      <c r="F1019" s="75"/>
      <c r="G1019" s="67">
        <f>F1019*E1019</f>
        <v>0</v>
      </c>
    </row>
    <row r="1020" spans="1:7" ht="27.75" thickTop="1">
      <c r="A1020" s="184">
        <v>3</v>
      </c>
      <c r="B1020" s="128" t="s">
        <v>69</v>
      </c>
      <c r="C1020" s="106" t="s">
        <v>67</v>
      </c>
      <c r="D1020" s="104"/>
      <c r="E1020" s="105">
        <v>4</v>
      </c>
      <c r="F1020" s="104"/>
      <c r="G1020" s="105">
        <f>SUM(G1021)</f>
        <v>0</v>
      </c>
    </row>
    <row r="1021" spans="1:7" ht="16.5" thickBot="1">
      <c r="A1021" s="186"/>
      <c r="B1021" s="76" t="s">
        <v>36</v>
      </c>
      <c r="C1021" s="79" t="s">
        <v>4</v>
      </c>
      <c r="D1021" s="75">
        <v>2.13</v>
      </c>
      <c r="E1021" s="67">
        <f>D1021*E1020</f>
        <v>8.52</v>
      </c>
      <c r="F1021" s="75"/>
      <c r="G1021" s="67">
        <f>F1021*E1021</f>
        <v>0</v>
      </c>
    </row>
    <row r="1022" spans="1:7" ht="17.25" thickBot="1" thickTop="1">
      <c r="A1022" s="46">
        <v>4</v>
      </c>
      <c r="B1022" s="107" t="s">
        <v>65</v>
      </c>
      <c r="C1022" s="108" t="s">
        <v>35</v>
      </c>
      <c r="D1022" s="70"/>
      <c r="E1022" s="109">
        <v>3</v>
      </c>
      <c r="F1022" s="110"/>
      <c r="G1022" s="109">
        <f>F1022*E1022</f>
        <v>0</v>
      </c>
    </row>
    <row r="1023" spans="1:7" ht="17.25" thickBot="1" thickTop="1">
      <c r="A1023" s="46"/>
      <c r="B1023" s="11" t="s">
        <v>27</v>
      </c>
      <c r="C1023" s="11"/>
      <c r="D1023" s="11"/>
      <c r="E1023" s="11"/>
      <c r="F1023" s="11"/>
      <c r="G1023" s="157">
        <f>G1014+G1017+G1020+G1022</f>
        <v>0</v>
      </c>
    </row>
    <row r="1024" spans="1:7" ht="17.25" thickBot="1" thickTop="1">
      <c r="A1024" s="46"/>
      <c r="B1024" s="71" t="s">
        <v>46</v>
      </c>
      <c r="C1024" s="66"/>
      <c r="D1024" s="68"/>
      <c r="E1024" s="69"/>
      <c r="F1024" s="68"/>
      <c r="G1024" s="69"/>
    </row>
    <row r="1025" spans="1:7" ht="27.75" thickTop="1">
      <c r="A1025" s="184">
        <v>1</v>
      </c>
      <c r="B1025" s="103" t="s">
        <v>37</v>
      </c>
      <c r="C1025" s="111" t="s">
        <v>30</v>
      </c>
      <c r="D1025" s="112"/>
      <c r="E1025" s="132">
        <v>1.17</v>
      </c>
      <c r="F1025" s="116"/>
      <c r="G1025" s="113">
        <f>G1026+G1027+G1028+G1029+G1030+G1031+G1032+G1033</f>
        <v>0</v>
      </c>
    </row>
    <row r="1026" spans="1:7" ht="15.75">
      <c r="A1026" s="185"/>
      <c r="B1026" s="16" t="s">
        <v>38</v>
      </c>
      <c r="C1026" s="14" t="s">
        <v>4</v>
      </c>
      <c r="D1026" s="80">
        <v>127</v>
      </c>
      <c r="E1026" s="129">
        <f>E1025*D1026</f>
        <v>148.59</v>
      </c>
      <c r="F1026" s="96"/>
      <c r="G1026" s="83">
        <f aca="true" t="shared" si="53" ref="G1026:G1033">E1026*F1026</f>
        <v>0</v>
      </c>
    </row>
    <row r="1027" spans="1:7" ht="15.75">
      <c r="A1027" s="185"/>
      <c r="B1027" s="16" t="s">
        <v>10</v>
      </c>
      <c r="C1027" s="14" t="s">
        <v>3</v>
      </c>
      <c r="D1027" s="80">
        <v>11.4</v>
      </c>
      <c r="E1027" s="129">
        <f>E1025*D1027</f>
        <v>13.34</v>
      </c>
      <c r="F1027" s="88"/>
      <c r="G1027" s="83">
        <f t="shared" si="53"/>
        <v>0</v>
      </c>
    </row>
    <row r="1028" spans="1:7" ht="15.75">
      <c r="A1028" s="185"/>
      <c r="B1028" s="16" t="s">
        <v>73</v>
      </c>
      <c r="C1028" s="14" t="s">
        <v>9</v>
      </c>
      <c r="D1028" s="80" t="s">
        <v>55</v>
      </c>
      <c r="E1028" s="129">
        <v>5.85</v>
      </c>
      <c r="F1028" s="96"/>
      <c r="G1028" s="83">
        <f t="shared" si="53"/>
        <v>0</v>
      </c>
    </row>
    <row r="1029" spans="1:7" ht="15.75">
      <c r="A1029" s="185"/>
      <c r="B1029" s="16" t="s">
        <v>39</v>
      </c>
      <c r="C1029" s="14" t="s">
        <v>6</v>
      </c>
      <c r="D1029" s="80">
        <v>17.5</v>
      </c>
      <c r="E1029" s="129">
        <f>E1025*D1029</f>
        <v>20.48</v>
      </c>
      <c r="F1029" s="96"/>
      <c r="G1029" s="83">
        <f t="shared" si="53"/>
        <v>0</v>
      </c>
    </row>
    <row r="1030" spans="1:7" ht="15.75">
      <c r="A1030" s="185"/>
      <c r="B1030" s="16" t="s">
        <v>40</v>
      </c>
      <c r="C1030" s="14" t="s">
        <v>6</v>
      </c>
      <c r="D1030" s="80">
        <v>110</v>
      </c>
      <c r="E1030" s="129">
        <f>E1025*D1030</f>
        <v>128.7</v>
      </c>
      <c r="F1030" s="96"/>
      <c r="G1030" s="83">
        <f t="shared" si="53"/>
        <v>0</v>
      </c>
    </row>
    <row r="1031" spans="1:7" ht="15.75">
      <c r="A1031" s="185"/>
      <c r="B1031" s="16" t="s">
        <v>41</v>
      </c>
      <c r="C1031" s="14" t="s">
        <v>11</v>
      </c>
      <c r="D1031" s="80">
        <v>52.5</v>
      </c>
      <c r="E1031" s="129">
        <f>E1025*D1031</f>
        <v>61.43</v>
      </c>
      <c r="F1031" s="96"/>
      <c r="G1031" s="83">
        <f t="shared" si="53"/>
        <v>0</v>
      </c>
    </row>
    <row r="1032" spans="1:7" ht="15.75">
      <c r="A1032" s="185"/>
      <c r="B1032" s="16" t="s">
        <v>56</v>
      </c>
      <c r="C1032" s="14" t="s">
        <v>6</v>
      </c>
      <c r="D1032" s="80">
        <v>26</v>
      </c>
      <c r="E1032" s="129">
        <f>E1025*D1032</f>
        <v>30.42</v>
      </c>
      <c r="F1032" s="96"/>
      <c r="G1032" s="83">
        <f t="shared" si="53"/>
        <v>0</v>
      </c>
    </row>
    <row r="1033" spans="1:7" ht="16.5" thickBot="1">
      <c r="A1033" s="186"/>
      <c r="B1033" s="19" t="s">
        <v>43</v>
      </c>
      <c r="C1033" s="18" t="s">
        <v>3</v>
      </c>
      <c r="D1033" s="81">
        <v>7.94</v>
      </c>
      <c r="E1033" s="131">
        <f>E1025*D1033</f>
        <v>9.29</v>
      </c>
      <c r="F1033" s="97"/>
      <c r="G1033" s="98">
        <f t="shared" si="53"/>
        <v>0</v>
      </c>
    </row>
    <row r="1034" spans="1:7" ht="16.5" thickTop="1">
      <c r="A1034" s="184">
        <v>2</v>
      </c>
      <c r="B1034" s="119" t="s">
        <v>61</v>
      </c>
      <c r="C1034" s="120" t="s">
        <v>30</v>
      </c>
      <c r="D1034" s="117"/>
      <c r="E1034" s="132">
        <v>1.17</v>
      </c>
      <c r="F1034" s="114"/>
      <c r="G1034" s="115">
        <f>G1035+G1036+G1037+G1038+G1039+G1040</f>
        <v>0</v>
      </c>
    </row>
    <row r="1035" spans="1:7" ht="15.75">
      <c r="A1035" s="185"/>
      <c r="B1035" s="16" t="s">
        <v>38</v>
      </c>
      <c r="C1035" s="14" t="s">
        <v>4</v>
      </c>
      <c r="D1035" s="80">
        <v>3.03</v>
      </c>
      <c r="E1035" s="130">
        <f>E1034*D1035</f>
        <v>3.545</v>
      </c>
      <c r="F1035" s="86"/>
      <c r="G1035" s="87">
        <f aca="true" t="shared" si="54" ref="G1035:G1040">E1035*F1035</f>
        <v>0</v>
      </c>
    </row>
    <row r="1036" spans="1:7" ht="15.75">
      <c r="A1036" s="185"/>
      <c r="B1036" s="16" t="s">
        <v>5</v>
      </c>
      <c r="C1036" s="14" t="s">
        <v>3</v>
      </c>
      <c r="D1036" s="80">
        <v>0.41</v>
      </c>
      <c r="E1036" s="130">
        <f>E1034*D1036</f>
        <v>0.48</v>
      </c>
      <c r="F1036" s="99"/>
      <c r="G1036" s="87">
        <f t="shared" si="54"/>
        <v>0</v>
      </c>
    </row>
    <row r="1037" spans="1:7" ht="15.75">
      <c r="A1037" s="185"/>
      <c r="B1037" s="16" t="s">
        <v>51</v>
      </c>
      <c r="C1037" s="14" t="s">
        <v>6</v>
      </c>
      <c r="D1037" s="80">
        <v>23.1</v>
      </c>
      <c r="E1037" s="129">
        <f>E1034*D1037</f>
        <v>27.03</v>
      </c>
      <c r="F1037" s="86"/>
      <c r="G1037" s="87">
        <f t="shared" si="54"/>
        <v>0</v>
      </c>
    </row>
    <row r="1038" spans="1:7" ht="15.75">
      <c r="A1038" s="185"/>
      <c r="B1038" s="16" t="s">
        <v>52</v>
      </c>
      <c r="C1038" s="14" t="s">
        <v>6</v>
      </c>
      <c r="D1038" s="80">
        <v>5.8</v>
      </c>
      <c r="E1038" s="129">
        <f>E1034*D1038</f>
        <v>6.79</v>
      </c>
      <c r="F1038" s="86"/>
      <c r="G1038" s="87">
        <f t="shared" si="54"/>
        <v>0</v>
      </c>
    </row>
    <row r="1039" spans="1:7" ht="15.75">
      <c r="A1039" s="185"/>
      <c r="B1039" s="16" t="s">
        <v>53</v>
      </c>
      <c r="C1039" s="14" t="s">
        <v>6</v>
      </c>
      <c r="D1039" s="80">
        <v>3.5</v>
      </c>
      <c r="E1039" s="129">
        <f>E1034*D1039</f>
        <v>4.1</v>
      </c>
      <c r="F1039" s="86"/>
      <c r="G1039" s="87">
        <f t="shared" si="54"/>
        <v>0</v>
      </c>
    </row>
    <row r="1040" spans="1:7" ht="16.5" thickBot="1">
      <c r="A1040" s="186"/>
      <c r="B1040" s="19" t="s">
        <v>43</v>
      </c>
      <c r="C1040" s="18" t="s">
        <v>3</v>
      </c>
      <c r="D1040" s="81">
        <v>0.04</v>
      </c>
      <c r="E1040" s="131">
        <f>E1034*D1040</f>
        <v>0.047</v>
      </c>
      <c r="F1040" s="100"/>
      <c r="G1040" s="101">
        <f t="shared" si="54"/>
        <v>0</v>
      </c>
    </row>
    <row r="1041" spans="1:7" ht="16.5" thickTop="1">
      <c r="A1041" s="184">
        <v>3</v>
      </c>
      <c r="B1041" s="103" t="s">
        <v>62</v>
      </c>
      <c r="C1041" s="111" t="s">
        <v>68</v>
      </c>
      <c r="D1041" s="112"/>
      <c r="E1041" s="132">
        <v>6.4</v>
      </c>
      <c r="F1041" s="121"/>
      <c r="G1041" s="158">
        <f>G1042+G1043+G1044+G1045+G1046</f>
        <v>0</v>
      </c>
    </row>
    <row r="1042" spans="1:7" ht="15.75">
      <c r="A1042" s="185"/>
      <c r="B1042" s="56" t="s">
        <v>38</v>
      </c>
      <c r="C1042" s="14" t="s">
        <v>4</v>
      </c>
      <c r="D1042" s="80">
        <v>83</v>
      </c>
      <c r="E1042" s="134">
        <f>E1041*D1042</f>
        <v>531.2</v>
      </c>
      <c r="F1042" s="15"/>
      <c r="G1042" s="87">
        <f>E1042*F1042</f>
        <v>0</v>
      </c>
    </row>
    <row r="1043" spans="1:7" ht="15.75">
      <c r="A1043" s="185"/>
      <c r="B1043" s="56" t="s">
        <v>5</v>
      </c>
      <c r="C1043" s="14" t="s">
        <v>3</v>
      </c>
      <c r="D1043" s="80">
        <v>0.41</v>
      </c>
      <c r="E1043" s="135">
        <f>E1041*D1043</f>
        <v>2.624</v>
      </c>
      <c r="F1043" s="17"/>
      <c r="G1043" s="87">
        <f>E1043*F1043</f>
        <v>0</v>
      </c>
    </row>
    <row r="1044" spans="1:7" ht="15.75">
      <c r="A1044" s="185"/>
      <c r="B1044" s="56" t="s">
        <v>74</v>
      </c>
      <c r="C1044" s="14" t="s">
        <v>11</v>
      </c>
      <c r="D1044" s="80">
        <v>115</v>
      </c>
      <c r="E1044" s="133">
        <f>E1041*D1044</f>
        <v>736</v>
      </c>
      <c r="F1044" s="17"/>
      <c r="G1044" s="133">
        <f>E1044*F1044</f>
        <v>0</v>
      </c>
    </row>
    <row r="1045" spans="1:7" ht="15.75">
      <c r="A1045" s="185"/>
      <c r="B1045" s="56" t="s">
        <v>86</v>
      </c>
      <c r="C1045" s="14" t="s">
        <v>11</v>
      </c>
      <c r="D1045" s="80" t="s">
        <v>55</v>
      </c>
      <c r="E1045" s="133">
        <v>49</v>
      </c>
      <c r="F1045" s="17"/>
      <c r="G1045" s="133">
        <f>E1045*F1045</f>
        <v>0</v>
      </c>
    </row>
    <row r="1046" spans="1:7" ht="16.5" thickBot="1">
      <c r="A1046" s="186"/>
      <c r="B1046" s="57" t="s">
        <v>43</v>
      </c>
      <c r="C1046" s="18" t="s">
        <v>3</v>
      </c>
      <c r="D1046" s="81">
        <v>7.8</v>
      </c>
      <c r="E1046" s="136">
        <f>E1041*D1046</f>
        <v>49.92</v>
      </c>
      <c r="F1046" s="20"/>
      <c r="G1046" s="101">
        <f>E1046*F1046</f>
        <v>0</v>
      </c>
    </row>
    <row r="1047" spans="1:7" ht="16.5" thickTop="1">
      <c r="A1047" s="184">
        <v>4</v>
      </c>
      <c r="B1047" s="103" t="s">
        <v>57</v>
      </c>
      <c r="C1047" s="111" t="s">
        <v>7</v>
      </c>
      <c r="D1047" s="112"/>
      <c r="E1047" s="113">
        <v>2</v>
      </c>
      <c r="F1047" s="114"/>
      <c r="G1047" s="115">
        <f>G1048+G1049+G1050+G1051+G1052</f>
        <v>0</v>
      </c>
    </row>
    <row r="1048" spans="1:7" ht="15.75">
      <c r="A1048" s="185"/>
      <c r="B1048" s="16" t="s">
        <v>38</v>
      </c>
      <c r="C1048" s="14" t="s">
        <v>4</v>
      </c>
      <c r="D1048" s="80">
        <v>6.03</v>
      </c>
      <c r="E1048" s="134">
        <f>E1047*D1048</f>
        <v>12.06</v>
      </c>
      <c r="F1048" s="96"/>
      <c r="G1048" s="83">
        <f>E1048*F1048</f>
        <v>0</v>
      </c>
    </row>
    <row r="1049" spans="1:7" ht="15.75">
      <c r="A1049" s="185"/>
      <c r="B1049" s="16" t="s">
        <v>10</v>
      </c>
      <c r="C1049" s="14" t="s">
        <v>3</v>
      </c>
      <c r="D1049" s="80">
        <v>0.33</v>
      </c>
      <c r="E1049" s="134">
        <f>E1047*D1049</f>
        <v>0.66</v>
      </c>
      <c r="F1049" s="88"/>
      <c r="G1049" s="83">
        <f>E1049*F1049</f>
        <v>0</v>
      </c>
    </row>
    <row r="1050" spans="1:7" ht="27">
      <c r="A1050" s="185"/>
      <c r="B1050" s="35" t="s">
        <v>58</v>
      </c>
      <c r="C1050" s="14" t="s">
        <v>59</v>
      </c>
      <c r="D1050" s="94" t="s">
        <v>55</v>
      </c>
      <c r="E1050" s="129">
        <v>1.28</v>
      </c>
      <c r="F1050" s="95"/>
      <c r="G1050" s="82">
        <f>E1050*F1050</f>
        <v>0</v>
      </c>
    </row>
    <row r="1051" spans="1:7" ht="15.75">
      <c r="A1051" s="185"/>
      <c r="B1051" s="16" t="s">
        <v>60</v>
      </c>
      <c r="C1051" s="14" t="s">
        <v>9</v>
      </c>
      <c r="D1051" s="80">
        <v>0.06</v>
      </c>
      <c r="E1051" s="134">
        <f>E1047*D1051</f>
        <v>0.12</v>
      </c>
      <c r="F1051" s="96"/>
      <c r="G1051" s="83">
        <f>E1051*F1051</f>
        <v>0</v>
      </c>
    </row>
    <row r="1052" spans="1:7" ht="16.5" thickBot="1">
      <c r="A1052" s="186"/>
      <c r="B1052" s="19" t="s">
        <v>43</v>
      </c>
      <c r="C1052" s="18" t="s">
        <v>3</v>
      </c>
      <c r="D1052" s="81">
        <v>0.5</v>
      </c>
      <c r="E1052" s="136">
        <f>E1047*D1052</f>
        <v>1</v>
      </c>
      <c r="F1052" s="97"/>
      <c r="G1052" s="98">
        <f>E1052*F1052</f>
        <v>0</v>
      </c>
    </row>
    <row r="1053" spans="1:7" ht="27.75" thickTop="1">
      <c r="A1053" s="184">
        <v>5</v>
      </c>
      <c r="B1053" s="147" t="s">
        <v>85</v>
      </c>
      <c r="C1053" s="111" t="s">
        <v>75</v>
      </c>
      <c r="D1053" s="117"/>
      <c r="E1053" s="132">
        <v>0.15</v>
      </c>
      <c r="F1053" s="114"/>
      <c r="G1053" s="115">
        <f>G1054+G1055+G1056+G1057+G1058+G1059</f>
        <v>0</v>
      </c>
    </row>
    <row r="1054" spans="1:7" ht="15.75">
      <c r="A1054" s="185"/>
      <c r="B1054" s="16" t="s">
        <v>25</v>
      </c>
      <c r="C1054" s="14" t="s">
        <v>4</v>
      </c>
      <c r="D1054" s="148">
        <v>101</v>
      </c>
      <c r="E1054" s="134">
        <f>E1053*D1054</f>
        <v>15.15</v>
      </c>
      <c r="F1054" s="149"/>
      <c r="G1054" s="144">
        <f>F1054*E1054</f>
        <v>0</v>
      </c>
    </row>
    <row r="1055" spans="1:7" ht="15.75">
      <c r="A1055" s="185"/>
      <c r="B1055" s="16" t="s">
        <v>76</v>
      </c>
      <c r="C1055" s="14" t="s">
        <v>3</v>
      </c>
      <c r="D1055" s="148">
        <v>2.7</v>
      </c>
      <c r="E1055" s="134">
        <f>E1053*D1055</f>
        <v>0.41</v>
      </c>
      <c r="F1055" s="150"/>
      <c r="G1055" s="144">
        <f>F1055*E1055</f>
        <v>0</v>
      </c>
    </row>
    <row r="1056" spans="1:7" ht="15.75">
      <c r="A1056" s="185"/>
      <c r="B1056" s="16" t="s">
        <v>81</v>
      </c>
      <c r="C1056" s="14" t="s">
        <v>82</v>
      </c>
      <c r="D1056" s="148">
        <v>4.1</v>
      </c>
      <c r="E1056" s="134">
        <f>E1053*D1056</f>
        <v>0.62</v>
      </c>
      <c r="F1056" s="150"/>
      <c r="G1056" s="144">
        <f>E1056*F1056</f>
        <v>0</v>
      </c>
    </row>
    <row r="1057" spans="1:7" ht="15.75">
      <c r="A1057" s="185"/>
      <c r="B1057" s="16" t="s">
        <v>83</v>
      </c>
      <c r="C1057" s="14" t="s">
        <v>9</v>
      </c>
      <c r="D1057" s="148">
        <v>2.12</v>
      </c>
      <c r="E1057" s="134">
        <f>E1053*D1057</f>
        <v>0.32</v>
      </c>
      <c r="F1057" s="150"/>
      <c r="G1057" s="144">
        <f>E1057*F1057</f>
        <v>0</v>
      </c>
    </row>
    <row r="1058" spans="1:7" ht="15.75">
      <c r="A1058" s="185"/>
      <c r="B1058" s="16" t="s">
        <v>84</v>
      </c>
      <c r="C1058" s="14" t="s">
        <v>9</v>
      </c>
      <c r="D1058" s="148">
        <v>0.26</v>
      </c>
      <c r="E1058" s="134">
        <f>E1053*D1058</f>
        <v>0.04</v>
      </c>
      <c r="F1058" s="150"/>
      <c r="G1058" s="144">
        <f>E1058*F1058</f>
        <v>0</v>
      </c>
    </row>
    <row r="1059" spans="1:7" ht="16.5" thickBot="1">
      <c r="A1059" s="186"/>
      <c r="B1059" s="19" t="s">
        <v>43</v>
      </c>
      <c r="C1059" s="18" t="s">
        <v>9</v>
      </c>
      <c r="D1059" s="151">
        <v>0.3</v>
      </c>
      <c r="E1059" s="152">
        <f>E1053*D1059</f>
        <v>0.045</v>
      </c>
      <c r="F1059" s="153"/>
      <c r="G1059" s="145">
        <f>F1059*E1059</f>
        <v>0</v>
      </c>
    </row>
    <row r="1060" spans="1:7" ht="41.25" thickTop="1">
      <c r="A1060" s="184">
        <v>6</v>
      </c>
      <c r="B1060" s="118" t="s">
        <v>44</v>
      </c>
      <c r="C1060" s="155" t="s">
        <v>34</v>
      </c>
      <c r="D1060" s="114"/>
      <c r="E1060" s="114">
        <v>2.97</v>
      </c>
      <c r="F1060" s="114"/>
      <c r="G1060" s="115">
        <f>G1061+G1062+G1063+G1064+G1065+G1066</f>
        <v>0</v>
      </c>
    </row>
    <row r="1061" spans="1:7" ht="15.75">
      <c r="A1061" s="185"/>
      <c r="B1061" s="16" t="s">
        <v>25</v>
      </c>
      <c r="C1061" s="15" t="s">
        <v>4</v>
      </c>
      <c r="D1061" s="86">
        <v>28.6</v>
      </c>
      <c r="E1061" s="86">
        <f>E1060*D1061</f>
        <v>84.94</v>
      </c>
      <c r="F1061" s="86"/>
      <c r="G1061" s="87">
        <f aca="true" t="shared" si="55" ref="G1061:G1066">E1061*F1061</f>
        <v>0</v>
      </c>
    </row>
    <row r="1062" spans="1:7" ht="15.75">
      <c r="A1062" s="185"/>
      <c r="B1062" s="16" t="s">
        <v>10</v>
      </c>
      <c r="C1062" s="15" t="s">
        <v>3</v>
      </c>
      <c r="D1062" s="86">
        <v>0.41</v>
      </c>
      <c r="E1062" s="86">
        <f>E1060*D1062</f>
        <v>1.22</v>
      </c>
      <c r="F1062" s="86"/>
      <c r="G1062" s="87">
        <f t="shared" si="55"/>
        <v>0</v>
      </c>
    </row>
    <row r="1063" spans="1:7" ht="15.75">
      <c r="A1063" s="185"/>
      <c r="B1063" s="16" t="s">
        <v>90</v>
      </c>
      <c r="C1063" s="15" t="s">
        <v>31</v>
      </c>
      <c r="D1063" s="86" t="s">
        <v>55</v>
      </c>
      <c r="E1063" s="86">
        <v>105</v>
      </c>
      <c r="F1063" s="86"/>
      <c r="G1063" s="87">
        <f t="shared" si="55"/>
        <v>0</v>
      </c>
    </row>
    <row r="1064" spans="1:7" ht="15.75">
      <c r="A1064" s="185"/>
      <c r="B1064" s="16" t="s">
        <v>32</v>
      </c>
      <c r="C1064" s="15" t="s">
        <v>31</v>
      </c>
      <c r="D1064" s="86" t="s">
        <v>55</v>
      </c>
      <c r="E1064" s="86">
        <v>192</v>
      </c>
      <c r="F1064" s="86"/>
      <c r="G1064" s="87">
        <f t="shared" si="55"/>
        <v>0</v>
      </c>
    </row>
    <row r="1065" spans="1:7" ht="15.75">
      <c r="A1065" s="185"/>
      <c r="B1065" s="16" t="s">
        <v>33</v>
      </c>
      <c r="C1065" s="15" t="s">
        <v>24</v>
      </c>
      <c r="D1065" s="86" t="s">
        <v>55</v>
      </c>
      <c r="E1065" s="86">
        <v>12</v>
      </c>
      <c r="F1065" s="86"/>
      <c r="G1065" s="87">
        <f t="shared" si="55"/>
        <v>0</v>
      </c>
    </row>
    <row r="1066" spans="1:7" ht="16.5" thickBot="1">
      <c r="A1066" s="186"/>
      <c r="B1066" s="19" t="s">
        <v>47</v>
      </c>
      <c r="C1066" s="20" t="s">
        <v>24</v>
      </c>
      <c r="D1066" s="100" t="s">
        <v>55</v>
      </c>
      <c r="E1066" s="100">
        <v>525</v>
      </c>
      <c r="F1066" s="100"/>
      <c r="G1066" s="101">
        <f t="shared" si="55"/>
        <v>0</v>
      </c>
    </row>
    <row r="1067" spans="1:9" ht="17.25" thickBot="1" thickTop="1">
      <c r="A1067" s="30">
        <v>7</v>
      </c>
      <c r="B1067" s="123" t="s">
        <v>23</v>
      </c>
      <c r="C1067" s="124"/>
      <c r="D1067" s="125"/>
      <c r="E1067" s="126"/>
      <c r="F1067" s="122"/>
      <c r="G1067" s="127">
        <v>0</v>
      </c>
      <c r="I1067" s="146"/>
    </row>
    <row r="1068" spans="1:7" ht="17.25" thickBot="1" thickTop="1">
      <c r="A1068" s="41"/>
      <c r="B1068" s="11" t="s">
        <v>28</v>
      </c>
      <c r="C1068" s="11"/>
      <c r="D1068" s="11"/>
      <c r="E1068" s="11"/>
      <c r="F1068" s="11"/>
      <c r="G1068" s="42">
        <f>G1025+G1034+G1041+G1047+G1053+G1060+G1067</f>
        <v>0</v>
      </c>
    </row>
    <row r="1069" spans="1:7" ht="17.25" thickBot="1" thickTop="1">
      <c r="A1069" s="41"/>
      <c r="B1069" s="11" t="s">
        <v>29</v>
      </c>
      <c r="C1069" s="11"/>
      <c r="D1069" s="11"/>
      <c r="E1069" s="11"/>
      <c r="F1069" s="11"/>
      <c r="G1069" s="42">
        <f>G1023+G1068</f>
        <v>0</v>
      </c>
    </row>
    <row r="1070" spans="1:7" ht="17.25" thickBot="1" thickTop="1">
      <c r="A1070" s="41"/>
      <c r="B1070" s="11" t="s">
        <v>145</v>
      </c>
      <c r="C1070" s="43">
        <v>0.1</v>
      </c>
      <c r="D1070" s="11"/>
      <c r="E1070" s="11"/>
      <c r="F1070" s="11"/>
      <c r="G1070" s="42">
        <f>G1069*C1070</f>
        <v>0</v>
      </c>
    </row>
    <row r="1071" spans="1:7" ht="17.25" thickBot="1" thickTop="1">
      <c r="A1071" s="41"/>
      <c r="B1071" s="11" t="s">
        <v>2</v>
      </c>
      <c r="C1071" s="43"/>
      <c r="D1071" s="11"/>
      <c r="E1071" s="11"/>
      <c r="F1071" s="11"/>
      <c r="G1071" s="42">
        <f>SUM(G1069:G1070)</f>
        <v>0</v>
      </c>
    </row>
    <row r="1072" spans="1:7" ht="17.25" thickBot="1" thickTop="1">
      <c r="A1072" s="41"/>
      <c r="B1072" s="11" t="s">
        <v>146</v>
      </c>
      <c r="C1072" s="43">
        <v>0.08</v>
      </c>
      <c r="D1072" s="11"/>
      <c r="E1072" s="11"/>
      <c r="F1072" s="11"/>
      <c r="G1072" s="42">
        <f>G1071*C1072</f>
        <v>0</v>
      </c>
    </row>
    <row r="1073" spans="1:7" ht="17.25" thickBot="1" thickTop="1">
      <c r="A1073" s="41"/>
      <c r="B1073" s="11" t="s">
        <v>8</v>
      </c>
      <c r="C1073" s="11"/>
      <c r="D1073" s="11"/>
      <c r="E1073" s="11"/>
      <c r="F1073" s="11"/>
      <c r="G1073" s="42">
        <f>SUM(G1071:G1072)</f>
        <v>0</v>
      </c>
    </row>
    <row r="1074" spans="1:7" ht="17.25" thickBot="1" thickTop="1">
      <c r="A1074" s="183" t="s">
        <v>95</v>
      </c>
      <c r="B1074" s="183"/>
      <c r="C1074" s="183"/>
      <c r="D1074" s="183"/>
      <c r="E1074" s="183"/>
      <c r="F1074" s="183"/>
      <c r="G1074" s="183"/>
    </row>
    <row r="1075" spans="1:7" ht="24.75" customHeight="1" thickTop="1">
      <c r="A1075" s="188" t="s">
        <v>18</v>
      </c>
      <c r="B1075" s="190" t="s">
        <v>0</v>
      </c>
      <c r="C1075" s="192" t="s">
        <v>1</v>
      </c>
      <c r="D1075" s="194" t="s">
        <v>12</v>
      </c>
      <c r="E1075" s="194"/>
      <c r="F1075" s="195" t="s">
        <v>13</v>
      </c>
      <c r="G1075" s="196"/>
    </row>
    <row r="1076" spans="1:7" ht="57" thickBot="1">
      <c r="A1076" s="189"/>
      <c r="B1076" s="191"/>
      <c r="C1076" s="193"/>
      <c r="D1076" s="26" t="s">
        <v>16</v>
      </c>
      <c r="E1076" s="10" t="s">
        <v>15</v>
      </c>
      <c r="F1076" s="10" t="s">
        <v>14</v>
      </c>
      <c r="G1076" s="28" t="s">
        <v>15</v>
      </c>
    </row>
    <row r="1077" spans="1:7" ht="17.25" thickBot="1" thickTop="1">
      <c r="A1077" s="5">
        <v>1</v>
      </c>
      <c r="B1077" s="156">
        <v>2</v>
      </c>
      <c r="C1077" s="6">
        <v>3</v>
      </c>
      <c r="D1077" s="8">
        <v>4</v>
      </c>
      <c r="E1077" s="7">
        <v>5</v>
      </c>
      <c r="F1077" s="8">
        <v>6</v>
      </c>
      <c r="G1077" s="29">
        <v>7</v>
      </c>
    </row>
    <row r="1078" spans="1:7" ht="17.25" thickBot="1" thickTop="1">
      <c r="A1078" s="34"/>
      <c r="B1078" s="40" t="s">
        <v>26</v>
      </c>
      <c r="C1078" s="33"/>
      <c r="D1078" s="36"/>
      <c r="E1078" s="37"/>
      <c r="F1078" s="36"/>
      <c r="G1078" s="38"/>
    </row>
    <row r="1079" spans="1:7" ht="16.5" thickTop="1">
      <c r="A1079" s="184">
        <v>1</v>
      </c>
      <c r="B1079" s="103" t="s">
        <v>79</v>
      </c>
      <c r="C1079" s="102" t="s">
        <v>66</v>
      </c>
      <c r="D1079" s="104"/>
      <c r="E1079" s="105">
        <v>6.65</v>
      </c>
      <c r="F1079" s="104"/>
      <c r="G1079" s="105">
        <f>G1080+G1081</f>
        <v>0</v>
      </c>
    </row>
    <row r="1080" spans="1:7" ht="15.75">
      <c r="A1080" s="187"/>
      <c r="B1080" s="77" t="s">
        <v>25</v>
      </c>
      <c r="C1080" s="72" t="s">
        <v>4</v>
      </c>
      <c r="D1080" s="78">
        <v>8.2</v>
      </c>
      <c r="E1080" s="73">
        <f>E1079*D1080</f>
        <v>54.53</v>
      </c>
      <c r="F1080" s="78"/>
      <c r="G1080" s="73">
        <f>E1080*F1080</f>
        <v>0</v>
      </c>
    </row>
    <row r="1081" spans="1:7" ht="16.5" thickBot="1">
      <c r="A1081" s="186"/>
      <c r="B1081" s="76" t="s">
        <v>5</v>
      </c>
      <c r="C1081" s="74" t="s">
        <v>3</v>
      </c>
      <c r="D1081" s="75">
        <v>0.5</v>
      </c>
      <c r="E1081" s="67">
        <f>E1079*D1081</f>
        <v>3.33</v>
      </c>
      <c r="F1081" s="75"/>
      <c r="G1081" s="67">
        <f>F1081*E1081</f>
        <v>0</v>
      </c>
    </row>
    <row r="1082" spans="1:7" ht="27.75" thickTop="1">
      <c r="A1082" s="184">
        <v>2</v>
      </c>
      <c r="B1082" s="103" t="s">
        <v>64</v>
      </c>
      <c r="C1082" s="102" t="s">
        <v>66</v>
      </c>
      <c r="D1082" s="104"/>
      <c r="E1082" s="105">
        <v>1.26</v>
      </c>
      <c r="F1082" s="104"/>
      <c r="G1082" s="105">
        <f>G1083+G1084</f>
        <v>0</v>
      </c>
    </row>
    <row r="1083" spans="1:7" ht="15.75">
      <c r="A1083" s="185"/>
      <c r="B1083" s="77" t="s">
        <v>25</v>
      </c>
      <c r="C1083" s="72" t="s">
        <v>4</v>
      </c>
      <c r="D1083" s="78">
        <v>110</v>
      </c>
      <c r="E1083" s="73">
        <f>E1082*D1083</f>
        <v>138.6</v>
      </c>
      <c r="F1083" s="78"/>
      <c r="G1083" s="73">
        <f>E1083*F1083</f>
        <v>0</v>
      </c>
    </row>
    <row r="1084" spans="1:7" ht="16.5" thickBot="1">
      <c r="A1084" s="186"/>
      <c r="B1084" s="76" t="s">
        <v>5</v>
      </c>
      <c r="C1084" s="74" t="s">
        <v>3</v>
      </c>
      <c r="D1084" s="75">
        <v>10.3</v>
      </c>
      <c r="E1084" s="67">
        <f>E1082*D1084</f>
        <v>12.98</v>
      </c>
      <c r="F1084" s="75"/>
      <c r="G1084" s="67">
        <f>F1084*E1084</f>
        <v>0</v>
      </c>
    </row>
    <row r="1085" spans="1:7" ht="27.75" thickTop="1">
      <c r="A1085" s="184">
        <v>3</v>
      </c>
      <c r="B1085" s="128" t="s">
        <v>69</v>
      </c>
      <c r="C1085" s="106" t="s">
        <v>67</v>
      </c>
      <c r="D1085" s="104"/>
      <c r="E1085" s="105">
        <v>5</v>
      </c>
      <c r="F1085" s="104"/>
      <c r="G1085" s="105">
        <f>SUM(G1086)</f>
        <v>0</v>
      </c>
    </row>
    <row r="1086" spans="1:7" ht="16.5" thickBot="1">
      <c r="A1086" s="186"/>
      <c r="B1086" s="76" t="s">
        <v>36</v>
      </c>
      <c r="C1086" s="79" t="s">
        <v>4</v>
      </c>
      <c r="D1086" s="75">
        <v>2.13</v>
      </c>
      <c r="E1086" s="67">
        <f>D1086*E1085</f>
        <v>10.65</v>
      </c>
      <c r="F1086" s="75"/>
      <c r="G1086" s="67">
        <f>F1086*E1086</f>
        <v>0</v>
      </c>
    </row>
    <row r="1087" spans="1:7" ht="17.25" thickBot="1" thickTop="1">
      <c r="A1087" s="46">
        <v>4</v>
      </c>
      <c r="B1087" s="107" t="s">
        <v>65</v>
      </c>
      <c r="C1087" s="108" t="s">
        <v>35</v>
      </c>
      <c r="D1087" s="70"/>
      <c r="E1087" s="109">
        <v>3</v>
      </c>
      <c r="F1087" s="110"/>
      <c r="G1087" s="109">
        <f>F1087*E1087</f>
        <v>0</v>
      </c>
    </row>
    <row r="1088" spans="1:7" ht="17.25" thickBot="1" thickTop="1">
      <c r="A1088" s="46"/>
      <c r="B1088" s="11" t="s">
        <v>27</v>
      </c>
      <c r="C1088" s="11"/>
      <c r="D1088" s="11"/>
      <c r="E1088" s="11"/>
      <c r="F1088" s="11"/>
      <c r="G1088" s="157">
        <f>G1079+G1082+G1085+G1087</f>
        <v>0</v>
      </c>
    </row>
    <row r="1089" spans="1:7" ht="17.25" thickBot="1" thickTop="1">
      <c r="A1089" s="46"/>
      <c r="B1089" s="71" t="s">
        <v>46</v>
      </c>
      <c r="C1089" s="66"/>
      <c r="D1089" s="68"/>
      <c r="E1089" s="69"/>
      <c r="F1089" s="68"/>
      <c r="G1089" s="69"/>
    </row>
    <row r="1090" spans="1:7" ht="27.75" thickTop="1">
      <c r="A1090" s="184">
        <v>1</v>
      </c>
      <c r="B1090" s="103" t="s">
        <v>37</v>
      </c>
      <c r="C1090" s="111" t="s">
        <v>30</v>
      </c>
      <c r="D1090" s="112"/>
      <c r="E1090" s="132">
        <v>1.26</v>
      </c>
      <c r="F1090" s="116"/>
      <c r="G1090" s="113">
        <f>G1091+G1092+G1093+G1094+G1095+G1096+G1097+G1098</f>
        <v>0</v>
      </c>
    </row>
    <row r="1091" spans="1:7" ht="15.75">
      <c r="A1091" s="185"/>
      <c r="B1091" s="16" t="s">
        <v>38</v>
      </c>
      <c r="C1091" s="14" t="s">
        <v>4</v>
      </c>
      <c r="D1091" s="80">
        <v>127</v>
      </c>
      <c r="E1091" s="129">
        <f>E1090*D1091</f>
        <v>160.02</v>
      </c>
      <c r="F1091" s="96"/>
      <c r="G1091" s="83">
        <f aca="true" t="shared" si="56" ref="G1091:G1098">E1091*F1091</f>
        <v>0</v>
      </c>
    </row>
    <row r="1092" spans="1:7" ht="15.75">
      <c r="A1092" s="185"/>
      <c r="B1092" s="16" t="s">
        <v>10</v>
      </c>
      <c r="C1092" s="14" t="s">
        <v>3</v>
      </c>
      <c r="D1092" s="80">
        <v>11.4</v>
      </c>
      <c r="E1092" s="129">
        <f>E1090*D1092</f>
        <v>14.36</v>
      </c>
      <c r="F1092" s="88"/>
      <c r="G1092" s="83">
        <f t="shared" si="56"/>
        <v>0</v>
      </c>
    </row>
    <row r="1093" spans="1:7" ht="15.75">
      <c r="A1093" s="185"/>
      <c r="B1093" s="16" t="s">
        <v>73</v>
      </c>
      <c r="C1093" s="14" t="s">
        <v>9</v>
      </c>
      <c r="D1093" s="80" t="s">
        <v>55</v>
      </c>
      <c r="E1093" s="129">
        <v>6.3</v>
      </c>
      <c r="F1093" s="96"/>
      <c r="G1093" s="83">
        <f t="shared" si="56"/>
        <v>0</v>
      </c>
    </row>
    <row r="1094" spans="1:7" ht="15.75">
      <c r="A1094" s="185"/>
      <c r="B1094" s="16" t="s">
        <v>39</v>
      </c>
      <c r="C1094" s="14" t="s">
        <v>6</v>
      </c>
      <c r="D1094" s="80">
        <v>17.5</v>
      </c>
      <c r="E1094" s="129">
        <f>E1090*D1094</f>
        <v>22.05</v>
      </c>
      <c r="F1094" s="96"/>
      <c r="G1094" s="83">
        <f t="shared" si="56"/>
        <v>0</v>
      </c>
    </row>
    <row r="1095" spans="1:7" ht="15.75">
      <c r="A1095" s="185"/>
      <c r="B1095" s="16" t="s">
        <v>40</v>
      </c>
      <c r="C1095" s="14" t="s">
        <v>6</v>
      </c>
      <c r="D1095" s="80">
        <v>110</v>
      </c>
      <c r="E1095" s="129">
        <f>E1090*D1095</f>
        <v>138.6</v>
      </c>
      <c r="F1095" s="96"/>
      <c r="G1095" s="83">
        <f t="shared" si="56"/>
        <v>0</v>
      </c>
    </row>
    <row r="1096" spans="1:7" ht="15.75">
      <c r="A1096" s="185"/>
      <c r="B1096" s="16" t="s">
        <v>41</v>
      </c>
      <c r="C1096" s="14" t="s">
        <v>11</v>
      </c>
      <c r="D1096" s="80">
        <v>52.5</v>
      </c>
      <c r="E1096" s="129">
        <f>E1090*D1096</f>
        <v>66.15</v>
      </c>
      <c r="F1096" s="96"/>
      <c r="G1096" s="83">
        <f t="shared" si="56"/>
        <v>0</v>
      </c>
    </row>
    <row r="1097" spans="1:7" ht="15.75">
      <c r="A1097" s="185"/>
      <c r="B1097" s="16" t="s">
        <v>56</v>
      </c>
      <c r="C1097" s="14" t="s">
        <v>6</v>
      </c>
      <c r="D1097" s="80">
        <v>26</v>
      </c>
      <c r="E1097" s="129">
        <f>E1090*D1097</f>
        <v>32.76</v>
      </c>
      <c r="F1097" s="96"/>
      <c r="G1097" s="83">
        <f t="shared" si="56"/>
        <v>0</v>
      </c>
    </row>
    <row r="1098" spans="1:7" ht="16.5" thickBot="1">
      <c r="A1098" s="186"/>
      <c r="B1098" s="19" t="s">
        <v>43</v>
      </c>
      <c r="C1098" s="18" t="s">
        <v>3</v>
      </c>
      <c r="D1098" s="81">
        <v>7.94</v>
      </c>
      <c r="E1098" s="131">
        <f>E1090*D1098</f>
        <v>10.004</v>
      </c>
      <c r="F1098" s="97"/>
      <c r="G1098" s="98">
        <f t="shared" si="56"/>
        <v>0</v>
      </c>
    </row>
    <row r="1099" spans="1:7" ht="16.5" thickTop="1">
      <c r="A1099" s="184">
        <v>2</v>
      </c>
      <c r="B1099" s="119" t="s">
        <v>61</v>
      </c>
      <c r="C1099" s="120" t="s">
        <v>30</v>
      </c>
      <c r="D1099" s="117"/>
      <c r="E1099" s="132">
        <v>1.26</v>
      </c>
      <c r="F1099" s="114"/>
      <c r="G1099" s="115">
        <f>G1100+G1101+G1102+G1103+G1104+G1105</f>
        <v>0</v>
      </c>
    </row>
    <row r="1100" spans="1:7" ht="15.75">
      <c r="A1100" s="185"/>
      <c r="B1100" s="16" t="s">
        <v>38</v>
      </c>
      <c r="C1100" s="14" t="s">
        <v>4</v>
      </c>
      <c r="D1100" s="80">
        <v>3.03</v>
      </c>
      <c r="E1100" s="130">
        <f>E1099*D1100</f>
        <v>3.818</v>
      </c>
      <c r="F1100" s="86"/>
      <c r="G1100" s="87">
        <f aca="true" t="shared" si="57" ref="G1100:G1105">E1100*F1100</f>
        <v>0</v>
      </c>
    </row>
    <row r="1101" spans="1:7" ht="15.75">
      <c r="A1101" s="185"/>
      <c r="B1101" s="16" t="s">
        <v>5</v>
      </c>
      <c r="C1101" s="14" t="s">
        <v>3</v>
      </c>
      <c r="D1101" s="80">
        <v>0.41</v>
      </c>
      <c r="E1101" s="130">
        <f>E1099*D1101</f>
        <v>0.517</v>
      </c>
      <c r="F1101" s="99"/>
      <c r="G1101" s="87">
        <f t="shared" si="57"/>
        <v>0</v>
      </c>
    </row>
    <row r="1102" spans="1:7" ht="15.75">
      <c r="A1102" s="185"/>
      <c r="B1102" s="16" t="s">
        <v>51</v>
      </c>
      <c r="C1102" s="14" t="s">
        <v>6</v>
      </c>
      <c r="D1102" s="80">
        <v>23.1</v>
      </c>
      <c r="E1102" s="129">
        <f>E1099*D1102</f>
        <v>29.11</v>
      </c>
      <c r="F1102" s="86"/>
      <c r="G1102" s="87">
        <f t="shared" si="57"/>
        <v>0</v>
      </c>
    </row>
    <row r="1103" spans="1:7" ht="15.75">
      <c r="A1103" s="185"/>
      <c r="B1103" s="16" t="s">
        <v>52</v>
      </c>
      <c r="C1103" s="14" t="s">
        <v>6</v>
      </c>
      <c r="D1103" s="80">
        <v>5.8</v>
      </c>
      <c r="E1103" s="129">
        <f>E1099*D1103</f>
        <v>7.31</v>
      </c>
      <c r="F1103" s="86"/>
      <c r="G1103" s="87">
        <f t="shared" si="57"/>
        <v>0</v>
      </c>
    </row>
    <row r="1104" spans="1:7" ht="15.75">
      <c r="A1104" s="185"/>
      <c r="B1104" s="16" t="s">
        <v>53</v>
      </c>
      <c r="C1104" s="14" t="s">
        <v>6</v>
      </c>
      <c r="D1104" s="80">
        <v>3.5</v>
      </c>
      <c r="E1104" s="129">
        <f>E1099*D1104</f>
        <v>4.41</v>
      </c>
      <c r="F1104" s="86"/>
      <c r="G1104" s="87">
        <f t="shared" si="57"/>
        <v>0</v>
      </c>
    </row>
    <row r="1105" spans="1:7" ht="16.5" thickBot="1">
      <c r="A1105" s="186"/>
      <c r="B1105" s="19" t="s">
        <v>43</v>
      </c>
      <c r="C1105" s="18" t="s">
        <v>3</v>
      </c>
      <c r="D1105" s="81">
        <v>0.04</v>
      </c>
      <c r="E1105" s="131">
        <f>E1099*D1105</f>
        <v>0.05</v>
      </c>
      <c r="F1105" s="100"/>
      <c r="G1105" s="101">
        <f t="shared" si="57"/>
        <v>0</v>
      </c>
    </row>
    <row r="1106" spans="1:7" ht="16.5" thickTop="1">
      <c r="A1106" s="184">
        <v>3</v>
      </c>
      <c r="B1106" s="103" t="s">
        <v>62</v>
      </c>
      <c r="C1106" s="111" t="s">
        <v>68</v>
      </c>
      <c r="D1106" s="112"/>
      <c r="E1106" s="132">
        <v>6.65</v>
      </c>
      <c r="F1106" s="121"/>
      <c r="G1106" s="158">
        <f>G1107+G1108+G1109+G1110+G1111</f>
        <v>0</v>
      </c>
    </row>
    <row r="1107" spans="1:7" ht="15.75">
      <c r="A1107" s="185"/>
      <c r="B1107" s="56" t="s">
        <v>38</v>
      </c>
      <c r="C1107" s="14" t="s">
        <v>4</v>
      </c>
      <c r="D1107" s="80">
        <v>83</v>
      </c>
      <c r="E1107" s="134">
        <f>E1106*D1107</f>
        <v>551.95</v>
      </c>
      <c r="F1107" s="15"/>
      <c r="G1107" s="87">
        <f>E1107*F1107</f>
        <v>0</v>
      </c>
    </row>
    <row r="1108" spans="1:7" ht="15.75">
      <c r="A1108" s="185"/>
      <c r="B1108" s="56" t="s">
        <v>5</v>
      </c>
      <c r="C1108" s="14" t="s">
        <v>3</v>
      </c>
      <c r="D1108" s="80">
        <v>0.41</v>
      </c>
      <c r="E1108" s="135">
        <f>E1106*D1108</f>
        <v>2.727</v>
      </c>
      <c r="F1108" s="17"/>
      <c r="G1108" s="87">
        <f>E1108*F1108</f>
        <v>0</v>
      </c>
    </row>
    <row r="1109" spans="1:7" ht="15.75">
      <c r="A1109" s="185"/>
      <c r="B1109" s="56" t="s">
        <v>74</v>
      </c>
      <c r="C1109" s="14" t="s">
        <v>11</v>
      </c>
      <c r="D1109" s="80">
        <v>115</v>
      </c>
      <c r="E1109" s="133">
        <f>E1106*D1109</f>
        <v>764.75</v>
      </c>
      <c r="F1109" s="17"/>
      <c r="G1109" s="133">
        <f>E1109*F1109</f>
        <v>0</v>
      </c>
    </row>
    <row r="1110" spans="1:7" ht="15.75">
      <c r="A1110" s="185"/>
      <c r="B1110" s="56" t="s">
        <v>86</v>
      </c>
      <c r="C1110" s="14" t="s">
        <v>11</v>
      </c>
      <c r="D1110" s="80" t="s">
        <v>55</v>
      </c>
      <c r="E1110" s="133">
        <v>49</v>
      </c>
      <c r="F1110" s="17"/>
      <c r="G1110" s="133">
        <f>E1110*F1110</f>
        <v>0</v>
      </c>
    </row>
    <row r="1111" spans="1:7" ht="16.5" thickBot="1">
      <c r="A1111" s="186"/>
      <c r="B1111" s="57" t="s">
        <v>43</v>
      </c>
      <c r="C1111" s="18" t="s">
        <v>3</v>
      </c>
      <c r="D1111" s="81">
        <v>7.8</v>
      </c>
      <c r="E1111" s="136">
        <f>E1106*D1111</f>
        <v>51.87</v>
      </c>
      <c r="F1111" s="20"/>
      <c r="G1111" s="101">
        <f>E1111*F1111</f>
        <v>0</v>
      </c>
    </row>
    <row r="1112" spans="1:7" ht="16.5" thickTop="1">
      <c r="A1112" s="184">
        <v>4</v>
      </c>
      <c r="B1112" s="103" t="s">
        <v>57</v>
      </c>
      <c r="C1112" s="111" t="s">
        <v>7</v>
      </c>
      <c r="D1112" s="112"/>
      <c r="E1112" s="113">
        <v>2</v>
      </c>
      <c r="F1112" s="114"/>
      <c r="G1112" s="115">
        <f>G1113+G1114+G1115+G1116+G1117</f>
        <v>0</v>
      </c>
    </row>
    <row r="1113" spans="1:7" ht="15.75">
      <c r="A1113" s="185"/>
      <c r="B1113" s="16" t="s">
        <v>38</v>
      </c>
      <c r="C1113" s="14" t="s">
        <v>4</v>
      </c>
      <c r="D1113" s="80">
        <v>6.03</v>
      </c>
      <c r="E1113" s="134">
        <f>E1112*D1113</f>
        <v>12.06</v>
      </c>
      <c r="F1113" s="96"/>
      <c r="G1113" s="83">
        <f>E1113*F1113</f>
        <v>0</v>
      </c>
    </row>
    <row r="1114" spans="1:7" ht="15.75">
      <c r="A1114" s="185"/>
      <c r="B1114" s="16" t="s">
        <v>10</v>
      </c>
      <c r="C1114" s="14" t="s">
        <v>3</v>
      </c>
      <c r="D1114" s="80">
        <v>0.33</v>
      </c>
      <c r="E1114" s="134">
        <f>E1112*D1114</f>
        <v>0.66</v>
      </c>
      <c r="F1114" s="88"/>
      <c r="G1114" s="83">
        <f>E1114*F1114</f>
        <v>0</v>
      </c>
    </row>
    <row r="1115" spans="1:7" ht="27">
      <c r="A1115" s="185"/>
      <c r="B1115" s="35" t="s">
        <v>58</v>
      </c>
      <c r="C1115" s="14" t="s">
        <v>59</v>
      </c>
      <c r="D1115" s="94" t="s">
        <v>55</v>
      </c>
      <c r="E1115" s="129">
        <v>1.28</v>
      </c>
      <c r="F1115" s="95"/>
      <c r="G1115" s="82">
        <f>E1115*F1115</f>
        <v>0</v>
      </c>
    </row>
    <row r="1116" spans="1:7" ht="15.75">
      <c r="A1116" s="185"/>
      <c r="B1116" s="16" t="s">
        <v>60</v>
      </c>
      <c r="C1116" s="14" t="s">
        <v>9</v>
      </c>
      <c r="D1116" s="80">
        <v>0.06</v>
      </c>
      <c r="E1116" s="134">
        <f>E1112*D1116</f>
        <v>0.12</v>
      </c>
      <c r="F1116" s="96"/>
      <c r="G1116" s="83">
        <f>E1116*F1116</f>
        <v>0</v>
      </c>
    </row>
    <row r="1117" spans="1:7" ht="16.5" thickBot="1">
      <c r="A1117" s="186"/>
      <c r="B1117" s="19" t="s">
        <v>43</v>
      </c>
      <c r="C1117" s="18" t="s">
        <v>3</v>
      </c>
      <c r="D1117" s="81">
        <v>0.5</v>
      </c>
      <c r="E1117" s="136">
        <f>E1112*D1117</f>
        <v>1</v>
      </c>
      <c r="F1117" s="97"/>
      <c r="G1117" s="98">
        <f>E1117*F1117</f>
        <v>0</v>
      </c>
    </row>
    <row r="1118" spans="1:7" ht="27.75" thickTop="1">
      <c r="A1118" s="184">
        <v>5</v>
      </c>
      <c r="B1118" s="147" t="s">
        <v>85</v>
      </c>
      <c r="C1118" s="111" t="s">
        <v>75</v>
      </c>
      <c r="D1118" s="117"/>
      <c r="E1118" s="132">
        <v>0.23</v>
      </c>
      <c r="F1118" s="114"/>
      <c r="G1118" s="115">
        <f>G1119+G1120+G1121+G1122+G1123+G1124</f>
        <v>0</v>
      </c>
    </row>
    <row r="1119" spans="1:7" ht="15.75">
      <c r="A1119" s="185"/>
      <c r="B1119" s="16" t="s">
        <v>25</v>
      </c>
      <c r="C1119" s="14" t="s">
        <v>4</v>
      </c>
      <c r="D1119" s="148">
        <v>101</v>
      </c>
      <c r="E1119" s="134">
        <f>E1118*D1119</f>
        <v>23.23</v>
      </c>
      <c r="F1119" s="149"/>
      <c r="G1119" s="144">
        <f>F1119*E1119</f>
        <v>0</v>
      </c>
    </row>
    <row r="1120" spans="1:7" ht="15.75">
      <c r="A1120" s="185"/>
      <c r="B1120" s="16" t="s">
        <v>76</v>
      </c>
      <c r="C1120" s="14" t="s">
        <v>3</v>
      </c>
      <c r="D1120" s="148">
        <v>2.7</v>
      </c>
      <c r="E1120" s="134">
        <f>E1118*D1120</f>
        <v>0.62</v>
      </c>
      <c r="F1120" s="150"/>
      <c r="G1120" s="144">
        <f>F1120*E1120</f>
        <v>0</v>
      </c>
    </row>
    <row r="1121" spans="1:7" ht="15.75">
      <c r="A1121" s="185"/>
      <c r="B1121" s="16" t="s">
        <v>81</v>
      </c>
      <c r="C1121" s="14" t="s">
        <v>82</v>
      </c>
      <c r="D1121" s="148">
        <v>4.1</v>
      </c>
      <c r="E1121" s="134">
        <f>E1118*D1121</f>
        <v>0.94</v>
      </c>
      <c r="F1121" s="150"/>
      <c r="G1121" s="144">
        <f>E1121*F1121</f>
        <v>0</v>
      </c>
    </row>
    <row r="1122" spans="1:7" ht="15.75">
      <c r="A1122" s="185"/>
      <c r="B1122" s="16" t="s">
        <v>83</v>
      </c>
      <c r="C1122" s="14" t="s">
        <v>9</v>
      </c>
      <c r="D1122" s="148">
        <v>2.12</v>
      </c>
      <c r="E1122" s="134">
        <f>E1118*D1122</f>
        <v>0.49</v>
      </c>
      <c r="F1122" s="150"/>
      <c r="G1122" s="144">
        <f>E1122*F1122</f>
        <v>0</v>
      </c>
    </row>
    <row r="1123" spans="1:7" ht="15.75">
      <c r="A1123" s="185"/>
      <c r="B1123" s="16" t="s">
        <v>84</v>
      </c>
      <c r="C1123" s="14" t="s">
        <v>9</v>
      </c>
      <c r="D1123" s="148">
        <v>0.26</v>
      </c>
      <c r="E1123" s="134">
        <f>E1118*D1123</f>
        <v>0.06</v>
      </c>
      <c r="F1123" s="150"/>
      <c r="G1123" s="144">
        <f>E1123*F1123</f>
        <v>0</v>
      </c>
    </row>
    <row r="1124" spans="1:7" ht="16.5" thickBot="1">
      <c r="A1124" s="186"/>
      <c r="B1124" s="19" t="s">
        <v>43</v>
      </c>
      <c r="C1124" s="18" t="s">
        <v>9</v>
      </c>
      <c r="D1124" s="151">
        <v>0.3</v>
      </c>
      <c r="E1124" s="152">
        <f>E1118*D1124</f>
        <v>0.069</v>
      </c>
      <c r="F1124" s="153"/>
      <c r="G1124" s="145">
        <f>F1124*E1124</f>
        <v>0</v>
      </c>
    </row>
    <row r="1125" spans="1:7" ht="41.25" thickTop="1">
      <c r="A1125" s="184">
        <v>6</v>
      </c>
      <c r="B1125" s="118" t="s">
        <v>44</v>
      </c>
      <c r="C1125" s="155" t="s">
        <v>34</v>
      </c>
      <c r="D1125" s="114"/>
      <c r="E1125" s="114">
        <v>3.02</v>
      </c>
      <c r="F1125" s="114"/>
      <c r="G1125" s="115">
        <f>G1126+G1127+G1128+G1129+G1130+G1131</f>
        <v>0</v>
      </c>
    </row>
    <row r="1126" spans="1:7" ht="15.75">
      <c r="A1126" s="185"/>
      <c r="B1126" s="16" t="s">
        <v>25</v>
      </c>
      <c r="C1126" s="15" t="s">
        <v>4</v>
      </c>
      <c r="D1126" s="86">
        <v>28.6</v>
      </c>
      <c r="E1126" s="86">
        <f>E1125*D1126</f>
        <v>86.37</v>
      </c>
      <c r="F1126" s="86"/>
      <c r="G1126" s="87">
        <f aca="true" t="shared" si="58" ref="G1126:G1131">E1126*F1126</f>
        <v>0</v>
      </c>
    </row>
    <row r="1127" spans="1:7" ht="15.75">
      <c r="A1127" s="185"/>
      <c r="B1127" s="16" t="s">
        <v>10</v>
      </c>
      <c r="C1127" s="15" t="s">
        <v>3</v>
      </c>
      <c r="D1127" s="86">
        <v>0.41</v>
      </c>
      <c r="E1127" s="86">
        <f>E1125*D1127</f>
        <v>1.24</v>
      </c>
      <c r="F1127" s="86"/>
      <c r="G1127" s="87">
        <f t="shared" si="58"/>
        <v>0</v>
      </c>
    </row>
    <row r="1128" spans="1:7" ht="15.75">
      <c r="A1128" s="185"/>
      <c r="B1128" s="16" t="s">
        <v>90</v>
      </c>
      <c r="C1128" s="15" t="s">
        <v>31</v>
      </c>
      <c r="D1128" s="86" t="s">
        <v>55</v>
      </c>
      <c r="E1128" s="86">
        <v>110</v>
      </c>
      <c r="F1128" s="86"/>
      <c r="G1128" s="87">
        <f t="shared" si="58"/>
        <v>0</v>
      </c>
    </row>
    <row r="1129" spans="1:7" ht="15.75">
      <c r="A1129" s="185"/>
      <c r="B1129" s="16" t="s">
        <v>32</v>
      </c>
      <c r="C1129" s="15" t="s">
        <v>31</v>
      </c>
      <c r="D1129" s="86" t="s">
        <v>55</v>
      </c>
      <c r="E1129" s="86">
        <v>192</v>
      </c>
      <c r="F1129" s="86"/>
      <c r="G1129" s="87">
        <f t="shared" si="58"/>
        <v>0</v>
      </c>
    </row>
    <row r="1130" spans="1:7" ht="15.75">
      <c r="A1130" s="185"/>
      <c r="B1130" s="16" t="s">
        <v>33</v>
      </c>
      <c r="C1130" s="15" t="s">
        <v>24</v>
      </c>
      <c r="D1130" s="86" t="s">
        <v>55</v>
      </c>
      <c r="E1130" s="86">
        <v>12</v>
      </c>
      <c r="F1130" s="86"/>
      <c r="G1130" s="87">
        <f t="shared" si="58"/>
        <v>0</v>
      </c>
    </row>
    <row r="1131" spans="1:7" ht="16.5" thickBot="1">
      <c r="A1131" s="186"/>
      <c r="B1131" s="19" t="s">
        <v>47</v>
      </c>
      <c r="C1131" s="20" t="s">
        <v>24</v>
      </c>
      <c r="D1131" s="100" t="s">
        <v>55</v>
      </c>
      <c r="E1131" s="100">
        <v>550</v>
      </c>
      <c r="F1131" s="100"/>
      <c r="G1131" s="101">
        <f t="shared" si="58"/>
        <v>0</v>
      </c>
    </row>
    <row r="1132" spans="1:9" ht="17.25" thickBot="1" thickTop="1">
      <c r="A1132" s="30">
        <v>7</v>
      </c>
      <c r="B1132" s="123" t="s">
        <v>23</v>
      </c>
      <c r="C1132" s="124"/>
      <c r="D1132" s="125"/>
      <c r="E1132" s="126"/>
      <c r="F1132" s="122"/>
      <c r="G1132" s="127">
        <v>0</v>
      </c>
      <c r="I1132" s="146"/>
    </row>
    <row r="1133" spans="1:7" ht="17.25" thickBot="1" thickTop="1">
      <c r="A1133" s="41"/>
      <c r="B1133" s="11" t="s">
        <v>28</v>
      </c>
      <c r="C1133" s="11"/>
      <c r="D1133" s="11"/>
      <c r="E1133" s="11"/>
      <c r="F1133" s="11"/>
      <c r="G1133" s="42">
        <f>G1090+G1099+G1106+G1112+G1118+G1125+G1132</f>
        <v>0</v>
      </c>
    </row>
    <row r="1134" spans="1:7" ht="17.25" thickBot="1" thickTop="1">
      <c r="A1134" s="41"/>
      <c r="B1134" s="11" t="s">
        <v>29</v>
      </c>
      <c r="C1134" s="11"/>
      <c r="D1134" s="11"/>
      <c r="E1134" s="11"/>
      <c r="F1134" s="11"/>
      <c r="G1134" s="42">
        <f>G1088+G1133</f>
        <v>0</v>
      </c>
    </row>
    <row r="1135" spans="1:7" ht="17.25" thickBot="1" thickTop="1">
      <c r="A1135" s="41"/>
      <c r="B1135" s="11" t="s">
        <v>145</v>
      </c>
      <c r="C1135" s="43">
        <v>0.1</v>
      </c>
      <c r="D1135" s="11"/>
      <c r="E1135" s="11"/>
      <c r="F1135" s="11"/>
      <c r="G1135" s="42">
        <f>G1134*C1135</f>
        <v>0</v>
      </c>
    </row>
    <row r="1136" spans="1:7" ht="17.25" thickBot="1" thickTop="1">
      <c r="A1136" s="41"/>
      <c r="B1136" s="11" t="s">
        <v>2</v>
      </c>
      <c r="C1136" s="43"/>
      <c r="D1136" s="11"/>
      <c r="E1136" s="11"/>
      <c r="F1136" s="11"/>
      <c r="G1136" s="42">
        <f>SUM(G1134:G1135)</f>
        <v>0</v>
      </c>
    </row>
    <row r="1137" spans="1:7" ht="17.25" thickBot="1" thickTop="1">
      <c r="A1137" s="41"/>
      <c r="B1137" s="11" t="s">
        <v>146</v>
      </c>
      <c r="C1137" s="43">
        <v>0.08</v>
      </c>
      <c r="D1137" s="11"/>
      <c r="E1137" s="11"/>
      <c r="F1137" s="11"/>
      <c r="G1137" s="42">
        <f>G1136*C1137</f>
        <v>0</v>
      </c>
    </row>
    <row r="1138" spans="1:7" ht="17.25" thickBot="1" thickTop="1">
      <c r="A1138" s="41"/>
      <c r="B1138" s="11" t="s">
        <v>8</v>
      </c>
      <c r="C1138" s="11"/>
      <c r="D1138" s="11"/>
      <c r="E1138" s="11"/>
      <c r="F1138" s="11"/>
      <c r="G1138" s="42">
        <f>SUM(G1136:G1137)</f>
        <v>0</v>
      </c>
    </row>
    <row r="1139" spans="1:7" ht="16.5" thickTop="1">
      <c r="A1139" s="31"/>
      <c r="B1139" s="51"/>
      <c r="C1139" s="52"/>
      <c r="D1139" s="53"/>
      <c r="E1139" s="54"/>
      <c r="F1139" s="54"/>
      <c r="G1139" s="55"/>
    </row>
    <row r="1140" spans="1:7" ht="16.5" thickBot="1">
      <c r="A1140" s="31"/>
      <c r="B1140" s="31"/>
      <c r="C1140" s="32"/>
      <c r="D1140" s="53"/>
      <c r="E1140" s="54"/>
      <c r="F1140" s="54"/>
      <c r="G1140" s="54"/>
    </row>
    <row r="1141" spans="1:9" ht="27" thickBot="1" thickTop="1">
      <c r="A1141" s="49"/>
      <c r="B1141" s="50" t="s">
        <v>45</v>
      </c>
      <c r="C1141" s="49"/>
      <c r="D1141" s="49"/>
      <c r="E1141" s="49"/>
      <c r="F1141" s="49"/>
      <c r="G1141" s="58">
        <f>G70+G142+G221+G300+G379+G444+G516+G574+G638+G704+G776+G855+G928+G1008+G1073+G1138</f>
        <v>0</v>
      </c>
      <c r="I1141" s="44"/>
    </row>
    <row r="1142" ht="16.5" thickTop="1"/>
  </sheetData>
  <sheetProtection/>
  <mergeCells count="244">
    <mergeCell ref="A1106:A1111"/>
    <mergeCell ref="A1112:A1117"/>
    <mergeCell ref="A1118:A1124"/>
    <mergeCell ref="A1125:A1131"/>
    <mergeCell ref="F1075:G1075"/>
    <mergeCell ref="A1079:A1081"/>
    <mergeCell ref="A1082:A1084"/>
    <mergeCell ref="A1085:A1086"/>
    <mergeCell ref="A1090:A1098"/>
    <mergeCell ref="A1099:A1105"/>
    <mergeCell ref="A1053:A1059"/>
    <mergeCell ref="A1060:A1066"/>
    <mergeCell ref="A1075:A1076"/>
    <mergeCell ref="B1075:B1076"/>
    <mergeCell ref="C1075:C1076"/>
    <mergeCell ref="D1075:E1075"/>
    <mergeCell ref="A1074:G1074"/>
    <mergeCell ref="A1017:A1019"/>
    <mergeCell ref="A1020:A1021"/>
    <mergeCell ref="A1025:A1033"/>
    <mergeCell ref="A1034:A1040"/>
    <mergeCell ref="A1041:A1046"/>
    <mergeCell ref="A1047:A1052"/>
    <mergeCell ref="A1010:A1011"/>
    <mergeCell ref="B1010:B1011"/>
    <mergeCell ref="C1010:C1011"/>
    <mergeCell ref="D1010:E1010"/>
    <mergeCell ref="F1010:G1010"/>
    <mergeCell ref="A1014:A1016"/>
    <mergeCell ref="A945:A953"/>
    <mergeCell ref="A954:A968"/>
    <mergeCell ref="A969:A975"/>
    <mergeCell ref="A976:A981"/>
    <mergeCell ref="A989:A994"/>
    <mergeCell ref="A995:A1001"/>
    <mergeCell ref="A982:A988"/>
    <mergeCell ref="C930:C931"/>
    <mergeCell ref="D930:E930"/>
    <mergeCell ref="F930:G930"/>
    <mergeCell ref="A934:A936"/>
    <mergeCell ref="A937:A939"/>
    <mergeCell ref="A940:A941"/>
    <mergeCell ref="A896:A902"/>
    <mergeCell ref="A903:A908"/>
    <mergeCell ref="A909:A914"/>
    <mergeCell ref="A915:A921"/>
    <mergeCell ref="A930:A931"/>
    <mergeCell ref="B930:B931"/>
    <mergeCell ref="F857:G857"/>
    <mergeCell ref="A861:A863"/>
    <mergeCell ref="A864:A866"/>
    <mergeCell ref="A867:A868"/>
    <mergeCell ref="A872:A880"/>
    <mergeCell ref="A881:A895"/>
    <mergeCell ref="A857:A858"/>
    <mergeCell ref="B857:B858"/>
    <mergeCell ref="C857:C858"/>
    <mergeCell ref="D857:E857"/>
    <mergeCell ref="A619:A624"/>
    <mergeCell ref="A625:A631"/>
    <mergeCell ref="A580:A582"/>
    <mergeCell ref="A583:A585"/>
    <mergeCell ref="A586:A587"/>
    <mergeCell ref="A591:A599"/>
    <mergeCell ref="A600:A611"/>
    <mergeCell ref="A612:A618"/>
    <mergeCell ref="A555:A560"/>
    <mergeCell ref="A561:A567"/>
    <mergeCell ref="A575:G575"/>
    <mergeCell ref="A576:A577"/>
    <mergeCell ref="B576:B577"/>
    <mergeCell ref="C576:C577"/>
    <mergeCell ref="D576:E576"/>
    <mergeCell ref="F576:G576"/>
    <mergeCell ref="A522:A524"/>
    <mergeCell ref="A525:A527"/>
    <mergeCell ref="A528:A529"/>
    <mergeCell ref="A533:A541"/>
    <mergeCell ref="A542:A548"/>
    <mergeCell ref="A549:A554"/>
    <mergeCell ref="A503:A509"/>
    <mergeCell ref="A518:A519"/>
    <mergeCell ref="B518:B519"/>
    <mergeCell ref="C518:C519"/>
    <mergeCell ref="D518:E518"/>
    <mergeCell ref="F518:G518"/>
    <mergeCell ref="A517:G517"/>
    <mergeCell ref="A456:A457"/>
    <mergeCell ref="A461:A469"/>
    <mergeCell ref="A470:A483"/>
    <mergeCell ref="A484:A490"/>
    <mergeCell ref="A491:A496"/>
    <mergeCell ref="A497:A502"/>
    <mergeCell ref="A446:A447"/>
    <mergeCell ref="B446:B447"/>
    <mergeCell ref="C446:C447"/>
    <mergeCell ref="D446:E446"/>
    <mergeCell ref="F446:G446"/>
    <mergeCell ref="A453:A455"/>
    <mergeCell ref="A385:A387"/>
    <mergeCell ref="A388:A390"/>
    <mergeCell ref="A391:A392"/>
    <mergeCell ref="A396:A404"/>
    <mergeCell ref="A450:A452"/>
    <mergeCell ref="A405:A411"/>
    <mergeCell ref="A412:A417"/>
    <mergeCell ref="A418:A424"/>
    <mergeCell ref="A425:A430"/>
    <mergeCell ref="A431:A437"/>
    <mergeCell ref="A366:A372"/>
    <mergeCell ref="A381:A382"/>
    <mergeCell ref="B381:B382"/>
    <mergeCell ref="C381:C382"/>
    <mergeCell ref="D381:E381"/>
    <mergeCell ref="F381:G381"/>
    <mergeCell ref="A317:A325"/>
    <mergeCell ref="A326:A339"/>
    <mergeCell ref="A340:A346"/>
    <mergeCell ref="A347:A352"/>
    <mergeCell ref="A353:A359"/>
    <mergeCell ref="A360:A365"/>
    <mergeCell ref="C302:C303"/>
    <mergeCell ref="D302:E302"/>
    <mergeCell ref="F302:G302"/>
    <mergeCell ref="A306:A308"/>
    <mergeCell ref="A309:A311"/>
    <mergeCell ref="A312:A313"/>
    <mergeCell ref="A268:A273"/>
    <mergeCell ref="A274:A280"/>
    <mergeCell ref="A281:A286"/>
    <mergeCell ref="A287:A293"/>
    <mergeCell ref="A302:A303"/>
    <mergeCell ref="B302:B303"/>
    <mergeCell ref="A227:A229"/>
    <mergeCell ref="A230:A232"/>
    <mergeCell ref="A233:A234"/>
    <mergeCell ref="A238:A246"/>
    <mergeCell ref="A247:A260"/>
    <mergeCell ref="A261:A267"/>
    <mergeCell ref="F72:G72"/>
    <mergeCell ref="A13:A14"/>
    <mergeCell ref="A18:A26"/>
    <mergeCell ref="A27:A39"/>
    <mergeCell ref="A53:A56"/>
    <mergeCell ref="A223:A224"/>
    <mergeCell ref="B223:B224"/>
    <mergeCell ref="C223:C224"/>
    <mergeCell ref="D223:E223"/>
    <mergeCell ref="F223:G223"/>
    <mergeCell ref="A7:A9"/>
    <mergeCell ref="A2:G2"/>
    <mergeCell ref="A47:A52"/>
    <mergeCell ref="A57:A63"/>
    <mergeCell ref="A40:A46"/>
    <mergeCell ref="B3:B4"/>
    <mergeCell ref="A3:A4"/>
    <mergeCell ref="A72:A73"/>
    <mergeCell ref="B72:B73"/>
    <mergeCell ref="C72:C73"/>
    <mergeCell ref="D72:E72"/>
    <mergeCell ref="A71:G71"/>
    <mergeCell ref="A1:G1"/>
    <mergeCell ref="F3:G3"/>
    <mergeCell ref="C3:C4"/>
    <mergeCell ref="A10:A12"/>
    <mergeCell ref="D3:E3"/>
    <mergeCell ref="A76:A78"/>
    <mergeCell ref="A79:A81"/>
    <mergeCell ref="A82:A83"/>
    <mergeCell ref="A87:A95"/>
    <mergeCell ref="A96:A109"/>
    <mergeCell ref="A110:A116"/>
    <mergeCell ref="B144:B145"/>
    <mergeCell ref="C144:C145"/>
    <mergeCell ref="D144:E144"/>
    <mergeCell ref="F144:G144"/>
    <mergeCell ref="A123:A128"/>
    <mergeCell ref="A117:A122"/>
    <mergeCell ref="A129:A135"/>
    <mergeCell ref="A151:A153"/>
    <mergeCell ref="A154:A155"/>
    <mergeCell ref="A159:A167"/>
    <mergeCell ref="A168:A181"/>
    <mergeCell ref="A182:A188"/>
    <mergeCell ref="A144:A145"/>
    <mergeCell ref="A640:A641"/>
    <mergeCell ref="B640:B641"/>
    <mergeCell ref="C640:C641"/>
    <mergeCell ref="D640:E640"/>
    <mergeCell ref="F640:G640"/>
    <mergeCell ref="A710:A712"/>
    <mergeCell ref="D706:E706"/>
    <mergeCell ref="F706:G706"/>
    <mergeCell ref="A644:A646"/>
    <mergeCell ref="A647:A649"/>
    <mergeCell ref="A650:A651"/>
    <mergeCell ref="A655:A664"/>
    <mergeCell ref="A665:A671"/>
    <mergeCell ref="A672:A677"/>
    <mergeCell ref="A678:A683"/>
    <mergeCell ref="A691:A697"/>
    <mergeCell ref="A684:A690"/>
    <mergeCell ref="A706:A707"/>
    <mergeCell ref="B706:B707"/>
    <mergeCell ref="C706:C707"/>
    <mergeCell ref="A757:A762"/>
    <mergeCell ref="A763:A769"/>
    <mergeCell ref="A713:A715"/>
    <mergeCell ref="A716:A717"/>
    <mergeCell ref="A721:A729"/>
    <mergeCell ref="A730:A743"/>
    <mergeCell ref="A744:A750"/>
    <mergeCell ref="A751:A756"/>
    <mergeCell ref="A778:A779"/>
    <mergeCell ref="B778:B779"/>
    <mergeCell ref="C778:C779"/>
    <mergeCell ref="D778:E778"/>
    <mergeCell ref="F778:G778"/>
    <mergeCell ref="A782:A784"/>
    <mergeCell ref="A785:A787"/>
    <mergeCell ref="A788:A789"/>
    <mergeCell ref="A793:A801"/>
    <mergeCell ref="A802:A815"/>
    <mergeCell ref="A816:A822"/>
    <mergeCell ref="A1009:G1009"/>
    <mergeCell ref="A929:G929"/>
    <mergeCell ref="A856:G856"/>
    <mergeCell ref="A777:G777"/>
    <mergeCell ref="A705:G705"/>
    <mergeCell ref="A639:G639"/>
    <mergeCell ref="A823:A828"/>
    <mergeCell ref="A829:A835"/>
    <mergeCell ref="A836:A841"/>
    <mergeCell ref="A842:A848"/>
    <mergeCell ref="A445:G445"/>
    <mergeCell ref="A380:G380"/>
    <mergeCell ref="A301:G301"/>
    <mergeCell ref="A222:G222"/>
    <mergeCell ref="A143:G143"/>
    <mergeCell ref="A189:A194"/>
    <mergeCell ref="A195:A201"/>
    <mergeCell ref="A202:A207"/>
    <mergeCell ref="A208:A214"/>
    <mergeCell ref="A148:A150"/>
  </mergeCells>
  <printOptions/>
  <pageMargins left="0.3937007874015748" right="0.1968503937007874" top="0.3" bottom="0.196850393700787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david</cp:lastModifiedBy>
  <cp:lastPrinted>2014-01-21T06:33:08Z</cp:lastPrinted>
  <dcterms:created xsi:type="dcterms:W3CDTF">2011-02-25T06:29:41Z</dcterms:created>
  <dcterms:modified xsi:type="dcterms:W3CDTF">2014-01-24T06:49:32Z</dcterms:modified>
  <cp:category/>
  <cp:version/>
  <cp:contentType/>
  <cp:contentStatus/>
</cp:coreProperties>
</file>