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13" activeTab="1"/>
  </bookViews>
  <sheets>
    <sheet name="ნაერთი" sheetId="1" r:id="rId1"/>
    <sheet name="სამშენებლო" sheetId="2" r:id="rId2"/>
  </sheets>
  <definedNames/>
  <calcPr fullCalcOnLoad="1"/>
</workbook>
</file>

<file path=xl/sharedStrings.xml><?xml version="1.0" encoding="utf-8"?>
<sst xmlns="http://schemas.openxmlformats.org/spreadsheetml/2006/main" count="128" uniqueCount="89">
  <si>
    <t>სარემონტო სამუშაოები</t>
  </si>
  <si>
    <t>#</t>
  </si>
  <si>
    <t>კვ.მ.</t>
  </si>
  <si>
    <t>ლარი</t>
  </si>
  <si>
    <t>სადემონტაჟო სამუშაოები</t>
  </si>
  <si>
    <t>ნორმატიული</t>
  </si>
  <si>
    <t>რესურსი</t>
  </si>
  <si>
    <t xml:space="preserve">            ხელფასი</t>
  </si>
  <si>
    <t xml:space="preserve">       მასალა</t>
  </si>
  <si>
    <t>ჯამი</t>
  </si>
  <si>
    <t>სულ</t>
  </si>
  <si>
    <t>განზ.</t>
  </si>
  <si>
    <t>lari</t>
  </si>
  <si>
    <t>cali</t>
  </si>
  <si>
    <t>ზედნადები ხარჯები</t>
  </si>
  <si>
    <t>გეგმიური მოგება</t>
  </si>
  <si>
    <t>სამუშაოს დასახელება</t>
  </si>
  <si>
    <t xml:space="preserve">  </t>
  </si>
  <si>
    <t xml:space="preserve">   სამშენებლო
 მექანიზმები</t>
  </si>
  <si>
    <t>ერთეული</t>
  </si>
  <si>
    <t>განზ. ერთ</t>
  </si>
  <si>
    <t>ღირებულება ლარი</t>
  </si>
  <si>
    <t>სამშენებლო-სარემონტო სამუშაოები</t>
  </si>
  <si>
    <t>გაუთვალისწინებელი ხარჯები</t>
  </si>
  <si>
    <t>დღგ</t>
  </si>
  <si>
    <t>სულ, ჯამი</t>
  </si>
  <si>
    <t>კრებსითი ხარჯთაღრიცხვა</t>
  </si>
  <si>
    <t>______________________________</t>
  </si>
  <si>
    <t xml:space="preserve"> /obieqtis, samuSaos da danaxarjebis dasaxeleba/</t>
  </si>
  <si>
    <t xml:space="preserve">saxarjTaRricxvo Rirebuleba </t>
  </si>
  <si>
    <t xml:space="preserve"> maT Soris xelfasi</t>
  </si>
  <si>
    <t>ერთ. 
ფასი</t>
  </si>
  <si>
    <t>100kv.m.</t>
  </si>
  <si>
    <t>kedlebis gasufTaveba saRebavisagan</t>
  </si>
  <si>
    <t>kg</t>
  </si>
  <si>
    <t>______________________________________________</t>
  </si>
  <si>
    <t>/mSeneblobis dasaxeleba/</t>
  </si>
  <si>
    <t>lokalur-resursuli xarjTaRricxva #2-1</t>
  </si>
  <si>
    <t xml:space="preserve">samSeneblo samuSaoebi </t>
  </si>
  <si>
    <t>2-1</t>
  </si>
  <si>
    <t>3</t>
  </si>
  <si>
    <t>კედლის შეღებვა მაღალხარისხოვანი წყალემულსიის საღებავით (SefiTxvna, dagruntva, SeRebva)</t>
  </si>
  <si>
    <t>1</t>
  </si>
  <si>
    <t xml:space="preserve">safuZveli: defeqturi aqti                        </t>
  </si>
  <si>
    <t>cementis moWimvis moxsna</t>
  </si>
  <si>
    <t>kv.m.</t>
  </si>
  <si>
    <t>ტერიტორიის გასუფთავება სამშენებლო ნაგვისგან ხელით</t>
  </si>
  <si>
    <t>ტონა</t>
  </si>
  <si>
    <t>სამშენებლო ნაგვის დატვირთვა ავტოთვითმცლელებზე ხელით</t>
  </si>
  <si>
    <t>კუბ.მ.</t>
  </si>
  <si>
    <t>სამშენებლო ნაგვის ტრანსპორტირება 25 კმ.-ზე</t>
  </si>
  <si>
    <t>კედლებიდან არსებული ნალესის მოხსნა</t>
  </si>
  <si>
    <t>იატაკიდან კერამიკული ფილის მოხსნა</t>
  </si>
  <si>
    <t>mdf-is კარის ბლოკის დემონტაჟი</t>
  </si>
  <si>
    <t>კედლებიდან კერამიკული ფილის მოხსნა</t>
  </si>
  <si>
    <t>იატაკზე კერამოგრანიტის ფილების დაგება</t>
  </si>
  <si>
    <t>grZ.m.</t>
  </si>
  <si>
    <t>keramogranitis plintusebis mowyoba</t>
  </si>
  <si>
    <t>wvimsawreti milebis mowyoba</t>
  </si>
  <si>
    <t>100m</t>
  </si>
  <si>
    <t>lursmani</t>
  </si>
  <si>
    <t>Zabri</t>
  </si>
  <si>
    <t>muxli</t>
  </si>
  <si>
    <t>Tunuqis mili d-120 mm sisqiT 0.5 mm</t>
  </si>
  <si>
    <t xml:space="preserve">m </t>
  </si>
  <si>
    <t>wyalsawreti milebis da Zabrebis demontaJi</t>
  </si>
  <si>
    <t xml:space="preserve"> კედლების ლესვა ცემენტის ხსნარით (ხსნარის მარკა "m-100"და ნალესის saSualod სისქე - 3 სმ)</t>
  </si>
  <si>
    <t xml:space="preserve">კარ-ფანჯრების ფერდოების ლესვა ცემენტის ხსნარით </t>
  </si>
  <si>
    <t xml:space="preserve"> qv/cementis moWimva sisq. 40mm </t>
  </si>
  <si>
    <t>ხარაჩოების მოწყობა და დაშლა</t>
  </si>
  <si>
    <t>fasadidan არსებული ნალესის მოხსნა</t>
  </si>
  <si>
    <t>კედლების მოპირკეთება კერამიკული ფილებით (ხსნარის მარკა"m-100" webocementi)</t>
  </si>
  <si>
    <t>saevakuacio kibeebis da karebebis SeRebva antikoroziuli saRebaviT (gasufTaveba-damuSaveba da SeRebva)</t>
  </si>
  <si>
    <t>კედლებიდან plastikatis მოხსნა</t>
  </si>
  <si>
    <t>q. Tbilisi, sabavSvo baga-baRi #184</t>
  </si>
  <si>
    <t>fanjrebze Tunuqis sacremleebis mowyoba</t>
  </si>
  <si>
    <t>100kv.m</t>
  </si>
  <si>
    <t xml:space="preserve"> fasadze კედლების ლესვა (liTonis badiT) ცემენტის ხსნარით (ხსნარის მარკა "m-100"და ნალესის saSualod სისქე - 3 სმ)</t>
  </si>
  <si>
    <t>kedelze naSxefis mowyoba (feris pigmentis gareviT)</t>
  </si>
  <si>
    <t>2</t>
  </si>
  <si>
    <t>7</t>
  </si>
  <si>
    <t>4</t>
  </si>
  <si>
    <t>5</t>
  </si>
  <si>
    <t>6</t>
  </si>
  <si>
    <t>10</t>
  </si>
  <si>
    <t>8</t>
  </si>
  <si>
    <t>9</t>
  </si>
  <si>
    <t>11</t>
  </si>
  <si>
    <t>12</t>
  </si>
</sst>
</file>

<file path=xl/styles.xml><?xml version="1.0" encoding="utf-8"?>
<styleSheet xmlns="http://schemas.openxmlformats.org/spreadsheetml/2006/main">
  <numFmts count="4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.00_р_._-;\-* #,##0.00_р_._-;_-* &quot;-&quot;??_р_._-;_-@_-"/>
    <numFmt numFmtId="187" formatCode="0.0000"/>
    <numFmt numFmtId="188" formatCode="0.000"/>
    <numFmt numFmtId="189" formatCode="0.00000"/>
    <numFmt numFmtId="190" formatCode="_-* #,##0.00_-;\-* #,##0.0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0.0"/>
    <numFmt numFmtId="194" formatCode="#,##0.000;[Red]#,##0.000"/>
    <numFmt numFmtId="195" formatCode="0.000000"/>
    <numFmt numFmtId="196" formatCode="0.00000000"/>
    <numFmt numFmtId="197" formatCode="#,##0.0"/>
    <numFmt numFmtId="198" formatCode="#,##0.000"/>
    <numFmt numFmtId="199" formatCode="0;[Red]0"/>
    <numFmt numFmtId="200" formatCode="[$-409]dddd\,\ mmmm\ dd\,\ yyyy"/>
    <numFmt numFmtId="201" formatCode="[$-409]h:mm:ss\ AM/PM"/>
    <numFmt numFmtId="202" formatCode="0.000000000"/>
    <numFmt numFmtId="203" formatCode="[$-409]dddd\,\ mmmm\ d\,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sz val="10"/>
      <name val="Arial Cyr"/>
      <family val="2"/>
    </font>
    <font>
      <i/>
      <sz val="10"/>
      <name val="AcadNusx"/>
      <family val="0"/>
    </font>
    <font>
      <b/>
      <sz val="10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Sylfae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Arachveulebrivi Thin"/>
      <family val="2"/>
    </font>
    <font>
      <b/>
      <sz val="10"/>
      <name val="Arachveulebrivi Thin"/>
      <family val="2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b/>
      <sz val="12"/>
      <name val="AcadNusx"/>
      <family val="0"/>
    </font>
    <font>
      <sz val="9"/>
      <name val="AcadNusx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AcadNusx"/>
      <family val="0"/>
    </font>
    <font>
      <b/>
      <i/>
      <sz val="10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000000"/>
      <name val="AcadNusx"/>
      <family val="0"/>
    </font>
    <font>
      <i/>
      <sz val="10"/>
      <color rgb="FF000000"/>
      <name val="AcadNusx"/>
      <family val="0"/>
    </font>
    <font>
      <sz val="10"/>
      <color theme="1"/>
      <name val="AcadNusx"/>
      <family val="0"/>
    </font>
    <font>
      <b/>
      <i/>
      <sz val="10"/>
      <color rgb="FF000000"/>
      <name val="AcadNusx"/>
      <family val="0"/>
    </font>
    <font>
      <b/>
      <sz val="10"/>
      <color theme="1"/>
      <name val="AcadNusx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7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5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5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5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5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5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5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5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5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46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7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48" fillId="47" borderId="3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9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90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6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2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3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55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56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>
      <alignment/>
      <protection/>
    </xf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90" fontId="2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33" fillId="0" borderId="0" xfId="618" applyFont="1" applyFill="1" applyAlignment="1">
      <alignment vertical="center"/>
      <protection/>
    </xf>
    <xf numFmtId="0" fontId="33" fillId="0" borderId="0" xfId="531" applyFont="1" applyFill="1" applyAlignment="1">
      <alignment horizontal="center" vertical="center" wrapText="1"/>
      <protection/>
    </xf>
    <xf numFmtId="0" fontId="33" fillId="0" borderId="19" xfId="531" applyFont="1" applyFill="1" applyBorder="1" applyAlignment="1">
      <alignment horizontal="center" vertical="center" wrapText="1"/>
      <protection/>
    </xf>
    <xf numFmtId="49" fontId="34" fillId="0" borderId="19" xfId="531" applyNumberFormat="1" applyFont="1" applyFill="1" applyBorder="1" applyAlignment="1">
      <alignment horizontal="center" vertical="center" wrapText="1"/>
      <protection/>
    </xf>
    <xf numFmtId="0" fontId="34" fillId="0" borderId="19" xfId="531" applyFont="1" applyFill="1" applyBorder="1" applyAlignment="1">
      <alignment horizontal="left" vertical="center" wrapText="1"/>
      <protection/>
    </xf>
    <xf numFmtId="0" fontId="34" fillId="0" borderId="19" xfId="531" applyFont="1" applyFill="1" applyBorder="1" applyAlignment="1">
      <alignment horizontal="center" vertical="center" wrapText="1"/>
      <protection/>
    </xf>
    <xf numFmtId="197" fontId="34" fillId="0" borderId="19" xfId="531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193" fontId="34" fillId="0" borderId="19" xfId="0" applyNumberFormat="1" applyFont="1" applyFill="1" applyBorder="1" applyAlignment="1">
      <alignment horizontal="center" vertical="center" wrapText="1"/>
    </xf>
    <xf numFmtId="9" fontId="3" fillId="0" borderId="19" xfId="0" applyNumberFormat="1" applyFont="1" applyFill="1" applyBorder="1" applyAlignment="1">
      <alignment horizontal="center" vertical="center" wrapText="1"/>
    </xf>
    <xf numFmtId="4" fontId="33" fillId="0" borderId="19" xfId="0" applyNumberFormat="1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right" vertical="center" wrapText="1"/>
    </xf>
    <xf numFmtId="49" fontId="3" fillId="0" borderId="19" xfId="624" applyNumberFormat="1" applyFont="1" applyFill="1" applyBorder="1" applyAlignment="1">
      <alignment horizontal="center" vertical="center" wrapText="1"/>
      <protection/>
    </xf>
    <xf numFmtId="49" fontId="3" fillId="0" borderId="19" xfId="0" applyNumberFormat="1" applyFont="1" applyFill="1" applyBorder="1" applyAlignment="1">
      <alignment horizontal="center" vertical="center" wrapText="1"/>
    </xf>
    <xf numFmtId="2" fontId="3" fillId="0" borderId="19" xfId="624" applyNumberFormat="1" applyFont="1" applyFill="1" applyBorder="1" applyAlignment="1">
      <alignment horizontal="center" vertical="center" wrapText="1"/>
      <protection/>
    </xf>
    <xf numFmtId="49" fontId="4" fillId="0" borderId="19" xfId="624" applyNumberFormat="1" applyFont="1" applyFill="1" applyBorder="1" applyAlignment="1">
      <alignment horizontal="center" vertical="center" wrapText="1"/>
      <protection/>
    </xf>
    <xf numFmtId="49" fontId="61" fillId="0" borderId="0" xfId="0" applyNumberFormat="1" applyFont="1" applyFill="1" applyAlignment="1">
      <alignment horizontal="center" vertical="center" wrapText="1"/>
    </xf>
    <xf numFmtId="49" fontId="3" fillId="0" borderId="0" xfId="708" applyNumberFormat="1" applyFont="1" applyFill="1" applyAlignment="1">
      <alignment horizontal="center" vertical="center" wrapText="1"/>
      <protection/>
    </xf>
    <xf numFmtId="49" fontId="3" fillId="0" borderId="0" xfId="620" applyNumberFormat="1" applyFont="1" applyFill="1" applyAlignment="1">
      <alignment horizontal="center" vertical="center" wrapText="1"/>
      <protection/>
    </xf>
    <xf numFmtId="49" fontId="4" fillId="0" borderId="0" xfId="622" applyNumberFormat="1" applyFont="1" applyFill="1" applyAlignment="1">
      <alignment horizontal="center" vertical="center" wrapText="1"/>
      <protection/>
    </xf>
    <xf numFmtId="49" fontId="3" fillId="0" borderId="0" xfId="620" applyNumberFormat="1" applyFont="1" applyFill="1" applyBorder="1" applyAlignment="1">
      <alignment horizontal="center" vertical="center" wrapText="1"/>
      <protection/>
    </xf>
    <xf numFmtId="49" fontId="7" fillId="0" borderId="19" xfId="621" applyNumberFormat="1" applyFont="1" applyFill="1" applyBorder="1" applyAlignment="1">
      <alignment horizontal="center" vertical="center" wrapText="1"/>
      <protection/>
    </xf>
    <xf numFmtId="49" fontId="6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64" fillId="0" borderId="19" xfId="0" applyNumberFormat="1" applyFont="1" applyFill="1" applyBorder="1" applyAlignment="1">
      <alignment horizontal="center" vertical="center" wrapText="1"/>
    </xf>
    <xf numFmtId="49" fontId="3" fillId="0" borderId="19" xfId="621" applyNumberFormat="1" applyFont="1" applyFill="1" applyBorder="1" applyAlignment="1">
      <alignment horizontal="center" vertical="center" wrapText="1"/>
      <protection/>
    </xf>
    <xf numFmtId="49" fontId="4" fillId="0" borderId="19" xfId="621" applyNumberFormat="1" applyFont="1" applyFill="1" applyBorder="1" applyAlignment="1">
      <alignment horizontal="center" vertical="center" wrapText="1"/>
      <protection/>
    </xf>
    <xf numFmtId="49" fontId="6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708" applyNumberFormat="1" applyFont="1" applyFill="1" applyBorder="1" applyAlignment="1">
      <alignment horizontal="center" vertical="center" wrapText="1"/>
      <protection/>
    </xf>
    <xf numFmtId="49" fontId="4" fillId="0" borderId="20" xfId="621" applyNumberFormat="1" applyFont="1" applyFill="1" applyBorder="1" applyAlignment="1">
      <alignment horizontal="center" vertical="center" wrapText="1"/>
      <protection/>
    </xf>
    <xf numFmtId="49" fontId="4" fillId="0" borderId="21" xfId="621" applyNumberFormat="1" applyFont="1" applyFill="1" applyBorder="1" applyAlignment="1">
      <alignment horizontal="center" vertical="center" wrapText="1"/>
      <protection/>
    </xf>
    <xf numFmtId="49" fontId="4" fillId="0" borderId="22" xfId="621" applyNumberFormat="1" applyFont="1" applyFill="1" applyBorder="1" applyAlignment="1">
      <alignment horizontal="center" vertical="center" wrapText="1"/>
      <protection/>
    </xf>
    <xf numFmtId="49" fontId="4" fillId="0" borderId="23" xfId="621" applyNumberFormat="1" applyFont="1" applyFill="1" applyBorder="1" applyAlignment="1">
      <alignment horizontal="center" vertical="center" wrapText="1"/>
      <protection/>
    </xf>
    <xf numFmtId="49" fontId="3" fillId="0" borderId="19" xfId="527" applyNumberFormat="1" applyFont="1" applyFill="1" applyBorder="1" applyAlignment="1" applyProtection="1">
      <alignment horizontal="center" vertical="center" wrapText="1"/>
      <protection/>
    </xf>
    <xf numFmtId="49" fontId="66" fillId="0" borderId="19" xfId="0" applyNumberFormat="1" applyFont="1" applyFill="1" applyBorder="1" applyAlignment="1">
      <alignment horizontal="center" vertical="center" wrapText="1"/>
    </xf>
    <xf numFmtId="49" fontId="61" fillId="0" borderId="19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49" fontId="3" fillId="0" borderId="0" xfId="624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708" applyNumberFormat="1" applyFont="1" applyFill="1" applyBorder="1" applyAlignment="1">
      <alignment horizontal="center" vertical="center" wrapText="1"/>
      <protection/>
    </xf>
    <xf numFmtId="2" fontId="3" fillId="0" borderId="0" xfId="622" applyNumberFormat="1" applyFont="1" applyFill="1" applyAlignment="1">
      <alignment horizontal="center" vertical="center" wrapText="1"/>
      <protection/>
    </xf>
    <xf numFmtId="2" fontId="61" fillId="0" borderId="0" xfId="0" applyNumberFormat="1" applyFont="1" applyFill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19" xfId="619" applyNumberFormat="1" applyFont="1" applyFill="1" applyBorder="1" applyAlignment="1">
      <alignment horizontal="center" vertical="center" wrapText="1"/>
      <protection/>
    </xf>
    <xf numFmtId="2" fontId="31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3" fillId="0" borderId="0" xfId="624" applyNumberFormat="1" applyFont="1" applyFill="1" applyBorder="1" applyAlignment="1">
      <alignment horizontal="center" vertical="center" wrapText="1"/>
      <protection/>
    </xf>
    <xf numFmtId="0" fontId="4" fillId="0" borderId="19" xfId="624" applyFont="1" applyFill="1" applyBorder="1" applyAlignment="1">
      <alignment horizontal="center" vertical="center" wrapText="1"/>
      <protection/>
    </xf>
    <xf numFmtId="2" fontId="62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 wrapText="1"/>
    </xf>
    <xf numFmtId="2" fontId="4" fillId="0" borderId="19" xfId="619" applyNumberFormat="1" applyFont="1" applyFill="1" applyBorder="1" applyAlignment="1">
      <alignment horizontal="center" vertical="center" wrapText="1"/>
      <protection/>
    </xf>
    <xf numFmtId="2" fontId="30" fillId="0" borderId="19" xfId="0" applyNumberFormat="1" applyFont="1" applyFill="1" applyBorder="1" applyAlignment="1">
      <alignment horizontal="center" vertical="center" wrapText="1"/>
    </xf>
    <xf numFmtId="188" fontId="33" fillId="0" borderId="0" xfId="0" applyNumberFormat="1" applyFont="1" applyFill="1" applyAlignment="1">
      <alignment horizontal="center"/>
    </xf>
    <xf numFmtId="187" fontId="33" fillId="0" borderId="19" xfId="0" applyNumberFormat="1" applyFont="1" applyFill="1" applyBorder="1" applyAlignment="1">
      <alignment horizontal="center"/>
    </xf>
    <xf numFmtId="188" fontId="33" fillId="0" borderId="19" xfId="0" applyNumberFormat="1" applyFont="1" applyFill="1" applyBorder="1" applyAlignment="1">
      <alignment horizontal="center"/>
    </xf>
    <xf numFmtId="2" fontId="4" fillId="0" borderId="19" xfId="532" applyNumberFormat="1" applyFont="1" applyFill="1" applyBorder="1" applyAlignment="1">
      <alignment horizontal="center" vertical="center" wrapText="1"/>
      <protection/>
    </xf>
    <xf numFmtId="2" fontId="4" fillId="0" borderId="19" xfId="498" applyNumberFormat="1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33" fillId="0" borderId="19" xfId="0" applyNumberFormat="1" applyFont="1" applyFill="1" applyBorder="1" applyAlignment="1">
      <alignment horizontal="center"/>
    </xf>
    <xf numFmtId="2" fontId="33" fillId="0" borderId="0" xfId="0" applyNumberFormat="1" applyFont="1" applyFill="1" applyAlignment="1">
      <alignment horizontal="center"/>
    </xf>
    <xf numFmtId="2" fontId="3" fillId="55" borderId="19" xfId="0" applyNumberFormat="1" applyFont="1" applyFill="1" applyBorder="1" applyAlignment="1">
      <alignment horizontal="center" vertical="center" wrapText="1"/>
    </xf>
    <xf numFmtId="2" fontId="33" fillId="0" borderId="19" xfId="623" applyNumberFormat="1" applyFont="1" applyFill="1" applyBorder="1" applyAlignment="1">
      <alignment horizontal="center" vertical="center" wrapText="1"/>
      <protection/>
    </xf>
    <xf numFmtId="2" fontId="4" fillId="55" borderId="19" xfId="0" applyNumberFormat="1" applyFont="1" applyFill="1" applyBorder="1" applyAlignment="1">
      <alignment horizontal="center" vertical="center"/>
    </xf>
    <xf numFmtId="2" fontId="4" fillId="0" borderId="19" xfId="624" applyNumberFormat="1" applyFont="1" applyFill="1" applyBorder="1" applyAlignment="1">
      <alignment horizontal="center" vertical="center" wrapText="1"/>
      <protection/>
    </xf>
    <xf numFmtId="0" fontId="33" fillId="0" borderId="24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188" fontId="33" fillId="0" borderId="24" xfId="0" applyNumberFormat="1" applyFont="1" applyFill="1" applyBorder="1" applyAlignment="1">
      <alignment horizontal="center"/>
    </xf>
    <xf numFmtId="2" fontId="33" fillId="0" borderId="24" xfId="0" applyNumberFormat="1" applyFont="1" applyFill="1" applyBorder="1" applyAlignment="1">
      <alignment horizontal="center"/>
    </xf>
    <xf numFmtId="2" fontId="33" fillId="0" borderId="24" xfId="619" applyNumberFormat="1" applyFont="1" applyFill="1" applyBorder="1" applyAlignment="1">
      <alignment horizontal="center"/>
      <protection/>
    </xf>
    <xf numFmtId="2" fontId="33" fillId="0" borderId="0" xfId="619" applyNumberFormat="1" applyFont="1" applyFill="1" applyAlignment="1">
      <alignment horizontal="center"/>
      <protection/>
    </xf>
    <xf numFmtId="0" fontId="33" fillId="0" borderId="24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188" fontId="33" fillId="0" borderId="24" xfId="0" applyNumberFormat="1" applyFont="1" applyFill="1" applyBorder="1" applyAlignment="1">
      <alignment horizontal="center" vertical="center" wrapText="1"/>
    </xf>
    <xf numFmtId="0" fontId="33" fillId="0" borderId="24" xfId="619" applyFont="1" applyFill="1" applyBorder="1" applyAlignment="1">
      <alignment horizontal="center" vertical="center" wrapText="1"/>
      <protection/>
    </xf>
    <xf numFmtId="0" fontId="33" fillId="0" borderId="0" xfId="619" applyFont="1" applyFill="1" applyAlignment="1">
      <alignment horizontal="center" vertical="center" wrapText="1"/>
      <protection/>
    </xf>
    <xf numFmtId="2" fontId="33" fillId="0" borderId="24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wrapText="1"/>
    </xf>
    <xf numFmtId="0" fontId="33" fillId="0" borderId="19" xfId="619" applyFont="1" applyFill="1" applyBorder="1" applyAlignment="1">
      <alignment horizontal="center"/>
      <protection/>
    </xf>
    <xf numFmtId="0" fontId="34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187" fontId="30" fillId="0" borderId="19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187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33" fillId="0" borderId="24" xfId="0" applyNumberFormat="1" applyFont="1" applyFill="1" applyBorder="1" applyAlignment="1">
      <alignment horizontal="center"/>
    </xf>
    <xf numFmtId="0" fontId="33" fillId="0" borderId="24" xfId="619" applyFont="1" applyFill="1" applyBorder="1" applyAlignment="1">
      <alignment horizontal="center"/>
      <protection/>
    </xf>
    <xf numFmtId="0" fontId="33" fillId="0" borderId="0" xfId="619" applyFont="1" applyFill="1" applyAlignment="1">
      <alignment horizontal="center"/>
      <protection/>
    </xf>
    <xf numFmtId="0" fontId="3" fillId="0" borderId="19" xfId="532" applyFont="1" applyFill="1" applyBorder="1" applyAlignment="1">
      <alignment horizontal="center" vertical="center" wrapText="1"/>
      <protection/>
    </xf>
    <xf numFmtId="0" fontId="31" fillId="0" borderId="19" xfId="532" applyFont="1" applyFill="1" applyBorder="1" applyAlignment="1">
      <alignment horizontal="center" vertical="center" wrapText="1"/>
      <protection/>
    </xf>
    <xf numFmtId="187" fontId="30" fillId="0" borderId="19" xfId="532" applyNumberFormat="1" applyFont="1" applyFill="1" applyBorder="1" applyAlignment="1">
      <alignment horizontal="center" vertical="center" wrapText="1"/>
      <protection/>
    </xf>
    <xf numFmtId="2" fontId="3" fillId="0" borderId="19" xfId="495" applyNumberFormat="1" applyFont="1" applyFill="1" applyBorder="1" applyAlignment="1">
      <alignment horizontal="center" vertical="center" wrapText="1"/>
      <protection/>
    </xf>
    <xf numFmtId="2" fontId="3" fillId="0" borderId="19" xfId="620" applyNumberFormat="1" applyFont="1" applyFill="1" applyBorder="1" applyAlignment="1">
      <alignment horizontal="center" vertical="center" wrapText="1"/>
      <protection/>
    </xf>
    <xf numFmtId="0" fontId="30" fillId="0" borderId="0" xfId="495" applyFont="1" applyFill="1" applyAlignment="1">
      <alignment horizontal="center" vertical="center" wrapText="1"/>
      <protection/>
    </xf>
    <xf numFmtId="2" fontId="3" fillId="0" borderId="19" xfId="495" applyNumberFormat="1" applyFont="1" applyFill="1" applyBorder="1" applyAlignment="1">
      <alignment horizontal="center" vertical="center"/>
      <protection/>
    </xf>
    <xf numFmtId="0" fontId="3" fillId="0" borderId="19" xfId="498" applyFont="1" applyFill="1" applyBorder="1" applyAlignment="1">
      <alignment horizontal="center" vertical="center" wrapText="1"/>
      <protection/>
    </xf>
    <xf numFmtId="187" fontId="30" fillId="0" borderId="19" xfId="498" applyNumberFormat="1" applyFont="1" applyFill="1" applyBorder="1" applyAlignment="1">
      <alignment horizontal="center" vertical="center" wrapText="1"/>
      <protection/>
    </xf>
    <xf numFmtId="2" fontId="3" fillId="0" borderId="19" xfId="498" applyNumberFormat="1" applyFont="1" applyFill="1" applyBorder="1" applyAlignment="1">
      <alignment horizontal="center" vertical="center" wrapText="1"/>
      <protection/>
    </xf>
    <xf numFmtId="0" fontId="30" fillId="0" borderId="0" xfId="498" applyFont="1" applyFill="1" applyAlignment="1">
      <alignment vertical="center" wrapText="1"/>
      <protection/>
    </xf>
    <xf numFmtId="0" fontId="3" fillId="0" borderId="19" xfId="495" applyFont="1" applyFill="1" applyBorder="1" applyAlignment="1">
      <alignment horizontal="center" vertical="center"/>
      <protection/>
    </xf>
    <xf numFmtId="0" fontId="31" fillId="0" borderId="19" xfId="495" applyFont="1" applyFill="1" applyBorder="1" applyAlignment="1">
      <alignment horizontal="center" vertical="center"/>
      <protection/>
    </xf>
    <xf numFmtId="187" fontId="30" fillId="0" borderId="19" xfId="495" applyNumberFormat="1" applyFont="1" applyFill="1" applyBorder="1" applyAlignment="1">
      <alignment horizontal="center" vertical="center"/>
      <protection/>
    </xf>
    <xf numFmtId="2" fontId="3" fillId="0" borderId="19" xfId="708" applyNumberFormat="1" applyFont="1" applyFill="1" applyBorder="1" applyAlignment="1">
      <alignment horizontal="center" vertical="center"/>
      <protection/>
    </xf>
    <xf numFmtId="0" fontId="30" fillId="0" borderId="0" xfId="495" applyFont="1" applyFill="1" applyAlignment="1">
      <alignment vertical="center" wrapText="1"/>
      <protection/>
    </xf>
    <xf numFmtId="0" fontId="30" fillId="0" borderId="0" xfId="495" applyFont="1" applyFill="1" applyAlignment="1">
      <alignment vertical="center"/>
      <protection/>
    </xf>
    <xf numFmtId="0" fontId="4" fillId="0" borderId="19" xfId="0" applyFont="1" applyFill="1" applyBorder="1" applyAlignment="1">
      <alignment horizontal="center" vertical="center"/>
    </xf>
    <xf numFmtId="2" fontId="4" fillId="0" borderId="19" xfId="619" applyNumberFormat="1" applyFont="1" applyFill="1" applyBorder="1" applyAlignment="1">
      <alignment horizontal="center" vertical="center"/>
      <protection/>
    </xf>
    <xf numFmtId="0" fontId="33" fillId="0" borderId="19" xfId="623" applyFont="1" applyFill="1" applyBorder="1" applyAlignment="1">
      <alignment horizontal="center" vertical="center" wrapText="1"/>
      <protection/>
    </xf>
    <xf numFmtId="0" fontId="34" fillId="0" borderId="19" xfId="623" applyFont="1" applyFill="1" applyBorder="1" applyAlignment="1">
      <alignment horizontal="center" vertical="center" wrapText="1"/>
      <protection/>
    </xf>
    <xf numFmtId="0" fontId="33" fillId="0" borderId="19" xfId="623" applyFont="1" applyFill="1" applyBorder="1" applyAlignment="1">
      <alignment horizontal="center" vertical="center"/>
      <protection/>
    </xf>
    <xf numFmtId="0" fontId="33" fillId="0" borderId="19" xfId="621" applyFont="1" applyFill="1" applyBorder="1" applyAlignment="1">
      <alignment horizontal="center" vertical="center" wrapText="1"/>
      <protection/>
    </xf>
    <xf numFmtId="193" fontId="33" fillId="0" borderId="19" xfId="623" applyNumberFormat="1" applyFont="1" applyFill="1" applyBorder="1" applyAlignment="1">
      <alignment horizontal="center" vertical="center" wrapText="1"/>
      <protection/>
    </xf>
    <xf numFmtId="187" fontId="31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" fontId="33" fillId="0" borderId="19" xfId="0" applyNumberFormat="1" applyFont="1" applyFill="1" applyBorder="1" applyAlignment="1">
      <alignment horizontal="center"/>
    </xf>
    <xf numFmtId="49" fontId="32" fillId="0" borderId="19" xfId="624" applyNumberFormat="1" applyFont="1" applyFill="1" applyBorder="1" applyAlignment="1">
      <alignment horizontal="center" vertical="center" wrapText="1"/>
      <protection/>
    </xf>
    <xf numFmtId="49" fontId="32" fillId="0" borderId="0" xfId="624" applyNumberFormat="1" applyFont="1" applyFill="1" applyAlignment="1">
      <alignment horizontal="center" vertical="center" wrapText="1"/>
      <protection/>
    </xf>
    <xf numFmtId="187" fontId="33" fillId="0" borderId="24" xfId="0" applyNumberFormat="1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193" fontId="33" fillId="0" borderId="24" xfId="0" applyNumberFormat="1" applyFont="1" applyFill="1" applyBorder="1" applyAlignment="1">
      <alignment horizontal="center"/>
    </xf>
    <xf numFmtId="188" fontId="36" fillId="0" borderId="24" xfId="0" applyNumberFormat="1" applyFont="1" applyFill="1" applyBorder="1" applyAlignment="1">
      <alignment horizontal="center"/>
    </xf>
    <xf numFmtId="2" fontId="33" fillId="55" borderId="19" xfId="623" applyNumberFormat="1" applyFont="1" applyFill="1" applyBorder="1" applyAlignment="1">
      <alignment horizontal="center" vertical="center" wrapText="1"/>
      <protection/>
    </xf>
    <xf numFmtId="2" fontId="67" fillId="0" borderId="19" xfId="0" applyNumberFormat="1" applyFont="1" applyFill="1" applyBorder="1" applyAlignment="1">
      <alignment horizontal="center" vertical="center" wrapText="1"/>
    </xf>
    <xf numFmtId="188" fontId="33" fillId="55" borderId="0" xfId="0" applyNumberFormat="1" applyFont="1" applyFill="1" applyAlignment="1">
      <alignment horizontal="center"/>
    </xf>
    <xf numFmtId="2" fontId="4" fillId="55" borderId="19" xfId="624" applyNumberFormat="1" applyFont="1" applyFill="1" applyBorder="1" applyAlignment="1">
      <alignment horizontal="center" vertical="center" wrapText="1"/>
      <protection/>
    </xf>
    <xf numFmtId="2" fontId="4" fillId="55" borderId="19" xfId="0" applyNumberFormat="1" applyFont="1" applyFill="1" applyBorder="1" applyAlignment="1">
      <alignment horizontal="center" vertical="center" wrapText="1"/>
    </xf>
    <xf numFmtId="188" fontId="33" fillId="55" borderId="0" xfId="0" applyNumberFormat="1" applyFont="1" applyFill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88" fontId="33" fillId="0" borderId="24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24" xfId="619" applyFont="1" applyBorder="1" applyAlignment="1">
      <alignment horizontal="center"/>
      <protection/>
    </xf>
    <xf numFmtId="0" fontId="33" fillId="0" borderId="0" xfId="619" applyFont="1" applyBorder="1" applyAlignment="1">
      <alignment horizontal="center"/>
      <protection/>
    </xf>
    <xf numFmtId="2" fontId="33" fillId="0" borderId="24" xfId="0" applyNumberFormat="1" applyFont="1" applyBorder="1" applyAlignment="1">
      <alignment horizontal="center"/>
    </xf>
    <xf numFmtId="193" fontId="33" fillId="0" borderId="24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188" fontId="33" fillId="0" borderId="0" xfId="0" applyNumberFormat="1" applyFont="1" applyFill="1" applyBorder="1" applyAlignment="1">
      <alignment horizontal="center"/>
    </xf>
    <xf numFmtId="0" fontId="33" fillId="0" borderId="2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horizontal="center" vertical="center" wrapText="1"/>
    </xf>
    <xf numFmtId="0" fontId="33" fillId="0" borderId="24" xfId="619" applyFont="1" applyBorder="1" applyAlignment="1">
      <alignment horizontal="center" vertical="center" wrapText="1"/>
      <protection/>
    </xf>
    <xf numFmtId="0" fontId="33" fillId="0" borderId="0" xfId="619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vertical="center" wrapText="1"/>
    </xf>
    <xf numFmtId="0" fontId="34" fillId="0" borderId="24" xfId="0" applyFont="1" applyBorder="1" applyAlignment="1">
      <alignment horizontal="center" vertical="center" wrapText="1"/>
    </xf>
    <xf numFmtId="188" fontId="33" fillId="55" borderId="0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2" fontId="30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/>
    </xf>
    <xf numFmtId="0" fontId="34" fillId="0" borderId="19" xfId="0" applyFont="1" applyBorder="1" applyAlignment="1">
      <alignment horizontal="center" wrapText="1"/>
    </xf>
    <xf numFmtId="188" fontId="33" fillId="0" borderId="19" xfId="0" applyNumberFormat="1" applyFont="1" applyBorder="1" applyAlignment="1">
      <alignment horizontal="center"/>
    </xf>
    <xf numFmtId="0" fontId="33" fillId="0" borderId="19" xfId="619" applyFont="1" applyBorder="1" applyAlignment="1">
      <alignment horizontal="center"/>
      <protection/>
    </xf>
    <xf numFmtId="2" fontId="33" fillId="0" borderId="19" xfId="0" applyNumberFormat="1" applyFont="1" applyBorder="1" applyAlignment="1">
      <alignment horizontal="center"/>
    </xf>
    <xf numFmtId="193" fontId="33" fillId="0" borderId="19" xfId="0" applyNumberFormat="1" applyFont="1" applyBorder="1" applyAlignment="1">
      <alignment horizontal="center"/>
    </xf>
    <xf numFmtId="0" fontId="34" fillId="0" borderId="0" xfId="618" applyFont="1" applyFill="1" applyAlignment="1">
      <alignment horizontal="center" vertical="center" wrapText="1"/>
      <protection/>
    </xf>
    <xf numFmtId="0" fontId="35" fillId="0" borderId="0" xfId="531" applyFont="1" applyFill="1" applyAlignment="1">
      <alignment horizontal="center" vertical="center" wrapText="1"/>
      <protection/>
    </xf>
    <xf numFmtId="2" fontId="4" fillId="0" borderId="25" xfId="621" applyNumberFormat="1" applyFont="1" applyFill="1" applyBorder="1" applyAlignment="1">
      <alignment horizontal="center" vertical="center" wrapText="1"/>
      <protection/>
    </xf>
    <xf numFmtId="2" fontId="4" fillId="0" borderId="24" xfId="621" applyNumberFormat="1" applyFont="1" applyFill="1" applyBorder="1" applyAlignment="1">
      <alignment horizontal="center" vertical="center" wrapText="1"/>
      <protection/>
    </xf>
    <xf numFmtId="2" fontId="4" fillId="0" borderId="26" xfId="621" applyNumberFormat="1" applyFont="1" applyFill="1" applyBorder="1" applyAlignment="1">
      <alignment horizontal="center" vertical="center" wrapText="1"/>
      <protection/>
    </xf>
    <xf numFmtId="49" fontId="4" fillId="0" borderId="25" xfId="621" applyNumberFormat="1" applyFont="1" applyFill="1" applyBorder="1" applyAlignment="1">
      <alignment horizontal="center" vertical="center" wrapText="1"/>
      <protection/>
    </xf>
    <xf numFmtId="49" fontId="4" fillId="0" borderId="24" xfId="621" applyNumberFormat="1" applyFont="1" applyFill="1" applyBorder="1" applyAlignment="1">
      <alignment horizontal="center" vertical="center" wrapText="1"/>
      <protection/>
    </xf>
    <xf numFmtId="49" fontId="4" fillId="0" borderId="26" xfId="621" applyNumberFormat="1" applyFont="1" applyFill="1" applyBorder="1" applyAlignment="1">
      <alignment horizontal="center" vertical="center" wrapText="1"/>
      <protection/>
    </xf>
    <xf numFmtId="49" fontId="4" fillId="0" borderId="19" xfId="621" applyNumberFormat="1" applyFont="1" applyFill="1" applyBorder="1" applyAlignment="1">
      <alignment horizontal="center" vertical="center" wrapText="1"/>
      <protection/>
    </xf>
    <xf numFmtId="49" fontId="4" fillId="0" borderId="20" xfId="621" applyNumberFormat="1" applyFont="1" applyFill="1" applyBorder="1" applyAlignment="1">
      <alignment horizontal="center" vertical="center" wrapText="1"/>
      <protection/>
    </xf>
    <xf numFmtId="49" fontId="4" fillId="0" borderId="27" xfId="621" applyNumberFormat="1" applyFont="1" applyFill="1" applyBorder="1" applyAlignment="1">
      <alignment horizontal="center" vertical="center" wrapText="1"/>
      <protection/>
    </xf>
    <xf numFmtId="49" fontId="4" fillId="0" borderId="23" xfId="621" applyNumberFormat="1" applyFont="1" applyFill="1" applyBorder="1" applyAlignment="1">
      <alignment horizontal="center" vertical="center" wrapText="1"/>
      <protection/>
    </xf>
    <xf numFmtId="49" fontId="4" fillId="0" borderId="22" xfId="621" applyNumberFormat="1" applyFont="1" applyFill="1" applyBorder="1" applyAlignment="1">
      <alignment horizontal="center" vertical="center" wrapText="1"/>
      <protection/>
    </xf>
    <xf numFmtId="2" fontId="4" fillId="0" borderId="0" xfId="708" applyNumberFormat="1" applyFont="1" applyFill="1" applyAlignment="1">
      <alignment horizontal="center" vertical="center" wrapText="1"/>
      <protection/>
    </xf>
    <xf numFmtId="49" fontId="3" fillId="0" borderId="0" xfId="620" applyNumberFormat="1" applyFont="1" applyFill="1" applyAlignment="1">
      <alignment horizontal="left" vertical="center" wrapText="1"/>
      <protection/>
    </xf>
    <xf numFmtId="49" fontId="3" fillId="0" borderId="0" xfId="622" applyNumberFormat="1" applyFont="1" applyFill="1" applyAlignment="1">
      <alignment horizontal="center" vertical="center"/>
      <protection/>
    </xf>
    <xf numFmtId="49" fontId="3" fillId="0" borderId="0" xfId="622" applyNumberFormat="1" applyFont="1" applyFill="1" applyAlignment="1">
      <alignment horizontal="center" vertical="center" wrapText="1"/>
      <protection/>
    </xf>
    <xf numFmtId="49" fontId="4" fillId="0" borderId="20" xfId="621" applyNumberFormat="1" applyFont="1" applyFill="1" applyBorder="1" applyAlignment="1">
      <alignment vertical="center" wrapText="1"/>
      <protection/>
    </xf>
    <xf numFmtId="49" fontId="4" fillId="0" borderId="27" xfId="621" applyNumberFormat="1" applyFont="1" applyFill="1" applyBorder="1" applyAlignment="1">
      <alignment vertical="center" wrapText="1"/>
      <protection/>
    </xf>
  </cellXfs>
  <cellStyles count="71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3" xfId="368"/>
    <cellStyle name="Comma 4" xfId="369"/>
    <cellStyle name="Comma 5" xfId="370"/>
    <cellStyle name="Comma 6" xfId="371"/>
    <cellStyle name="Comma 7" xfId="372"/>
    <cellStyle name="Comma 8" xfId="373"/>
    <cellStyle name="Comma 9" xfId="374"/>
    <cellStyle name="Currency" xfId="375"/>
    <cellStyle name="Currency [0]" xfId="376"/>
    <cellStyle name="Explanatory Text" xfId="377"/>
    <cellStyle name="Explanatory Text 2" xfId="378"/>
    <cellStyle name="Explanatory Text 2 2" xfId="379"/>
    <cellStyle name="Explanatory Text 2 3" xfId="380"/>
    <cellStyle name="Explanatory Text 2 4" xfId="381"/>
    <cellStyle name="Explanatory Text 2 5" xfId="382"/>
    <cellStyle name="Explanatory Text 3" xfId="383"/>
    <cellStyle name="Explanatory Text 4" xfId="384"/>
    <cellStyle name="Explanatory Text 4 2" xfId="385"/>
    <cellStyle name="Explanatory Text 5" xfId="386"/>
    <cellStyle name="Explanatory Text 6" xfId="387"/>
    <cellStyle name="Explanatory Text 7" xfId="388"/>
    <cellStyle name="Good" xfId="389"/>
    <cellStyle name="Good 2" xfId="390"/>
    <cellStyle name="Good 2 2" xfId="391"/>
    <cellStyle name="Good 2 3" xfId="392"/>
    <cellStyle name="Good 2 4" xfId="393"/>
    <cellStyle name="Good 2 5" xfId="394"/>
    <cellStyle name="Good 3" xfId="395"/>
    <cellStyle name="Good 4" xfId="396"/>
    <cellStyle name="Good 4 2" xfId="397"/>
    <cellStyle name="Good 5" xfId="398"/>
    <cellStyle name="Good 6" xfId="399"/>
    <cellStyle name="Good 7" xfId="400"/>
    <cellStyle name="Heading 1" xfId="401"/>
    <cellStyle name="Heading 1 2" xfId="402"/>
    <cellStyle name="Heading 1 2 2" xfId="403"/>
    <cellStyle name="Heading 1 2 3" xfId="404"/>
    <cellStyle name="Heading 1 2 4" xfId="405"/>
    <cellStyle name="Heading 1 2 5" xfId="406"/>
    <cellStyle name="Heading 1 2_anakia II etapi.xls sm. defeqturi" xfId="407"/>
    <cellStyle name="Heading 1 3" xfId="408"/>
    <cellStyle name="Heading 1 4" xfId="409"/>
    <cellStyle name="Heading 1 4 2" xfId="410"/>
    <cellStyle name="Heading 1 4_anakia II etapi.xls sm. defeqturi" xfId="411"/>
    <cellStyle name="Heading 1 5" xfId="412"/>
    <cellStyle name="Heading 1 6" xfId="413"/>
    <cellStyle name="Heading 1 7" xfId="414"/>
    <cellStyle name="Heading 2" xfId="415"/>
    <cellStyle name="Heading 2 2" xfId="416"/>
    <cellStyle name="Heading 2 2 2" xfId="417"/>
    <cellStyle name="Heading 2 2 3" xfId="418"/>
    <cellStyle name="Heading 2 2 4" xfId="419"/>
    <cellStyle name="Heading 2 2 5" xfId="420"/>
    <cellStyle name="Heading 2 2_anakia II etapi.xls sm. defeqturi" xfId="421"/>
    <cellStyle name="Heading 2 3" xfId="422"/>
    <cellStyle name="Heading 2 4" xfId="423"/>
    <cellStyle name="Heading 2 4 2" xfId="424"/>
    <cellStyle name="Heading 2 4_anakia II etapi.xls sm. defeqturi" xfId="425"/>
    <cellStyle name="Heading 2 5" xfId="426"/>
    <cellStyle name="Heading 2 6" xfId="427"/>
    <cellStyle name="Heading 2 7" xfId="428"/>
    <cellStyle name="Heading 3" xfId="429"/>
    <cellStyle name="Heading 3 2" xfId="430"/>
    <cellStyle name="Heading 3 2 2" xfId="431"/>
    <cellStyle name="Heading 3 2 3" xfId="432"/>
    <cellStyle name="Heading 3 2 4" xfId="433"/>
    <cellStyle name="Heading 3 2 5" xfId="434"/>
    <cellStyle name="Heading 3 2_anakia II etapi.xls sm. defeqturi" xfId="435"/>
    <cellStyle name="Heading 3 3" xfId="436"/>
    <cellStyle name="Heading 3 4" xfId="437"/>
    <cellStyle name="Heading 3 4 2" xfId="438"/>
    <cellStyle name="Heading 3 4_anakia II etapi.xls sm. defeqturi" xfId="439"/>
    <cellStyle name="Heading 3 5" xfId="440"/>
    <cellStyle name="Heading 3 6" xfId="441"/>
    <cellStyle name="Heading 3 7" xfId="442"/>
    <cellStyle name="Heading 4" xfId="443"/>
    <cellStyle name="Heading 4 2" xfId="444"/>
    <cellStyle name="Heading 4 2 2" xfId="445"/>
    <cellStyle name="Heading 4 2 3" xfId="446"/>
    <cellStyle name="Heading 4 2 4" xfId="447"/>
    <cellStyle name="Heading 4 2 5" xfId="448"/>
    <cellStyle name="Heading 4 3" xfId="449"/>
    <cellStyle name="Heading 4 4" xfId="450"/>
    <cellStyle name="Heading 4 4 2" xfId="451"/>
    <cellStyle name="Heading 4 5" xfId="452"/>
    <cellStyle name="Heading 4 6" xfId="453"/>
    <cellStyle name="Heading 4 7" xfId="454"/>
    <cellStyle name="Input" xfId="455"/>
    <cellStyle name="Input 2" xfId="456"/>
    <cellStyle name="Input 2 2" xfId="457"/>
    <cellStyle name="Input 2 3" xfId="458"/>
    <cellStyle name="Input 2 4" xfId="459"/>
    <cellStyle name="Input 2 5" xfId="460"/>
    <cellStyle name="Input 2_anakia II etapi.xls sm. defeqturi" xfId="461"/>
    <cellStyle name="Input 3" xfId="462"/>
    <cellStyle name="Input 4" xfId="463"/>
    <cellStyle name="Input 4 2" xfId="464"/>
    <cellStyle name="Input 4_anakia II etapi.xls sm. defeqturi" xfId="465"/>
    <cellStyle name="Input 5" xfId="466"/>
    <cellStyle name="Input 6" xfId="467"/>
    <cellStyle name="Input 7" xfId="468"/>
    <cellStyle name="Linked Cell" xfId="469"/>
    <cellStyle name="Linked Cell 2" xfId="470"/>
    <cellStyle name="Linked Cell 2 2" xfId="471"/>
    <cellStyle name="Linked Cell 2 3" xfId="472"/>
    <cellStyle name="Linked Cell 2 4" xfId="473"/>
    <cellStyle name="Linked Cell 2 5" xfId="474"/>
    <cellStyle name="Linked Cell 2_anakia II etapi.xls sm. defeqturi" xfId="475"/>
    <cellStyle name="Linked Cell 3" xfId="476"/>
    <cellStyle name="Linked Cell 4" xfId="477"/>
    <cellStyle name="Linked Cell 4 2" xfId="478"/>
    <cellStyle name="Linked Cell 4_anakia II etapi.xls sm. defeqturi" xfId="479"/>
    <cellStyle name="Linked Cell 5" xfId="480"/>
    <cellStyle name="Linked Cell 6" xfId="481"/>
    <cellStyle name="Linked Cell 7" xfId="482"/>
    <cellStyle name="Neutral" xfId="483"/>
    <cellStyle name="Neutral 2" xfId="484"/>
    <cellStyle name="Neutral 2 2" xfId="485"/>
    <cellStyle name="Neutral 2 3" xfId="486"/>
    <cellStyle name="Neutral 2 4" xfId="487"/>
    <cellStyle name="Neutral 2 5" xfId="488"/>
    <cellStyle name="Neutral 3" xfId="489"/>
    <cellStyle name="Neutral 4" xfId="490"/>
    <cellStyle name="Neutral 4 2" xfId="491"/>
    <cellStyle name="Neutral 5" xfId="492"/>
    <cellStyle name="Neutral 6" xfId="493"/>
    <cellStyle name="Neutral 7" xfId="494"/>
    <cellStyle name="Normal 10" xfId="495"/>
    <cellStyle name="Normal 10 2" xfId="496"/>
    <cellStyle name="Normal 11" xfId="497"/>
    <cellStyle name="Normal 11 2" xfId="498"/>
    <cellStyle name="Normal 11 2 2" xfId="499"/>
    <cellStyle name="Normal 11 3" xfId="500"/>
    <cellStyle name="Normal 11_GAZI-2010" xfId="501"/>
    <cellStyle name="Normal 12" xfId="502"/>
    <cellStyle name="Normal 12 2" xfId="503"/>
    <cellStyle name="Normal 12_gazis gare qseli" xfId="504"/>
    <cellStyle name="Normal 13" xfId="505"/>
    <cellStyle name="Normal 13 2" xfId="506"/>
    <cellStyle name="Normal 13 3" xfId="507"/>
    <cellStyle name="Normal 13 3 2" xfId="508"/>
    <cellStyle name="Normal 13 4" xfId="509"/>
    <cellStyle name="Normal 13 5" xfId="510"/>
    <cellStyle name="Normal 13_GAZI-2010" xfId="511"/>
    <cellStyle name="Normal 14" xfId="512"/>
    <cellStyle name="Normal 14 2" xfId="513"/>
    <cellStyle name="Normal 14 3" xfId="514"/>
    <cellStyle name="Normal 14 3 2" xfId="515"/>
    <cellStyle name="Normal 14 4" xfId="516"/>
    <cellStyle name="Normal 14 5" xfId="517"/>
    <cellStyle name="Normal 14_anakia II etapi.xls sm. defeqturi" xfId="518"/>
    <cellStyle name="Normal 15" xfId="519"/>
    <cellStyle name="Normal 16" xfId="520"/>
    <cellStyle name="Normal 16 2" xfId="521"/>
    <cellStyle name="Normal 16 3" xfId="522"/>
    <cellStyle name="Normal 16_axalq.skola" xfId="523"/>
    <cellStyle name="Normal 17" xfId="524"/>
    <cellStyle name="Normal 18" xfId="525"/>
    <cellStyle name="Normal 19" xfId="526"/>
    <cellStyle name="Normal 2" xfId="527"/>
    <cellStyle name="Normal 2 10" xfId="528"/>
    <cellStyle name="Normal 2 11" xfId="529"/>
    <cellStyle name="Normal 2 12" xfId="530"/>
    <cellStyle name="Normal 2 2" xfId="531"/>
    <cellStyle name="Normal 2 2 2" xfId="532"/>
    <cellStyle name="Normal 2 2 3" xfId="533"/>
    <cellStyle name="Normal 2 2 4" xfId="534"/>
    <cellStyle name="Normal 2 2 5" xfId="535"/>
    <cellStyle name="Normal 2 2 6" xfId="536"/>
    <cellStyle name="Normal 2 2 7" xfId="537"/>
    <cellStyle name="Normal 2 2_2D4CD000" xfId="538"/>
    <cellStyle name="Normal 2 3" xfId="539"/>
    <cellStyle name="Normal 2 4" xfId="540"/>
    <cellStyle name="Normal 2 5" xfId="541"/>
    <cellStyle name="Normal 2 6" xfId="542"/>
    <cellStyle name="Normal 2 7" xfId="543"/>
    <cellStyle name="Normal 2 7 2" xfId="544"/>
    <cellStyle name="Normal 2 7 3" xfId="545"/>
    <cellStyle name="Normal 2 7_anakia II etapi.xls sm. defeqturi" xfId="546"/>
    <cellStyle name="Normal 2 8" xfId="547"/>
    <cellStyle name="Normal 2 9" xfId="548"/>
    <cellStyle name="Normal 2_anakia II etapi.xls sm. defeqturi" xfId="549"/>
    <cellStyle name="Normal 20" xfId="550"/>
    <cellStyle name="Normal 21" xfId="551"/>
    <cellStyle name="Normal 22" xfId="552"/>
    <cellStyle name="Normal 23" xfId="553"/>
    <cellStyle name="Normal 24" xfId="554"/>
    <cellStyle name="Normal 25" xfId="555"/>
    <cellStyle name="Normal 26" xfId="556"/>
    <cellStyle name="Normal 27" xfId="557"/>
    <cellStyle name="Normal 28" xfId="558"/>
    <cellStyle name="Normal 29" xfId="559"/>
    <cellStyle name="Normal 29 2" xfId="560"/>
    <cellStyle name="Normal 3" xfId="561"/>
    <cellStyle name="Normal 3 2" xfId="562"/>
    <cellStyle name="Normal 3 2 2" xfId="563"/>
    <cellStyle name="Normal 3 2_anakia II etapi.xls sm. defeqturi" xfId="564"/>
    <cellStyle name="Normal 30" xfId="565"/>
    <cellStyle name="Normal 30 2" xfId="566"/>
    <cellStyle name="Normal 31" xfId="567"/>
    <cellStyle name="Normal 32" xfId="568"/>
    <cellStyle name="Normal 32 2" xfId="569"/>
    <cellStyle name="Normal 32 3" xfId="570"/>
    <cellStyle name="Normal 32 3 2" xfId="571"/>
    <cellStyle name="Normal 33" xfId="572"/>
    <cellStyle name="Normal 33 2" xfId="573"/>
    <cellStyle name="Normal 34" xfId="574"/>
    <cellStyle name="Normal 35" xfId="575"/>
    <cellStyle name="Normal 35 2" xfId="576"/>
    <cellStyle name="Normal 35 3" xfId="577"/>
    <cellStyle name="Normal 36" xfId="578"/>
    <cellStyle name="Normal 36 2" xfId="579"/>
    <cellStyle name="Normal 36 2 2" xfId="580"/>
    <cellStyle name="Normal 36 3" xfId="581"/>
    <cellStyle name="Normal 37" xfId="582"/>
    <cellStyle name="Normal 38" xfId="583"/>
    <cellStyle name="Normal 38 2" xfId="584"/>
    <cellStyle name="Normal 38 2 2" xfId="585"/>
    <cellStyle name="Normal 38 3" xfId="586"/>
    <cellStyle name="Normal 39" xfId="587"/>
    <cellStyle name="Normal 39 2" xfId="588"/>
    <cellStyle name="Normal 4" xfId="589"/>
    <cellStyle name="Normal 40" xfId="590"/>
    <cellStyle name="Normal 40 2" xfId="591"/>
    <cellStyle name="Normal 41" xfId="592"/>
    <cellStyle name="Normal 42" xfId="593"/>
    <cellStyle name="Normal 43" xfId="594"/>
    <cellStyle name="Normal 44" xfId="595"/>
    <cellStyle name="Normal 46" xfId="596"/>
    <cellStyle name="Normal 47 2" xfId="597"/>
    <cellStyle name="Normal 48 2" xfId="598"/>
    <cellStyle name="Normal 5" xfId="599"/>
    <cellStyle name="Normal 5 2" xfId="600"/>
    <cellStyle name="Normal 5 2 2" xfId="601"/>
    <cellStyle name="Normal 5 3" xfId="602"/>
    <cellStyle name="Normal 5 4" xfId="603"/>
    <cellStyle name="Normal 5 4 2" xfId="604"/>
    <cellStyle name="Normal 5_Copy of SAN2010" xfId="605"/>
    <cellStyle name="Normal 6" xfId="606"/>
    <cellStyle name="Normal 7" xfId="607"/>
    <cellStyle name="Normal 8" xfId="608"/>
    <cellStyle name="Normal 8 2" xfId="609"/>
    <cellStyle name="Normal 8_2D4CD000" xfId="610"/>
    <cellStyle name="Normal 9" xfId="611"/>
    <cellStyle name="Normal 9 2" xfId="612"/>
    <cellStyle name="Normal 9 2 2" xfId="613"/>
    <cellStyle name="Normal 9 2 3" xfId="614"/>
    <cellStyle name="Normal 9 2 4" xfId="615"/>
    <cellStyle name="Normal 9 2_anakia II etapi.xls sm. defeqturi" xfId="616"/>
    <cellStyle name="Normal 9_2D4CD000" xfId="617"/>
    <cellStyle name="Normal_#10 saxli, samxedro kalaki(1). 30.03.2010.-Final+++" xfId="618"/>
    <cellStyle name="Normal_gare wyalsadfenigagarini 10" xfId="619"/>
    <cellStyle name="Normal_gare wyalsadfenigagarini 2 2" xfId="620"/>
    <cellStyle name="Normal_gare wyalsadfenigagarini 2_SMSH2008-IIkv ." xfId="621"/>
    <cellStyle name="Normal_sida wyalsadeni 2 2" xfId="622"/>
    <cellStyle name="Normal_SMETA 3" xfId="623"/>
    <cellStyle name="Normal_stadion-1" xfId="624"/>
    <cellStyle name="Note" xfId="625"/>
    <cellStyle name="Note 2" xfId="626"/>
    <cellStyle name="Note 2 2" xfId="627"/>
    <cellStyle name="Note 2 3" xfId="628"/>
    <cellStyle name="Note 2 4" xfId="629"/>
    <cellStyle name="Note 2 5" xfId="630"/>
    <cellStyle name="Note 2_anakia II etapi.xls sm. defeqturi" xfId="631"/>
    <cellStyle name="Note 3" xfId="632"/>
    <cellStyle name="Note 4" xfId="633"/>
    <cellStyle name="Note 4 2" xfId="634"/>
    <cellStyle name="Note 4_anakia II etapi.xls sm. defeqturi" xfId="635"/>
    <cellStyle name="Note 5" xfId="636"/>
    <cellStyle name="Note 6" xfId="637"/>
    <cellStyle name="Note 7" xfId="638"/>
    <cellStyle name="Output" xfId="639"/>
    <cellStyle name="Output 2" xfId="640"/>
    <cellStyle name="Output 2 2" xfId="641"/>
    <cellStyle name="Output 2 3" xfId="642"/>
    <cellStyle name="Output 2 4" xfId="643"/>
    <cellStyle name="Output 2 5" xfId="644"/>
    <cellStyle name="Output 2_anakia II etapi.xls sm. defeqturi" xfId="645"/>
    <cellStyle name="Output 3" xfId="646"/>
    <cellStyle name="Output 4" xfId="647"/>
    <cellStyle name="Output 4 2" xfId="648"/>
    <cellStyle name="Output 4_anakia II etapi.xls sm. defeqturi" xfId="649"/>
    <cellStyle name="Output 5" xfId="650"/>
    <cellStyle name="Output 6" xfId="651"/>
    <cellStyle name="Output 7" xfId="652"/>
    <cellStyle name="Percent" xfId="653"/>
    <cellStyle name="Percent 2" xfId="654"/>
    <cellStyle name="Percent 3" xfId="655"/>
    <cellStyle name="Percent 3 2" xfId="656"/>
    <cellStyle name="Percent 4" xfId="657"/>
    <cellStyle name="Percent 5" xfId="658"/>
    <cellStyle name="Percent 6" xfId="659"/>
    <cellStyle name="Percent 7" xfId="660"/>
    <cellStyle name="Percent 8" xfId="661"/>
    <cellStyle name="Style 1" xfId="662"/>
    <cellStyle name="Title" xfId="663"/>
    <cellStyle name="Title 2" xfId="664"/>
    <cellStyle name="Title 2 2" xfId="665"/>
    <cellStyle name="Title 2 3" xfId="666"/>
    <cellStyle name="Title 2 4" xfId="667"/>
    <cellStyle name="Title 2 5" xfId="668"/>
    <cellStyle name="Title 3" xfId="669"/>
    <cellStyle name="Title 4" xfId="670"/>
    <cellStyle name="Title 4 2" xfId="671"/>
    <cellStyle name="Title 5" xfId="672"/>
    <cellStyle name="Title 6" xfId="673"/>
    <cellStyle name="Title 7" xfId="674"/>
    <cellStyle name="Total" xfId="675"/>
    <cellStyle name="Total 2" xfId="676"/>
    <cellStyle name="Total 2 2" xfId="677"/>
    <cellStyle name="Total 2 3" xfId="678"/>
    <cellStyle name="Total 2 4" xfId="679"/>
    <cellStyle name="Total 2 5" xfId="680"/>
    <cellStyle name="Total 2_anakia II etapi.xls sm. defeqturi" xfId="681"/>
    <cellStyle name="Total 3" xfId="682"/>
    <cellStyle name="Total 4" xfId="683"/>
    <cellStyle name="Total 4 2" xfId="684"/>
    <cellStyle name="Total 4_anakia II etapi.xls sm. defeqturi" xfId="685"/>
    <cellStyle name="Total 5" xfId="686"/>
    <cellStyle name="Total 6" xfId="687"/>
    <cellStyle name="Total 7" xfId="688"/>
    <cellStyle name="Warning Text" xfId="689"/>
    <cellStyle name="Warning Text 2" xfId="690"/>
    <cellStyle name="Warning Text 2 2" xfId="691"/>
    <cellStyle name="Warning Text 2 3" xfId="692"/>
    <cellStyle name="Warning Text 2 4" xfId="693"/>
    <cellStyle name="Warning Text 2 5" xfId="694"/>
    <cellStyle name="Warning Text 3" xfId="695"/>
    <cellStyle name="Warning Text 4" xfId="696"/>
    <cellStyle name="Warning Text 4 2" xfId="697"/>
    <cellStyle name="Warning Text 5" xfId="698"/>
    <cellStyle name="Warning Text 6" xfId="699"/>
    <cellStyle name="Warning Text 7" xfId="700"/>
    <cellStyle name="Обычный 10" xfId="701"/>
    <cellStyle name="Обычный 11" xfId="702"/>
    <cellStyle name="Обычный 2" xfId="703"/>
    <cellStyle name="Обычный 2 2" xfId="704"/>
    <cellStyle name="Обычный 3" xfId="705"/>
    <cellStyle name="Обычный 3 2" xfId="706"/>
    <cellStyle name="Обычный 3 3" xfId="707"/>
    <cellStyle name="Обычный 4" xfId="708"/>
    <cellStyle name="Обычный 4 2" xfId="709"/>
    <cellStyle name="Обычный 4 3" xfId="710"/>
    <cellStyle name="Обычный 4_პუშკინის 13" xfId="711"/>
    <cellStyle name="Обычный 5" xfId="712"/>
    <cellStyle name="Обычный 5 2" xfId="713"/>
    <cellStyle name="Обычный 5 2 2" xfId="714"/>
    <cellStyle name="Обычный 5 3" xfId="715"/>
    <cellStyle name="Обычный 6" xfId="716"/>
    <cellStyle name="Обычный 7" xfId="717"/>
    <cellStyle name="Обычный 8" xfId="718"/>
    <cellStyle name="Обычный 9" xfId="719"/>
    <cellStyle name="Обычный_ELEQ_SUSTI DENEBI_axalqalaqis skola " xfId="720"/>
    <cellStyle name="Процентный 2" xfId="721"/>
    <cellStyle name="Процентный 3" xfId="722"/>
    <cellStyle name="Процентный 3 2" xfId="723"/>
    <cellStyle name="Финансовый 2" xfId="724"/>
    <cellStyle name="Финансовый 3" xfId="725"/>
    <cellStyle name="Финансовый 4" xfId="726"/>
    <cellStyle name="Финансовый 4 2" xfId="727"/>
    <cellStyle name="Финансовый 5" xfId="7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7" sqref="D7:D12"/>
    </sheetView>
  </sheetViews>
  <sheetFormatPr defaultColWidth="9.140625" defaultRowHeight="15"/>
  <cols>
    <col min="1" max="1" width="6.57421875" style="0" customWidth="1"/>
    <col min="2" max="2" width="29.8515625" style="0" customWidth="1"/>
    <col min="3" max="3" width="6.8515625" style="0" bestFit="1" customWidth="1"/>
    <col min="4" max="4" width="19.140625" style="0" customWidth="1"/>
    <col min="5" max="5" width="10.7109375" style="0" customWidth="1"/>
  </cols>
  <sheetData>
    <row r="1" spans="1:5" ht="15.75">
      <c r="A1" s="175" t="s">
        <v>74</v>
      </c>
      <c r="B1" s="175"/>
      <c r="C1" s="175"/>
      <c r="D1" s="175"/>
      <c r="E1" s="175"/>
    </row>
    <row r="2" spans="1:5" ht="15.75">
      <c r="A2" s="1"/>
      <c r="B2" s="1"/>
      <c r="C2" s="1"/>
      <c r="D2" s="1"/>
      <c r="E2" s="1"/>
    </row>
    <row r="3" spans="1:5" ht="16.5">
      <c r="A3" s="176" t="s">
        <v>26</v>
      </c>
      <c r="B3" s="176"/>
      <c r="C3" s="176"/>
      <c r="D3" s="176"/>
      <c r="E3" s="176"/>
    </row>
    <row r="4" spans="1:5" ht="15.75">
      <c r="A4" s="2"/>
      <c r="B4" s="2"/>
      <c r="C4" s="2"/>
      <c r="D4" s="2"/>
      <c r="E4" s="2"/>
    </row>
    <row r="5" spans="1:5" ht="31.5">
      <c r="A5" s="3" t="s">
        <v>1</v>
      </c>
      <c r="B5" s="3" t="s">
        <v>16</v>
      </c>
      <c r="C5" s="3" t="s">
        <v>20</v>
      </c>
      <c r="D5" s="3" t="s">
        <v>21</v>
      </c>
      <c r="E5" s="3"/>
    </row>
    <row r="6" spans="1:5" ht="15.75">
      <c r="A6" s="3">
        <v>1</v>
      </c>
      <c r="B6" s="3">
        <v>2</v>
      </c>
      <c r="C6" s="3">
        <v>3</v>
      </c>
      <c r="D6" s="3">
        <v>4</v>
      </c>
      <c r="E6" s="3"/>
    </row>
    <row r="7" spans="1:5" ht="31.5">
      <c r="A7" s="4" t="s">
        <v>39</v>
      </c>
      <c r="B7" s="5" t="s">
        <v>22</v>
      </c>
      <c r="C7" s="6" t="s">
        <v>3</v>
      </c>
      <c r="D7" s="7"/>
      <c r="E7" s="7"/>
    </row>
    <row r="8" spans="1:5" ht="15.75">
      <c r="A8" s="8"/>
      <c r="B8" s="9" t="s">
        <v>10</v>
      </c>
      <c r="C8" s="8"/>
      <c r="D8" s="10"/>
      <c r="E8" s="10"/>
    </row>
    <row r="9" spans="1:5" ht="31.5">
      <c r="A9" s="8"/>
      <c r="B9" s="14" t="s">
        <v>23</v>
      </c>
      <c r="C9" s="11">
        <v>0.03</v>
      </c>
      <c r="D9" s="12"/>
      <c r="E9" s="12"/>
    </row>
    <row r="10" spans="1:5" ht="15.75">
      <c r="A10" s="8"/>
      <c r="B10" s="15" t="s">
        <v>9</v>
      </c>
      <c r="C10" s="8"/>
      <c r="D10" s="13"/>
      <c r="E10" s="13"/>
    </row>
    <row r="11" spans="1:5" ht="15.75">
      <c r="A11" s="8"/>
      <c r="B11" s="14" t="s">
        <v>24</v>
      </c>
      <c r="C11" s="11">
        <v>0.18</v>
      </c>
      <c r="D11" s="12"/>
      <c r="E11" s="12"/>
    </row>
    <row r="12" spans="1:5" ht="15.75">
      <c r="A12" s="8"/>
      <c r="B12" s="15" t="s">
        <v>25</v>
      </c>
      <c r="C12" s="8"/>
      <c r="D12" s="13"/>
      <c r="E12" s="13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="110" zoomScaleNormal="110" zoomScalePageLayoutView="0" workbookViewId="0" topLeftCell="A1">
      <selection activeCell="N36" sqref="N36:N38"/>
    </sheetView>
  </sheetViews>
  <sheetFormatPr defaultColWidth="9.140625" defaultRowHeight="15"/>
  <cols>
    <col min="1" max="1" width="2.7109375" style="35" customWidth="1"/>
    <col min="2" max="2" width="42.140625" style="20" customWidth="1"/>
    <col min="3" max="3" width="7.421875" style="20" customWidth="1"/>
    <col min="4" max="4" width="11.00390625" style="20" bestFit="1" customWidth="1"/>
    <col min="5" max="5" width="10.57421875" style="20" customWidth="1"/>
    <col min="6" max="6" width="8.421875" style="20" customWidth="1"/>
    <col min="7" max="7" width="9.57421875" style="20" customWidth="1"/>
    <col min="8" max="8" width="7.57421875" style="20" customWidth="1"/>
    <col min="9" max="9" width="11.57421875" style="20" customWidth="1"/>
    <col min="10" max="10" width="4.57421875" style="20" customWidth="1"/>
    <col min="11" max="11" width="8.140625" style="20" customWidth="1"/>
    <col min="12" max="12" width="11.8515625" style="51" bestFit="1" customWidth="1"/>
    <col min="13" max="13" width="18.8515625" style="51" customWidth="1"/>
    <col min="14" max="14" width="13.00390625" style="51" customWidth="1"/>
    <col min="15" max="15" width="18.140625" style="51" customWidth="1"/>
    <col min="16" max="16" width="12.421875" style="51" customWidth="1"/>
    <col min="17" max="16384" width="9.140625" style="20" customWidth="1"/>
  </cols>
  <sheetData>
    <row r="1" spans="1:20" s="21" customFormat="1" ht="15" customHeight="1">
      <c r="A1" s="21" t="s">
        <v>35</v>
      </c>
      <c r="B1" s="188" t="str">
        <f>ნაერთი!A1</f>
        <v>q. Tbilisi, sabavSvo baga-baRi #184</v>
      </c>
      <c r="C1" s="188"/>
      <c r="D1" s="188"/>
      <c r="E1" s="188"/>
      <c r="F1" s="188"/>
      <c r="G1" s="188"/>
      <c r="H1" s="188"/>
      <c r="I1" s="188"/>
      <c r="J1" s="37"/>
      <c r="K1" s="37"/>
      <c r="L1" s="49"/>
      <c r="M1" s="49"/>
      <c r="N1" s="49"/>
      <c r="O1" s="49"/>
      <c r="P1" s="49"/>
      <c r="Q1" s="37"/>
      <c r="R1" s="37"/>
      <c r="S1" s="37"/>
      <c r="T1" s="37"/>
    </row>
    <row r="2" spans="2:20" s="21" customFormat="1" ht="15" customHeight="1">
      <c r="B2" s="21" t="s">
        <v>36</v>
      </c>
      <c r="H2" s="37"/>
      <c r="I2" s="37"/>
      <c r="J2" s="37"/>
      <c r="K2" s="37"/>
      <c r="L2" s="49"/>
      <c r="M2" s="49"/>
      <c r="N2" s="49"/>
      <c r="O2" s="49"/>
      <c r="P2" s="49"/>
      <c r="Q2" s="37"/>
      <c r="R2" s="37"/>
      <c r="S2" s="37"/>
      <c r="T2" s="37"/>
    </row>
    <row r="3" spans="8:20" s="21" customFormat="1" ht="15" customHeight="1">
      <c r="H3" s="37"/>
      <c r="I3" s="37"/>
      <c r="J3" s="37"/>
      <c r="K3" s="37"/>
      <c r="L3" s="49"/>
      <c r="M3" s="49"/>
      <c r="N3" s="49"/>
      <c r="O3" s="49"/>
      <c r="P3" s="49"/>
      <c r="Q3" s="37"/>
      <c r="R3" s="37"/>
      <c r="S3" s="37"/>
      <c r="T3" s="37"/>
    </row>
    <row r="4" spans="8:20" s="21" customFormat="1" ht="15" customHeight="1">
      <c r="H4" s="37"/>
      <c r="I4" s="37"/>
      <c r="J4" s="37"/>
      <c r="K4" s="37"/>
      <c r="L4" s="49"/>
      <c r="M4" s="49"/>
      <c r="N4" s="49"/>
      <c r="O4" s="49"/>
      <c r="P4" s="49"/>
      <c r="Q4" s="37"/>
      <c r="R4" s="37"/>
      <c r="S4" s="37"/>
      <c r="T4" s="37"/>
    </row>
    <row r="5" spans="2:20" s="21" customFormat="1" ht="29.25" customHeight="1">
      <c r="B5" s="21" t="s">
        <v>37</v>
      </c>
      <c r="H5" s="37"/>
      <c r="I5" s="37"/>
      <c r="J5" s="37"/>
      <c r="K5" s="37"/>
      <c r="L5" s="49"/>
      <c r="M5" s="49"/>
      <c r="N5" s="49"/>
      <c r="O5" s="49"/>
      <c r="P5" s="49"/>
      <c r="Q5" s="37"/>
      <c r="R5" s="37"/>
      <c r="S5" s="37"/>
      <c r="T5" s="37"/>
    </row>
    <row r="6" spans="2:20" s="21" customFormat="1" ht="15" customHeight="1">
      <c r="B6" s="21" t="s">
        <v>38</v>
      </c>
      <c r="H6" s="37"/>
      <c r="I6" s="37"/>
      <c r="J6" s="37"/>
      <c r="K6" s="37"/>
      <c r="L6" s="49"/>
      <c r="M6" s="49"/>
      <c r="N6" s="49"/>
      <c r="O6" s="49"/>
      <c r="P6" s="49"/>
      <c r="Q6" s="37"/>
      <c r="R6" s="37"/>
      <c r="S6" s="37"/>
      <c r="T6" s="37"/>
    </row>
    <row r="7" spans="2:20" s="21" customFormat="1" ht="13.5">
      <c r="B7" s="21" t="s">
        <v>27</v>
      </c>
      <c r="H7" s="37"/>
      <c r="I7" s="37"/>
      <c r="J7" s="37"/>
      <c r="K7" s="37"/>
      <c r="L7" s="49"/>
      <c r="M7" s="49"/>
      <c r="N7" s="49"/>
      <c r="O7" s="49"/>
      <c r="P7" s="49"/>
      <c r="Q7" s="37"/>
      <c r="R7" s="37"/>
      <c r="S7" s="37"/>
      <c r="T7" s="37"/>
    </row>
    <row r="8" spans="2:20" s="21" customFormat="1" ht="33.75" customHeight="1">
      <c r="B8" s="21" t="s">
        <v>28</v>
      </c>
      <c r="H8" s="37"/>
      <c r="I8" s="37"/>
      <c r="J8" s="37"/>
      <c r="K8" s="37"/>
      <c r="L8" s="49"/>
      <c r="M8" s="49"/>
      <c r="N8" s="49"/>
      <c r="O8" s="49"/>
      <c r="P8" s="49"/>
      <c r="Q8" s="37"/>
      <c r="R8" s="37"/>
      <c r="S8" s="37"/>
      <c r="T8" s="37"/>
    </row>
    <row r="9" spans="8:20" s="21" customFormat="1" ht="15" customHeight="1">
      <c r="H9" s="37"/>
      <c r="I9" s="37"/>
      <c r="J9" s="37"/>
      <c r="K9" s="37"/>
      <c r="L9" s="49"/>
      <c r="M9" s="49"/>
      <c r="N9" s="49"/>
      <c r="O9" s="49"/>
      <c r="P9" s="49"/>
      <c r="Q9" s="37"/>
      <c r="R9" s="37"/>
      <c r="S9" s="37"/>
      <c r="T9" s="37"/>
    </row>
    <row r="10" spans="1:20" s="21" customFormat="1" ht="15" customHeight="1">
      <c r="A10" s="189" t="s">
        <v>43</v>
      </c>
      <c r="B10" s="189"/>
      <c r="C10" s="22"/>
      <c r="D10" s="22"/>
      <c r="E10" s="22"/>
      <c r="F10" s="22"/>
      <c r="G10" s="190" t="s">
        <v>29</v>
      </c>
      <c r="H10" s="190"/>
      <c r="I10" s="190"/>
      <c r="J10" s="190"/>
      <c r="K10" s="23">
        <f>L60</f>
        <v>0</v>
      </c>
      <c r="L10" s="50" t="s">
        <v>12</v>
      </c>
      <c r="M10" s="49"/>
      <c r="N10" s="49"/>
      <c r="O10" s="49"/>
      <c r="P10" s="49"/>
      <c r="Q10" s="37"/>
      <c r="R10" s="37"/>
      <c r="S10" s="37"/>
      <c r="T10" s="37"/>
    </row>
    <row r="11" spans="1:20" s="21" customFormat="1" ht="15" customHeight="1">
      <c r="A11" s="189"/>
      <c r="B11" s="189"/>
      <c r="C11" s="22"/>
      <c r="D11" s="24"/>
      <c r="E11" s="24"/>
      <c r="F11" s="24"/>
      <c r="G11" s="191" t="s">
        <v>30</v>
      </c>
      <c r="H11" s="191"/>
      <c r="I11" s="191"/>
      <c r="J11" s="191"/>
      <c r="K11" s="23">
        <f>G56</f>
        <v>0</v>
      </c>
      <c r="L11" s="50" t="s">
        <v>12</v>
      </c>
      <c r="M11" s="49"/>
      <c r="N11" s="49"/>
      <c r="O11" s="49"/>
      <c r="P11" s="49"/>
      <c r="Q11" s="37"/>
      <c r="R11" s="37"/>
      <c r="S11" s="37"/>
      <c r="T11" s="37"/>
    </row>
    <row r="12" ht="12.75" customHeight="1">
      <c r="A12" s="20"/>
    </row>
    <row r="13" ht="5.25" customHeight="1">
      <c r="A13" s="20"/>
    </row>
    <row r="14" spans="1:12" ht="54.75" customHeight="1">
      <c r="A14" s="38"/>
      <c r="B14" s="180" t="s">
        <v>16</v>
      </c>
      <c r="C14" s="183" t="s">
        <v>5</v>
      </c>
      <c r="D14" s="183"/>
      <c r="E14" s="183"/>
      <c r="F14" s="184" t="s">
        <v>7</v>
      </c>
      <c r="G14" s="185"/>
      <c r="H14" s="192" t="s">
        <v>8</v>
      </c>
      <c r="I14" s="193"/>
      <c r="J14" s="184" t="s">
        <v>18</v>
      </c>
      <c r="K14" s="185"/>
      <c r="L14" s="177" t="s">
        <v>9</v>
      </c>
    </row>
    <row r="15" spans="1:12" ht="13.5">
      <c r="A15" s="39"/>
      <c r="B15" s="181"/>
      <c r="C15" s="183" t="s">
        <v>6</v>
      </c>
      <c r="D15" s="183"/>
      <c r="E15" s="183"/>
      <c r="F15" s="40"/>
      <c r="G15" s="41"/>
      <c r="H15" s="40"/>
      <c r="I15" s="41"/>
      <c r="J15" s="187" t="s">
        <v>17</v>
      </c>
      <c r="K15" s="186"/>
      <c r="L15" s="178"/>
    </row>
    <row r="16" spans="1:12" ht="13.5">
      <c r="A16" s="39" t="s">
        <v>1</v>
      </c>
      <c r="B16" s="181"/>
      <c r="C16" s="183" t="s">
        <v>11</v>
      </c>
      <c r="D16" s="185" t="s">
        <v>19</v>
      </c>
      <c r="E16" s="180" t="s">
        <v>10</v>
      </c>
      <c r="F16" s="180" t="s">
        <v>31</v>
      </c>
      <c r="G16" s="180" t="s">
        <v>10</v>
      </c>
      <c r="H16" s="180" t="s">
        <v>31</v>
      </c>
      <c r="I16" s="180" t="s">
        <v>10</v>
      </c>
      <c r="J16" s="180" t="s">
        <v>31</v>
      </c>
      <c r="K16" s="180" t="s">
        <v>10</v>
      </c>
      <c r="L16" s="178"/>
    </row>
    <row r="17" spans="1:12" ht="13.5">
      <c r="A17" s="40"/>
      <c r="B17" s="182"/>
      <c r="C17" s="183"/>
      <c r="D17" s="186"/>
      <c r="E17" s="182"/>
      <c r="F17" s="182"/>
      <c r="G17" s="182"/>
      <c r="H17" s="182"/>
      <c r="I17" s="182"/>
      <c r="J17" s="182"/>
      <c r="K17" s="182"/>
      <c r="L17" s="179"/>
    </row>
    <row r="18" spans="1:16" s="26" customFormat="1" ht="13.5">
      <c r="A18" s="25" t="s">
        <v>42</v>
      </c>
      <c r="B18" s="25" t="s">
        <v>79</v>
      </c>
      <c r="C18" s="25" t="s">
        <v>40</v>
      </c>
      <c r="D18" s="25" t="s">
        <v>81</v>
      </c>
      <c r="E18" s="25" t="s">
        <v>82</v>
      </c>
      <c r="F18" s="25" t="s">
        <v>83</v>
      </c>
      <c r="G18" s="25" t="s">
        <v>80</v>
      </c>
      <c r="H18" s="25" t="s">
        <v>85</v>
      </c>
      <c r="I18" s="25" t="s">
        <v>86</v>
      </c>
      <c r="J18" s="25" t="s">
        <v>84</v>
      </c>
      <c r="K18" s="25" t="s">
        <v>87</v>
      </c>
      <c r="L18" s="25" t="s">
        <v>88</v>
      </c>
      <c r="M18" s="58"/>
      <c r="N18" s="58"/>
      <c r="O18" s="58"/>
      <c r="P18" s="58"/>
    </row>
    <row r="19" spans="1:12" ht="13.5">
      <c r="A19" s="17"/>
      <c r="B19" s="43"/>
      <c r="C19" s="42"/>
      <c r="D19" s="44"/>
      <c r="E19" s="43"/>
      <c r="F19" s="33"/>
      <c r="G19" s="33"/>
      <c r="H19" s="33"/>
      <c r="I19" s="33"/>
      <c r="J19" s="33"/>
      <c r="K19" s="17"/>
      <c r="L19" s="52"/>
    </row>
    <row r="20" spans="1:12" ht="15.75" customHeight="1">
      <c r="A20" s="17"/>
      <c r="B20" s="43" t="s">
        <v>4</v>
      </c>
      <c r="C20" s="42"/>
      <c r="D20" s="44"/>
      <c r="E20" s="43"/>
      <c r="F20" s="33"/>
      <c r="G20" s="33"/>
      <c r="H20" s="33"/>
      <c r="I20" s="33"/>
      <c r="J20" s="33"/>
      <c r="K20" s="17"/>
      <c r="L20" s="52"/>
    </row>
    <row r="21" spans="1:16" s="27" customFormat="1" ht="13.5">
      <c r="A21" s="17" t="s">
        <v>42</v>
      </c>
      <c r="B21" s="30" t="s">
        <v>33</v>
      </c>
      <c r="C21" s="17" t="s">
        <v>32</v>
      </c>
      <c r="D21" s="17"/>
      <c r="E21" s="73">
        <f>(140)/100</f>
        <v>1.4</v>
      </c>
      <c r="F21" s="17"/>
      <c r="G21" s="17"/>
      <c r="H21" s="17"/>
      <c r="I21" s="17"/>
      <c r="J21" s="17"/>
      <c r="K21" s="17"/>
      <c r="L21" s="52"/>
      <c r="M21" s="59"/>
      <c r="N21" s="59"/>
      <c r="O21" s="59"/>
      <c r="P21" s="59"/>
    </row>
    <row r="22" spans="1:12" s="90" customFormat="1" ht="34.5" customHeight="1">
      <c r="A22" s="83">
        <v>2</v>
      </c>
      <c r="B22" s="84" t="s">
        <v>65</v>
      </c>
      <c r="C22" s="85" t="s">
        <v>56</v>
      </c>
      <c r="D22" s="86"/>
      <c r="E22" s="146">
        <v>48</v>
      </c>
      <c r="F22" s="87"/>
      <c r="G22" s="88"/>
      <c r="H22" s="89"/>
      <c r="I22" s="85"/>
      <c r="J22" s="87"/>
      <c r="K22" s="88"/>
      <c r="L22" s="89"/>
    </row>
    <row r="23" spans="1:13" s="99" customFormat="1" ht="27">
      <c r="A23" s="94">
        <v>3</v>
      </c>
      <c r="B23" s="95" t="s">
        <v>54</v>
      </c>
      <c r="C23" s="96" t="s">
        <v>2</v>
      </c>
      <c r="D23" s="97"/>
      <c r="E23" s="75">
        <v>12</v>
      </c>
      <c r="F23" s="69"/>
      <c r="G23" s="69"/>
      <c r="H23" s="69"/>
      <c r="I23" s="69"/>
      <c r="J23" s="69"/>
      <c r="K23" s="69"/>
      <c r="L23" s="69"/>
      <c r="M23" s="98"/>
    </row>
    <row r="24" spans="1:13" s="101" customFormat="1" ht="13.5">
      <c r="A24" s="94">
        <v>4</v>
      </c>
      <c r="B24" s="95" t="s">
        <v>52</v>
      </c>
      <c r="C24" s="96" t="s">
        <v>2</v>
      </c>
      <c r="D24" s="97"/>
      <c r="E24" s="75">
        <v>75</v>
      </c>
      <c r="F24" s="69"/>
      <c r="G24" s="69"/>
      <c r="H24" s="69"/>
      <c r="I24" s="69"/>
      <c r="J24" s="69"/>
      <c r="K24" s="69"/>
      <c r="L24" s="69"/>
      <c r="M24" s="100"/>
    </row>
    <row r="25" spans="1:13" s="99" customFormat="1" ht="13.5">
      <c r="A25" s="94">
        <v>5</v>
      </c>
      <c r="B25" s="95" t="s">
        <v>73</v>
      </c>
      <c r="C25" s="96" t="s">
        <v>2</v>
      </c>
      <c r="D25" s="97"/>
      <c r="E25" s="75">
        <v>10</v>
      </c>
      <c r="F25" s="69"/>
      <c r="G25" s="69"/>
      <c r="H25" s="69"/>
      <c r="I25" s="69"/>
      <c r="J25" s="69"/>
      <c r="K25" s="69"/>
      <c r="L25" s="69"/>
      <c r="M25" s="98"/>
    </row>
    <row r="26" spans="1:12" s="104" customFormat="1" ht="13.5">
      <c r="A26" s="102">
        <v>6</v>
      </c>
      <c r="B26" s="8" t="s">
        <v>53</v>
      </c>
      <c r="C26" s="8" t="s">
        <v>2</v>
      </c>
      <c r="D26" s="103"/>
      <c r="E26" s="142">
        <f>2.05*0.9*2</f>
        <v>3.69</v>
      </c>
      <c r="F26" s="52"/>
      <c r="G26" s="69"/>
      <c r="H26" s="53"/>
      <c r="I26" s="53"/>
      <c r="J26" s="53"/>
      <c r="K26" s="69"/>
      <c r="L26" s="69"/>
    </row>
    <row r="27" spans="1:12" s="78" customFormat="1" ht="15.75">
      <c r="A27" s="77"/>
      <c r="B27" s="77"/>
      <c r="C27" s="90"/>
      <c r="D27" s="79"/>
      <c r="E27" s="63"/>
      <c r="F27" s="80"/>
      <c r="G27" s="105"/>
      <c r="H27" s="80"/>
      <c r="I27" s="90"/>
      <c r="J27" s="106"/>
      <c r="K27" s="107"/>
      <c r="L27" s="80"/>
    </row>
    <row r="28" spans="1:12" s="78" customFormat="1" ht="15.75">
      <c r="A28" s="77">
        <v>7</v>
      </c>
      <c r="B28" s="93" t="s">
        <v>44</v>
      </c>
      <c r="C28" s="91" t="s">
        <v>45</v>
      </c>
      <c r="D28" s="79"/>
      <c r="E28" s="143">
        <f>E24</f>
        <v>75</v>
      </c>
      <c r="F28" s="80"/>
      <c r="G28" s="77"/>
      <c r="H28" s="77"/>
      <c r="I28" s="90"/>
      <c r="J28" s="77"/>
      <c r="K28" s="90"/>
      <c r="L28" s="77"/>
    </row>
    <row r="29" spans="1:13" s="101" customFormat="1" ht="27">
      <c r="A29" s="94">
        <v>8</v>
      </c>
      <c r="B29" s="95" t="s">
        <v>51</v>
      </c>
      <c r="C29" s="96" t="s">
        <v>2</v>
      </c>
      <c r="D29" s="97"/>
      <c r="E29" s="75">
        <f>E23+10</f>
        <v>22</v>
      </c>
      <c r="F29" s="69"/>
      <c r="G29" s="69"/>
      <c r="H29" s="69"/>
      <c r="I29" s="69"/>
      <c r="J29" s="69"/>
      <c r="K29" s="69"/>
      <c r="L29" s="69"/>
      <c r="M29" s="100"/>
    </row>
    <row r="30" spans="1:13" s="101" customFormat="1" ht="27" customHeight="1">
      <c r="A30" s="94">
        <v>9</v>
      </c>
      <c r="B30" s="93" t="s">
        <v>70</v>
      </c>
      <c r="C30" s="96" t="s">
        <v>2</v>
      </c>
      <c r="D30" s="97"/>
      <c r="E30" s="75">
        <v>1520</v>
      </c>
      <c r="F30" s="69"/>
      <c r="G30" s="69"/>
      <c r="H30" s="69"/>
      <c r="I30" s="69"/>
      <c r="J30" s="69"/>
      <c r="K30" s="69"/>
      <c r="L30" s="69"/>
      <c r="M30" s="100"/>
    </row>
    <row r="31" spans="1:12" s="113" customFormat="1" ht="27">
      <c r="A31" s="108">
        <v>10</v>
      </c>
      <c r="B31" s="95" t="s">
        <v>46</v>
      </c>
      <c r="C31" s="109" t="s">
        <v>47</v>
      </c>
      <c r="D31" s="110"/>
      <c r="E31" s="66">
        <f>E28*0.03*2+E29*0.03*2+E24*0.018+E26*0.015+E23*0.015+E30*0.03*1.6</f>
        <v>80.36535</v>
      </c>
      <c r="F31" s="111"/>
      <c r="G31" s="69"/>
      <c r="H31" s="112"/>
      <c r="I31" s="69"/>
      <c r="J31" s="112"/>
      <c r="K31" s="69"/>
      <c r="L31" s="69"/>
    </row>
    <row r="32" spans="1:12" s="118" customFormat="1" ht="43.5" customHeight="1">
      <c r="A32" s="115">
        <v>11</v>
      </c>
      <c r="B32" s="95" t="s">
        <v>48</v>
      </c>
      <c r="C32" s="95" t="s">
        <v>49</v>
      </c>
      <c r="D32" s="116"/>
      <c r="E32" s="67">
        <f>E28*0.03+E29*0.03+E24*0.01+E26*0.05+E23*0.01+E30*0.03</f>
        <v>49.5645</v>
      </c>
      <c r="F32" s="117"/>
      <c r="G32" s="69"/>
      <c r="H32" s="117"/>
      <c r="I32" s="69"/>
      <c r="J32" s="117"/>
      <c r="K32" s="69"/>
      <c r="L32" s="69"/>
    </row>
    <row r="33" spans="1:13" s="124" customFormat="1" ht="51" customHeight="1">
      <c r="A33" s="119">
        <v>12</v>
      </c>
      <c r="B33" s="95" t="s">
        <v>50</v>
      </c>
      <c r="C33" s="120" t="s">
        <v>47</v>
      </c>
      <c r="D33" s="121"/>
      <c r="E33" s="66">
        <f>E31</f>
        <v>80.36535</v>
      </c>
      <c r="F33" s="114"/>
      <c r="G33" s="69"/>
      <c r="H33" s="114"/>
      <c r="I33" s="69"/>
      <c r="J33" s="122"/>
      <c r="K33" s="69"/>
      <c r="L33" s="69"/>
      <c r="M33" s="123"/>
    </row>
    <row r="34" spans="1:11" s="78" customFormat="1" ht="15.75">
      <c r="A34" s="68"/>
      <c r="B34" s="68"/>
      <c r="C34" s="65"/>
      <c r="D34" s="64"/>
      <c r="E34" s="68"/>
      <c r="F34" s="68"/>
      <c r="G34" s="92"/>
      <c r="H34" s="92"/>
      <c r="I34" s="92"/>
      <c r="J34" s="92"/>
      <c r="K34" s="71"/>
    </row>
    <row r="35" spans="1:12" ht="13.5">
      <c r="A35" s="17"/>
      <c r="B35" s="43" t="s">
        <v>0</v>
      </c>
      <c r="C35" s="42"/>
      <c r="D35" s="44"/>
      <c r="E35" s="43"/>
      <c r="F35" s="33"/>
      <c r="G35" s="17"/>
      <c r="H35" s="33"/>
      <c r="I35" s="17"/>
      <c r="J35" s="33"/>
      <c r="K35" s="17"/>
      <c r="L35" s="52"/>
    </row>
    <row r="36" spans="1:12" ht="13.5">
      <c r="A36" s="17"/>
      <c r="B36" s="43"/>
      <c r="C36" s="42"/>
      <c r="D36" s="44"/>
      <c r="E36" s="43"/>
      <c r="F36" s="33"/>
      <c r="G36" s="17"/>
      <c r="H36" s="33"/>
      <c r="I36" s="17"/>
      <c r="J36" s="33"/>
      <c r="K36" s="17"/>
      <c r="L36" s="52"/>
    </row>
    <row r="37" spans="1:14" s="46" customFormat="1" ht="40.5">
      <c r="A37" s="17" t="s">
        <v>42</v>
      </c>
      <c r="B37" s="95" t="s">
        <v>66</v>
      </c>
      <c r="C37" s="45" t="s">
        <v>2</v>
      </c>
      <c r="D37" s="62"/>
      <c r="E37" s="145">
        <f>E41+10</f>
        <v>32</v>
      </c>
      <c r="F37" s="52"/>
      <c r="G37" s="52"/>
      <c r="H37" s="53"/>
      <c r="I37" s="52"/>
      <c r="J37" s="53"/>
      <c r="K37" s="52"/>
      <c r="L37" s="52"/>
      <c r="M37" s="166"/>
      <c r="N37" s="60"/>
    </row>
    <row r="38" spans="1:14" s="46" customFormat="1" ht="54">
      <c r="A38" s="17" t="s">
        <v>79</v>
      </c>
      <c r="B38" s="95" t="s">
        <v>77</v>
      </c>
      <c r="C38" s="45" t="s">
        <v>2</v>
      </c>
      <c r="D38" s="62"/>
      <c r="E38" s="145">
        <f>1840</f>
        <v>1840</v>
      </c>
      <c r="F38" s="52"/>
      <c r="G38" s="52"/>
      <c r="H38" s="53"/>
      <c r="I38" s="52"/>
      <c r="J38" s="53"/>
      <c r="K38" s="52"/>
      <c r="L38" s="52"/>
      <c r="M38" s="166"/>
      <c r="N38" s="60"/>
    </row>
    <row r="39" spans="1:13" s="147" customFormat="1" ht="27">
      <c r="A39" s="17" t="s">
        <v>40</v>
      </c>
      <c r="B39" s="95" t="s">
        <v>78</v>
      </c>
      <c r="C39" s="45" t="s">
        <v>2</v>
      </c>
      <c r="D39" s="52"/>
      <c r="E39" s="145">
        <f>E38+E43</f>
        <v>2236.25</v>
      </c>
      <c r="F39" s="52"/>
      <c r="G39" s="52"/>
      <c r="H39" s="53"/>
      <c r="I39" s="52"/>
      <c r="J39" s="53"/>
      <c r="K39" s="52"/>
      <c r="L39" s="52"/>
      <c r="M39" s="167"/>
    </row>
    <row r="40" spans="1:16" s="47" customFormat="1" ht="40.5">
      <c r="A40" s="16" t="s">
        <v>81</v>
      </c>
      <c r="B40" s="57" t="s">
        <v>41</v>
      </c>
      <c r="C40" s="19" t="s">
        <v>2</v>
      </c>
      <c r="D40" s="18"/>
      <c r="E40" s="144">
        <v>140</v>
      </c>
      <c r="F40" s="18"/>
      <c r="G40" s="52"/>
      <c r="H40" s="18"/>
      <c r="I40" s="52"/>
      <c r="J40" s="18"/>
      <c r="K40" s="52"/>
      <c r="L40" s="52"/>
      <c r="M40" s="56"/>
      <c r="N40" s="56"/>
      <c r="O40" s="56"/>
      <c r="P40" s="56"/>
    </row>
    <row r="41" spans="1:13" s="46" customFormat="1" ht="40.5">
      <c r="A41" s="30" t="s">
        <v>82</v>
      </c>
      <c r="B41" s="95" t="s">
        <v>71</v>
      </c>
      <c r="C41" s="45" t="s">
        <v>2</v>
      </c>
      <c r="D41" s="54"/>
      <c r="E41" s="145">
        <f>E23+10</f>
        <v>22</v>
      </c>
      <c r="F41" s="55"/>
      <c r="G41" s="55"/>
      <c r="H41" s="61"/>
      <c r="I41" s="55"/>
      <c r="J41" s="61"/>
      <c r="K41" s="55"/>
      <c r="L41" s="55"/>
      <c r="M41" s="166"/>
    </row>
    <row r="42" spans="1:16" s="36" customFormat="1" ht="13.5">
      <c r="A42" s="17"/>
      <c r="B42" s="17"/>
      <c r="C42" s="17"/>
      <c r="D42" s="52"/>
      <c r="E42" s="52"/>
      <c r="F42" s="53"/>
      <c r="G42" s="52"/>
      <c r="H42" s="52"/>
      <c r="I42" s="52"/>
      <c r="J42" s="53"/>
      <c r="K42" s="52"/>
      <c r="L42" s="52"/>
      <c r="M42" s="48"/>
      <c r="N42" s="48"/>
      <c r="O42" s="48"/>
      <c r="P42" s="48"/>
    </row>
    <row r="43" spans="1:13" s="36" customFormat="1" ht="27">
      <c r="A43" s="17" t="s">
        <v>83</v>
      </c>
      <c r="B43" s="8" t="s">
        <v>67</v>
      </c>
      <c r="C43" s="45" t="s">
        <v>2</v>
      </c>
      <c r="D43" s="52"/>
      <c r="E43" s="145">
        <v>396.25</v>
      </c>
      <c r="F43" s="53"/>
      <c r="G43" s="52"/>
      <c r="H43" s="53"/>
      <c r="I43" s="52"/>
      <c r="J43" s="53"/>
      <c r="K43" s="52"/>
      <c r="L43" s="52"/>
      <c r="M43" s="168"/>
    </row>
    <row r="44" spans="1:12" s="90" customFormat="1" ht="15.75">
      <c r="A44" s="127">
        <v>7</v>
      </c>
      <c r="B44" s="128" t="s">
        <v>68</v>
      </c>
      <c r="C44" s="129" t="s">
        <v>45</v>
      </c>
      <c r="D44" s="74"/>
      <c r="E44" s="141">
        <f>E28</f>
        <v>75</v>
      </c>
      <c r="F44" s="130"/>
      <c r="G44" s="130"/>
      <c r="H44" s="74"/>
      <c r="I44" s="127"/>
      <c r="J44" s="130"/>
      <c r="K44" s="130"/>
      <c r="L44" s="131"/>
    </row>
    <row r="45" spans="1:13" s="99" customFormat="1" ht="27">
      <c r="A45" s="125">
        <v>8</v>
      </c>
      <c r="B45" s="95" t="s">
        <v>55</v>
      </c>
      <c r="C45" s="95" t="s">
        <v>2</v>
      </c>
      <c r="D45" s="132"/>
      <c r="E45" s="75">
        <f>E44</f>
        <v>75</v>
      </c>
      <c r="F45" s="126"/>
      <c r="G45" s="70"/>
      <c r="H45" s="70"/>
      <c r="I45" s="70"/>
      <c r="J45" s="126"/>
      <c r="K45" s="70"/>
      <c r="L45" s="70"/>
      <c r="M45" s="98"/>
    </row>
    <row r="46" spans="1:12" s="90" customFormat="1" ht="31.5">
      <c r="A46" s="68">
        <v>9</v>
      </c>
      <c r="B46" s="93" t="s">
        <v>57</v>
      </c>
      <c r="C46" s="133" t="s">
        <v>56</v>
      </c>
      <c r="D46" s="65"/>
      <c r="E46" s="65">
        <v>70</v>
      </c>
      <c r="F46" s="92"/>
      <c r="G46" s="92"/>
      <c r="H46" s="71"/>
      <c r="I46" s="68"/>
      <c r="J46" s="92"/>
      <c r="K46" s="92"/>
      <c r="L46" s="134"/>
    </row>
    <row r="47" spans="1:13" s="136" customFormat="1" ht="27">
      <c r="A47" s="19" t="s">
        <v>84</v>
      </c>
      <c r="B47" s="30" t="s">
        <v>69</v>
      </c>
      <c r="C47" s="19" t="s">
        <v>2</v>
      </c>
      <c r="D47" s="76"/>
      <c r="E47" s="144">
        <f>396.25+1840</f>
        <v>2236.25</v>
      </c>
      <c r="F47" s="76"/>
      <c r="G47" s="55"/>
      <c r="H47" s="76"/>
      <c r="I47" s="55"/>
      <c r="J47" s="76"/>
      <c r="K47" s="55"/>
      <c r="L47" s="55"/>
      <c r="M47" s="135"/>
    </row>
    <row r="48" spans="1:12" s="163" customFormat="1" ht="31.5">
      <c r="A48" s="158">
        <v>11</v>
      </c>
      <c r="B48" s="164" t="s">
        <v>75</v>
      </c>
      <c r="C48" s="159" t="s">
        <v>76</v>
      </c>
      <c r="D48" s="160"/>
      <c r="E48" s="165">
        <v>0.975</v>
      </c>
      <c r="F48" s="161"/>
      <c r="G48" s="162"/>
      <c r="H48" s="160"/>
      <c r="I48" s="159"/>
      <c r="J48" s="161"/>
      <c r="K48" s="162"/>
      <c r="L48" s="160"/>
    </row>
    <row r="49" spans="1:12" s="90" customFormat="1" ht="15.75">
      <c r="A49" s="77">
        <v>12</v>
      </c>
      <c r="B49" s="138" t="s">
        <v>58</v>
      </c>
      <c r="C49" s="90" t="s">
        <v>59</v>
      </c>
      <c r="D49" s="77"/>
      <c r="E49" s="63">
        <v>1.6</v>
      </c>
      <c r="F49" s="80"/>
      <c r="H49" s="106"/>
      <c r="I49" s="107"/>
      <c r="J49" s="106"/>
      <c r="K49" s="107"/>
      <c r="L49" s="139"/>
    </row>
    <row r="50" spans="1:12" s="90" customFormat="1" ht="15.75">
      <c r="A50" s="77"/>
      <c r="B50" s="77" t="s">
        <v>63</v>
      </c>
      <c r="C50" s="90" t="s">
        <v>64</v>
      </c>
      <c r="D50" s="79">
        <v>100</v>
      </c>
      <c r="E50" s="63">
        <f>E49*D50</f>
        <v>160</v>
      </c>
      <c r="F50" s="106"/>
      <c r="G50" s="82"/>
      <c r="H50" s="80"/>
      <c r="I50" s="72"/>
      <c r="J50" s="81"/>
      <c r="K50" s="82"/>
      <c r="L50" s="80"/>
    </row>
    <row r="51" spans="1:12" s="78" customFormat="1" ht="15.75">
      <c r="A51" s="77"/>
      <c r="B51" s="77" t="s">
        <v>60</v>
      </c>
      <c r="C51" s="90" t="s">
        <v>34</v>
      </c>
      <c r="D51" s="137">
        <v>12.8</v>
      </c>
      <c r="E51" s="63">
        <f>E49*D51</f>
        <v>20.480000000000004</v>
      </c>
      <c r="F51" s="106"/>
      <c r="G51" s="82"/>
      <c r="H51" s="80"/>
      <c r="I51" s="72"/>
      <c r="J51" s="81"/>
      <c r="K51" s="82"/>
      <c r="L51" s="80"/>
    </row>
    <row r="52" spans="1:12" s="90" customFormat="1" ht="15.75">
      <c r="A52" s="77"/>
      <c r="B52" s="77" t="s">
        <v>61</v>
      </c>
      <c r="C52" s="90" t="s">
        <v>13</v>
      </c>
      <c r="D52" s="140"/>
      <c r="E52" s="63">
        <v>4</v>
      </c>
      <c r="F52" s="106"/>
      <c r="G52" s="82"/>
      <c r="H52" s="80"/>
      <c r="I52" s="72"/>
      <c r="J52" s="81"/>
      <c r="K52" s="82"/>
      <c r="L52" s="80"/>
    </row>
    <row r="53" spans="1:12" s="90" customFormat="1" ht="15.75">
      <c r="A53" s="77"/>
      <c r="B53" s="77" t="s">
        <v>62</v>
      </c>
      <c r="C53" s="90" t="s">
        <v>13</v>
      </c>
      <c r="D53" s="140"/>
      <c r="E53" s="63">
        <v>4</v>
      </c>
      <c r="F53" s="106"/>
      <c r="G53" s="82"/>
      <c r="H53" s="80"/>
      <c r="I53" s="72"/>
      <c r="J53" s="81"/>
      <c r="K53" s="82"/>
      <c r="L53" s="80"/>
    </row>
    <row r="54" spans="1:12" s="156" customFormat="1" ht="15.75">
      <c r="A54" s="148"/>
      <c r="B54" s="148"/>
      <c r="C54" s="149"/>
      <c r="D54" s="150"/>
      <c r="E54" s="157"/>
      <c r="F54" s="152"/>
      <c r="G54" s="153"/>
      <c r="H54" s="154"/>
      <c r="I54" s="151"/>
      <c r="J54" s="152"/>
      <c r="K54" s="153"/>
      <c r="L54" s="155"/>
    </row>
    <row r="55" spans="1:12" s="156" customFormat="1" ht="78.75">
      <c r="A55" s="169">
        <v>3</v>
      </c>
      <c r="B55" s="170" t="s">
        <v>72</v>
      </c>
      <c r="C55" s="169" t="s">
        <v>45</v>
      </c>
      <c r="D55" s="171"/>
      <c r="E55" s="71">
        <v>70</v>
      </c>
      <c r="F55" s="172"/>
      <c r="G55" s="172"/>
      <c r="H55" s="173"/>
      <c r="I55" s="169"/>
      <c r="J55" s="172"/>
      <c r="K55" s="172"/>
      <c r="L55" s="174"/>
    </row>
    <row r="56" spans="1:12" ht="13.5">
      <c r="A56" s="17"/>
      <c r="B56" s="30" t="s">
        <v>9</v>
      </c>
      <c r="C56" s="31"/>
      <c r="D56" s="29"/>
      <c r="E56" s="32"/>
      <c r="F56" s="33"/>
      <c r="G56" s="30"/>
      <c r="H56" s="34"/>
      <c r="I56" s="30"/>
      <c r="J56" s="34"/>
      <c r="K56" s="30"/>
      <c r="L56" s="55"/>
    </row>
    <row r="57" spans="1:12" ht="13.5">
      <c r="A57" s="17"/>
      <c r="B57" s="30" t="s">
        <v>14</v>
      </c>
      <c r="C57" s="28"/>
      <c r="D57" s="29"/>
      <c r="E57" s="32"/>
      <c r="F57" s="33"/>
      <c r="G57" s="34"/>
      <c r="H57" s="34"/>
      <c r="I57" s="34"/>
      <c r="J57" s="34"/>
      <c r="K57" s="30"/>
      <c r="L57" s="55"/>
    </row>
    <row r="58" spans="1:12" ht="13.5">
      <c r="A58" s="17"/>
      <c r="B58" s="30" t="s">
        <v>9</v>
      </c>
      <c r="C58" s="28"/>
      <c r="D58" s="44"/>
      <c r="E58" s="32"/>
      <c r="F58" s="33"/>
      <c r="G58" s="34"/>
      <c r="H58" s="34"/>
      <c r="I58" s="34"/>
      <c r="J58" s="34"/>
      <c r="K58" s="30"/>
      <c r="L58" s="55"/>
    </row>
    <row r="59" spans="1:12" ht="13.5">
      <c r="A59" s="17"/>
      <c r="B59" s="30" t="s">
        <v>15</v>
      </c>
      <c r="C59" s="28"/>
      <c r="D59" s="29"/>
      <c r="E59" s="32"/>
      <c r="F59" s="33"/>
      <c r="G59" s="34"/>
      <c r="H59" s="34"/>
      <c r="I59" s="34"/>
      <c r="J59" s="34"/>
      <c r="K59" s="30"/>
      <c r="L59" s="55"/>
    </row>
    <row r="60" spans="1:12" ht="13.5">
      <c r="A60" s="17"/>
      <c r="B60" s="30" t="s">
        <v>9</v>
      </c>
      <c r="C60" s="31"/>
      <c r="D60" s="29"/>
      <c r="E60" s="32"/>
      <c r="F60" s="33"/>
      <c r="G60" s="34"/>
      <c r="H60" s="34"/>
      <c r="I60" s="34"/>
      <c r="J60" s="34"/>
      <c r="K60" s="30"/>
      <c r="L60" s="55"/>
    </row>
  </sheetData>
  <sheetProtection/>
  <mergeCells count="22">
    <mergeCell ref="C15:E15"/>
    <mergeCell ref="H14:I14"/>
    <mergeCell ref="D16:D17"/>
    <mergeCell ref="J14:K14"/>
    <mergeCell ref="J15:K15"/>
    <mergeCell ref="K16:K17"/>
    <mergeCell ref="H16:H17"/>
    <mergeCell ref="B1:I1"/>
    <mergeCell ref="A10:B10"/>
    <mergeCell ref="A11:B11"/>
    <mergeCell ref="G10:J10"/>
    <mergeCell ref="G11:J11"/>
    <mergeCell ref="L14:L17"/>
    <mergeCell ref="B14:B17"/>
    <mergeCell ref="E16:E17"/>
    <mergeCell ref="F16:F17"/>
    <mergeCell ref="C16:C17"/>
    <mergeCell ref="I16:I17"/>
    <mergeCell ref="F14:G14"/>
    <mergeCell ref="J16:J17"/>
    <mergeCell ref="C14:E14"/>
    <mergeCell ref="G16:G1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Tatia Margvelashvili</cp:lastModifiedBy>
  <cp:lastPrinted>2021-03-16T06:51:33Z</cp:lastPrinted>
  <dcterms:created xsi:type="dcterms:W3CDTF">2015-07-24T11:46:29Z</dcterms:created>
  <dcterms:modified xsi:type="dcterms:W3CDTF">2021-08-02T10:57:12Z</dcterms:modified>
  <cp:category/>
  <cp:version/>
  <cp:contentType/>
  <cp:contentStatus/>
</cp:coreProperties>
</file>