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240" yWindow="105" windowWidth="12240" windowHeight="8010"/>
  </bookViews>
  <sheets>
    <sheet name="O.X2-1" sheetId="20" r:id="rId1"/>
    <sheet name="x.2-1" sheetId="17" r:id="rId2"/>
  </sheets>
  <definedNames>
    <definedName name="_xlnm.Print_Area" localSheetId="1">'x.2-1'!$A$1:$M$60</definedName>
    <definedName name="_xlnm.Print_Titles" localSheetId="1">'x.2-1'!$18:$18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45621"/>
</workbook>
</file>

<file path=xl/calcChain.xml><?xml version="1.0" encoding="utf-8"?>
<calcChain xmlns="http://schemas.openxmlformats.org/spreadsheetml/2006/main">
  <c r="F44" i="17" l="1"/>
  <c r="F48" i="17" l="1"/>
  <c r="F45" i="17"/>
  <c r="E43" i="17"/>
  <c r="F43" i="17" s="1"/>
  <c r="E42" i="17"/>
  <c r="F42" i="17" s="1"/>
  <c r="E41" i="17"/>
  <c r="F41" i="17" s="1"/>
  <c r="E40" i="17"/>
  <c r="F40" i="17" s="1"/>
  <c r="F38" i="17"/>
  <c r="F37" i="17"/>
  <c r="F36" i="17"/>
  <c r="F35" i="17"/>
  <c r="F34" i="17"/>
  <c r="F32" i="17"/>
  <c r="F30" i="17"/>
  <c r="F29" i="17"/>
  <c r="F27" i="17"/>
  <c r="F26" i="17"/>
  <c r="F24" i="17"/>
  <c r="F23" i="17"/>
  <c r="F22" i="17"/>
  <c r="F20" i="17"/>
  <c r="F46" i="17"/>
  <c r="F47" i="17"/>
  <c r="L13" i="17" l="1"/>
  <c r="H14" i="20" s="1"/>
  <c r="H15" i="20" s="1"/>
  <c r="G10" i="20" s="1"/>
  <c r="L12" i="17" l="1"/>
  <c r="D14" i="20"/>
  <c r="D15" i="20" l="1"/>
  <c r="G14" i="20"/>
  <c r="G15" i="20" s="1"/>
  <c r="G16" i="20" l="1"/>
  <c r="G17" i="20" s="1"/>
  <c r="G18" i="20" l="1"/>
  <c r="G19" i="20" l="1"/>
  <c r="G9" i="20" l="1"/>
</calcChain>
</file>

<file path=xl/sharedStrings.xml><?xml version="1.0" encoding="utf-8"?>
<sst xmlns="http://schemas.openxmlformats.org/spreadsheetml/2006/main" count="145" uniqueCount="93">
  <si>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</si>
  <si>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</si>
  <si>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</si>
  <si>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</si>
  <si>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</si>
  <si>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</si>
  <si>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</si>
  <si>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</si>
  <si>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</si>
  <si>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</si>
  <si>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</si>
  <si>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</si>
  <si>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</si>
  <si>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</si>
  <si>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</si>
  <si>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</si>
  <si>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</si>
  <si>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</si>
  <si>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</si>
  <si>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</si>
  <si>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</si>
  <si>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</si>
  <si>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</si>
  <si>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</si>
  <si>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</si>
  <si>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</si>
  <si>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</si>
  <si>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</si>
  <si>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</si>
  <si>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</si>
  <si>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</si>
  <si>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kg</t>
  </si>
  <si>
    <t>sxva xarjebi</t>
  </si>
  <si>
    <t>kv.m.</t>
  </si>
  <si>
    <t xml:space="preserve"> jami</t>
  </si>
  <si>
    <t xml:space="preserve">zednadebi xarjebi </t>
  </si>
  <si>
    <t>saxarjTaRricxvo mogeba</t>
  </si>
  <si>
    <t xml:space="preserve">SromiTi resursebi </t>
  </si>
  <si>
    <t xml:space="preserve">     resursi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</si>
  <si>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</si>
  <si>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</si>
  <si>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</si>
  <si>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</si>
  <si>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</si>
  <si>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</si>
  <si>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</si>
  <si>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</si>
  <si>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</si>
  <si>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</si>
  <si>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</si>
  <si>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</si>
  <si>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</si>
  <si>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</si>
  <si>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>lok.x.#1-1</t>
  </si>
  <si>
    <t xml:space="preserve">samSeneblo samuSaoebi </t>
  </si>
  <si>
    <t>dRg 18%</t>
  </si>
  <si>
    <t>gauTvaliswinebeli xarjebi 5%</t>
  </si>
  <si>
    <t>saobieqto xarjTaRricxva</t>
  </si>
  <si>
    <t>lokalur-resursuli xarjTaRricxva #1-1</t>
  </si>
  <si>
    <t>kub.m.</t>
  </si>
  <si>
    <t xml:space="preserve">manqanebi </t>
  </si>
  <si>
    <t>tona</t>
  </si>
  <si>
    <t>12-8-5.</t>
  </si>
  <si>
    <t>r25-10-6</t>
  </si>
  <si>
    <t>grZ.m.</t>
  </si>
  <si>
    <t>wyalsarini milebis demontaJi muxlebis da Zabrebis CaTvliT</t>
  </si>
  <si>
    <t>moTuTiebuli Tunuqi</t>
  </si>
  <si>
    <t>12-8-4.</t>
  </si>
  <si>
    <t>100m</t>
  </si>
  <si>
    <t>moTuTiebuli Tunuqis  furceli</t>
  </si>
  <si>
    <t>wyalsarini milebis montaJi muxlebis da Zabrebis CaTvliT</t>
  </si>
  <si>
    <t>46-28-1</t>
  </si>
  <si>
    <t>ბრტყელი სახურავის რულონური  გადახურვის დემონტაჟი.</t>
  </si>
  <si>
    <t>46-30-1gam</t>
  </si>
  <si>
    <t>cementis moWimvis demontaJi</t>
  </si>
  <si>
    <t>r25-8-8</t>
  </si>
  <si>
    <t>miTuTiebuli Tunuqis parapetis moxsna</t>
  </si>
  <si>
    <t>12-2-1.gam.</t>
  </si>
  <si>
    <t>saxuravze ori fena linokromis mowyoba</t>
  </si>
  <si>
    <t>100kv.m.</t>
  </si>
  <si>
    <t>lonokromi</t>
  </si>
  <si>
    <t>praimeri</t>
  </si>
  <si>
    <t xml:space="preserve">sxva xarjebi </t>
  </si>
  <si>
    <t>12-10-1,2</t>
  </si>
  <si>
    <t>cementis moWimva sisq. 50mm</t>
  </si>
  <si>
    <t>სახურავის პარაპეტზე მოთუთიებული ფოლადის გადახურვის მოწყობა. პარაპეტის სიგანე 40სმ</t>
  </si>
  <si>
    <t>srf2018-I T13p.20</t>
  </si>
  <si>
    <t>სამშენებლო ნაგვის დატვირთვა და გატანა ტერიტორიიდან 20კმ</t>
  </si>
  <si>
    <t xml:space="preserve">cementis xsnari ~m50~ </t>
  </si>
  <si>
    <t>ქ. თბილისის № 153-e საბავშო ბაღში ჩასატარებელ სარემონტო სამუშაოებზე</t>
  </si>
  <si>
    <t>danarTi #2</t>
  </si>
  <si>
    <t>masala</t>
  </si>
  <si>
    <t>xelfasi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</si>
</sst>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"/>
    <numFmt numFmtId="167" formatCode="0.000"/>
    <numFmt numFmtId="168" formatCode="0.000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3" formatCode="_-* #,##0.000_р_._-;\-* #,##0.000_р_._-;_-* &quot;-&quot;??_р_._-;_-@_-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achveulebrivi Thin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achveulebrivi Thin"/>
      <family val="2"/>
    </font>
    <font>
      <sz val="14"/>
      <name val="Arachveulebrivi Thin"/>
      <family val="2"/>
    </font>
    <font>
      <sz val="11"/>
      <name val="Arachveulebrivi Thin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6"/>
      <name val="Arachveulebrivi Thin"/>
      <family val="2"/>
    </font>
    <font>
      <sz val="11"/>
      <name val="AcadNusx"/>
    </font>
    <font>
      <sz val="12"/>
      <name val="AcadNusx"/>
    </font>
    <font>
      <sz val="14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2"/>
      <name val="AcadNusx"/>
    </font>
    <font>
      <sz val="10"/>
      <name val="AcadNusx"/>
    </font>
    <font>
      <b/>
      <sz val="10"/>
      <name val="AcadNusx"/>
    </font>
    <font>
      <sz val="16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9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9" fontId="41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4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1" fillId="0" borderId="0"/>
    <xf numFmtId="0" fontId="3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208">
    <xf numFmtId="0" fontId="0" fillId="0" borderId="0" xfId="0"/>
    <xf numFmtId="0" fontId="5" fillId="0" borderId="0" xfId="470" applyFont="1"/>
    <xf numFmtId="0" fontId="2" fillId="0" borderId="0" xfId="470" applyFont="1"/>
    <xf numFmtId="0" fontId="2" fillId="0" borderId="0" xfId="508" applyFont="1"/>
    <xf numFmtId="0" fontId="2" fillId="0" borderId="0" xfId="508" applyFont="1" applyBorder="1"/>
    <xf numFmtId="0" fontId="7" fillId="0" borderId="0" xfId="508" applyFont="1" applyBorder="1"/>
    <xf numFmtId="0" fontId="7" fillId="0" borderId="0" xfId="508" applyFont="1"/>
    <xf numFmtId="0" fontId="5" fillId="0" borderId="0" xfId="508" applyFont="1" applyBorder="1"/>
    <xf numFmtId="0" fontId="7" fillId="0" borderId="0" xfId="508" applyFont="1" applyBorder="1" applyAlignment="1">
      <alignment vertical="center" wrapText="1"/>
    </xf>
    <xf numFmtId="0" fontId="7" fillId="0" borderId="0" xfId="508" applyFont="1" applyAlignment="1">
      <alignment vertical="center" wrapText="1"/>
    </xf>
    <xf numFmtId="0" fontId="2" fillId="0" borderId="0" xfId="519" applyFont="1" applyAlignment="1">
      <alignment vertical="center"/>
    </xf>
    <xf numFmtId="0" fontId="6" fillId="0" borderId="0" xfId="519" applyFont="1"/>
    <xf numFmtId="0" fontId="29" fillId="0" borderId="0" xfId="470" applyFont="1" applyAlignment="1">
      <alignment vertical="center"/>
    </xf>
    <xf numFmtId="0" fontId="31" fillId="0" borderId="0" xfId="508" applyFont="1"/>
    <xf numFmtId="0" fontId="31" fillId="0" borderId="0" xfId="470" applyFont="1"/>
    <xf numFmtId="0" fontId="30" fillId="0" borderId="0" xfId="508" applyFont="1" applyBorder="1"/>
    <xf numFmtId="0" fontId="31" fillId="0" borderId="0" xfId="508" applyFont="1" applyBorder="1"/>
    <xf numFmtId="0" fontId="31" fillId="0" borderId="0" xfId="470" applyFont="1" applyBorder="1"/>
    <xf numFmtId="0" fontId="31" fillId="0" borderId="0" xfId="508" applyFont="1" applyAlignment="1">
      <alignment horizontal="left"/>
    </xf>
    <xf numFmtId="0" fontId="30" fillId="0" borderId="0" xfId="508" applyFont="1"/>
    <xf numFmtId="0" fontId="30" fillId="0" borderId="0" xfId="508" applyFont="1" applyAlignment="1">
      <alignment horizontal="left"/>
    </xf>
    <xf numFmtId="173" fontId="37" fillId="0" borderId="0" xfId="657" applyNumberFormat="1" applyFont="1"/>
    <xf numFmtId="0" fontId="30" fillId="0" borderId="10" xfId="508" applyFont="1" applyBorder="1"/>
    <xf numFmtId="0" fontId="30" fillId="0" borderId="10" xfId="508" applyFont="1" applyBorder="1" applyAlignment="1">
      <alignment horizontal="left"/>
    </xf>
    <xf numFmtId="173" fontId="37" fillId="0" borderId="0" xfId="657" applyNumberFormat="1" applyFont="1" applyBorder="1"/>
    <xf numFmtId="0" fontId="31" fillId="0" borderId="11" xfId="508" applyFont="1" applyBorder="1"/>
    <xf numFmtId="0" fontId="37" fillId="0" borderId="12" xfId="508" applyFont="1" applyBorder="1"/>
    <xf numFmtId="0" fontId="31" fillId="0" borderId="13" xfId="508" applyFont="1" applyBorder="1"/>
    <xf numFmtId="0" fontId="37" fillId="0" borderId="14" xfId="508" applyFont="1" applyBorder="1"/>
    <xf numFmtId="0" fontId="37" fillId="0" borderId="15" xfId="508" applyFont="1" applyBorder="1"/>
    <xf numFmtId="0" fontId="37" fillId="0" borderId="0" xfId="508" applyFont="1" applyBorder="1"/>
    <xf numFmtId="0" fontId="31" fillId="0" borderId="16" xfId="508" applyFont="1" applyBorder="1" applyAlignment="1">
      <alignment horizontal="center"/>
    </xf>
    <xf numFmtId="0" fontId="34" fillId="0" borderId="10" xfId="508" applyFont="1" applyBorder="1" applyAlignment="1">
      <alignment horizontal="center" wrapText="1"/>
    </xf>
    <xf numFmtId="0" fontId="37" fillId="0" borderId="16" xfId="508" applyFont="1" applyBorder="1" applyAlignment="1">
      <alignment horizontal="center" wrapText="1"/>
    </xf>
    <xf numFmtId="0" fontId="37" fillId="0" borderId="10" xfId="508" applyFont="1" applyBorder="1" applyAlignment="1">
      <alignment wrapText="1"/>
    </xf>
    <xf numFmtId="0" fontId="37" fillId="0" borderId="16" xfId="508" applyFont="1" applyBorder="1" applyAlignment="1">
      <alignment wrapText="1"/>
    </xf>
    <xf numFmtId="0" fontId="37" fillId="0" borderId="16" xfId="508" applyFont="1" applyBorder="1" applyAlignment="1">
      <alignment horizontal="left" wrapText="1" indent="1"/>
    </xf>
    <xf numFmtId="0" fontId="31" fillId="0" borderId="17" xfId="508" applyFont="1" applyBorder="1" applyAlignment="1">
      <alignment horizontal="center"/>
    </xf>
    <xf numFmtId="0" fontId="31" fillId="0" borderId="13" xfId="508" applyFont="1" applyBorder="1" applyAlignment="1">
      <alignment horizontal="center"/>
    </xf>
    <xf numFmtId="0" fontId="30" fillId="0" borderId="17" xfId="508" applyFont="1" applyBorder="1" applyAlignment="1">
      <alignment horizontal="center" vertical="center" wrapText="1"/>
    </xf>
    <xf numFmtId="0" fontId="34" fillId="0" borderId="17" xfId="508" applyFont="1" applyBorder="1" applyAlignment="1">
      <alignment horizontal="center" vertical="center" wrapText="1"/>
    </xf>
    <xf numFmtId="173" fontId="37" fillId="0" borderId="17" xfId="657" applyNumberFormat="1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0" fontId="30" fillId="0" borderId="17" xfId="508" applyFont="1" applyBorder="1" applyAlignment="1">
      <alignment horizontal="center"/>
    </xf>
    <xf numFmtId="173" fontId="37" fillId="0" borderId="17" xfId="657" applyNumberFormat="1" applyFont="1" applyBorder="1" applyAlignment="1">
      <alignment horizontal="center"/>
    </xf>
    <xf numFmtId="0" fontId="37" fillId="0" borderId="17" xfId="508" applyFont="1" applyBorder="1" applyAlignment="1">
      <alignment horizontal="center"/>
    </xf>
    <xf numFmtId="173" fontId="38" fillId="0" borderId="17" xfId="657" applyNumberFormat="1" applyFont="1" applyBorder="1" applyAlignment="1">
      <alignment horizontal="center"/>
    </xf>
    <xf numFmtId="173" fontId="33" fillId="0" borderId="17" xfId="657" applyNumberFormat="1" applyFont="1" applyBorder="1" applyAlignment="1">
      <alignment horizontal="center"/>
    </xf>
    <xf numFmtId="0" fontId="31" fillId="0" borderId="17" xfId="519" applyFont="1" applyBorder="1" applyAlignment="1">
      <alignment vertical="center"/>
    </xf>
    <xf numFmtId="0" fontId="31" fillId="0" borderId="17" xfId="519" applyFont="1" applyBorder="1" applyAlignment="1">
      <alignment horizontal="center" vertical="center"/>
    </xf>
    <xf numFmtId="0" fontId="31" fillId="0" borderId="17" xfId="470" applyFont="1" applyBorder="1"/>
    <xf numFmtId="0" fontId="34" fillId="0" borderId="17" xfId="519" applyFont="1" applyBorder="1" applyAlignment="1">
      <alignment horizontal="center" vertical="center"/>
    </xf>
    <xf numFmtId="0" fontId="31" fillId="0" borderId="0" xfId="519" applyFont="1" applyBorder="1" applyAlignment="1">
      <alignment vertical="center"/>
    </xf>
    <xf numFmtId="0" fontId="31" fillId="0" borderId="0" xfId="519" applyFont="1" applyBorder="1" applyAlignment="1">
      <alignment horizontal="center" vertical="center"/>
    </xf>
    <xf numFmtId="0" fontId="37" fillId="0" borderId="0" xfId="470" applyFont="1"/>
    <xf numFmtId="0" fontId="31" fillId="0" borderId="0" xfId="519" applyFont="1" applyAlignment="1">
      <alignment vertical="center"/>
    </xf>
    <xf numFmtId="0" fontId="36" fillId="0" borderId="0" xfId="470" applyFont="1"/>
    <xf numFmtId="0" fontId="38" fillId="0" borderId="0" xfId="470" applyFont="1"/>
    <xf numFmtId="0" fontId="39" fillId="0" borderId="0" xfId="470" applyFont="1" applyAlignment="1">
      <alignment vertical="center"/>
    </xf>
    <xf numFmtId="0" fontId="31" fillId="24" borderId="0" xfId="561" applyFont="1" applyFill="1"/>
    <xf numFmtId="0" fontId="31" fillId="24" borderId="0" xfId="561" applyFont="1" applyFill="1" applyAlignment="1">
      <alignment horizontal="left"/>
    </xf>
    <xf numFmtId="0" fontId="31" fillId="24" borderId="0" xfId="0" applyFont="1" applyFill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2" fillId="24" borderId="0" xfId="639" applyFont="1" applyFill="1" applyBorder="1" applyAlignment="1">
      <alignment horizontal="center"/>
    </xf>
    <xf numFmtId="0" fontId="2" fillId="24" borderId="0" xfId="639" applyFont="1" applyFill="1" applyAlignment="1">
      <alignment horizontal="center"/>
    </xf>
    <xf numFmtId="0" fontId="31" fillId="24" borderId="0" xfId="651" applyFont="1" applyFill="1" applyAlignment="1">
      <alignment horizontal="center"/>
    </xf>
    <xf numFmtId="0" fontId="31" fillId="24" borderId="0" xfId="651" applyFont="1" applyFill="1" applyBorder="1" applyAlignment="1">
      <alignment horizontal="center"/>
    </xf>
    <xf numFmtId="0" fontId="37" fillId="24" borderId="0" xfId="651" applyFont="1" applyFill="1" applyAlignment="1">
      <alignment horizontal="left"/>
    </xf>
    <xf numFmtId="0" fontId="32" fillId="24" borderId="0" xfId="651" applyFont="1" applyFill="1" applyAlignment="1">
      <alignment horizontal="left"/>
    </xf>
    <xf numFmtId="0" fontId="31" fillId="24" borderId="0" xfId="550" applyFont="1" applyFill="1" applyAlignment="1">
      <alignment horizontal="center"/>
    </xf>
    <xf numFmtId="0" fontId="37" fillId="24" borderId="0" xfId="651" applyFont="1" applyFill="1" applyAlignment="1">
      <alignment horizontal="center"/>
    </xf>
    <xf numFmtId="0" fontId="37" fillId="24" borderId="0" xfId="563" applyFont="1" applyFill="1" applyAlignment="1">
      <alignment horizontal="center"/>
    </xf>
    <xf numFmtId="0" fontId="37" fillId="24" borderId="0" xfId="563" applyFont="1" applyFill="1"/>
    <xf numFmtId="0" fontId="31" fillId="24" borderId="0" xfId="564" applyFont="1" applyFill="1" applyAlignment="1">
      <alignment horizontal="right"/>
    </xf>
    <xf numFmtId="1" fontId="38" fillId="24" borderId="0" xfId="564" applyNumberFormat="1" applyFont="1" applyFill="1" applyAlignment="1">
      <alignment horizontal="center"/>
    </xf>
    <xf numFmtId="0" fontId="31" fillId="24" borderId="0" xfId="564" applyFont="1" applyFill="1" applyAlignment="1">
      <alignment horizontal="center"/>
    </xf>
    <xf numFmtId="0" fontId="37" fillId="24" borderId="0" xfId="563" applyFont="1" applyFill="1" applyBorder="1" applyAlignment="1">
      <alignment horizontal="center"/>
    </xf>
    <xf numFmtId="0" fontId="37" fillId="24" borderId="0" xfId="563" applyFont="1" applyFill="1" applyBorder="1"/>
    <xf numFmtId="0" fontId="31" fillId="24" borderId="0" xfId="651" applyFont="1" applyFill="1" applyBorder="1" applyAlignment="1">
      <alignment horizontal="right"/>
    </xf>
    <xf numFmtId="1" fontId="37" fillId="24" borderId="0" xfId="651" applyNumberFormat="1" applyFont="1" applyFill="1" applyBorder="1" applyAlignment="1">
      <alignment horizontal="center"/>
    </xf>
    <xf numFmtId="0" fontId="2" fillId="24" borderId="0" xfId="651" applyFont="1" applyFill="1" applyBorder="1" applyAlignment="1">
      <alignment horizontal="center"/>
    </xf>
    <xf numFmtId="0" fontId="2" fillId="24" borderId="0" xfId="651" applyFont="1" applyFill="1" applyAlignment="1">
      <alignment horizontal="center"/>
    </xf>
    <xf numFmtId="0" fontId="37" fillId="24" borderId="11" xfId="563" applyFont="1" applyFill="1" applyBorder="1"/>
    <xf numFmtId="0" fontId="37" fillId="24" borderId="15" xfId="563" applyFont="1" applyFill="1" applyBorder="1" applyAlignment="1">
      <alignment horizontal="center"/>
    </xf>
    <xf numFmtId="0" fontId="30" fillId="24" borderId="18" xfId="563" applyFont="1" applyFill="1" applyBorder="1" applyAlignment="1">
      <alignment horizontal="center"/>
    </xf>
    <xf numFmtId="0" fontId="37" fillId="24" borderId="17" xfId="563" applyFont="1" applyFill="1" applyBorder="1"/>
    <xf numFmtId="0" fontId="37" fillId="24" borderId="12" xfId="563" applyFont="1" applyFill="1" applyBorder="1" applyAlignment="1">
      <alignment horizontal="center"/>
    </xf>
    <xf numFmtId="0" fontId="37" fillId="24" borderId="14" xfId="563" applyFont="1" applyFill="1" applyBorder="1"/>
    <xf numFmtId="0" fontId="37" fillId="24" borderId="12" xfId="563" applyFont="1" applyFill="1" applyBorder="1"/>
    <xf numFmtId="0" fontId="37" fillId="24" borderId="13" xfId="563" applyFont="1" applyFill="1" applyBorder="1"/>
    <xf numFmtId="0" fontId="37" fillId="24" borderId="19" xfId="563" applyFont="1" applyFill="1" applyBorder="1" applyAlignment="1">
      <alignment horizontal="center"/>
    </xf>
    <xf numFmtId="0" fontId="37" fillId="24" borderId="20" xfId="563" applyFont="1" applyFill="1" applyBorder="1" applyAlignment="1">
      <alignment horizontal="center"/>
    </xf>
    <xf numFmtId="0" fontId="37" fillId="24" borderId="21" xfId="563" applyFont="1" applyFill="1" applyBorder="1"/>
    <xf numFmtId="0" fontId="37" fillId="24" borderId="16" xfId="563" applyFont="1" applyFill="1" applyBorder="1" applyAlignment="1">
      <alignment horizontal="center"/>
    </xf>
    <xf numFmtId="0" fontId="37" fillId="24" borderId="10" xfId="563" applyFont="1" applyFill="1" applyBorder="1" applyAlignment="1">
      <alignment horizontal="center"/>
    </xf>
    <xf numFmtId="0" fontId="37" fillId="24" borderId="16" xfId="563" applyFont="1" applyFill="1" applyBorder="1"/>
    <xf numFmtId="0" fontId="37" fillId="24" borderId="17" xfId="563" applyFont="1" applyFill="1" applyBorder="1" applyAlignment="1">
      <alignment horizontal="center"/>
    </xf>
    <xf numFmtId="0" fontId="37" fillId="24" borderId="13" xfId="563" applyFont="1" applyFill="1" applyBorder="1" applyAlignment="1">
      <alignment horizontal="center"/>
    </xf>
    <xf numFmtId="0" fontId="37" fillId="24" borderId="14" xfId="563" applyFont="1" applyFill="1" applyBorder="1" applyAlignment="1">
      <alignment horizontal="center"/>
    </xf>
    <xf numFmtId="0" fontId="30" fillId="24" borderId="20" xfId="0" applyFont="1" applyFill="1" applyBorder="1" applyAlignment="1">
      <alignment horizontal="center"/>
    </xf>
    <xf numFmtId="0" fontId="30" fillId="24" borderId="0" xfId="0" applyFont="1" applyFill="1" applyBorder="1" applyAlignment="1">
      <alignment horizontal="center"/>
    </xf>
    <xf numFmtId="0" fontId="30" fillId="24" borderId="20" xfId="0" applyFont="1" applyFill="1" applyBorder="1" applyAlignment="1">
      <alignment horizontal="center" wrapText="1"/>
    </xf>
    <xf numFmtId="167" fontId="30" fillId="24" borderId="20" xfId="0" applyNumberFormat="1" applyFont="1" applyFill="1" applyBorder="1" applyAlignment="1">
      <alignment horizontal="center"/>
    </xf>
    <xf numFmtId="167" fontId="30" fillId="24" borderId="0" xfId="0" applyNumberFormat="1" applyFont="1" applyFill="1" applyBorder="1" applyAlignment="1">
      <alignment horizontal="center"/>
    </xf>
    <xf numFmtId="0" fontId="31" fillId="24" borderId="19" xfId="0" applyFont="1" applyFill="1" applyBorder="1" applyAlignment="1">
      <alignment horizontal="center"/>
    </xf>
    <xf numFmtId="0" fontId="31" fillId="24" borderId="20" xfId="0" applyFont="1" applyFill="1" applyBorder="1" applyAlignment="1">
      <alignment horizontal="center"/>
    </xf>
    <xf numFmtId="2" fontId="30" fillId="24" borderId="20" xfId="0" applyNumberFormat="1" applyFont="1" applyFill="1" applyBorder="1" applyAlignment="1">
      <alignment horizontal="center"/>
    </xf>
    <xf numFmtId="166" fontId="30" fillId="24" borderId="0" xfId="0" applyNumberFormat="1" applyFont="1" applyFill="1" applyAlignment="1">
      <alignment horizontal="center"/>
    </xf>
    <xf numFmtId="0" fontId="30" fillId="24" borderId="16" xfId="0" applyFont="1" applyFill="1" applyBorder="1" applyAlignment="1">
      <alignment horizontal="center"/>
    </xf>
    <xf numFmtId="14" fontId="30" fillId="24" borderId="10" xfId="0" applyNumberFormat="1" applyFont="1" applyFill="1" applyBorder="1" applyAlignment="1">
      <alignment horizontal="center"/>
    </xf>
    <xf numFmtId="0" fontId="30" fillId="24" borderId="10" xfId="0" applyFont="1" applyFill="1" applyBorder="1" applyAlignment="1">
      <alignment horizontal="center"/>
    </xf>
    <xf numFmtId="167" fontId="30" fillId="24" borderId="16" xfId="0" applyNumberFormat="1" applyFont="1" applyFill="1" applyBorder="1" applyAlignment="1">
      <alignment horizontal="center"/>
    </xf>
    <xf numFmtId="167" fontId="30" fillId="24" borderId="10" xfId="0" applyNumberFormat="1" applyFont="1" applyFill="1" applyBorder="1" applyAlignment="1">
      <alignment horizontal="center"/>
    </xf>
    <xf numFmtId="2" fontId="30" fillId="24" borderId="16" xfId="0" applyNumberFormat="1" applyFont="1" applyFill="1" applyBorder="1" applyAlignment="1">
      <alignment horizontal="center"/>
    </xf>
    <xf numFmtId="0" fontId="30" fillId="24" borderId="0" xfId="0" applyFont="1" applyFill="1" applyAlignment="1">
      <alignment horizontal="center"/>
    </xf>
    <xf numFmtId="2" fontId="30" fillId="24" borderId="0" xfId="0" applyNumberFormat="1" applyFont="1" applyFill="1" applyAlignment="1">
      <alignment horizontal="center"/>
    </xf>
    <xf numFmtId="0" fontId="30" fillId="24" borderId="20" xfId="560" applyFont="1" applyFill="1" applyBorder="1" applyAlignment="1">
      <alignment horizontal="center"/>
    </xf>
    <xf numFmtId="0" fontId="30" fillId="24" borderId="0" xfId="560" applyFont="1" applyFill="1" applyBorder="1" applyAlignment="1">
      <alignment horizontal="center"/>
    </xf>
    <xf numFmtId="166" fontId="30" fillId="24" borderId="20" xfId="0" applyNumberFormat="1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167" fontId="30" fillId="24" borderId="0" xfId="0" applyNumberFormat="1" applyFont="1" applyFill="1" applyAlignment="1">
      <alignment horizontal="center"/>
    </xf>
    <xf numFmtId="2" fontId="30" fillId="24" borderId="0" xfId="0" applyNumberFormat="1" applyFont="1" applyFill="1" applyBorder="1" applyAlignment="1">
      <alignment horizontal="center"/>
    </xf>
    <xf numFmtId="2" fontId="30" fillId="24" borderId="20" xfId="560" applyNumberFormat="1" applyFont="1" applyFill="1" applyBorder="1" applyAlignment="1">
      <alignment horizontal="center"/>
    </xf>
    <xf numFmtId="2" fontId="30" fillId="24" borderId="0" xfId="560" applyNumberFormat="1" applyFont="1" applyFill="1" applyBorder="1" applyAlignment="1">
      <alignment horizontal="center"/>
    </xf>
    <xf numFmtId="0" fontId="30" fillId="24" borderId="16" xfId="560" applyFont="1" applyFill="1" applyBorder="1" applyAlignment="1">
      <alignment horizontal="center"/>
    </xf>
    <xf numFmtId="2" fontId="30" fillId="24" borderId="10" xfId="560" applyNumberFormat="1" applyFont="1" applyFill="1" applyBorder="1" applyAlignment="1">
      <alignment horizontal="center"/>
    </xf>
    <xf numFmtId="2" fontId="30" fillId="24" borderId="10" xfId="0" applyNumberFormat="1" applyFont="1" applyFill="1" applyBorder="1" applyAlignment="1">
      <alignment horizontal="center"/>
    </xf>
    <xf numFmtId="2" fontId="30" fillId="24" borderId="16" xfId="560" applyNumberFormat="1" applyFont="1" applyFill="1" applyBorder="1" applyAlignment="1">
      <alignment horizontal="center"/>
    </xf>
    <xf numFmtId="0" fontId="35" fillId="24" borderId="0" xfId="0" applyFont="1" applyFill="1"/>
    <xf numFmtId="0" fontId="7" fillId="24" borderId="0" xfId="0" applyFont="1" applyFill="1"/>
    <xf numFmtId="0" fontId="37" fillId="24" borderId="0" xfId="0" applyFont="1" applyFill="1" applyBorder="1" applyAlignment="1">
      <alignment horizontal="center"/>
    </xf>
    <xf numFmtId="0" fontId="35" fillId="24" borderId="0" xfId="0" applyFont="1" applyFill="1" applyBorder="1"/>
    <xf numFmtId="0" fontId="7" fillId="24" borderId="0" xfId="0" applyFont="1" applyFill="1" applyBorder="1"/>
    <xf numFmtId="0" fontId="30" fillId="24" borderId="10" xfId="560" applyFont="1" applyFill="1" applyBorder="1" applyAlignment="1">
      <alignment horizontal="center"/>
    </xf>
    <xf numFmtId="0" fontId="30" fillId="24" borderId="20" xfId="0" applyFont="1" applyFill="1" applyBorder="1" applyAlignment="1">
      <alignment horizontal="center" vertical="center" wrapText="1"/>
    </xf>
    <xf numFmtId="14" fontId="37" fillId="24" borderId="0" xfId="0" applyNumberFormat="1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 wrapText="1"/>
    </xf>
    <xf numFmtId="167" fontId="30" fillId="24" borderId="2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Border="1" applyAlignment="1">
      <alignment horizontal="center" vertical="center" wrapText="1"/>
    </xf>
    <xf numFmtId="0" fontId="30" fillId="24" borderId="20" xfId="560" applyFont="1" applyFill="1" applyBorder="1" applyAlignment="1">
      <alignment horizontal="center" vertical="center" wrapText="1"/>
    </xf>
    <xf numFmtId="0" fontId="30" fillId="24" borderId="0" xfId="560" applyFont="1" applyFill="1" applyBorder="1" applyAlignment="1">
      <alignment horizontal="center" vertical="center" wrapText="1"/>
    </xf>
    <xf numFmtId="2" fontId="30" fillId="24" borderId="20" xfId="0" applyNumberFormat="1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/>
    </xf>
    <xf numFmtId="14" fontId="30" fillId="24" borderId="20" xfId="0" applyNumberFormat="1" applyFont="1" applyFill="1" applyBorder="1" applyAlignment="1">
      <alignment horizontal="center"/>
    </xf>
    <xf numFmtId="168" fontId="30" fillId="24" borderId="20" xfId="0" applyNumberFormat="1" applyFont="1" applyFill="1" applyBorder="1" applyAlignment="1">
      <alignment horizontal="center"/>
    </xf>
    <xf numFmtId="0" fontId="37" fillId="24" borderId="0" xfId="0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2" fontId="30" fillId="24" borderId="0" xfId="560" applyNumberFormat="1" applyFont="1" applyFill="1" applyBorder="1" applyAlignment="1">
      <alignment horizontal="center" vertical="center" wrapText="1"/>
    </xf>
    <xf numFmtId="2" fontId="30" fillId="24" borderId="0" xfId="0" applyNumberFormat="1" applyFont="1" applyFill="1" applyBorder="1" applyAlignment="1">
      <alignment horizontal="center" vertical="center" wrapText="1"/>
    </xf>
    <xf numFmtId="2" fontId="30" fillId="24" borderId="20" xfId="560" applyNumberFormat="1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0" xfId="0" applyFont="1" applyFill="1" applyBorder="1" applyAlignment="1">
      <alignment vertical="center" wrapText="1"/>
    </xf>
    <xf numFmtId="0" fontId="30" fillId="24" borderId="0" xfId="0" applyFont="1" applyFill="1" applyBorder="1"/>
    <xf numFmtId="0" fontId="30" fillId="24" borderId="16" xfId="0" applyFont="1" applyFill="1" applyBorder="1" applyAlignment="1">
      <alignment horizontal="center" vertical="center" wrapText="1"/>
    </xf>
    <xf numFmtId="0" fontId="37" fillId="24" borderId="10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167" fontId="30" fillId="24" borderId="16" xfId="0" applyNumberFormat="1" applyFont="1" applyFill="1" applyBorder="1" applyAlignment="1">
      <alignment horizontal="center" vertical="center" wrapText="1"/>
    </xf>
    <xf numFmtId="167" fontId="30" fillId="24" borderId="10" xfId="0" applyNumberFormat="1" applyFont="1" applyFill="1" applyBorder="1" applyAlignment="1">
      <alignment horizontal="center" vertical="center" wrapText="1"/>
    </xf>
    <xf numFmtId="0" fontId="30" fillId="24" borderId="16" xfId="560" applyFont="1" applyFill="1" applyBorder="1" applyAlignment="1">
      <alignment horizontal="center" vertical="center" wrapText="1"/>
    </xf>
    <xf numFmtId="0" fontId="30" fillId="24" borderId="10" xfId="560" applyFont="1" applyFill="1" applyBorder="1" applyAlignment="1">
      <alignment horizontal="center" vertical="center" wrapText="1"/>
    </xf>
    <xf numFmtId="2" fontId="30" fillId="24" borderId="16" xfId="0" applyNumberFormat="1" applyFont="1" applyFill="1" applyBorder="1" applyAlignment="1">
      <alignment horizontal="center" vertical="center" wrapText="1"/>
    </xf>
    <xf numFmtId="166" fontId="30" fillId="24" borderId="16" xfId="0" applyNumberFormat="1" applyFont="1" applyFill="1" applyBorder="1" applyAlignment="1">
      <alignment horizontal="center" vertical="center" wrapText="1"/>
    </xf>
    <xf numFmtId="0" fontId="7" fillId="24" borderId="0" xfId="0" applyFont="1" applyFill="1" applyAlignment="1">
      <alignment horizontal="center" vertical="center" wrapText="1"/>
    </xf>
    <xf numFmtId="0" fontId="35" fillId="24" borderId="17" xfId="444" applyFont="1" applyFill="1" applyBorder="1" applyAlignment="1">
      <alignment horizontal="center"/>
    </xf>
    <xf numFmtId="1" fontId="35" fillId="24" borderId="17" xfId="444" applyNumberFormat="1" applyFont="1" applyFill="1" applyBorder="1" applyAlignment="1">
      <alignment horizontal="center"/>
    </xf>
    <xf numFmtId="0" fontId="7" fillId="24" borderId="0" xfId="444" applyFont="1" applyFill="1" applyBorder="1" applyAlignment="1">
      <alignment horizontal="center"/>
    </xf>
    <xf numFmtId="0" fontId="30" fillId="24" borderId="17" xfId="651" applyFont="1" applyFill="1" applyBorder="1" applyAlignment="1">
      <alignment horizontal="center" vertical="center" wrapText="1"/>
    </xf>
    <xf numFmtId="0" fontId="35" fillId="24" borderId="17" xfId="651" applyFont="1" applyFill="1" applyBorder="1" applyAlignment="1">
      <alignment horizontal="center" vertical="center" wrapText="1"/>
    </xf>
    <xf numFmtId="9" fontId="35" fillId="24" borderId="17" xfId="591" applyFont="1" applyFill="1" applyBorder="1" applyAlignment="1">
      <alignment horizontal="center" vertical="center" wrapText="1"/>
    </xf>
    <xf numFmtId="167" fontId="30" fillId="24" borderId="17" xfId="651" applyNumberFormat="1" applyFont="1" applyFill="1" applyBorder="1" applyAlignment="1">
      <alignment horizontal="center" vertical="center" wrapText="1"/>
    </xf>
    <xf numFmtId="2" fontId="30" fillId="24" borderId="17" xfId="651" applyNumberFormat="1" applyFont="1" applyFill="1" applyBorder="1" applyAlignment="1">
      <alignment horizontal="center" vertical="center" wrapText="1"/>
    </xf>
    <xf numFmtId="1" fontId="35" fillId="24" borderId="17" xfId="651" applyNumberFormat="1" applyFont="1" applyFill="1" applyBorder="1" applyAlignment="1">
      <alignment horizontal="center" vertical="center" wrapText="1"/>
    </xf>
    <xf numFmtId="0" fontId="2" fillId="24" borderId="0" xfId="447" applyFont="1" applyFill="1" applyBorder="1" applyAlignment="1">
      <alignment horizontal="center"/>
    </xf>
    <xf numFmtId="1" fontId="38" fillId="24" borderId="17" xfId="444" applyNumberFormat="1" applyFont="1" applyFill="1" applyBorder="1" applyAlignment="1">
      <alignment horizontal="center"/>
    </xf>
    <xf numFmtId="1" fontId="38" fillId="24" borderId="17" xfId="651" applyNumberFormat="1" applyFont="1" applyFill="1" applyBorder="1" applyAlignment="1">
      <alignment horizontal="center" vertical="center" wrapText="1"/>
    </xf>
    <xf numFmtId="0" fontId="30" fillId="24" borderId="17" xfId="651" applyFont="1" applyFill="1" applyBorder="1" applyAlignment="1">
      <alignment horizontal="center"/>
    </xf>
    <xf numFmtId="0" fontId="35" fillId="24" borderId="17" xfId="651" applyFont="1" applyFill="1" applyBorder="1" applyAlignment="1">
      <alignment horizontal="center"/>
    </xf>
    <xf numFmtId="167" fontId="30" fillId="24" borderId="17" xfId="651" applyNumberFormat="1" applyFont="1" applyFill="1" applyBorder="1" applyAlignment="1">
      <alignment horizontal="center"/>
    </xf>
    <xf numFmtId="168" fontId="30" fillId="24" borderId="17" xfId="651" applyNumberFormat="1" applyFont="1" applyFill="1" applyBorder="1" applyAlignment="1">
      <alignment horizontal="center"/>
    </xf>
    <xf numFmtId="2" fontId="30" fillId="24" borderId="17" xfId="651" applyNumberFormat="1" applyFont="1" applyFill="1" applyBorder="1" applyAlignment="1">
      <alignment horizontal="center"/>
    </xf>
    <xf numFmtId="1" fontId="35" fillId="24" borderId="17" xfId="651" applyNumberFormat="1" applyFont="1" applyFill="1" applyBorder="1" applyAlignment="1">
      <alignment horizontal="center"/>
    </xf>
    <xf numFmtId="1" fontId="38" fillId="24" borderId="17" xfId="651" applyNumberFormat="1" applyFont="1" applyFill="1" applyBorder="1" applyAlignment="1">
      <alignment horizontal="center"/>
    </xf>
    <xf numFmtId="0" fontId="7" fillId="24" borderId="0" xfId="447" applyFont="1" applyFill="1" applyBorder="1" applyAlignment="1">
      <alignment horizontal="center" vertical="center" wrapText="1"/>
    </xf>
    <xf numFmtId="0" fontId="31" fillId="24" borderId="0" xfId="639" applyFont="1" applyFill="1" applyAlignment="1">
      <alignment horizontal="center"/>
    </xf>
    <xf numFmtId="0" fontId="31" fillId="24" borderId="0" xfId="444" applyFont="1" applyFill="1" applyAlignment="1">
      <alignment horizontal="center"/>
    </xf>
    <xf numFmtId="0" fontId="2" fillId="24" borderId="0" xfId="444" applyFont="1" applyFill="1" applyAlignment="1">
      <alignment horizontal="center"/>
    </xf>
    <xf numFmtId="0" fontId="30" fillId="24" borderId="0" xfId="444" applyFont="1" applyFill="1" applyBorder="1" applyAlignment="1">
      <alignment horizontal="center"/>
    </xf>
    <xf numFmtId="0" fontId="37" fillId="24" borderId="0" xfId="444" applyFont="1" applyFill="1" applyBorder="1" applyAlignment="1">
      <alignment horizontal="center"/>
    </xf>
    <xf numFmtId="167" fontId="30" fillId="24" borderId="0" xfId="444" applyNumberFormat="1" applyFont="1" applyFill="1" applyBorder="1" applyAlignment="1">
      <alignment horizontal="center"/>
    </xf>
    <xf numFmtId="2" fontId="30" fillId="24" borderId="0" xfId="444" applyNumberFormat="1" applyFont="1" applyFill="1" applyBorder="1" applyAlignment="1">
      <alignment horizontal="center"/>
    </xf>
    <xf numFmtId="0" fontId="30" fillId="24" borderId="0" xfId="562" applyFont="1" applyFill="1" applyBorder="1" applyAlignment="1">
      <alignment horizontal="center"/>
    </xf>
    <xf numFmtId="1" fontId="30" fillId="24" borderId="0" xfId="444" applyNumberFormat="1" applyFont="1" applyFill="1" applyBorder="1" applyAlignment="1">
      <alignment horizontal="center"/>
    </xf>
    <xf numFmtId="166" fontId="30" fillId="24" borderId="0" xfId="444" applyNumberFormat="1" applyFont="1" applyFill="1" applyBorder="1" applyAlignment="1">
      <alignment horizontal="center"/>
    </xf>
    <xf numFmtId="0" fontId="30" fillId="24" borderId="0" xfId="444" applyFont="1" applyFill="1" applyBorder="1" applyAlignment="1">
      <alignment horizontal="center" wrapText="1"/>
    </xf>
    <xf numFmtId="0" fontId="37" fillId="24" borderId="0" xfId="562" applyFont="1" applyFill="1" applyBorder="1" applyAlignment="1">
      <alignment horizontal="center"/>
    </xf>
    <xf numFmtId="0" fontId="2" fillId="24" borderId="0" xfId="444" applyFont="1" applyFill="1" applyBorder="1" applyAlignment="1">
      <alignment horizontal="center"/>
    </xf>
    <xf numFmtId="2" fontId="31" fillId="24" borderId="0" xfId="444" applyNumberFormat="1" applyFont="1" applyFill="1" applyBorder="1" applyAlignment="1">
      <alignment horizontal="center"/>
    </xf>
    <xf numFmtId="0" fontId="31" fillId="24" borderId="0" xfId="444" applyFont="1" applyFill="1" applyBorder="1" applyAlignment="1">
      <alignment horizontal="center"/>
    </xf>
    <xf numFmtId="168" fontId="30" fillId="24" borderId="0" xfId="444" applyNumberFormat="1" applyFont="1" applyFill="1" applyBorder="1" applyAlignment="1">
      <alignment horizontal="center"/>
    </xf>
    <xf numFmtId="0" fontId="39" fillId="0" borderId="0" xfId="470" applyFont="1" applyAlignment="1">
      <alignment horizontal="center" vertical="center"/>
    </xf>
    <xf numFmtId="0" fontId="31" fillId="0" borderId="0" xfId="508" applyFont="1" applyAlignment="1">
      <alignment horizontal="center"/>
    </xf>
    <xf numFmtId="0" fontId="32" fillId="0" borderId="0" xfId="508" applyFont="1" applyAlignment="1">
      <alignment horizontal="center"/>
    </xf>
    <xf numFmtId="0" fontId="35" fillId="0" borderId="0" xfId="639" applyFont="1" applyAlignment="1">
      <alignment horizontal="center" vertical="center" wrapText="1"/>
    </xf>
    <xf numFmtId="0" fontId="37" fillId="0" borderId="0" xfId="508" applyFont="1" applyAlignment="1">
      <alignment horizontal="center"/>
    </xf>
    <xf numFmtId="0" fontId="31" fillId="0" borderId="0" xfId="519" applyFont="1" applyAlignment="1">
      <alignment vertical="center"/>
    </xf>
    <xf numFmtId="0" fontId="30" fillId="24" borderId="0" xfId="0" applyFont="1" applyFill="1" applyAlignment="1">
      <alignment horizontal="left" wrapText="1"/>
    </xf>
    <xf numFmtId="0" fontId="37" fillId="24" borderId="12" xfId="563" applyFont="1" applyFill="1" applyBorder="1" applyAlignment="1">
      <alignment horizontal="center"/>
    </xf>
    <xf numFmtId="0" fontId="37" fillId="24" borderId="14" xfId="563" applyFont="1" applyFill="1" applyBorder="1" applyAlignment="1">
      <alignment horizontal="center"/>
    </xf>
  </cellXfs>
  <cellStyles count="65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2 2" xfId="561"/>
    <cellStyle name="Normal_gare wyalsadfenigagarini 2_SMSH2008-IIkv ." xfId="562"/>
    <cellStyle name="Normal_gare wyalsadfenigagarini_SAN2008=IIkv" xfId="563"/>
    <cellStyle name="Normal_sida wyalsadeni_SAN2008=IIkv" xfId="564"/>
    <cellStyle name="Note 2" xfId="565"/>
    <cellStyle name="Note 2 2" xfId="566"/>
    <cellStyle name="Note 2 3" xfId="567"/>
    <cellStyle name="Note 2 4" xfId="568"/>
    <cellStyle name="Note 2 5" xfId="569"/>
    <cellStyle name="Note 2_anakia II etapi.xls sm. defeqturi" xfId="570"/>
    <cellStyle name="Note 3" xfId="571"/>
    <cellStyle name="Note 4" xfId="572"/>
    <cellStyle name="Note 4 2" xfId="573"/>
    <cellStyle name="Note 4_anakia II etapi.xls sm. defeqturi" xfId="574"/>
    <cellStyle name="Note 5" xfId="575"/>
    <cellStyle name="Note 6" xfId="576"/>
    <cellStyle name="Note 7" xfId="577"/>
    <cellStyle name="Output 2" xfId="578"/>
    <cellStyle name="Output 2 2" xfId="579"/>
    <cellStyle name="Output 2 3" xfId="580"/>
    <cellStyle name="Output 2 4" xfId="581"/>
    <cellStyle name="Output 2 5" xfId="582"/>
    <cellStyle name="Output 2_anakia II etapi.xls sm. defeqturi" xfId="583"/>
    <cellStyle name="Output 3" xfId="584"/>
    <cellStyle name="Output 4" xfId="585"/>
    <cellStyle name="Output 4 2" xfId="586"/>
    <cellStyle name="Output 4_anakia II etapi.xls sm. defeqturi" xfId="587"/>
    <cellStyle name="Output 5" xfId="588"/>
    <cellStyle name="Output 6" xfId="589"/>
    <cellStyle name="Output 7" xfId="590"/>
    <cellStyle name="Percent 2" xfId="591"/>
    <cellStyle name="Percent 3" xfId="592"/>
    <cellStyle name="Percent 3 2" xfId="593"/>
    <cellStyle name="Percent 4" xfId="594"/>
    <cellStyle name="Percent 5" xfId="595"/>
    <cellStyle name="Percent 6" xfId="596"/>
    <cellStyle name="Style 1" xfId="597"/>
    <cellStyle name="Title 2" xfId="598"/>
    <cellStyle name="Title 2 2" xfId="599"/>
    <cellStyle name="Title 2 3" xfId="600"/>
    <cellStyle name="Title 2 4" xfId="601"/>
    <cellStyle name="Title 2 5" xfId="602"/>
    <cellStyle name="Title 3" xfId="603"/>
    <cellStyle name="Title 4" xfId="604"/>
    <cellStyle name="Title 4 2" xfId="605"/>
    <cellStyle name="Title 5" xfId="606"/>
    <cellStyle name="Title 6" xfId="607"/>
    <cellStyle name="Title 7" xfId="608"/>
    <cellStyle name="Total 2" xfId="609"/>
    <cellStyle name="Total 2 2" xfId="610"/>
    <cellStyle name="Total 2 3" xfId="611"/>
    <cellStyle name="Total 2 4" xfId="612"/>
    <cellStyle name="Total 2 5" xfId="613"/>
    <cellStyle name="Total 2_anakia II etapi.xls sm. defeqturi" xfId="614"/>
    <cellStyle name="Total 3" xfId="615"/>
    <cellStyle name="Total 4" xfId="616"/>
    <cellStyle name="Total 4 2" xfId="617"/>
    <cellStyle name="Total 4_anakia II etapi.xls sm. defeqturi" xfId="618"/>
    <cellStyle name="Total 5" xfId="619"/>
    <cellStyle name="Total 6" xfId="620"/>
    <cellStyle name="Total 7" xfId="621"/>
    <cellStyle name="Warning Text 2" xfId="622"/>
    <cellStyle name="Warning Text 2 2" xfId="623"/>
    <cellStyle name="Warning Text 2 3" xfId="624"/>
    <cellStyle name="Warning Text 2 4" xfId="625"/>
    <cellStyle name="Warning Text 2 5" xfId="626"/>
    <cellStyle name="Warning Text 3" xfId="627"/>
    <cellStyle name="Warning Text 4" xfId="628"/>
    <cellStyle name="Warning Text 4 2" xfId="629"/>
    <cellStyle name="Warning Text 5" xfId="630"/>
    <cellStyle name="Warning Text 6" xfId="631"/>
    <cellStyle name="Warning Text 7" xfId="632"/>
    <cellStyle name="Обычный 10" xfId="633"/>
    <cellStyle name="Обычный 2" xfId="634"/>
    <cellStyle name="Обычный 2 2" xfId="635"/>
    <cellStyle name="Обычный 3" xfId="636"/>
    <cellStyle name="Обычный 3 2" xfId="637"/>
    <cellStyle name="Обычный 3 3" xfId="638"/>
    <cellStyle name="Обычный 4" xfId="639"/>
    <cellStyle name="Обычный 4 2" xfId="640"/>
    <cellStyle name="Обычный 4 3" xfId="641"/>
    <cellStyle name="Обычный 5" xfId="642"/>
    <cellStyle name="Обычный 5 2" xfId="643"/>
    <cellStyle name="Обычный 5 2 2" xfId="644"/>
    <cellStyle name="Обычный 5 3" xfId="645"/>
    <cellStyle name="Обычный 6" xfId="646"/>
    <cellStyle name="Обычный 7" xfId="647"/>
    <cellStyle name="Обычный 8" xfId="648"/>
    <cellStyle name="Обычный 9" xfId="649"/>
    <cellStyle name="Обычный_2338-2339" xfId="650"/>
    <cellStyle name="Обычный_SAN2008-I" xfId="651"/>
    <cellStyle name="Процентный 2" xfId="652"/>
    <cellStyle name="Процентный 3" xfId="653"/>
    <cellStyle name="Процентный 3 2" xfId="654"/>
    <cellStyle name="Финансовый 2" xfId="655"/>
    <cellStyle name="Финансовый 3" xfId="656"/>
    <cellStyle name="Финансовый 4" xfId="657"/>
    <cellStyle name="Финансовый 5" xfId="6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tabSelected="1" zoomScale="80" zoomScaleNormal="80" workbookViewId="0">
      <selection activeCell="K19" sqref="K19"/>
    </sheetView>
  </sheetViews>
  <sheetFormatPr defaultRowHeight="16.5" x14ac:dyDescent="0.3"/>
  <cols>
    <col min="1" max="1" width="5.140625" style="13" customWidth="1"/>
    <col min="2" max="2" width="13.28515625" style="13" customWidth="1"/>
    <col min="3" max="3" width="39.5703125" style="13" customWidth="1"/>
    <col min="4" max="5" width="11.85546875" style="13" customWidth="1"/>
    <col min="6" max="6" width="11" style="13" customWidth="1"/>
    <col min="7" max="7" width="13.42578125" style="13" customWidth="1"/>
    <col min="8" max="8" width="11.42578125" style="13" customWidth="1"/>
    <col min="9" max="9" width="9.140625" style="13"/>
    <col min="10" max="10" width="8.42578125" style="3" customWidth="1"/>
    <col min="11" max="16384" width="9.140625" style="3"/>
  </cols>
  <sheetData>
    <row r="1" spans="1:10" ht="9.75" customHeight="1" x14ac:dyDescent="0.3">
      <c r="G1" s="200" t="s">
        <v>90</v>
      </c>
      <c r="H1" s="200"/>
    </row>
    <row r="2" spans="1:10" ht="15.75" customHeight="1" x14ac:dyDescent="0.3">
      <c r="G2" s="200"/>
      <c r="H2" s="200"/>
    </row>
    <row r="3" spans="1:10" ht="6" hidden="1" customHeight="1" x14ac:dyDescent="0.3"/>
    <row r="4" spans="1:10" ht="18" customHeight="1" x14ac:dyDescent="0.4">
      <c r="A4" s="201" t="s">
        <v>57</v>
      </c>
      <c r="B4" s="201"/>
      <c r="C4" s="201"/>
      <c r="D4" s="201"/>
      <c r="E4" s="201"/>
      <c r="F4" s="201"/>
      <c r="G4" s="201"/>
      <c r="H4" s="201"/>
    </row>
    <row r="5" spans="1:10" ht="24" customHeight="1" x14ac:dyDescent="0.3">
      <c r="A5" s="202" t="s">
        <v>89</v>
      </c>
      <c r="B5" s="202"/>
      <c r="C5" s="202"/>
      <c r="D5" s="202"/>
      <c r="E5" s="202"/>
      <c r="F5" s="202"/>
      <c r="G5" s="202"/>
      <c r="H5" s="202"/>
    </row>
    <row r="6" spans="1:10" ht="7.5" customHeight="1" x14ac:dyDescent="0.3">
      <c r="C6" s="18"/>
    </row>
    <row r="7" spans="1:10" ht="12" customHeight="1" x14ac:dyDescent="0.3">
      <c r="A7" s="203" t="s">
        <v>1</v>
      </c>
      <c r="B7" s="203"/>
      <c r="C7" s="203"/>
      <c r="D7" s="203"/>
      <c r="E7" s="203"/>
      <c r="F7" s="203"/>
      <c r="G7" s="203"/>
      <c r="H7" s="203"/>
    </row>
    <row r="8" spans="1:10" ht="9.75" customHeight="1" x14ac:dyDescent="0.3"/>
    <row r="9" spans="1:10" s="6" customFormat="1" ht="14.25" customHeight="1" x14ac:dyDescent="0.3">
      <c r="A9" s="19"/>
      <c r="B9" s="19"/>
      <c r="C9" s="19"/>
      <c r="D9" s="20" t="s">
        <v>43</v>
      </c>
      <c r="E9" s="19"/>
      <c r="F9" s="19"/>
      <c r="G9" s="21">
        <f>G19</f>
        <v>0</v>
      </c>
      <c r="H9" s="19" t="s">
        <v>44</v>
      </c>
      <c r="I9" s="19"/>
    </row>
    <row r="10" spans="1:10" s="5" customFormat="1" ht="14.25" customHeight="1" x14ac:dyDescent="0.3">
      <c r="A10" s="22"/>
      <c r="B10" s="22"/>
      <c r="C10" s="22"/>
      <c r="D10" s="23" t="s">
        <v>45</v>
      </c>
      <c r="E10" s="15"/>
      <c r="F10" s="22"/>
      <c r="G10" s="24">
        <f>H15</f>
        <v>0</v>
      </c>
      <c r="H10" s="19" t="s">
        <v>44</v>
      </c>
      <c r="I10" s="15"/>
    </row>
    <row r="11" spans="1:10" ht="12.75" customHeight="1" x14ac:dyDescent="0.3">
      <c r="A11" s="25"/>
      <c r="B11" s="25"/>
      <c r="C11" s="25"/>
      <c r="D11" s="26" t="s">
        <v>46</v>
      </c>
      <c r="E11" s="27"/>
      <c r="F11" s="27"/>
      <c r="G11" s="28"/>
      <c r="H11" s="29"/>
      <c r="I11" s="30"/>
      <c r="J11" s="7"/>
    </row>
    <row r="12" spans="1:10" ht="67.5" customHeight="1" x14ac:dyDescent="0.3">
      <c r="A12" s="31" t="s">
        <v>10</v>
      </c>
      <c r="B12" s="32" t="s">
        <v>47</v>
      </c>
      <c r="C12" s="33" t="s">
        <v>48</v>
      </c>
      <c r="D12" s="34" t="s">
        <v>49</v>
      </c>
      <c r="E12" s="35" t="s">
        <v>50</v>
      </c>
      <c r="F12" s="34" t="s">
        <v>51</v>
      </c>
      <c r="G12" s="36" t="s">
        <v>14</v>
      </c>
      <c r="H12" s="35" t="s">
        <v>52</v>
      </c>
      <c r="I12" s="30"/>
      <c r="J12" s="7"/>
    </row>
    <row r="13" spans="1:10" ht="15" customHeight="1" x14ac:dyDescent="0.3">
      <c r="A13" s="37">
        <v>1</v>
      </c>
      <c r="B13" s="38">
        <v>2</v>
      </c>
      <c r="C13" s="37">
        <v>3</v>
      </c>
      <c r="D13" s="38">
        <v>4</v>
      </c>
      <c r="E13" s="37">
        <v>5</v>
      </c>
      <c r="F13" s="38">
        <v>6</v>
      </c>
      <c r="G13" s="31">
        <v>7</v>
      </c>
      <c r="H13" s="37">
        <v>8</v>
      </c>
      <c r="I13" s="16"/>
      <c r="J13" s="4"/>
    </row>
    <row r="14" spans="1:10" s="9" customFormat="1" ht="21.75" customHeight="1" x14ac:dyDescent="0.25">
      <c r="A14" s="39">
        <v>1</v>
      </c>
      <c r="B14" s="40" t="s">
        <v>53</v>
      </c>
      <c r="C14" s="39" t="s">
        <v>54</v>
      </c>
      <c r="D14" s="41">
        <f>'x.2-1'!M54/1000</f>
        <v>0</v>
      </c>
      <c r="E14" s="41"/>
      <c r="F14" s="41"/>
      <c r="G14" s="41">
        <f>D14</f>
        <v>0</v>
      </c>
      <c r="H14" s="41">
        <f>'x.2-1'!L13/1000</f>
        <v>0</v>
      </c>
      <c r="I14" s="42"/>
      <c r="J14" s="8"/>
    </row>
    <row r="15" spans="1:10" s="6" customFormat="1" ht="15.75" x14ac:dyDescent="0.3">
      <c r="A15" s="43"/>
      <c r="B15" s="45"/>
      <c r="C15" s="43" t="s">
        <v>9</v>
      </c>
      <c r="D15" s="44">
        <f>SUM(D14:D14)</f>
        <v>0</v>
      </c>
      <c r="E15" s="44"/>
      <c r="F15" s="44"/>
      <c r="G15" s="46">
        <f>SUM(G14:G14)</f>
        <v>0</v>
      </c>
      <c r="H15" s="44">
        <f>SUM(H14:H14)</f>
        <v>0</v>
      </c>
      <c r="I15" s="19"/>
    </row>
    <row r="16" spans="1:10" s="6" customFormat="1" ht="15.75" x14ac:dyDescent="0.3">
      <c r="A16" s="43"/>
      <c r="B16" s="45"/>
      <c r="C16" s="43" t="s">
        <v>56</v>
      </c>
      <c r="D16" s="47"/>
      <c r="E16" s="47"/>
      <c r="F16" s="47"/>
      <c r="G16" s="46">
        <f>G15*5%</f>
        <v>0</v>
      </c>
      <c r="H16" s="47"/>
      <c r="I16" s="19"/>
    </row>
    <row r="17" spans="1:254" s="6" customFormat="1" ht="15.75" x14ac:dyDescent="0.3">
      <c r="A17" s="43"/>
      <c r="B17" s="45"/>
      <c r="C17" s="43" t="s">
        <v>9</v>
      </c>
      <c r="D17" s="47"/>
      <c r="E17" s="47"/>
      <c r="F17" s="47"/>
      <c r="G17" s="46">
        <f>G15+G16</f>
        <v>0</v>
      </c>
      <c r="H17" s="47"/>
      <c r="I17" s="19"/>
    </row>
    <row r="18" spans="1:254" s="6" customFormat="1" ht="15.75" x14ac:dyDescent="0.3">
      <c r="A18" s="43"/>
      <c r="B18" s="45"/>
      <c r="C18" s="43" t="s">
        <v>55</v>
      </c>
      <c r="D18" s="47"/>
      <c r="E18" s="47"/>
      <c r="F18" s="47"/>
      <c r="G18" s="46">
        <f>G17*18%</f>
        <v>0</v>
      </c>
      <c r="H18" s="47"/>
      <c r="I18" s="19"/>
    </row>
    <row r="19" spans="1:254" s="2" customFormat="1" ht="19.5" customHeight="1" x14ac:dyDescent="0.35">
      <c r="A19" s="48"/>
      <c r="B19" s="48"/>
      <c r="C19" s="49" t="s">
        <v>14</v>
      </c>
      <c r="D19" s="50"/>
      <c r="E19" s="50"/>
      <c r="F19" s="50"/>
      <c r="G19" s="46">
        <f>G17+G18</f>
        <v>0</v>
      </c>
      <c r="H19" s="51"/>
      <c r="I19" s="14"/>
      <c r="K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spans="1:254" s="2" customFormat="1" ht="19.5" customHeight="1" x14ac:dyDescent="0.35">
      <c r="A20" s="52"/>
      <c r="B20" s="52"/>
      <c r="C20" s="53"/>
      <c r="D20" s="17"/>
      <c r="E20" s="17"/>
      <c r="F20" s="17"/>
      <c r="G20" s="52"/>
      <c r="H20" s="52"/>
      <c r="I20" s="14"/>
      <c r="K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spans="1:254" s="2" customFormat="1" ht="19.5" customHeight="1" x14ac:dyDescent="0.35">
      <c r="A21" s="52"/>
      <c r="B21" s="52"/>
      <c r="C21" s="53"/>
      <c r="D21" s="17"/>
      <c r="E21" s="17"/>
      <c r="F21" s="17"/>
      <c r="G21" s="52"/>
      <c r="H21" s="52"/>
      <c r="I21" s="14"/>
      <c r="K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spans="1:254" s="1" customFormat="1" ht="19.5" customHeight="1" x14ac:dyDescent="0.35">
      <c r="A22" s="55"/>
      <c r="B22" s="55"/>
      <c r="C22" s="55"/>
      <c r="D22" s="54"/>
      <c r="E22" s="54"/>
      <c r="F22" s="54"/>
      <c r="G22" s="204"/>
      <c r="H22" s="204"/>
      <c r="I22" s="54"/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</row>
    <row r="23" spans="1:254" s="1" customFormat="1" ht="9.75" customHeight="1" x14ac:dyDescent="0.3">
      <c r="A23" s="54"/>
      <c r="B23" s="54"/>
      <c r="C23" s="56"/>
      <c r="D23" s="57"/>
      <c r="E23" s="57"/>
      <c r="F23" s="57"/>
      <c r="G23" s="57"/>
      <c r="H23" s="57"/>
      <c r="I23" s="56"/>
    </row>
    <row r="24" spans="1:254" s="1" customFormat="1" ht="18.75" customHeight="1" x14ac:dyDescent="0.25">
      <c r="A24" s="199"/>
      <c r="B24" s="199"/>
      <c r="C24" s="199"/>
      <c r="D24" s="199"/>
      <c r="E24" s="199"/>
      <c r="F24" s="199"/>
      <c r="G24" s="199"/>
      <c r="H24" s="199"/>
      <c r="I24" s="58"/>
      <c r="J24" s="12"/>
      <c r="K24" s="12"/>
      <c r="L24" s="12"/>
    </row>
  </sheetData>
  <mergeCells count="6">
    <mergeCell ref="G1:H2"/>
    <mergeCell ref="A24:H24"/>
    <mergeCell ref="A4:H4"/>
    <mergeCell ref="A5:H5"/>
    <mergeCell ref="A7:H7"/>
    <mergeCell ref="G22:H22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41"/>
  <sheetViews>
    <sheetView topLeftCell="A39" zoomScale="110" zoomScaleNormal="110" workbookViewId="0">
      <selection activeCell="O47" sqref="O47"/>
    </sheetView>
  </sheetViews>
  <sheetFormatPr defaultRowHeight="16.5" x14ac:dyDescent="0.3"/>
  <cols>
    <col min="1" max="1" width="3.85546875" style="183" customWidth="1"/>
    <col min="2" max="2" width="11.140625" style="183" customWidth="1"/>
    <col min="3" max="3" width="38" style="183" customWidth="1"/>
    <col min="4" max="4" width="7.7109375" style="183" customWidth="1"/>
    <col min="5" max="5" width="8.28515625" style="183" customWidth="1"/>
    <col min="6" max="6" width="10.5703125" style="183" customWidth="1"/>
    <col min="7" max="7" width="7.140625" style="183" customWidth="1"/>
    <col min="8" max="8" width="9.140625" style="183" customWidth="1"/>
    <col min="9" max="9" width="9.42578125" style="183" customWidth="1"/>
    <col min="10" max="10" width="10.28515625" style="183" customWidth="1"/>
    <col min="11" max="11" width="7" style="183" customWidth="1"/>
    <col min="12" max="12" width="9.42578125" style="183" customWidth="1"/>
    <col min="13" max="13" width="10.5703125" style="183" customWidth="1"/>
    <col min="14" max="16384" width="9.140625" style="64"/>
  </cols>
  <sheetData>
    <row r="1" spans="1:63" ht="15" customHeight="1" x14ac:dyDescent="0.3">
      <c r="A1" s="205" t="s">
        <v>89</v>
      </c>
      <c r="B1" s="205"/>
      <c r="C1" s="205"/>
      <c r="D1" s="205"/>
      <c r="E1" s="205"/>
      <c r="F1" s="205"/>
      <c r="G1" s="61"/>
      <c r="H1" s="61"/>
      <c r="I1" s="62"/>
      <c r="J1" s="62"/>
      <c r="K1" s="62"/>
      <c r="L1" s="62"/>
      <c r="M1" s="62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</row>
    <row r="2" spans="1:63" ht="14.25" customHeight="1" x14ac:dyDescent="0.3">
      <c r="A2" s="205"/>
      <c r="B2" s="205"/>
      <c r="C2" s="205"/>
      <c r="D2" s="205"/>
      <c r="E2" s="205"/>
      <c r="F2" s="205"/>
      <c r="G2" s="61"/>
      <c r="H2" s="61"/>
      <c r="I2" s="62"/>
      <c r="J2" s="62"/>
      <c r="K2" s="62"/>
      <c r="L2" s="62"/>
      <c r="M2" s="62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</row>
    <row r="3" spans="1:63" ht="15" customHeight="1" x14ac:dyDescent="0.3">
      <c r="A3" s="65" t="s">
        <v>0</v>
      </c>
      <c r="B3" s="65"/>
      <c r="C3" s="65"/>
      <c r="D3" s="65"/>
      <c r="E3" s="65"/>
      <c r="F3" s="65"/>
      <c r="G3" s="65"/>
      <c r="H3" s="65"/>
      <c r="I3" s="66"/>
      <c r="J3" s="66"/>
      <c r="K3" s="66"/>
      <c r="L3" s="66"/>
      <c r="M3" s="66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</row>
    <row r="4" spans="1:63" ht="15" customHeight="1" x14ac:dyDescent="0.3">
      <c r="A4" s="65"/>
      <c r="B4" s="65"/>
      <c r="C4" s="67" t="s">
        <v>1</v>
      </c>
      <c r="D4" s="65"/>
      <c r="E4" s="65"/>
      <c r="F4" s="65"/>
      <c r="G4" s="65"/>
      <c r="H4" s="65"/>
      <c r="I4" s="66"/>
      <c r="J4" s="66"/>
      <c r="K4" s="66"/>
      <c r="L4" s="66"/>
      <c r="M4" s="66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</row>
    <row r="5" spans="1:63" ht="12" customHeight="1" x14ac:dyDescent="0.3">
      <c r="A5" s="65"/>
      <c r="B5" s="65"/>
      <c r="C5" s="65"/>
      <c r="D5" s="65"/>
      <c r="E5" s="65"/>
      <c r="F5" s="65"/>
      <c r="G5" s="65"/>
      <c r="H5" s="65"/>
      <c r="I5" s="66"/>
      <c r="J5" s="66"/>
      <c r="K5" s="66"/>
      <c r="L5" s="66"/>
      <c r="M5" s="66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</row>
    <row r="6" spans="1:63" ht="12" customHeight="1" x14ac:dyDescent="0.3">
      <c r="A6" s="65"/>
      <c r="B6" s="65"/>
      <c r="C6" s="65"/>
      <c r="D6" s="65"/>
      <c r="E6" s="65"/>
      <c r="F6" s="65"/>
      <c r="G6" s="65"/>
      <c r="H6" s="65"/>
      <c r="I6" s="66"/>
      <c r="J6" s="66"/>
      <c r="K6" s="66"/>
      <c r="L6" s="66"/>
      <c r="M6" s="66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</row>
    <row r="7" spans="1:63" ht="18" customHeight="1" x14ac:dyDescent="0.4">
      <c r="A7" s="65"/>
      <c r="B7" s="65"/>
      <c r="C7" s="68" t="s">
        <v>58</v>
      </c>
      <c r="D7" s="65"/>
      <c r="E7" s="65"/>
      <c r="F7" s="65"/>
      <c r="G7" s="65"/>
      <c r="H7" s="65"/>
      <c r="I7" s="66"/>
      <c r="J7" s="66"/>
      <c r="K7" s="66"/>
      <c r="L7" s="66"/>
      <c r="M7" s="66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</row>
    <row r="8" spans="1:63" ht="16.5" customHeight="1" x14ac:dyDescent="0.3">
      <c r="A8" s="65"/>
      <c r="B8" s="65"/>
      <c r="C8" s="69" t="s">
        <v>42</v>
      </c>
      <c r="D8" s="65"/>
      <c r="E8" s="65"/>
      <c r="F8" s="65"/>
      <c r="G8" s="65"/>
      <c r="H8" s="65"/>
      <c r="I8" s="66"/>
      <c r="J8" s="66"/>
      <c r="K8" s="66"/>
      <c r="L8" s="66"/>
      <c r="M8" s="66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</row>
    <row r="9" spans="1:63" ht="12" customHeight="1" x14ac:dyDescent="0.3">
      <c r="A9" s="65"/>
      <c r="B9" s="65"/>
      <c r="C9" s="65" t="s">
        <v>2</v>
      </c>
      <c r="D9" s="65"/>
      <c r="E9" s="65"/>
      <c r="F9" s="65"/>
      <c r="G9" s="65"/>
      <c r="H9" s="65"/>
      <c r="I9" s="66"/>
      <c r="J9" s="66"/>
      <c r="K9" s="66"/>
      <c r="L9" s="66"/>
      <c r="M9" s="66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</row>
    <row r="10" spans="1:63" ht="15" customHeight="1" x14ac:dyDescent="0.3">
      <c r="A10" s="65"/>
      <c r="B10" s="65"/>
      <c r="C10" s="67" t="s">
        <v>3</v>
      </c>
      <c r="D10" s="65"/>
      <c r="E10" s="65"/>
      <c r="F10" s="65"/>
      <c r="G10" s="65"/>
      <c r="H10" s="65"/>
      <c r="I10" s="66"/>
      <c r="J10" s="66"/>
      <c r="K10" s="66"/>
      <c r="L10" s="66"/>
      <c r="M10" s="66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</row>
    <row r="11" spans="1:63" ht="15" customHeight="1" x14ac:dyDescent="0.3">
      <c r="A11" s="65"/>
      <c r="B11" s="65"/>
      <c r="C11" s="70"/>
      <c r="D11" s="65"/>
      <c r="E11" s="65"/>
      <c r="F11" s="65"/>
      <c r="G11" s="65"/>
      <c r="H11" s="65"/>
      <c r="I11" s="66"/>
      <c r="J11" s="66"/>
      <c r="K11" s="66"/>
      <c r="L11" s="66"/>
      <c r="M11" s="66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</row>
    <row r="12" spans="1:63" ht="15" customHeight="1" x14ac:dyDescent="0.3">
      <c r="A12" s="59"/>
      <c r="B12" s="71"/>
      <c r="C12" s="71"/>
      <c r="D12" s="72"/>
      <c r="E12" s="71"/>
      <c r="F12" s="72"/>
      <c r="G12" s="72"/>
      <c r="H12" s="72"/>
      <c r="I12" s="72"/>
      <c r="J12" s="72"/>
      <c r="K12" s="73" t="s">
        <v>4</v>
      </c>
      <c r="L12" s="74">
        <f>M54</f>
        <v>0</v>
      </c>
      <c r="M12" s="75" t="s">
        <v>5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</row>
    <row r="13" spans="1:63" s="63" customFormat="1" ht="15" customHeight="1" x14ac:dyDescent="0.3">
      <c r="A13" s="60"/>
      <c r="B13" s="71"/>
      <c r="C13" s="71"/>
      <c r="D13" s="72"/>
      <c r="E13" s="76"/>
      <c r="F13" s="77"/>
      <c r="G13" s="77"/>
      <c r="H13" s="72"/>
      <c r="I13" s="72"/>
      <c r="J13" s="72"/>
      <c r="K13" s="73" t="s">
        <v>6</v>
      </c>
      <c r="L13" s="74">
        <f>H50</f>
        <v>0</v>
      </c>
      <c r="M13" s="75" t="s">
        <v>5</v>
      </c>
    </row>
    <row r="14" spans="1:63" s="81" customFormat="1" ht="12" customHeight="1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78"/>
      <c r="L14" s="79"/>
      <c r="M14" s="75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</row>
    <row r="15" spans="1:63" s="81" customFormat="1" ht="16.5" customHeight="1" x14ac:dyDescent="0.3">
      <c r="A15" s="82"/>
      <c r="B15" s="83"/>
      <c r="C15" s="84" t="s">
        <v>7</v>
      </c>
      <c r="D15" s="85"/>
      <c r="E15" s="86" t="s">
        <v>38</v>
      </c>
      <c r="F15" s="87"/>
      <c r="G15" s="206" t="s">
        <v>91</v>
      </c>
      <c r="H15" s="207"/>
      <c r="I15" s="206" t="s">
        <v>92</v>
      </c>
      <c r="J15" s="207"/>
      <c r="K15" s="88" t="s">
        <v>8</v>
      </c>
      <c r="L15" s="89"/>
      <c r="M15" s="83" t="s">
        <v>9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</row>
    <row r="16" spans="1:63" s="81" customFormat="1" x14ac:dyDescent="0.3">
      <c r="A16" s="90" t="s">
        <v>10</v>
      </c>
      <c r="B16" s="91" t="s">
        <v>11</v>
      </c>
      <c r="C16" s="65" t="s">
        <v>12</v>
      </c>
      <c r="D16" s="91" t="s">
        <v>39</v>
      </c>
      <c r="E16" s="91" t="s">
        <v>13</v>
      </c>
      <c r="F16" s="76" t="s">
        <v>14</v>
      </c>
      <c r="G16" s="91" t="s">
        <v>40</v>
      </c>
      <c r="H16" s="76" t="s">
        <v>14</v>
      </c>
      <c r="I16" s="91" t="s">
        <v>40</v>
      </c>
      <c r="J16" s="76" t="s">
        <v>14</v>
      </c>
      <c r="K16" s="91" t="s">
        <v>40</v>
      </c>
      <c r="L16" s="76" t="s">
        <v>14</v>
      </c>
      <c r="M16" s="91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</row>
    <row r="17" spans="1:63" s="81" customFormat="1" x14ac:dyDescent="0.3">
      <c r="A17" s="92"/>
      <c r="B17" s="93"/>
      <c r="C17" s="94"/>
      <c r="D17" s="95"/>
      <c r="E17" s="93"/>
      <c r="F17" s="94"/>
      <c r="G17" s="93" t="s">
        <v>41</v>
      </c>
      <c r="H17" s="94"/>
      <c r="I17" s="93" t="s">
        <v>41</v>
      </c>
      <c r="J17" s="94"/>
      <c r="K17" s="93" t="s">
        <v>41</v>
      </c>
      <c r="L17" s="94"/>
      <c r="M17" s="93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</row>
    <row r="18" spans="1:63" s="81" customFormat="1" x14ac:dyDescent="0.3">
      <c r="A18" s="86" t="s">
        <v>15</v>
      </c>
      <c r="B18" s="96" t="s">
        <v>16</v>
      </c>
      <c r="C18" s="97" t="s">
        <v>17</v>
      </c>
      <c r="D18" s="86" t="s">
        <v>18</v>
      </c>
      <c r="E18" s="96" t="s">
        <v>19</v>
      </c>
      <c r="F18" s="98" t="s">
        <v>20</v>
      </c>
      <c r="G18" s="97" t="s">
        <v>21</v>
      </c>
      <c r="H18" s="86" t="s">
        <v>22</v>
      </c>
      <c r="I18" s="96" t="s">
        <v>23</v>
      </c>
      <c r="J18" s="97" t="s">
        <v>24</v>
      </c>
      <c r="K18" s="96" t="s">
        <v>25</v>
      </c>
      <c r="L18" s="86" t="s">
        <v>26</v>
      </c>
      <c r="M18" s="96" t="s">
        <v>27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</row>
    <row r="19" spans="1:63" s="100" customFormat="1" ht="31.5" x14ac:dyDescent="0.3">
      <c r="A19" s="99">
        <v>1</v>
      </c>
      <c r="B19" s="100" t="s">
        <v>63</v>
      </c>
      <c r="C19" s="101" t="s">
        <v>65</v>
      </c>
      <c r="D19" s="100" t="s">
        <v>64</v>
      </c>
      <c r="E19" s="102"/>
      <c r="F19" s="103">
        <v>48</v>
      </c>
      <c r="G19" s="104"/>
      <c r="H19" s="105"/>
      <c r="I19" s="106"/>
      <c r="J19" s="107"/>
      <c r="K19" s="104"/>
      <c r="L19" s="104"/>
      <c r="M19" s="106"/>
    </row>
    <row r="20" spans="1:63" s="100" customFormat="1" ht="15.75" x14ac:dyDescent="0.3">
      <c r="A20" s="108"/>
      <c r="B20" s="109"/>
      <c r="C20" s="108" t="s">
        <v>28</v>
      </c>
      <c r="D20" s="110" t="s">
        <v>29</v>
      </c>
      <c r="E20" s="111">
        <v>1.84</v>
      </c>
      <c r="F20" s="112">
        <f>F19*E20</f>
        <v>88.320000000000007</v>
      </c>
      <c r="G20" s="113"/>
      <c r="H20" s="113"/>
      <c r="I20" s="108"/>
      <c r="J20" s="110"/>
      <c r="K20" s="108"/>
      <c r="L20" s="110"/>
      <c r="M20" s="113"/>
    </row>
    <row r="21" spans="1:63" s="119" customFormat="1" ht="31.5" customHeight="1" x14ac:dyDescent="0.3">
      <c r="A21" s="99">
        <v>2</v>
      </c>
      <c r="B21" s="99" t="s">
        <v>67</v>
      </c>
      <c r="C21" s="101" t="s">
        <v>70</v>
      </c>
      <c r="D21" s="114" t="s">
        <v>68</v>
      </c>
      <c r="E21" s="99"/>
      <c r="F21" s="115">
        <v>0.48</v>
      </c>
      <c r="G21" s="106"/>
      <c r="H21" s="100"/>
      <c r="I21" s="116"/>
      <c r="J21" s="117"/>
      <c r="K21" s="116"/>
      <c r="L21" s="117"/>
      <c r="M21" s="118"/>
    </row>
    <row r="22" spans="1:63" s="119" customFormat="1" ht="15.75" x14ac:dyDescent="0.3">
      <c r="A22" s="99"/>
      <c r="B22" s="100"/>
      <c r="C22" s="99" t="s">
        <v>28</v>
      </c>
      <c r="D22" s="99" t="s">
        <v>29</v>
      </c>
      <c r="E22" s="102">
        <v>28.6</v>
      </c>
      <c r="F22" s="120">
        <f>F21*E22</f>
        <v>13.728</v>
      </c>
      <c r="G22" s="106"/>
      <c r="H22" s="121"/>
      <c r="I22" s="122"/>
      <c r="J22" s="123"/>
      <c r="K22" s="122"/>
      <c r="L22" s="123"/>
      <c r="M22" s="106"/>
    </row>
    <row r="23" spans="1:63" s="119" customFormat="1" ht="15.75" x14ac:dyDescent="0.3">
      <c r="A23" s="99"/>
      <c r="B23" s="100"/>
      <c r="C23" s="99" t="s">
        <v>30</v>
      </c>
      <c r="D23" s="100" t="s">
        <v>5</v>
      </c>
      <c r="E23" s="102">
        <v>0.41</v>
      </c>
      <c r="F23" s="120">
        <f>F21*E23</f>
        <v>0.19679999999999997</v>
      </c>
      <c r="G23" s="116"/>
      <c r="H23" s="123"/>
      <c r="I23" s="122"/>
      <c r="J23" s="123"/>
      <c r="K23" s="106"/>
      <c r="L23" s="121"/>
      <c r="M23" s="106"/>
    </row>
    <row r="24" spans="1:63" s="119" customFormat="1" ht="15.75" x14ac:dyDescent="0.3">
      <c r="A24" s="108"/>
      <c r="B24" s="110"/>
      <c r="C24" s="108" t="s">
        <v>69</v>
      </c>
      <c r="D24" s="110" t="s">
        <v>61</v>
      </c>
      <c r="E24" s="111">
        <v>0.23</v>
      </c>
      <c r="F24" s="112">
        <f>F21*E24</f>
        <v>0.1104</v>
      </c>
      <c r="G24" s="124"/>
      <c r="H24" s="125"/>
      <c r="I24" s="113"/>
      <c r="J24" s="126"/>
      <c r="K24" s="127"/>
      <c r="L24" s="125"/>
      <c r="M24" s="113"/>
    </row>
    <row r="25" spans="1:63" s="129" customFormat="1" ht="38.25" customHeight="1" x14ac:dyDescent="0.3">
      <c r="A25" s="99">
        <v>3</v>
      </c>
      <c r="B25" s="99" t="s">
        <v>71</v>
      </c>
      <c r="C25" s="101" t="s">
        <v>72</v>
      </c>
      <c r="D25" s="114" t="s">
        <v>33</v>
      </c>
      <c r="E25" s="102"/>
      <c r="F25" s="103">
        <v>1700</v>
      </c>
      <c r="G25" s="99"/>
      <c r="H25" s="114"/>
      <c r="I25" s="99"/>
      <c r="J25" s="114"/>
      <c r="K25" s="99"/>
      <c r="L25" s="114"/>
      <c r="M25" s="99"/>
      <c r="N25" s="128"/>
      <c r="O25" s="128"/>
    </row>
    <row r="26" spans="1:63" s="129" customFormat="1" ht="15.75" x14ac:dyDescent="0.3">
      <c r="A26" s="99"/>
      <c r="B26" s="99"/>
      <c r="C26" s="99" t="s">
        <v>28</v>
      </c>
      <c r="D26" s="99" t="s">
        <v>29</v>
      </c>
      <c r="E26" s="102">
        <v>0.13200000000000001</v>
      </c>
      <c r="F26" s="120">
        <f>F25*E26</f>
        <v>224.4</v>
      </c>
      <c r="G26" s="106"/>
      <c r="H26" s="121"/>
      <c r="I26" s="122"/>
      <c r="J26" s="123"/>
      <c r="K26" s="122"/>
      <c r="L26" s="123"/>
      <c r="M26" s="106"/>
      <c r="N26" s="128"/>
      <c r="O26" s="128"/>
    </row>
    <row r="27" spans="1:63" s="129" customFormat="1" ht="15.75" x14ac:dyDescent="0.3">
      <c r="A27" s="108"/>
      <c r="B27" s="110"/>
      <c r="C27" s="108" t="s">
        <v>30</v>
      </c>
      <c r="D27" s="110" t="s">
        <v>5</v>
      </c>
      <c r="E27" s="111">
        <v>1.9E-2</v>
      </c>
      <c r="F27" s="112">
        <f>F25*E27</f>
        <v>32.299999999999997</v>
      </c>
      <c r="G27" s="113"/>
      <c r="H27" s="113"/>
      <c r="I27" s="113"/>
      <c r="J27" s="126"/>
      <c r="K27" s="113"/>
      <c r="L27" s="126"/>
      <c r="M27" s="113"/>
      <c r="N27" s="128"/>
      <c r="O27" s="128"/>
    </row>
    <row r="28" spans="1:63" s="129" customFormat="1" ht="15.75" x14ac:dyDescent="0.3">
      <c r="A28" s="99">
        <v>4</v>
      </c>
      <c r="B28" s="100" t="s">
        <v>73</v>
      </c>
      <c r="C28" s="99" t="s">
        <v>74</v>
      </c>
      <c r="D28" s="114" t="s">
        <v>33</v>
      </c>
      <c r="E28" s="102"/>
      <c r="F28" s="103">
        <v>1500</v>
      </c>
      <c r="G28" s="106"/>
      <c r="H28" s="99"/>
      <c r="I28" s="99"/>
      <c r="J28" s="100"/>
      <c r="K28" s="99"/>
      <c r="L28" s="100"/>
      <c r="M28" s="99"/>
      <c r="N28" s="128"/>
      <c r="O28" s="128"/>
    </row>
    <row r="29" spans="1:63" s="129" customFormat="1" ht="15.75" x14ac:dyDescent="0.3">
      <c r="A29" s="99"/>
      <c r="B29" s="99"/>
      <c r="C29" s="99" t="s">
        <v>28</v>
      </c>
      <c r="D29" s="99" t="s">
        <v>29</v>
      </c>
      <c r="E29" s="102">
        <v>0.20499999999999999</v>
      </c>
      <c r="F29" s="120">
        <f>F28*E29</f>
        <v>307.5</v>
      </c>
      <c r="G29" s="106"/>
      <c r="H29" s="121"/>
      <c r="I29" s="122"/>
      <c r="J29" s="123"/>
      <c r="K29" s="122"/>
      <c r="L29" s="123"/>
      <c r="M29" s="106"/>
      <c r="N29" s="128"/>
      <c r="O29" s="128"/>
    </row>
    <row r="30" spans="1:63" s="129" customFormat="1" ht="15.75" x14ac:dyDescent="0.3">
      <c r="A30" s="108"/>
      <c r="B30" s="110"/>
      <c r="C30" s="108" t="s">
        <v>30</v>
      </c>
      <c r="D30" s="110" t="s">
        <v>5</v>
      </c>
      <c r="E30" s="111">
        <v>7.8E-2</v>
      </c>
      <c r="F30" s="112">
        <f>F28*E30</f>
        <v>117</v>
      </c>
      <c r="G30" s="113"/>
      <c r="H30" s="113"/>
      <c r="I30" s="113"/>
      <c r="J30" s="126"/>
      <c r="K30" s="113"/>
      <c r="L30" s="126"/>
      <c r="M30" s="113"/>
      <c r="N30" s="128"/>
      <c r="O30" s="128"/>
    </row>
    <row r="31" spans="1:63" s="132" customFormat="1" ht="31.5" x14ac:dyDescent="0.3">
      <c r="A31" s="99">
        <v>5</v>
      </c>
      <c r="B31" s="100" t="s">
        <v>75</v>
      </c>
      <c r="C31" s="101" t="s">
        <v>76</v>
      </c>
      <c r="D31" s="130" t="s">
        <v>64</v>
      </c>
      <c r="E31" s="102"/>
      <c r="F31" s="103">
        <v>348</v>
      </c>
      <c r="G31" s="106"/>
      <c r="H31" s="99"/>
      <c r="I31" s="99"/>
      <c r="J31" s="100"/>
      <c r="K31" s="99"/>
      <c r="L31" s="100"/>
      <c r="M31" s="99"/>
      <c r="N31" s="131"/>
      <c r="O31" s="131"/>
    </row>
    <row r="32" spans="1:63" s="132" customFormat="1" ht="15.75" x14ac:dyDescent="0.3">
      <c r="A32" s="108"/>
      <c r="B32" s="108"/>
      <c r="C32" s="108" t="s">
        <v>28</v>
      </c>
      <c r="D32" s="108" t="s">
        <v>29</v>
      </c>
      <c r="E32" s="111">
        <v>0.123</v>
      </c>
      <c r="F32" s="112">
        <f>F31*E32</f>
        <v>42.804000000000002</v>
      </c>
      <c r="G32" s="108"/>
      <c r="H32" s="110"/>
      <c r="I32" s="124"/>
      <c r="J32" s="133"/>
      <c r="K32" s="124"/>
      <c r="L32" s="133"/>
      <c r="M32" s="113"/>
      <c r="N32" s="131"/>
      <c r="O32" s="131"/>
    </row>
    <row r="33" spans="1:13" s="136" customFormat="1" ht="31.5" x14ac:dyDescent="0.25">
      <c r="A33" s="134">
        <v>6</v>
      </c>
      <c r="B33" s="135" t="s">
        <v>77</v>
      </c>
      <c r="C33" s="134" t="s">
        <v>78</v>
      </c>
      <c r="D33" s="136" t="s">
        <v>79</v>
      </c>
      <c r="E33" s="137"/>
      <c r="F33" s="138">
        <v>17</v>
      </c>
      <c r="G33" s="139"/>
      <c r="H33" s="140"/>
      <c r="I33" s="139"/>
      <c r="J33" s="140"/>
      <c r="K33" s="141"/>
      <c r="M33" s="134"/>
    </row>
    <row r="34" spans="1:13" s="100" customFormat="1" ht="15.75" x14ac:dyDescent="0.3">
      <c r="A34" s="99"/>
      <c r="B34" s="99"/>
      <c r="C34" s="99" t="s">
        <v>37</v>
      </c>
      <c r="D34" s="99" t="s">
        <v>29</v>
      </c>
      <c r="E34" s="102">
        <v>32.799999999999997</v>
      </c>
      <c r="F34" s="120">
        <f>F33*E34</f>
        <v>557.59999999999991</v>
      </c>
      <c r="G34" s="106"/>
      <c r="H34" s="121"/>
      <c r="I34" s="122"/>
      <c r="J34" s="123"/>
      <c r="K34" s="122"/>
      <c r="L34" s="123"/>
      <c r="M34" s="106"/>
    </row>
    <row r="35" spans="1:13" s="100" customFormat="1" ht="15.75" x14ac:dyDescent="0.3">
      <c r="A35" s="99"/>
      <c r="C35" s="99" t="s">
        <v>60</v>
      </c>
      <c r="D35" s="100" t="s">
        <v>5</v>
      </c>
      <c r="E35" s="102">
        <v>2.63</v>
      </c>
      <c r="F35" s="120">
        <f>F33*E35</f>
        <v>44.71</v>
      </c>
      <c r="G35" s="116"/>
      <c r="H35" s="123"/>
      <c r="I35" s="106"/>
      <c r="J35" s="121"/>
      <c r="K35" s="106"/>
      <c r="L35" s="121"/>
      <c r="M35" s="106"/>
    </row>
    <row r="36" spans="1:13" s="100" customFormat="1" ht="15.75" x14ac:dyDescent="0.3">
      <c r="A36" s="99"/>
      <c r="B36" s="142"/>
      <c r="C36" s="99" t="s">
        <v>80</v>
      </c>
      <c r="D36" s="100" t="s">
        <v>33</v>
      </c>
      <c r="E36" s="102">
        <v>256</v>
      </c>
      <c r="F36" s="120">
        <f>F33*E36</f>
        <v>4352</v>
      </c>
      <c r="G36" s="116"/>
      <c r="H36" s="123"/>
      <c r="I36" s="106"/>
      <c r="J36" s="121"/>
      <c r="K36" s="122"/>
      <c r="L36" s="123"/>
      <c r="M36" s="106"/>
    </row>
    <row r="37" spans="1:13" s="100" customFormat="1" ht="15.75" x14ac:dyDescent="0.3">
      <c r="A37" s="99"/>
      <c r="B37" s="142"/>
      <c r="C37" s="99" t="s">
        <v>81</v>
      </c>
      <c r="D37" s="100" t="s">
        <v>31</v>
      </c>
      <c r="E37" s="102">
        <v>40</v>
      </c>
      <c r="F37" s="120">
        <f>F33*E37</f>
        <v>680</v>
      </c>
      <c r="G37" s="116"/>
      <c r="H37" s="123"/>
      <c r="I37" s="106"/>
      <c r="J37" s="121"/>
      <c r="K37" s="122"/>
      <c r="L37" s="123"/>
      <c r="M37" s="106"/>
    </row>
    <row r="38" spans="1:13" s="100" customFormat="1" ht="15.75" x14ac:dyDescent="0.3">
      <c r="A38" s="108"/>
      <c r="B38" s="110"/>
      <c r="C38" s="108" t="s">
        <v>82</v>
      </c>
      <c r="D38" s="110" t="s">
        <v>5</v>
      </c>
      <c r="E38" s="111">
        <v>2.06</v>
      </c>
      <c r="F38" s="112">
        <f>F33*E38</f>
        <v>35.020000000000003</v>
      </c>
      <c r="G38" s="124"/>
      <c r="H38" s="125"/>
      <c r="I38" s="113"/>
      <c r="J38" s="126"/>
      <c r="K38" s="127"/>
      <c r="L38" s="125"/>
      <c r="M38" s="113"/>
    </row>
    <row r="39" spans="1:13" s="114" customFormat="1" ht="15.75" x14ac:dyDescent="0.3">
      <c r="A39" s="99">
        <v>7</v>
      </c>
      <c r="B39" s="143" t="s">
        <v>83</v>
      </c>
      <c r="C39" s="99" t="s">
        <v>84</v>
      </c>
      <c r="D39" s="100" t="s">
        <v>33</v>
      </c>
      <c r="E39" s="102"/>
      <c r="F39" s="103">
        <v>1500</v>
      </c>
      <c r="G39" s="116"/>
      <c r="H39" s="117"/>
      <c r="I39" s="106"/>
      <c r="J39" s="100"/>
      <c r="K39" s="116"/>
      <c r="L39" s="117"/>
      <c r="M39" s="118"/>
    </row>
    <row r="40" spans="1:13" s="114" customFormat="1" ht="15.75" x14ac:dyDescent="0.3">
      <c r="A40" s="99"/>
      <c r="C40" s="99" t="s">
        <v>37</v>
      </c>
      <c r="D40" s="99" t="s">
        <v>29</v>
      </c>
      <c r="E40" s="144">
        <f>(0.07*35+14.3)/100</f>
        <v>0.16750000000000001</v>
      </c>
      <c r="F40" s="120">
        <f>F39*E40</f>
        <v>251.25000000000003</v>
      </c>
      <c r="G40" s="106"/>
      <c r="H40" s="121"/>
      <c r="I40" s="122"/>
      <c r="J40" s="123"/>
      <c r="K40" s="122"/>
      <c r="L40" s="123"/>
      <c r="M40" s="106"/>
    </row>
    <row r="41" spans="1:13" s="114" customFormat="1" ht="15.75" x14ac:dyDescent="0.3">
      <c r="A41" s="99"/>
      <c r="B41" s="100"/>
      <c r="C41" s="99" t="s">
        <v>60</v>
      </c>
      <c r="D41" s="100" t="s">
        <v>5</v>
      </c>
      <c r="E41" s="144">
        <f>(0.05*35+0.74)/100</f>
        <v>2.4900000000000002E-2</v>
      </c>
      <c r="F41" s="120">
        <f>F39*E41</f>
        <v>37.35</v>
      </c>
      <c r="G41" s="116"/>
      <c r="H41" s="123"/>
      <c r="I41" s="106"/>
      <c r="J41" s="121"/>
      <c r="K41" s="106"/>
      <c r="L41" s="121"/>
      <c r="M41" s="106"/>
    </row>
    <row r="42" spans="1:13" s="150" customFormat="1" ht="15.75" x14ac:dyDescent="0.25">
      <c r="A42" s="134"/>
      <c r="B42" s="145"/>
      <c r="C42" s="134" t="s">
        <v>88</v>
      </c>
      <c r="D42" s="136" t="s">
        <v>59</v>
      </c>
      <c r="E42" s="137">
        <f>(0.105*35+1.58)/100</f>
        <v>5.2549999999999999E-2</v>
      </c>
      <c r="F42" s="146">
        <f>F39*E42</f>
        <v>78.825000000000003</v>
      </c>
      <c r="G42" s="139"/>
      <c r="H42" s="147"/>
      <c r="I42" s="141"/>
      <c r="J42" s="148"/>
      <c r="K42" s="149"/>
      <c r="L42" s="147"/>
      <c r="M42" s="141"/>
    </row>
    <row r="43" spans="1:13" s="114" customFormat="1" ht="15.75" x14ac:dyDescent="0.3">
      <c r="A43" s="108"/>
      <c r="B43" s="110"/>
      <c r="C43" s="108" t="s">
        <v>32</v>
      </c>
      <c r="D43" s="110" t="s">
        <v>5</v>
      </c>
      <c r="E43" s="111">
        <f>6.4/100</f>
        <v>6.4000000000000001E-2</v>
      </c>
      <c r="F43" s="112">
        <f>F39*E43</f>
        <v>96</v>
      </c>
      <c r="G43" s="124"/>
      <c r="H43" s="125"/>
      <c r="I43" s="113"/>
      <c r="J43" s="126"/>
      <c r="K43" s="127"/>
      <c r="L43" s="125"/>
      <c r="M43" s="113"/>
    </row>
    <row r="44" spans="1:13" s="151" customFormat="1" ht="66" customHeight="1" x14ac:dyDescent="0.25">
      <c r="A44" s="134">
        <v>8</v>
      </c>
      <c r="B44" s="134" t="s">
        <v>62</v>
      </c>
      <c r="C44" s="134" t="s">
        <v>85</v>
      </c>
      <c r="D44" s="136" t="s">
        <v>33</v>
      </c>
      <c r="E44" s="137"/>
      <c r="F44" s="138">
        <f>348*0.4</f>
        <v>139.20000000000002</v>
      </c>
      <c r="G44" s="139"/>
      <c r="H44" s="140"/>
      <c r="I44" s="141"/>
      <c r="J44" s="136"/>
      <c r="K44" s="139"/>
      <c r="L44" s="140"/>
      <c r="M44" s="141"/>
    </row>
    <row r="45" spans="1:13" s="152" customFormat="1" ht="15.75" x14ac:dyDescent="0.3">
      <c r="A45" s="99"/>
      <c r="C45" s="99" t="s">
        <v>28</v>
      </c>
      <c r="D45" s="99" t="s">
        <v>29</v>
      </c>
      <c r="E45" s="102">
        <v>0.83</v>
      </c>
      <c r="F45" s="120">
        <f>F44*E45</f>
        <v>115.53600000000002</v>
      </c>
      <c r="G45" s="106"/>
      <c r="H45" s="121"/>
      <c r="I45" s="122"/>
      <c r="J45" s="123"/>
      <c r="K45" s="122"/>
      <c r="L45" s="123"/>
      <c r="M45" s="106"/>
    </row>
    <row r="46" spans="1:13" s="100" customFormat="1" ht="15.75" x14ac:dyDescent="0.3">
      <c r="A46" s="99"/>
      <c r="C46" s="99" t="s">
        <v>30</v>
      </c>
      <c r="D46" s="100" t="s">
        <v>5</v>
      </c>
      <c r="E46" s="102">
        <v>4.1000000000000003E-3</v>
      </c>
      <c r="F46" s="120">
        <f>F44*E46</f>
        <v>0.57072000000000012</v>
      </c>
      <c r="G46" s="116"/>
      <c r="H46" s="123"/>
      <c r="I46" s="106"/>
      <c r="J46" s="121"/>
      <c r="K46" s="106"/>
      <c r="L46" s="121"/>
      <c r="M46" s="106"/>
    </row>
    <row r="47" spans="1:13" s="152" customFormat="1" ht="15.75" x14ac:dyDescent="0.3">
      <c r="A47" s="99"/>
      <c r="B47" s="100"/>
      <c r="C47" s="99" t="s">
        <v>66</v>
      </c>
      <c r="D47" s="100" t="s">
        <v>33</v>
      </c>
      <c r="E47" s="102">
        <v>1.02</v>
      </c>
      <c r="F47" s="120">
        <f>F44*E47</f>
        <v>141.98400000000001</v>
      </c>
      <c r="G47" s="116"/>
      <c r="H47" s="123"/>
      <c r="I47" s="106"/>
      <c r="J47" s="121"/>
      <c r="K47" s="122"/>
      <c r="L47" s="123"/>
      <c r="M47" s="106"/>
    </row>
    <row r="48" spans="1:13" s="152" customFormat="1" ht="15.75" x14ac:dyDescent="0.3">
      <c r="A48" s="108"/>
      <c r="B48" s="110"/>
      <c r="C48" s="108" t="s">
        <v>32</v>
      </c>
      <c r="D48" s="110" t="s">
        <v>5</v>
      </c>
      <c r="E48" s="111">
        <v>7.8E-2</v>
      </c>
      <c r="F48" s="112">
        <f>F44*E48</f>
        <v>10.857600000000001</v>
      </c>
      <c r="G48" s="124"/>
      <c r="H48" s="125"/>
      <c r="I48" s="113"/>
      <c r="J48" s="126"/>
      <c r="K48" s="127"/>
      <c r="L48" s="125"/>
      <c r="M48" s="113"/>
    </row>
    <row r="49" spans="1:13" s="162" customFormat="1" ht="31.5" x14ac:dyDescent="0.25">
      <c r="A49" s="153">
        <v>9</v>
      </c>
      <c r="B49" s="154" t="s">
        <v>86</v>
      </c>
      <c r="C49" s="153" t="s">
        <v>87</v>
      </c>
      <c r="D49" s="155" t="s">
        <v>61</v>
      </c>
      <c r="E49" s="156"/>
      <c r="F49" s="157">
        <v>150</v>
      </c>
      <c r="G49" s="153"/>
      <c r="H49" s="155"/>
      <c r="I49" s="158"/>
      <c r="J49" s="159"/>
      <c r="K49" s="160"/>
      <c r="L49" s="155"/>
      <c r="M49" s="161"/>
    </row>
    <row r="50" spans="1:13" s="165" customFormat="1" ht="16.5" customHeight="1" x14ac:dyDescent="0.3">
      <c r="A50" s="163"/>
      <c r="B50" s="163"/>
      <c r="C50" s="163" t="s">
        <v>34</v>
      </c>
      <c r="D50" s="163"/>
      <c r="E50" s="163"/>
      <c r="F50" s="163"/>
      <c r="G50" s="163"/>
      <c r="H50" s="164"/>
      <c r="I50" s="164"/>
      <c r="J50" s="164"/>
      <c r="K50" s="164"/>
      <c r="L50" s="164"/>
      <c r="M50" s="164"/>
    </row>
    <row r="51" spans="1:13" s="172" customFormat="1" x14ac:dyDescent="0.3">
      <c r="A51" s="166"/>
      <c r="B51" s="166"/>
      <c r="C51" s="167" t="s">
        <v>35</v>
      </c>
      <c r="D51" s="168"/>
      <c r="E51" s="169"/>
      <c r="F51" s="169"/>
      <c r="G51" s="170"/>
      <c r="H51" s="171"/>
      <c r="I51" s="171"/>
      <c r="J51" s="171"/>
      <c r="K51" s="171"/>
      <c r="L51" s="171"/>
      <c r="M51" s="171"/>
    </row>
    <row r="52" spans="1:13" s="165" customFormat="1" ht="16.5" customHeight="1" x14ac:dyDescent="0.3">
      <c r="A52" s="163"/>
      <c r="B52" s="163"/>
      <c r="C52" s="163" t="s">
        <v>34</v>
      </c>
      <c r="D52" s="163"/>
      <c r="E52" s="163"/>
      <c r="F52" s="163"/>
      <c r="G52" s="163"/>
      <c r="H52" s="164"/>
      <c r="I52" s="164"/>
      <c r="J52" s="173"/>
      <c r="K52" s="164"/>
      <c r="L52" s="164"/>
      <c r="M52" s="174"/>
    </row>
    <row r="53" spans="1:13" s="172" customFormat="1" x14ac:dyDescent="0.3">
      <c r="A53" s="166"/>
      <c r="B53" s="166"/>
      <c r="C53" s="167" t="s">
        <v>36</v>
      </c>
      <c r="D53" s="168"/>
      <c r="E53" s="169"/>
      <c r="F53" s="169"/>
      <c r="G53" s="170"/>
      <c r="H53" s="171"/>
      <c r="I53" s="171"/>
      <c r="J53" s="171"/>
      <c r="K53" s="171"/>
      <c r="L53" s="171"/>
      <c r="M53" s="171"/>
    </row>
    <row r="54" spans="1:13" s="182" customFormat="1" ht="15.75" x14ac:dyDescent="0.3">
      <c r="A54" s="175"/>
      <c r="B54" s="175"/>
      <c r="C54" s="176" t="s">
        <v>14</v>
      </c>
      <c r="D54" s="176"/>
      <c r="E54" s="177"/>
      <c r="F54" s="178"/>
      <c r="G54" s="179"/>
      <c r="H54" s="180"/>
      <c r="I54" s="180"/>
      <c r="J54" s="181"/>
      <c r="K54" s="180"/>
      <c r="L54" s="180"/>
      <c r="M54" s="181"/>
    </row>
    <row r="56" spans="1:13" s="185" customFormat="1" ht="11.25" customHeight="1" x14ac:dyDescent="0.3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</row>
    <row r="57" spans="1:13" s="185" customFormat="1" ht="11.25" customHeight="1" x14ac:dyDescent="0.3">
      <c r="A57" s="184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</row>
    <row r="58" spans="1:13" s="165" customFormat="1" ht="15.75" x14ac:dyDescent="0.3">
      <c r="A58" s="186"/>
      <c r="B58" s="187"/>
      <c r="C58" s="186"/>
      <c r="D58" s="186"/>
      <c r="E58" s="188"/>
      <c r="F58" s="188"/>
      <c r="G58" s="189"/>
      <c r="H58" s="186"/>
      <c r="I58" s="190"/>
      <c r="J58" s="186"/>
      <c r="K58" s="190"/>
      <c r="L58" s="186"/>
      <c r="M58" s="191"/>
    </row>
    <row r="59" spans="1:13" s="165" customFormat="1" ht="15.75" x14ac:dyDescent="0.3">
      <c r="A59" s="186"/>
      <c r="B59" s="186"/>
      <c r="C59" s="186"/>
      <c r="D59" s="186"/>
      <c r="E59" s="188"/>
      <c r="F59" s="188"/>
      <c r="G59" s="189"/>
      <c r="H59" s="190"/>
      <c r="I59" s="190"/>
      <c r="J59" s="190"/>
      <c r="K59" s="190"/>
      <c r="L59" s="190"/>
      <c r="M59" s="190"/>
    </row>
    <row r="60" spans="1:13" s="165" customFormat="1" ht="15.75" x14ac:dyDescent="0.3">
      <c r="A60" s="186"/>
      <c r="B60" s="187"/>
      <c r="C60" s="186"/>
      <c r="D60" s="186"/>
      <c r="E60" s="188"/>
      <c r="F60" s="188"/>
      <c r="G60" s="189"/>
      <c r="H60" s="186"/>
      <c r="I60" s="190"/>
      <c r="J60" s="186"/>
      <c r="K60" s="190"/>
      <c r="L60" s="186"/>
      <c r="M60" s="191"/>
    </row>
    <row r="61" spans="1:13" s="165" customFormat="1" ht="15.75" x14ac:dyDescent="0.3">
      <c r="A61" s="186"/>
      <c r="B61" s="186"/>
      <c r="C61" s="186"/>
      <c r="D61" s="186"/>
      <c r="E61" s="188"/>
      <c r="F61" s="188"/>
      <c r="G61" s="189"/>
      <c r="H61" s="190"/>
      <c r="I61" s="190"/>
      <c r="J61" s="190"/>
      <c r="K61" s="190"/>
      <c r="L61" s="190"/>
      <c r="M61" s="190"/>
    </row>
    <row r="62" spans="1:13" s="165" customFormat="1" ht="15.75" x14ac:dyDescent="0.3">
      <c r="A62" s="186"/>
      <c r="B62" s="187"/>
      <c r="C62" s="186"/>
      <c r="D62" s="186"/>
      <c r="E62" s="188"/>
      <c r="F62" s="188"/>
      <c r="G62" s="189"/>
      <c r="H62" s="186"/>
      <c r="I62" s="190"/>
      <c r="J62" s="186"/>
      <c r="K62" s="190"/>
      <c r="L62" s="186"/>
      <c r="M62" s="191"/>
    </row>
    <row r="63" spans="1:13" s="165" customFormat="1" ht="15.75" x14ac:dyDescent="0.3">
      <c r="A63" s="186"/>
      <c r="B63" s="186"/>
      <c r="C63" s="186"/>
      <c r="D63" s="186"/>
      <c r="E63" s="188"/>
      <c r="F63" s="188"/>
      <c r="G63" s="189"/>
      <c r="H63" s="190"/>
      <c r="I63" s="190"/>
      <c r="J63" s="190"/>
      <c r="K63" s="190"/>
      <c r="L63" s="190"/>
      <c r="M63" s="190"/>
    </row>
    <row r="64" spans="1:13" s="165" customFormat="1" ht="15.75" x14ac:dyDescent="0.3">
      <c r="A64" s="186"/>
      <c r="B64" s="187"/>
      <c r="C64" s="186"/>
      <c r="D64" s="186"/>
      <c r="E64" s="188"/>
      <c r="F64" s="188"/>
      <c r="G64" s="189"/>
      <c r="H64" s="186"/>
      <c r="I64" s="190"/>
      <c r="J64" s="186"/>
      <c r="K64" s="190"/>
      <c r="L64" s="186"/>
      <c r="M64" s="191"/>
    </row>
    <row r="65" spans="1:13" s="165" customFormat="1" ht="15.75" x14ac:dyDescent="0.3">
      <c r="A65" s="186"/>
      <c r="B65" s="186"/>
      <c r="C65" s="186"/>
      <c r="D65" s="186"/>
      <c r="E65" s="188"/>
      <c r="F65" s="188"/>
      <c r="G65" s="189"/>
      <c r="H65" s="190"/>
      <c r="I65" s="190"/>
      <c r="J65" s="190"/>
      <c r="K65" s="190"/>
      <c r="L65" s="190"/>
      <c r="M65" s="190"/>
    </row>
    <row r="66" spans="1:13" s="165" customFormat="1" ht="15.75" x14ac:dyDescent="0.3">
      <c r="A66" s="186"/>
      <c r="B66" s="187"/>
      <c r="C66" s="186"/>
      <c r="D66" s="186"/>
      <c r="E66" s="188"/>
      <c r="F66" s="188"/>
      <c r="G66" s="189"/>
      <c r="H66" s="186"/>
      <c r="I66" s="190"/>
      <c r="J66" s="186"/>
      <c r="K66" s="190"/>
      <c r="L66" s="186"/>
      <c r="M66" s="191"/>
    </row>
    <row r="67" spans="1:13" s="165" customFormat="1" ht="15.75" x14ac:dyDescent="0.3">
      <c r="A67" s="186"/>
      <c r="B67" s="186"/>
      <c r="C67" s="186"/>
      <c r="D67" s="186"/>
      <c r="E67" s="188"/>
      <c r="F67" s="188"/>
      <c r="G67" s="189"/>
      <c r="H67" s="190"/>
      <c r="I67" s="190"/>
      <c r="J67" s="190"/>
      <c r="K67" s="190"/>
      <c r="L67" s="190"/>
      <c r="M67" s="190"/>
    </row>
    <row r="68" spans="1:13" s="165" customFormat="1" ht="15.75" x14ac:dyDescent="0.3">
      <c r="A68" s="186"/>
      <c r="B68" s="187"/>
      <c r="C68" s="186"/>
      <c r="D68" s="186"/>
      <c r="E68" s="188"/>
      <c r="F68" s="188"/>
      <c r="G68" s="189"/>
      <c r="H68" s="191"/>
      <c r="I68" s="189"/>
      <c r="J68" s="186"/>
      <c r="K68" s="190"/>
      <c r="L68" s="190"/>
      <c r="M68" s="192"/>
    </row>
    <row r="69" spans="1:13" s="165" customFormat="1" ht="15.75" x14ac:dyDescent="0.3">
      <c r="A69" s="186"/>
      <c r="B69" s="186"/>
      <c r="C69" s="186"/>
      <c r="D69" s="186"/>
      <c r="E69" s="188"/>
      <c r="F69" s="188"/>
      <c r="G69" s="189"/>
      <c r="H69" s="190"/>
      <c r="I69" s="190"/>
      <c r="J69" s="190"/>
      <c r="K69" s="190"/>
      <c r="L69" s="190"/>
      <c r="M69" s="190"/>
    </row>
    <row r="70" spans="1:13" s="165" customFormat="1" ht="15.75" x14ac:dyDescent="0.3">
      <c r="A70" s="186"/>
      <c r="B70" s="187"/>
      <c r="C70" s="193"/>
      <c r="D70" s="186"/>
      <c r="E70" s="188"/>
      <c r="F70" s="188"/>
      <c r="G70" s="189"/>
      <c r="H70" s="186"/>
      <c r="I70" s="190"/>
      <c r="J70" s="186"/>
      <c r="K70" s="190"/>
      <c r="L70" s="186"/>
      <c r="M70" s="191"/>
    </row>
    <row r="71" spans="1:13" s="165" customFormat="1" ht="15.75" x14ac:dyDescent="0.3">
      <c r="A71" s="186"/>
      <c r="B71" s="186"/>
      <c r="C71" s="186"/>
      <c r="D71" s="186"/>
      <c r="E71" s="188"/>
      <c r="F71" s="188"/>
      <c r="G71" s="189"/>
      <c r="H71" s="190"/>
      <c r="I71" s="190"/>
      <c r="J71" s="190"/>
      <c r="K71" s="190"/>
      <c r="L71" s="190"/>
      <c r="M71" s="190"/>
    </row>
    <row r="72" spans="1:13" s="195" customFormat="1" x14ac:dyDescent="0.3">
      <c r="A72" s="194"/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</row>
    <row r="73" spans="1:13" s="165" customFormat="1" ht="15.75" x14ac:dyDescent="0.3">
      <c r="A73" s="186"/>
      <c r="B73" s="187"/>
      <c r="C73" s="193"/>
      <c r="D73" s="186"/>
      <c r="E73" s="188"/>
      <c r="F73" s="188"/>
      <c r="G73" s="189"/>
      <c r="H73" s="186"/>
      <c r="I73" s="190"/>
      <c r="J73" s="186"/>
      <c r="K73" s="190"/>
      <c r="L73" s="186"/>
      <c r="M73" s="191"/>
    </row>
    <row r="74" spans="1:13" s="165" customFormat="1" ht="15.75" x14ac:dyDescent="0.3">
      <c r="A74" s="186"/>
      <c r="B74" s="186"/>
      <c r="C74" s="186"/>
      <c r="D74" s="186"/>
      <c r="E74" s="188"/>
      <c r="F74" s="188"/>
      <c r="G74" s="189"/>
      <c r="H74" s="190"/>
      <c r="I74" s="190"/>
      <c r="J74" s="190"/>
      <c r="K74" s="190"/>
      <c r="L74" s="190"/>
      <c r="M74" s="190"/>
    </row>
    <row r="75" spans="1:13" s="165" customFormat="1" ht="15.75" x14ac:dyDescent="0.3">
      <c r="A75" s="186"/>
      <c r="B75" s="187"/>
      <c r="C75" s="193"/>
      <c r="D75" s="186"/>
      <c r="E75" s="188"/>
      <c r="F75" s="188"/>
      <c r="G75" s="189"/>
      <c r="H75" s="186"/>
      <c r="I75" s="190"/>
      <c r="J75" s="186"/>
      <c r="K75" s="190"/>
      <c r="L75" s="186"/>
      <c r="M75" s="191"/>
    </row>
    <row r="76" spans="1:13" s="165" customFormat="1" ht="15.75" x14ac:dyDescent="0.3">
      <c r="A76" s="186"/>
      <c r="B76" s="186"/>
      <c r="C76" s="186"/>
      <c r="D76" s="186"/>
      <c r="E76" s="188"/>
      <c r="F76" s="188"/>
      <c r="G76" s="189"/>
      <c r="H76" s="190"/>
      <c r="I76" s="190"/>
      <c r="J76" s="190"/>
      <c r="K76" s="190"/>
      <c r="L76" s="190"/>
      <c r="M76" s="190"/>
    </row>
    <row r="77" spans="1:13" s="165" customFormat="1" ht="15.75" x14ac:dyDescent="0.3">
      <c r="A77" s="186"/>
      <c r="B77" s="186"/>
      <c r="C77" s="193"/>
      <c r="D77" s="186"/>
      <c r="E77" s="188"/>
      <c r="F77" s="188"/>
      <c r="G77" s="189"/>
      <c r="H77" s="186"/>
      <c r="I77" s="190"/>
      <c r="J77" s="186"/>
      <c r="K77" s="190"/>
      <c r="L77" s="186"/>
      <c r="M77" s="191"/>
    </row>
    <row r="78" spans="1:13" s="165" customFormat="1" ht="15.75" x14ac:dyDescent="0.3">
      <c r="A78" s="186"/>
      <c r="B78" s="186"/>
      <c r="C78" s="186"/>
      <c r="D78" s="186"/>
      <c r="E78" s="188"/>
      <c r="F78" s="188"/>
      <c r="G78" s="189"/>
      <c r="H78" s="190"/>
      <c r="I78" s="190"/>
      <c r="J78" s="190"/>
      <c r="K78" s="190"/>
      <c r="L78" s="190"/>
      <c r="M78" s="190"/>
    </row>
    <row r="79" spans="1:13" s="165" customFormat="1" ht="15.75" x14ac:dyDescent="0.3">
      <c r="A79" s="186"/>
      <c r="B79" s="187"/>
      <c r="C79" s="193"/>
      <c r="D79" s="186"/>
      <c r="E79" s="188"/>
      <c r="F79" s="188"/>
      <c r="G79" s="189"/>
      <c r="H79" s="186"/>
      <c r="I79" s="190"/>
      <c r="J79" s="186"/>
      <c r="K79" s="190"/>
      <c r="L79" s="186"/>
      <c r="M79" s="191"/>
    </row>
    <row r="80" spans="1:13" s="165" customFormat="1" ht="15.75" x14ac:dyDescent="0.3">
      <c r="A80" s="186"/>
      <c r="B80" s="186"/>
      <c r="C80" s="186"/>
      <c r="D80" s="186"/>
      <c r="E80" s="188"/>
      <c r="F80" s="188"/>
      <c r="G80" s="189"/>
      <c r="H80" s="190"/>
      <c r="I80" s="190"/>
      <c r="J80" s="190"/>
      <c r="K80" s="190"/>
      <c r="L80" s="190"/>
      <c r="M80" s="190"/>
    </row>
    <row r="81" spans="1:13" s="165" customFormat="1" ht="15.75" x14ac:dyDescent="0.3">
      <c r="A81" s="186"/>
      <c r="B81" s="186"/>
      <c r="C81" s="193"/>
      <c r="D81" s="186"/>
      <c r="E81" s="188"/>
      <c r="F81" s="188"/>
      <c r="G81" s="189"/>
      <c r="H81" s="186"/>
      <c r="I81" s="190"/>
      <c r="J81" s="186"/>
      <c r="K81" s="190"/>
      <c r="L81" s="186"/>
      <c r="M81" s="191"/>
    </row>
    <row r="82" spans="1:13" s="165" customFormat="1" ht="15.75" x14ac:dyDescent="0.3">
      <c r="A82" s="186"/>
      <c r="B82" s="186"/>
      <c r="C82" s="186"/>
      <c r="D82" s="186"/>
      <c r="E82" s="188"/>
      <c r="F82" s="188"/>
      <c r="G82" s="189"/>
      <c r="H82" s="190"/>
      <c r="I82" s="190"/>
      <c r="J82" s="190"/>
      <c r="K82" s="190"/>
      <c r="L82" s="190"/>
      <c r="M82" s="190"/>
    </row>
    <row r="83" spans="1:13" s="165" customFormat="1" ht="15.75" x14ac:dyDescent="0.3">
      <c r="A83" s="186"/>
      <c r="B83" s="186"/>
      <c r="C83" s="193"/>
      <c r="D83" s="186"/>
      <c r="E83" s="188"/>
      <c r="F83" s="188"/>
      <c r="G83" s="189"/>
      <c r="H83" s="186"/>
      <c r="I83" s="190"/>
      <c r="J83" s="186"/>
      <c r="K83" s="190"/>
      <c r="L83" s="186"/>
      <c r="M83" s="191"/>
    </row>
    <row r="84" spans="1:13" s="165" customFormat="1" ht="15.75" x14ac:dyDescent="0.3">
      <c r="A84" s="186"/>
      <c r="B84" s="186"/>
      <c r="C84" s="186"/>
      <c r="D84" s="186"/>
      <c r="E84" s="188"/>
      <c r="F84" s="188"/>
      <c r="G84" s="189"/>
      <c r="H84" s="190"/>
      <c r="I84" s="190"/>
      <c r="J84" s="190"/>
      <c r="K84" s="190"/>
      <c r="L84" s="190"/>
      <c r="M84" s="190"/>
    </row>
    <row r="85" spans="1:13" s="165" customFormat="1" ht="15.75" x14ac:dyDescent="0.3">
      <c r="A85" s="186"/>
      <c r="B85" s="186"/>
      <c r="C85" s="193"/>
      <c r="D85" s="186"/>
      <c r="E85" s="188"/>
      <c r="F85" s="188"/>
      <c r="G85" s="189"/>
      <c r="H85" s="186"/>
      <c r="I85" s="190"/>
      <c r="J85" s="186"/>
      <c r="K85" s="190"/>
      <c r="L85" s="186"/>
      <c r="M85" s="191"/>
    </row>
    <row r="86" spans="1:13" s="165" customFormat="1" ht="15.75" x14ac:dyDescent="0.3">
      <c r="A86" s="186"/>
      <c r="B86" s="186"/>
      <c r="C86" s="186"/>
      <c r="D86" s="186"/>
      <c r="E86" s="188"/>
      <c r="F86" s="188"/>
      <c r="G86" s="189"/>
      <c r="H86" s="190"/>
      <c r="I86" s="190"/>
      <c r="J86" s="190"/>
      <c r="K86" s="190"/>
      <c r="L86" s="190"/>
      <c r="M86" s="190"/>
    </row>
    <row r="87" spans="1:13" s="165" customFormat="1" ht="15.75" x14ac:dyDescent="0.3">
      <c r="A87" s="186"/>
      <c r="B87" s="186"/>
      <c r="C87" s="193"/>
      <c r="D87" s="186"/>
      <c r="E87" s="188"/>
      <c r="F87" s="188"/>
      <c r="G87" s="189"/>
      <c r="H87" s="186"/>
      <c r="I87" s="190"/>
      <c r="J87" s="186"/>
      <c r="K87" s="190"/>
      <c r="L87" s="186"/>
      <c r="M87" s="191"/>
    </row>
    <row r="88" spans="1:13" s="165" customFormat="1" ht="15.75" x14ac:dyDescent="0.3">
      <c r="A88" s="186"/>
      <c r="B88" s="186"/>
      <c r="C88" s="186"/>
      <c r="D88" s="186"/>
      <c r="E88" s="188"/>
      <c r="F88" s="188"/>
      <c r="G88" s="189"/>
      <c r="H88" s="190"/>
      <c r="I88" s="190"/>
      <c r="J88" s="190"/>
      <c r="K88" s="190"/>
      <c r="L88" s="190"/>
      <c r="M88" s="190"/>
    </row>
    <row r="89" spans="1:13" s="195" customFormat="1" x14ac:dyDescent="0.3">
      <c r="A89" s="186"/>
      <c r="B89" s="186"/>
      <c r="C89" s="193"/>
      <c r="D89" s="186"/>
      <c r="E89" s="186"/>
      <c r="F89" s="186"/>
      <c r="G89" s="189"/>
      <c r="H89" s="186"/>
      <c r="I89" s="190"/>
      <c r="J89" s="190"/>
      <c r="K89" s="190"/>
      <c r="L89" s="190"/>
      <c r="M89" s="190"/>
    </row>
    <row r="90" spans="1:13" s="195" customFormat="1" x14ac:dyDescent="0.3">
      <c r="A90" s="186"/>
      <c r="B90" s="186"/>
      <c r="C90" s="186"/>
      <c r="D90" s="186"/>
      <c r="E90" s="188"/>
      <c r="F90" s="188"/>
      <c r="G90" s="189"/>
      <c r="H90" s="186"/>
      <c r="I90" s="190"/>
      <c r="J90" s="190"/>
      <c r="K90" s="190"/>
      <c r="L90" s="190"/>
      <c r="M90" s="191"/>
    </row>
    <row r="91" spans="1:13" s="195" customFormat="1" x14ac:dyDescent="0.3">
      <c r="A91" s="186"/>
      <c r="B91" s="186"/>
      <c r="C91" s="186"/>
      <c r="D91" s="186"/>
      <c r="E91" s="188"/>
      <c r="F91" s="188"/>
      <c r="G91" s="189"/>
      <c r="H91" s="191"/>
      <c r="I91" s="189"/>
      <c r="J91" s="186"/>
      <c r="K91" s="189"/>
      <c r="L91" s="186"/>
      <c r="M91" s="189"/>
    </row>
    <row r="92" spans="1:13" s="195" customFormat="1" x14ac:dyDescent="0.3">
      <c r="A92" s="186"/>
      <c r="B92" s="186"/>
      <c r="C92" s="186"/>
      <c r="D92" s="186"/>
      <c r="E92" s="189"/>
      <c r="F92" s="188"/>
      <c r="G92" s="189"/>
      <c r="H92" s="191"/>
      <c r="I92" s="196"/>
      <c r="J92" s="186"/>
      <c r="K92" s="190"/>
      <c r="L92" s="190"/>
      <c r="M92" s="191"/>
    </row>
    <row r="93" spans="1:13" s="195" customFormat="1" x14ac:dyDescent="0.3">
      <c r="A93" s="186"/>
      <c r="B93" s="186"/>
      <c r="C93" s="186"/>
      <c r="D93" s="186"/>
      <c r="E93" s="188"/>
      <c r="F93" s="188"/>
      <c r="G93" s="189"/>
      <c r="H93" s="197"/>
      <c r="I93" s="196"/>
      <c r="J93" s="186"/>
      <c r="K93" s="190"/>
      <c r="L93" s="190"/>
      <c r="M93" s="191"/>
    </row>
    <row r="94" spans="1:13" s="195" customFormat="1" x14ac:dyDescent="0.3">
      <c r="A94" s="186"/>
      <c r="B94" s="186"/>
      <c r="C94" s="186"/>
      <c r="D94" s="186"/>
      <c r="E94" s="188"/>
      <c r="F94" s="188"/>
      <c r="G94" s="189"/>
      <c r="H94" s="191"/>
      <c r="I94" s="196"/>
      <c r="J94" s="186"/>
      <c r="K94" s="190"/>
      <c r="L94" s="190"/>
      <c r="M94" s="191"/>
    </row>
    <row r="95" spans="1:13" s="165" customFormat="1" ht="15.75" x14ac:dyDescent="0.3">
      <c r="A95" s="186"/>
      <c r="B95" s="186"/>
      <c r="C95" s="186"/>
      <c r="D95" s="186"/>
      <c r="E95" s="188"/>
      <c r="F95" s="188"/>
      <c r="G95" s="189"/>
      <c r="H95" s="190"/>
      <c r="I95" s="190"/>
      <c r="J95" s="190"/>
      <c r="K95" s="190"/>
      <c r="L95" s="190"/>
      <c r="M95" s="190"/>
    </row>
    <row r="96" spans="1:13" s="195" customFormat="1" x14ac:dyDescent="0.3">
      <c r="A96" s="186"/>
      <c r="B96" s="186"/>
      <c r="C96" s="193"/>
      <c r="D96" s="186"/>
      <c r="E96" s="186"/>
      <c r="F96" s="186"/>
      <c r="G96" s="189"/>
      <c r="H96" s="186"/>
      <c r="I96" s="190"/>
      <c r="J96" s="190"/>
      <c r="K96" s="190"/>
      <c r="L96" s="190"/>
      <c r="M96" s="190"/>
    </row>
    <row r="97" spans="1:13" s="195" customFormat="1" x14ac:dyDescent="0.3">
      <c r="A97" s="186"/>
      <c r="B97" s="186"/>
      <c r="C97" s="186"/>
      <c r="D97" s="186"/>
      <c r="E97" s="188"/>
      <c r="F97" s="188"/>
      <c r="G97" s="189"/>
      <c r="H97" s="186"/>
      <c r="I97" s="190"/>
      <c r="J97" s="190"/>
      <c r="K97" s="190"/>
      <c r="L97" s="190"/>
      <c r="M97" s="191"/>
    </row>
    <row r="98" spans="1:13" s="195" customFormat="1" x14ac:dyDescent="0.3">
      <c r="A98" s="186"/>
      <c r="B98" s="186"/>
      <c r="C98" s="186"/>
      <c r="D98" s="186"/>
      <c r="E98" s="198"/>
      <c r="F98" s="188"/>
      <c r="G98" s="189"/>
      <c r="H98" s="191"/>
      <c r="I98" s="189"/>
      <c r="J98" s="186"/>
      <c r="K98" s="189"/>
      <c r="L98" s="186"/>
      <c r="M98" s="189"/>
    </row>
    <row r="99" spans="1:13" s="195" customFormat="1" x14ac:dyDescent="0.3">
      <c r="A99" s="186"/>
      <c r="B99" s="186"/>
      <c r="C99" s="186"/>
      <c r="D99" s="186"/>
      <c r="E99" s="189"/>
      <c r="F99" s="188"/>
      <c r="G99" s="189"/>
      <c r="H99" s="191"/>
      <c r="I99" s="196"/>
      <c r="J99" s="186"/>
      <c r="K99" s="190"/>
      <c r="L99" s="190"/>
      <c r="M99" s="191"/>
    </row>
    <row r="100" spans="1:13" s="195" customFormat="1" x14ac:dyDescent="0.3">
      <c r="A100" s="186"/>
      <c r="B100" s="186"/>
      <c r="C100" s="186"/>
      <c r="D100" s="186"/>
      <c r="E100" s="198"/>
      <c r="F100" s="188"/>
      <c r="G100" s="189"/>
      <c r="H100" s="191"/>
      <c r="I100" s="196"/>
      <c r="J100" s="186"/>
      <c r="K100" s="190"/>
      <c r="L100" s="190"/>
      <c r="M100" s="191"/>
    </row>
    <row r="101" spans="1:13" s="165" customFormat="1" ht="15.75" x14ac:dyDescent="0.3">
      <c r="A101" s="186"/>
      <c r="B101" s="186"/>
      <c r="C101" s="186"/>
      <c r="D101" s="186"/>
      <c r="E101" s="188"/>
      <c r="F101" s="188"/>
      <c r="G101" s="189"/>
      <c r="H101" s="190"/>
      <c r="I101" s="190"/>
      <c r="J101" s="190"/>
      <c r="K101" s="190"/>
      <c r="L101" s="190"/>
      <c r="M101" s="190"/>
    </row>
    <row r="102" spans="1:13" s="195" customFormat="1" x14ac:dyDescent="0.3">
      <c r="A102" s="194"/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</row>
    <row r="103" spans="1:13" s="195" customFormat="1" x14ac:dyDescent="0.3">
      <c r="A103" s="186"/>
      <c r="B103" s="186"/>
      <c r="C103" s="193"/>
      <c r="D103" s="186"/>
      <c r="E103" s="186"/>
      <c r="F103" s="186"/>
      <c r="G103" s="189"/>
      <c r="H103" s="186"/>
      <c r="I103" s="190"/>
      <c r="J103" s="190"/>
      <c r="K103" s="190"/>
      <c r="L103" s="190"/>
      <c r="M103" s="190"/>
    </row>
    <row r="104" spans="1:13" s="195" customFormat="1" x14ac:dyDescent="0.3">
      <c r="A104" s="186"/>
      <c r="B104" s="186"/>
      <c r="C104" s="186"/>
      <c r="D104" s="186"/>
      <c r="E104" s="188"/>
      <c r="F104" s="188"/>
      <c r="G104" s="189"/>
      <c r="H104" s="186"/>
      <c r="I104" s="190"/>
      <c r="J104" s="190"/>
      <c r="K104" s="190"/>
      <c r="L104" s="190"/>
      <c r="M104" s="191"/>
    </row>
    <row r="105" spans="1:13" s="195" customFormat="1" x14ac:dyDescent="0.3">
      <c r="A105" s="186"/>
      <c r="B105" s="186"/>
      <c r="C105" s="186"/>
      <c r="D105" s="186"/>
      <c r="E105" s="198"/>
      <c r="F105" s="188"/>
      <c r="G105" s="189"/>
      <c r="H105" s="191"/>
      <c r="I105" s="189"/>
      <c r="J105" s="186"/>
      <c r="K105" s="189"/>
      <c r="L105" s="186"/>
      <c r="M105" s="189"/>
    </row>
    <row r="106" spans="1:13" s="195" customFormat="1" x14ac:dyDescent="0.3">
      <c r="A106" s="186"/>
      <c r="B106" s="186"/>
      <c r="C106" s="186"/>
      <c r="D106" s="186"/>
      <c r="E106" s="189"/>
      <c r="F106" s="188"/>
      <c r="G106" s="189"/>
      <c r="H106" s="191"/>
      <c r="I106" s="196"/>
      <c r="J106" s="186"/>
      <c r="K106" s="190"/>
      <c r="L106" s="190"/>
      <c r="M106" s="191"/>
    </row>
    <row r="107" spans="1:13" s="195" customFormat="1" x14ac:dyDescent="0.3">
      <c r="A107" s="186"/>
      <c r="B107" s="186"/>
      <c r="C107" s="186"/>
      <c r="D107" s="186"/>
      <c r="E107" s="198"/>
      <c r="F107" s="188"/>
      <c r="G107" s="189"/>
      <c r="H107" s="191"/>
      <c r="I107" s="196"/>
      <c r="J107" s="186"/>
      <c r="K107" s="190"/>
      <c r="L107" s="190"/>
      <c r="M107" s="191"/>
    </row>
    <row r="108" spans="1:13" s="165" customFormat="1" ht="15.75" x14ac:dyDescent="0.3">
      <c r="A108" s="186"/>
      <c r="B108" s="186"/>
      <c r="C108" s="186"/>
      <c r="D108" s="186"/>
      <c r="E108" s="188"/>
      <c r="F108" s="188"/>
      <c r="G108" s="189"/>
      <c r="H108" s="190"/>
      <c r="I108" s="190"/>
      <c r="J108" s="190"/>
      <c r="K108" s="190"/>
      <c r="L108" s="190"/>
      <c r="M108" s="190"/>
    </row>
    <row r="109" spans="1:13" s="195" customFormat="1" x14ac:dyDescent="0.3">
      <c r="A109" s="186"/>
      <c r="B109" s="186"/>
      <c r="C109" s="193"/>
      <c r="D109" s="186"/>
      <c r="E109" s="186"/>
      <c r="F109" s="186"/>
      <c r="G109" s="189"/>
      <c r="H109" s="186"/>
      <c r="I109" s="190"/>
      <c r="J109" s="190"/>
      <c r="K109" s="190"/>
      <c r="L109" s="190"/>
      <c r="M109" s="190"/>
    </row>
    <row r="110" spans="1:13" s="195" customFormat="1" x14ac:dyDescent="0.3">
      <c r="A110" s="186"/>
      <c r="B110" s="186"/>
      <c r="C110" s="186"/>
      <c r="D110" s="186"/>
      <c r="E110" s="188"/>
      <c r="F110" s="188"/>
      <c r="G110" s="189"/>
      <c r="H110" s="186"/>
      <c r="I110" s="190"/>
      <c r="J110" s="190"/>
      <c r="K110" s="190"/>
      <c r="L110" s="190"/>
      <c r="M110" s="191"/>
    </row>
    <row r="111" spans="1:13" s="195" customFormat="1" x14ac:dyDescent="0.3">
      <c r="A111" s="186"/>
      <c r="B111" s="186"/>
      <c r="C111" s="186"/>
      <c r="D111" s="186"/>
      <c r="E111" s="198"/>
      <c r="F111" s="188"/>
      <c r="G111" s="189"/>
      <c r="H111" s="191"/>
      <c r="I111" s="189"/>
      <c r="J111" s="186"/>
      <c r="K111" s="189"/>
      <c r="L111" s="186"/>
      <c r="M111" s="189"/>
    </row>
    <row r="112" spans="1:13" s="195" customFormat="1" x14ac:dyDescent="0.3">
      <c r="A112" s="186"/>
      <c r="B112" s="186"/>
      <c r="C112" s="186"/>
      <c r="D112" s="186"/>
      <c r="E112" s="189"/>
      <c r="F112" s="188"/>
      <c r="G112" s="189"/>
      <c r="H112" s="191"/>
      <c r="I112" s="196"/>
      <c r="J112" s="186"/>
      <c r="K112" s="190"/>
      <c r="L112" s="190"/>
      <c r="M112" s="191"/>
    </row>
    <row r="113" spans="1:13" s="195" customFormat="1" x14ac:dyDescent="0.3">
      <c r="A113" s="186"/>
      <c r="B113" s="186"/>
      <c r="C113" s="186"/>
      <c r="D113" s="186"/>
      <c r="E113" s="198"/>
      <c r="F113" s="188"/>
      <c r="G113" s="189"/>
      <c r="H113" s="191"/>
      <c r="I113" s="196"/>
      <c r="J113" s="186"/>
      <c r="K113" s="190"/>
      <c r="L113" s="190"/>
      <c r="M113" s="191"/>
    </row>
    <row r="114" spans="1:13" s="165" customFormat="1" ht="15.75" x14ac:dyDescent="0.3">
      <c r="A114" s="186"/>
      <c r="B114" s="186"/>
      <c r="C114" s="186"/>
      <c r="D114" s="186"/>
      <c r="E114" s="188"/>
      <c r="F114" s="188"/>
      <c r="G114" s="189"/>
      <c r="H114" s="190"/>
      <c r="I114" s="190"/>
      <c r="J114" s="190"/>
      <c r="K114" s="190"/>
      <c r="L114" s="190"/>
      <c r="M114" s="190"/>
    </row>
    <row r="115" spans="1:13" s="195" customFormat="1" x14ac:dyDescent="0.3">
      <c r="A115" s="186"/>
      <c r="B115" s="186"/>
      <c r="C115" s="193"/>
      <c r="D115" s="186"/>
      <c r="E115" s="186"/>
      <c r="F115" s="186"/>
      <c r="G115" s="189"/>
      <c r="H115" s="186"/>
      <c r="I115" s="190"/>
      <c r="J115" s="190"/>
      <c r="K115" s="190"/>
      <c r="L115" s="190"/>
      <c r="M115" s="190"/>
    </row>
    <row r="116" spans="1:13" s="195" customFormat="1" x14ac:dyDescent="0.3">
      <c r="A116" s="186"/>
      <c r="B116" s="186"/>
      <c r="C116" s="186"/>
      <c r="D116" s="186"/>
      <c r="E116" s="188"/>
      <c r="F116" s="188"/>
      <c r="G116" s="189"/>
      <c r="H116" s="186"/>
      <c r="I116" s="190"/>
      <c r="J116" s="190"/>
      <c r="K116" s="190"/>
      <c r="L116" s="190"/>
      <c r="M116" s="191"/>
    </row>
    <row r="117" spans="1:13" s="195" customFormat="1" x14ac:dyDescent="0.3">
      <c r="A117" s="186"/>
      <c r="B117" s="186"/>
      <c r="C117" s="186"/>
      <c r="D117" s="186"/>
      <c r="E117" s="198"/>
      <c r="F117" s="188"/>
      <c r="G117" s="189"/>
      <c r="H117" s="191"/>
      <c r="I117" s="189"/>
      <c r="J117" s="186"/>
      <c r="K117" s="189"/>
      <c r="L117" s="186"/>
      <c r="M117" s="189"/>
    </row>
    <row r="118" spans="1:13" s="195" customFormat="1" x14ac:dyDescent="0.3">
      <c r="A118" s="186"/>
      <c r="B118" s="186"/>
      <c r="C118" s="186"/>
      <c r="D118" s="186"/>
      <c r="E118" s="189"/>
      <c r="F118" s="188"/>
      <c r="G118" s="189"/>
      <c r="H118" s="191"/>
      <c r="I118" s="196"/>
      <c r="J118" s="186"/>
      <c r="K118" s="190"/>
      <c r="L118" s="190"/>
      <c r="M118" s="191"/>
    </row>
    <row r="119" spans="1:13" s="195" customFormat="1" x14ac:dyDescent="0.3">
      <c r="A119" s="186"/>
      <c r="B119" s="186"/>
      <c r="C119" s="186"/>
      <c r="D119" s="186"/>
      <c r="E119" s="198"/>
      <c r="F119" s="188"/>
      <c r="G119" s="189"/>
      <c r="H119" s="191"/>
      <c r="I119" s="196"/>
      <c r="J119" s="186"/>
      <c r="K119" s="190"/>
      <c r="L119" s="190"/>
      <c r="M119" s="191"/>
    </row>
    <row r="120" spans="1:13" s="165" customFormat="1" ht="15.75" x14ac:dyDescent="0.3">
      <c r="A120" s="186"/>
      <c r="B120" s="186"/>
      <c r="C120" s="186"/>
      <c r="D120" s="186"/>
      <c r="E120" s="188"/>
      <c r="F120" s="188"/>
      <c r="G120" s="189"/>
      <c r="H120" s="190"/>
      <c r="I120" s="190"/>
      <c r="J120" s="190"/>
      <c r="K120" s="190"/>
      <c r="L120" s="190"/>
      <c r="M120" s="190"/>
    </row>
    <row r="121" spans="1:13" s="195" customFormat="1" x14ac:dyDescent="0.3">
      <c r="A121" s="186"/>
      <c r="B121" s="186"/>
      <c r="C121" s="193"/>
      <c r="D121" s="186"/>
      <c r="E121" s="186"/>
      <c r="F121" s="186"/>
      <c r="G121" s="189"/>
      <c r="H121" s="186"/>
      <c r="I121" s="190"/>
      <c r="J121" s="190"/>
      <c r="K121" s="190"/>
      <c r="L121" s="190"/>
      <c r="M121" s="190"/>
    </row>
    <row r="122" spans="1:13" s="195" customFormat="1" x14ac:dyDescent="0.3">
      <c r="A122" s="186"/>
      <c r="B122" s="186"/>
      <c r="C122" s="186"/>
      <c r="D122" s="186"/>
      <c r="E122" s="188"/>
      <c r="F122" s="188"/>
      <c r="G122" s="189"/>
      <c r="H122" s="186"/>
      <c r="I122" s="190"/>
      <c r="J122" s="190"/>
      <c r="K122" s="190"/>
      <c r="L122" s="190"/>
      <c r="M122" s="191"/>
    </row>
    <row r="123" spans="1:13" s="195" customFormat="1" x14ac:dyDescent="0.3">
      <c r="A123" s="186"/>
      <c r="B123" s="186"/>
      <c r="C123" s="186"/>
      <c r="D123" s="186"/>
      <c r="E123" s="198"/>
      <c r="F123" s="188"/>
      <c r="G123" s="189"/>
      <c r="H123" s="191"/>
      <c r="I123" s="189"/>
      <c r="J123" s="186"/>
      <c r="K123" s="189"/>
      <c r="L123" s="186"/>
      <c r="M123" s="189"/>
    </row>
    <row r="124" spans="1:13" s="195" customFormat="1" x14ac:dyDescent="0.3">
      <c r="A124" s="186"/>
      <c r="B124" s="186"/>
      <c r="C124" s="186"/>
      <c r="D124" s="186"/>
      <c r="E124" s="189"/>
      <c r="F124" s="188"/>
      <c r="G124" s="189"/>
      <c r="H124" s="191"/>
      <c r="I124" s="196"/>
      <c r="J124" s="186"/>
      <c r="K124" s="190"/>
      <c r="L124" s="190"/>
      <c r="M124" s="191"/>
    </row>
    <row r="125" spans="1:13" s="195" customFormat="1" x14ac:dyDescent="0.3">
      <c r="A125" s="186"/>
      <c r="B125" s="186"/>
      <c r="C125" s="186"/>
      <c r="D125" s="186"/>
      <c r="E125" s="198"/>
      <c r="F125" s="188"/>
      <c r="G125" s="189"/>
      <c r="H125" s="191"/>
      <c r="I125" s="196"/>
      <c r="J125" s="186"/>
      <c r="K125" s="190"/>
      <c r="L125" s="190"/>
      <c r="M125" s="191"/>
    </row>
    <row r="126" spans="1:13" s="165" customFormat="1" ht="15.75" x14ac:dyDescent="0.3">
      <c r="A126" s="186"/>
      <c r="B126" s="186"/>
      <c r="C126" s="186"/>
      <c r="D126" s="186"/>
      <c r="E126" s="188"/>
      <c r="F126" s="188"/>
      <c r="G126" s="189"/>
      <c r="H126" s="190"/>
      <c r="I126" s="190"/>
      <c r="J126" s="190"/>
      <c r="K126" s="190"/>
      <c r="L126" s="190"/>
      <c r="M126" s="190"/>
    </row>
    <row r="127" spans="1:13" s="195" customFormat="1" x14ac:dyDescent="0.3">
      <c r="A127" s="186"/>
      <c r="B127" s="186"/>
      <c r="C127" s="193"/>
      <c r="D127" s="186"/>
      <c r="E127" s="186"/>
      <c r="F127" s="186"/>
      <c r="G127" s="189"/>
      <c r="H127" s="186"/>
      <c r="I127" s="190"/>
      <c r="J127" s="190"/>
      <c r="K127" s="190"/>
      <c r="L127" s="190"/>
      <c r="M127" s="190"/>
    </row>
    <row r="128" spans="1:13" s="195" customFormat="1" x14ac:dyDescent="0.3">
      <c r="A128" s="186"/>
      <c r="B128" s="186"/>
      <c r="C128" s="186"/>
      <c r="D128" s="186"/>
      <c r="E128" s="188"/>
      <c r="F128" s="188"/>
      <c r="G128" s="189"/>
      <c r="H128" s="186"/>
      <c r="I128" s="190"/>
      <c r="J128" s="190"/>
      <c r="K128" s="190"/>
      <c r="L128" s="190"/>
      <c r="M128" s="191"/>
    </row>
    <row r="129" spans="1:13" s="195" customFormat="1" x14ac:dyDescent="0.3">
      <c r="A129" s="186"/>
      <c r="B129" s="186"/>
      <c r="C129" s="186"/>
      <c r="D129" s="186"/>
      <c r="E129" s="198"/>
      <c r="F129" s="188"/>
      <c r="G129" s="189"/>
      <c r="H129" s="191"/>
      <c r="I129" s="189"/>
      <c r="J129" s="186"/>
      <c r="K129" s="189"/>
      <c r="L129" s="186"/>
      <c r="M129" s="189"/>
    </row>
    <row r="130" spans="1:13" s="195" customFormat="1" x14ac:dyDescent="0.3">
      <c r="A130" s="186"/>
      <c r="B130" s="186"/>
      <c r="C130" s="186"/>
      <c r="D130" s="186"/>
      <c r="E130" s="189"/>
      <c r="F130" s="188"/>
      <c r="G130" s="189"/>
      <c r="H130" s="191"/>
      <c r="I130" s="196"/>
      <c r="J130" s="186"/>
      <c r="K130" s="190"/>
      <c r="L130" s="190"/>
      <c r="M130" s="191"/>
    </row>
    <row r="131" spans="1:13" s="195" customFormat="1" x14ac:dyDescent="0.3">
      <c r="A131" s="186"/>
      <c r="B131" s="186"/>
      <c r="C131" s="186"/>
      <c r="D131" s="186"/>
      <c r="E131" s="198"/>
      <c r="F131" s="188"/>
      <c r="G131" s="189"/>
      <c r="H131" s="191"/>
      <c r="I131" s="196"/>
      <c r="J131" s="186"/>
      <c r="K131" s="190"/>
      <c r="L131" s="190"/>
      <c r="M131" s="191"/>
    </row>
    <row r="132" spans="1:13" s="165" customFormat="1" ht="15.75" x14ac:dyDescent="0.3">
      <c r="A132" s="186"/>
      <c r="B132" s="186"/>
      <c r="C132" s="186"/>
      <c r="D132" s="186"/>
      <c r="E132" s="188"/>
      <c r="F132" s="188"/>
      <c r="G132" s="189"/>
      <c r="H132" s="190"/>
      <c r="I132" s="190"/>
      <c r="J132" s="190"/>
      <c r="K132" s="190"/>
      <c r="L132" s="190"/>
      <c r="M132" s="190"/>
    </row>
    <row r="133" spans="1:13" s="165" customFormat="1" ht="15.75" x14ac:dyDescent="0.3">
      <c r="A133" s="186"/>
      <c r="B133" s="186"/>
      <c r="C133" s="186"/>
      <c r="D133" s="186"/>
      <c r="E133" s="186"/>
      <c r="F133" s="186"/>
      <c r="G133" s="189"/>
      <c r="H133" s="186"/>
      <c r="I133" s="190"/>
      <c r="J133" s="190"/>
      <c r="K133" s="190"/>
      <c r="L133" s="190"/>
      <c r="M133" s="190"/>
    </row>
    <row r="134" spans="1:13" s="165" customFormat="1" ht="15.75" x14ac:dyDescent="0.3">
      <c r="A134" s="186"/>
      <c r="B134" s="186"/>
      <c r="C134" s="186"/>
      <c r="D134" s="186"/>
      <c r="E134" s="188"/>
      <c r="F134" s="188"/>
      <c r="G134" s="189"/>
      <c r="H134" s="186"/>
      <c r="I134" s="190"/>
      <c r="J134" s="190"/>
      <c r="K134" s="190"/>
      <c r="L134" s="190"/>
      <c r="M134" s="191"/>
    </row>
    <row r="135" spans="1:13" s="165" customFormat="1" ht="15.75" x14ac:dyDescent="0.3">
      <c r="A135" s="186"/>
      <c r="B135" s="186"/>
      <c r="C135" s="186"/>
      <c r="D135" s="186"/>
      <c r="E135" s="198"/>
      <c r="F135" s="188"/>
      <c r="G135" s="189"/>
      <c r="H135" s="191"/>
      <c r="I135" s="189"/>
      <c r="J135" s="186"/>
      <c r="K135" s="189"/>
      <c r="L135" s="186"/>
      <c r="M135" s="189"/>
    </row>
    <row r="136" spans="1:13" s="195" customFormat="1" x14ac:dyDescent="0.3">
      <c r="A136" s="194"/>
      <c r="B136" s="194"/>
      <c r="C136" s="194"/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</row>
    <row r="137" spans="1:13" s="165" customFormat="1" x14ac:dyDescent="0.3">
      <c r="A137" s="186"/>
      <c r="B137" s="186"/>
      <c r="C137" s="186"/>
      <c r="D137" s="186"/>
      <c r="E137" s="189"/>
      <c r="F137" s="188"/>
      <c r="G137" s="189"/>
      <c r="H137" s="191"/>
      <c r="I137" s="196"/>
      <c r="J137" s="186"/>
      <c r="K137" s="190"/>
      <c r="L137" s="190"/>
      <c r="M137" s="191"/>
    </row>
    <row r="138" spans="1:13" s="165" customFormat="1" x14ac:dyDescent="0.3">
      <c r="A138" s="186"/>
      <c r="B138" s="186"/>
      <c r="C138" s="186"/>
      <c r="D138" s="186"/>
      <c r="E138" s="188"/>
      <c r="F138" s="188"/>
      <c r="G138" s="189"/>
      <c r="H138" s="191"/>
      <c r="I138" s="196"/>
      <c r="J138" s="186"/>
      <c r="K138" s="190"/>
      <c r="L138" s="190"/>
      <c r="M138" s="191"/>
    </row>
    <row r="139" spans="1:13" s="165" customFormat="1" x14ac:dyDescent="0.3">
      <c r="A139" s="186"/>
      <c r="B139" s="186"/>
      <c r="C139" s="186"/>
      <c r="D139" s="186"/>
      <c r="E139" s="198"/>
      <c r="F139" s="188"/>
      <c r="G139" s="189"/>
      <c r="H139" s="191"/>
      <c r="I139" s="196"/>
      <c r="J139" s="186"/>
      <c r="K139" s="190"/>
      <c r="L139" s="190"/>
      <c r="M139" s="191"/>
    </row>
    <row r="140" spans="1:13" s="165" customFormat="1" ht="15.75" x14ac:dyDescent="0.3">
      <c r="A140" s="186"/>
      <c r="B140" s="186"/>
      <c r="C140" s="186"/>
      <c r="D140" s="186"/>
      <c r="E140" s="188"/>
      <c r="F140" s="188"/>
      <c r="G140" s="189"/>
      <c r="H140" s="190"/>
      <c r="I140" s="190"/>
      <c r="J140" s="190"/>
      <c r="K140" s="190"/>
      <c r="L140" s="190"/>
      <c r="M140" s="190"/>
    </row>
    <row r="141" spans="1:13" s="195" customFormat="1" x14ac:dyDescent="0.3">
      <c r="A141" s="186"/>
      <c r="B141" s="186"/>
      <c r="C141" s="193"/>
      <c r="D141" s="186"/>
      <c r="E141" s="186"/>
      <c r="F141" s="186"/>
      <c r="G141" s="189"/>
      <c r="H141" s="186"/>
      <c r="I141" s="190"/>
      <c r="J141" s="190"/>
      <c r="K141" s="190"/>
      <c r="L141" s="190"/>
      <c r="M141" s="190"/>
    </row>
  </sheetData>
  <sheetProtection password="C63B" sheet="1" objects="1" scenarios="1"/>
  <protectedRanges>
    <protectedRange sqref="G19:M54 D50:F54" name="Range1"/>
  </protectedRanges>
  <mergeCells count="3">
    <mergeCell ref="A1:F2"/>
    <mergeCell ref="G15:H15"/>
    <mergeCell ref="I15:J15"/>
  </mergeCells>
  <pageMargins left="0.15748031496062992" right="0.27559055118110237" top="0.31496062992125984" bottom="0.43307086614173229" header="0.11811023622047245" footer="0.15748031496062992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O.X2-1</vt:lpstr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2018-06-27T18:12:57Z</dcterms:modified>
</cp:coreProperties>
</file>