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83" activeTab="5"/>
  </bookViews>
  <sheets>
    <sheet name="yda" sheetId="1" r:id="rId1"/>
    <sheet name="oieqturi" sheetId="2" r:id="rId2"/>
    <sheet name="B" sheetId="3" r:id="rId3"/>
    <sheet name="B-1" sheetId="4" r:id="rId4"/>
    <sheet name="B-2" sheetId="5" r:id="rId5"/>
    <sheet name="B-3" sheetId="6" r:id="rId6"/>
    <sheet name="B-4" sheetId="7" r:id="rId7"/>
    <sheet name="B-5" sheetId="8" r:id="rId8"/>
    <sheet name="B-6" sheetId="9" r:id="rId9"/>
    <sheet name="B-7" sheetId="10" r:id="rId10"/>
    <sheet name="B-8" sheetId="11" r:id="rId11"/>
    <sheet name="B-9" sheetId="12" r:id="rId12"/>
    <sheet name="Sheet2" sheetId="13" r:id="rId13"/>
  </sheets>
  <definedNames>
    <definedName name="_xlnm._FilterDatabase" localSheetId="3" hidden="1">'B-1'!$A$1:$A$34</definedName>
    <definedName name="_xlnm._FilterDatabase" localSheetId="4" hidden="1">'B-2'!$A$1:$A$34</definedName>
    <definedName name="_xlnm._FilterDatabase" localSheetId="5" hidden="1">'B-3'!$A$1:$A$31</definedName>
    <definedName name="_xlnm._FilterDatabase" localSheetId="6" hidden="1">'B-4'!$A$1:$A$38</definedName>
    <definedName name="_xlnm._FilterDatabase" localSheetId="7" hidden="1">'B-5'!$A$1:$A$42</definedName>
    <definedName name="_xlnm._FilterDatabase" localSheetId="8" hidden="1">'B-6'!$A$1:$A$32</definedName>
    <definedName name="_xlnm._FilterDatabase" localSheetId="9" hidden="1">'B-7'!$A$1:$A$32</definedName>
    <definedName name="_xlnm._FilterDatabase" localSheetId="10" hidden="1">'B-8'!$A$1:$A$32</definedName>
    <definedName name="_xlnm._FilterDatabase" localSheetId="11" hidden="1">'B-9'!$A$1:$A$43</definedName>
    <definedName name="_xlnm.Print_Area" localSheetId="2">'B'!$A$1:$D$20</definedName>
    <definedName name="_xlnm.Print_Area" localSheetId="3">'B-1'!$A$1:$F$34</definedName>
    <definedName name="_xlnm.Print_Area" localSheetId="4">'B-2'!$A$1:$F$34</definedName>
    <definedName name="_xlnm.Print_Area" localSheetId="5">'B-3'!$A$1:$F$31</definedName>
    <definedName name="_xlnm.Print_Area" localSheetId="6">'B-4'!$A$1:$F$39</definedName>
    <definedName name="_xlnm.Print_Area" localSheetId="7">'B-5'!$A$1:$F$42</definedName>
    <definedName name="_xlnm.Print_Area" localSheetId="8">'B-6'!$A$1:$F$32</definedName>
    <definedName name="_xlnm.Print_Area" localSheetId="9">'B-7'!$A$1:$F$32</definedName>
    <definedName name="_xlnm.Print_Area" localSheetId="10">'B-8'!$A$1:$F$32</definedName>
    <definedName name="_xlnm.Print_Area" localSheetId="11">'B-9'!$A$1:$F$43</definedName>
    <definedName name="_xlnm.Print_Area" localSheetId="1">'oieqturi'!$A$1:$E$17</definedName>
    <definedName name="_xlnm.Print_Area" localSheetId="0">'yda'!$A$1:$N$37</definedName>
    <definedName name="_xlnm.Print_Titles" localSheetId="2">'B'!$4:$5</definedName>
    <definedName name="_xlnm.Print_Titles" localSheetId="6">'B-4'!$4:$6</definedName>
  </definedNames>
  <calcPr fullCalcOnLoad="1"/>
</workbook>
</file>

<file path=xl/sharedStrings.xml><?xml version="1.0" encoding="utf-8"?>
<sst xmlns="http://schemas.openxmlformats.org/spreadsheetml/2006/main" count="614" uniqueCount="201">
  <si>
    <t>#</t>
  </si>
  <si>
    <t xml:space="preserve">samuSaos dasaxeleba </t>
  </si>
  <si>
    <t>ganz. erT.</t>
  </si>
  <si>
    <t>raode-noba</t>
  </si>
  <si>
    <t>erT.fasi</t>
  </si>
  <si>
    <t>jami</t>
  </si>
  <si>
    <t>t</t>
  </si>
  <si>
    <t>m</t>
  </si>
  <si>
    <t xml:space="preserve">gegmiuri dagroveba </t>
  </si>
  <si>
    <t>m3</t>
  </si>
  <si>
    <t>c</t>
  </si>
  <si>
    <t>samSeneblo samuSaoebi</t>
  </si>
  <si>
    <t>sul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</si>
  <si>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</si>
  <si>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</si>
  <si>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</si>
  <si>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saamSeneblo samuSaoebi </t>
  </si>
  <si>
    <t>jami:</t>
  </si>
  <si>
    <t>gauTvaliswinebeli xarjebi 3%</t>
  </si>
  <si>
    <t>d. R.Gg. - 18%</t>
  </si>
  <si>
    <t>jami sul</t>
  </si>
  <si>
    <t>obieqturi xarjTaRricxva</t>
  </si>
  <si>
    <t>wyalsadeni</t>
  </si>
  <si>
    <t>x a r j T a R r i c x v a</t>
  </si>
  <si>
    <t xml:space="preserve">saxarjTaRricxvo  </t>
  </si>
  <si>
    <t>Rirebuleba</t>
  </si>
  <si>
    <t xml:space="preserve">jami </t>
  </si>
  <si>
    <t>r e s u r s e b i</t>
  </si>
  <si>
    <t xml:space="preserve"> </t>
  </si>
  <si>
    <t>S.p.s "saqarTvelos gaerTianebuli wyalmomaragebis kompania"</t>
  </si>
  <si>
    <t>sasignalo lentis mowyoba</t>
  </si>
  <si>
    <t>foladis miltuCis montaJi d-50-mm</t>
  </si>
  <si>
    <t>kompl</t>
  </si>
  <si>
    <t xml:space="preserve">zednadebi xarjebi </t>
  </si>
  <si>
    <t>Tbilisi 2017</t>
  </si>
  <si>
    <t>eleqtro nawili</t>
  </si>
  <si>
    <t>sp. ZarRviani gamtari izolerebuli kveT. (3X2,5)mm 220v montaJi</t>
  </si>
  <si>
    <t>sp. ZarRviani gamtari izolerebuli kveT. (3X1,5)mm 220v montaJi</t>
  </si>
  <si>
    <t>gamanawilebeli karada 12 modulze avt. amomrTvelebisTvis</t>
  </si>
  <si>
    <t xml:space="preserve">erTfaza avtomatebis montaJi 220v 25a </t>
  </si>
  <si>
    <r>
      <t>amomrTvelis montaJi hermetuli 6a. 220v.</t>
    </r>
    <r>
      <rPr>
        <b/>
        <sz val="10"/>
        <rFont val="Arial"/>
        <family val="2"/>
      </rPr>
      <t xml:space="preserve"> IP65</t>
    </r>
  </si>
  <si>
    <t>or klaviSiani amomrTvelis montaJi 10a. 220v. hermetuli</t>
  </si>
  <si>
    <t>Stefseluri rozeti hermetuli Sesrulebis 230v, 10a montaJi  daxuruli dayenebis, damiwebiT</t>
  </si>
  <si>
    <t xml:space="preserve">gamanawilebeli kolofebis montaJi momWerebis rigiT2,5mm2 </t>
  </si>
  <si>
    <t>m2</t>
  </si>
  <si>
    <t>IV kategoriis gruntis damuSaveba xeliT tranSeaSi</t>
  </si>
  <si>
    <t xml:space="preserve">qviSis baliSis mowyoba </t>
  </si>
  <si>
    <t>gruntis ukumiyra  xeliT</t>
  </si>
  <si>
    <t>zedmeti gruntis mosworeba  xeliT</t>
  </si>
  <si>
    <t>jami II</t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</si>
  <si>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sanaTebis mowyoba diodebiT damcavi badiT 220 v. </t>
    </r>
    <r>
      <rPr>
        <b/>
        <sz val="10"/>
        <rFont val="Arial"/>
        <family val="2"/>
      </rPr>
      <t>IP-</t>
    </r>
    <r>
      <rPr>
        <b/>
        <sz val="10"/>
        <rFont val="AcadNusx"/>
        <family val="0"/>
      </rPr>
      <t>56 dacviT</t>
    </r>
  </si>
  <si>
    <t>damiwebis mowyoba SiSveli sadeni 10mm2</t>
  </si>
  <si>
    <t>polieTilenis gofrirebuli milis mowyoba d-25mm</t>
  </si>
  <si>
    <t>vertikaluri damiwebis mowyoba gavlanizebuli glinuliT d-16</t>
  </si>
  <si>
    <t>solisebri urdulis mowyoba d-50 pn-16</t>
  </si>
  <si>
    <t>metalo plasmasis  fanjrebis mowyoba</t>
  </si>
  <si>
    <t>betonis mosamzadebeli fila b-7,5</t>
  </si>
  <si>
    <t xml:space="preserve">samSeneblo samuSaoebi </t>
  </si>
  <si>
    <t>IV kategoriis gruntis damuSaveba xeliT</t>
  </si>
  <si>
    <t>zedmeti gruntis gatana saSualod 5-km-ze</t>
  </si>
  <si>
    <t>qviSis baliSis mowyoba  milebis garSemo</t>
  </si>
  <si>
    <t>tranSeis Sevseba balastiT  buldozeriT datkepniT</t>
  </si>
  <si>
    <t>armatura a-I klasis</t>
  </si>
  <si>
    <t>armatura a-III klasis</t>
  </si>
  <si>
    <t xml:space="preserve">           k r e b s i T i  x a r j T a R r i c x v a </t>
  </si>
  <si>
    <t>saxarjT-aRricxvo gaangariSebis #</t>
  </si>
  <si>
    <t>samuSaoebis da danaxarjebis                                         dasaxeleba</t>
  </si>
  <si>
    <t>B-1</t>
  </si>
  <si>
    <t>B-2</t>
  </si>
  <si>
    <t>B-3</t>
  </si>
  <si>
    <t>xarjTaRricxva #1</t>
  </si>
  <si>
    <t>B-4</t>
  </si>
  <si>
    <t>B-5</t>
  </si>
  <si>
    <t xml:space="preserve">axalcixe wyalmomarageba </t>
  </si>
  <si>
    <t>ganStoeba arsebuli foladis milidan qselamde</t>
  </si>
  <si>
    <t xml:space="preserve">IV jgufis gruntis damuSaveba  eqskavatoriT adgilze dayriT </t>
  </si>
  <si>
    <t>asfaltobetonis safaris demontaJi</t>
  </si>
  <si>
    <t>gruntis da asfaltis narCenebis datvirTva xeliT avtoTviTmclelze</t>
  </si>
  <si>
    <t>RorRis fenilis mowyoba</t>
  </si>
  <si>
    <t>asfaltobetonis safaris mowyoba sisqiT 60 mm msxvilmarcvlovani</t>
  </si>
  <si>
    <t>asfaltobetonis safaris mowyoba sisqiT 40 mm wvrilmarcvlovani</t>
  </si>
  <si>
    <t>arsebul milSi SeWra d-250 miliT</t>
  </si>
  <si>
    <t>SeWra</t>
  </si>
  <si>
    <t>foladis polieTilenze gadamyvani d-250</t>
  </si>
  <si>
    <t>polieTilenis muxli d-280</t>
  </si>
  <si>
    <t>foladis Tujze gadamyvanis mowyoba d-300X250 1c.</t>
  </si>
  <si>
    <t>CaWra</t>
  </si>
  <si>
    <t>arsebul milis CaWra d-150</t>
  </si>
  <si>
    <t>foladis yru miltuCis montaJi d-150 pn-16</t>
  </si>
  <si>
    <t>foladis yru miltuCis montaJi d-63-mm</t>
  </si>
  <si>
    <t>qviSaxreSis baliSis mowyoba rezervuaris qveS</t>
  </si>
  <si>
    <r>
      <t>betonis mowyoba wylis gayvanisaTvis rezervuarSi</t>
    </r>
    <r>
      <rPr>
        <b/>
        <sz val="10"/>
        <rFont val="Arial"/>
        <family val="2"/>
      </rPr>
      <t xml:space="preserve"> B25, W8 F150</t>
    </r>
  </si>
  <si>
    <t>rezervuaris konstruqciuli nawili</t>
  </si>
  <si>
    <t>rezervuarSi Casasvleli luqebis mowyoba 900X900 2 kompleqti</t>
  </si>
  <si>
    <t>rezervuarSi Casasvleli luqebis mowyoba 900X2100 2 kompleqti</t>
  </si>
  <si>
    <t>rezervuarSi Casasvleli msubuqi luqis mowyoba 700X700 1 kompleqti</t>
  </si>
  <si>
    <t>naglini profilis liTonis konstruqciis mowyoba</t>
  </si>
  <si>
    <t xml:space="preserve">wylis Semakavebeli </t>
  </si>
  <si>
    <r>
      <t xml:space="preserve">r/b monoliTuri rezervuaris mowyoba nax. mixedviT </t>
    </r>
    <r>
      <rPr>
        <b/>
        <sz val="10"/>
        <rFont val="Arial"/>
        <family val="2"/>
      </rPr>
      <t xml:space="preserve"> B35, W8 F150</t>
    </r>
  </si>
  <si>
    <t>rezervuaris kedlebis izolacia rulonuri masaliT 2 fena</t>
  </si>
  <si>
    <t>metalo plasmasis karebis mowyoba</t>
  </si>
  <si>
    <t>arsebuli Robis demontaJi da Semdgom montaJi</t>
  </si>
  <si>
    <t>rezervuaris teqnologia</t>
  </si>
  <si>
    <t>solisebri urdulis mowyoba d-100 pn-16</t>
  </si>
  <si>
    <t>solisebri urdulis mowyoba d-250 pn-16</t>
  </si>
  <si>
    <t>sademontaJo quros mowyoba d-250 pn-16</t>
  </si>
  <si>
    <t>tivtiviani Camketis mowyoba d-150 pn-16</t>
  </si>
  <si>
    <t>foladis samkapis mowyoba d-250 2c.</t>
  </si>
  <si>
    <t>foladis samkapis mowyoba d-100 1c.</t>
  </si>
  <si>
    <t>foladis muxlis mowyoba d-250 12c.</t>
  </si>
  <si>
    <t>foladis gadamyvanis mowyoba d-400X250 6c.</t>
  </si>
  <si>
    <t>foladis miltuCis montaJi d-100 pn-16</t>
  </si>
  <si>
    <t>foladis miltuCis montaJi d-200 pn-16</t>
  </si>
  <si>
    <t>foladis miltuCis montaJi d-250 pn-16</t>
  </si>
  <si>
    <t>ormagi vantuzi d=50mm montaJi  pn16</t>
  </si>
  <si>
    <t>foladis milsadenis mowyoba d-273X6 pn-16 18m.</t>
  </si>
  <si>
    <t>foladis milsadenis mowyoba d-159X6  4m.</t>
  </si>
  <si>
    <t>foladis milsadenis mowyoba d-108X5 pn-16 7m.</t>
  </si>
  <si>
    <t>foladis milis sayrdenebis mowyoba d-250 nax. mixedviT</t>
  </si>
  <si>
    <t>foladis milis sayrdenebis mowyoba d-100 nax. mixedviT</t>
  </si>
  <si>
    <t>rezervuaris gare komunikaciebi</t>
  </si>
  <si>
    <t>gadfxvierebuli gruntis mowyoba milebis garSemo</t>
  </si>
  <si>
    <t>tranSeis Sevseba adgilobrivi gruntiT meqanizmiT</t>
  </si>
  <si>
    <t>foladis milis montaJi qarxnuli izolaciiT, gadabmis adgilebis dafarva rulonuri izolaciiT d-250 mm hidravlikuri SemowmebiT spec. proeqtis mixedviT</t>
  </si>
  <si>
    <t>foladis milis montaJi qarxnuli izolaciiT, gadabmis adgilebis dafarva rulonuri izolaciiT d-150 mm hidravlikuri SemowmebiT spec. proeqtis mixedviT</t>
  </si>
  <si>
    <t>foladis milis montaJi qarxnuli izolaciiT, gadabmis adgilebis dafarva rulonuri izolaciiT d-100 mm hidravlikuri SemowmebiT spec. proeqtis mixedviT</t>
  </si>
  <si>
    <t>foladis muxlis mowyoba d-250 6c.</t>
  </si>
  <si>
    <t>foladis wamgvarebi mowyoba d-150 5c.</t>
  </si>
  <si>
    <t>foladis muxlis mowyoba d-100 1c.</t>
  </si>
  <si>
    <t>foladis samkapis mowyoba d-250 1c.</t>
  </si>
  <si>
    <t>foladis samkapis mowyoba d-200X150 1c.</t>
  </si>
  <si>
    <t>CaWra arsebuli milsadenis d=63</t>
  </si>
  <si>
    <t>foladis saventilacio mili d=150 mm, SeZena montaJi, 8c</t>
  </si>
  <si>
    <t>defleqtoris montaJi nax. mixedviT</t>
  </si>
  <si>
    <t>wnevis saregulacio Wa sarezervuaro meurneobis teritoriaze</t>
  </si>
  <si>
    <t>qviSaxreSis baliSis mowyoba Wis qveS</t>
  </si>
  <si>
    <t>kuTxovana</t>
  </si>
  <si>
    <r>
      <t xml:space="preserve">r/b monoliTuri kameris mowyoba nax. mixedviT </t>
    </r>
    <r>
      <rPr>
        <b/>
        <sz val="10"/>
        <rFont val="Arial"/>
        <family val="2"/>
      </rPr>
      <t xml:space="preserve"> B25, W8 F150</t>
    </r>
  </si>
  <si>
    <t>solisebri urduli d-200, pn25 mowyoba</t>
  </si>
  <si>
    <t>filtris d-200, pn25 mowyoba</t>
  </si>
  <si>
    <t>wnevis saregulacio saqvelis d-200, pn25 mowyoba</t>
  </si>
  <si>
    <t>sademontaJo quros d-200, pn25 mowyoba</t>
  </si>
  <si>
    <t>foladis miltuCis montaJi d-200 pn-25</t>
  </si>
  <si>
    <t>foladis gadamyvanis mowyoba d-250X200 1c.</t>
  </si>
  <si>
    <t>foladis gadamyvanis mowyoba d-250X200 2c.</t>
  </si>
  <si>
    <t>Cobalebis mowyoba d-200 2c.</t>
  </si>
  <si>
    <t>foladis milis sayrdenebis mowyoba d-200 nax. mixedviT</t>
  </si>
  <si>
    <t>rezervuarebSi wylis gamanawilebeli kamera</t>
  </si>
  <si>
    <r>
      <t xml:space="preserve">r/b monoliTuri Wis mowyoba nax. mixedviT </t>
    </r>
    <r>
      <rPr>
        <b/>
        <sz val="10"/>
        <rFont val="Arial"/>
        <family val="2"/>
      </rPr>
      <t xml:space="preserve"> B25, W8 F150</t>
    </r>
  </si>
  <si>
    <t>foladis urdulis mowyoba d-150 pn-16</t>
  </si>
  <si>
    <t>sademontaJo quros mowyoba d-150 pn-16</t>
  </si>
  <si>
    <t>foladis samkapis mowyoba d-250X150 1c.</t>
  </si>
  <si>
    <t>foladis gadamyvanis mowyoba d-250X150 1c.</t>
  </si>
  <si>
    <t>foladis miltuCis montaJi d-150 pn-16</t>
  </si>
  <si>
    <t>Cobalebis mowyoba d-150 2c.</t>
  </si>
  <si>
    <t>Cobalebis mowyoba d-250 1c..</t>
  </si>
  <si>
    <t xml:space="preserve">samfaza avtomatebis montaJi 380v 40a </t>
  </si>
  <si>
    <t>erTfaza avtomatebis montaJi 220v 10a</t>
  </si>
  <si>
    <t>sp. ZarRviani kabeli kveT. (3X6)mm 0,22kv.</t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</si>
  <si>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sanaTebis mowyoba diodebiT 1X32vt 220 v. </t>
    </r>
    <r>
      <rPr>
        <b/>
        <sz val="10"/>
        <rFont val="Arial"/>
        <family val="2"/>
      </rPr>
      <t>IP-44</t>
    </r>
    <r>
      <rPr>
        <b/>
        <sz val="10"/>
        <rFont val="AcadNusx"/>
        <family val="0"/>
      </rPr>
      <t xml:space="preserve"> dacviT</t>
    </r>
  </si>
  <si>
    <t>wnevis saregulacio Wa rezervuaridan qselSi mimwodebel milze</t>
  </si>
  <si>
    <t>ormagi vantuzi d=65mm montaJi  pn16</t>
  </si>
  <si>
    <t>solisebri urdulis mowyoba d-65 pn-16</t>
  </si>
  <si>
    <t>polieTileni/foladi gadamyvani d-75X65</t>
  </si>
  <si>
    <t>polieTilenis el. quro d-75 pn-16</t>
  </si>
  <si>
    <t>polieTilenis gadamyvani d-90X75</t>
  </si>
  <si>
    <t>polieTilenis uRel-unagiras montaJi d-280X90mm</t>
  </si>
  <si>
    <t>polieTilenis miltuCa adaptoris montaJi d-200 pn-16</t>
  </si>
  <si>
    <t>polieTilenis miltuCa adaptoris montaJi d-225X200 pn-16</t>
  </si>
  <si>
    <t>polieTilenis gadamyvani d-280X225 pn-16</t>
  </si>
  <si>
    <t>Cobalebis mowyoba d-280 2c.</t>
  </si>
  <si>
    <t>gamanawilebeli kamera</t>
  </si>
  <si>
    <t>solisebri urduli d-200, pn16 mowyoba</t>
  </si>
  <si>
    <t>sademontaJo quros d-200, pn16 mowyoba</t>
  </si>
  <si>
    <t>Cobalebis mowyoba d-280 1c.</t>
  </si>
  <si>
    <t>polieTilenis uRel-unagiras montaJi d-280X250mm</t>
  </si>
  <si>
    <t>polieTilenis miltuCa adaptoris montaJi d-250 pn-16</t>
  </si>
  <si>
    <t>foladis samkapis mowyoba d-250X200 1c.</t>
  </si>
  <si>
    <t>foladis gadamyvanis mowyoba d-250X300 1c.</t>
  </si>
  <si>
    <t>B-6</t>
  </si>
  <si>
    <t>B-7</t>
  </si>
  <si>
    <t>B-8</t>
  </si>
  <si>
    <t>B-9</t>
  </si>
  <si>
    <t>gadamRvreli milis bolos moZravi sarqvelis "zaxlopkis" montaJi d-250</t>
  </si>
  <si>
    <t xml:space="preserve">      saxarjTaRricxvo GRirebuleba (lari)</t>
  </si>
  <si>
    <t>%</t>
  </si>
  <si>
    <t>fasi</t>
  </si>
  <si>
    <t>IV kategoriis gruntis damuSaveba tranSeaSi eqskavatoriT a/T-ze datvirTviT</t>
  </si>
  <si>
    <t>liTonis milis montaJi d-250 mm hidravlikuri SemowmebiT</t>
  </si>
  <si>
    <r>
      <t xml:space="preserve">polieTilenis milis montaJi d-280 mm hidravlikuri SemowmebiT </t>
    </r>
    <r>
      <rPr>
        <b/>
        <sz val="10"/>
        <color indexed="8"/>
        <rFont val="Calibri"/>
        <family val="2"/>
      </rPr>
      <t>PN-12,5</t>
    </r>
  </si>
  <si>
    <t>foladis yru miltuCis montaJi d-150</t>
  </si>
  <si>
    <t xml:space="preserve">el. samSeneblo samuSaoebi </t>
  </si>
  <si>
    <t>xarjTaRricxva #6</t>
  </si>
  <si>
    <t>xarjTaRricxva #5</t>
  </si>
  <si>
    <t>xarjTaRricxva #4</t>
  </si>
  <si>
    <t>xarjTaRricxva #3</t>
  </si>
  <si>
    <t>xarjTaRricxva #2</t>
  </si>
  <si>
    <t>xarjTaRricxva #7</t>
  </si>
  <si>
    <t>xarjTaRricxva #8</t>
  </si>
  <si>
    <t>xarjTaRricxva #9</t>
  </si>
  <si>
    <t xml:space="preserve"> lari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</si>
</sst>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_-* #,##0.000_р_._-;\-* #,##0.000_р_._-;_-* &quot;-&quot;??_р_._-;_-@_-"/>
    <numFmt numFmtId="185" formatCode="0.000000"/>
    <numFmt numFmtId="186" formatCode="0.0000000"/>
    <numFmt numFmtId="187" formatCode="0.00000000"/>
    <numFmt numFmtId="188" formatCode="0.000000000"/>
    <numFmt numFmtId="189" formatCode="_-* #,##0.000\ _L_a_r_i_-;\-* #,##0.000\ _L_a_r_i_-;_-* &quot;-&quot;???\ _L_a_r_i_-;_-@_-"/>
    <numFmt numFmtId="190" formatCode="_-* #,##0.0_р_._-;\-* #,##0.0_р_._-;_-* &quot;-&quot;??_р_._-;_-@_-"/>
    <numFmt numFmtId="191" formatCode="_-* #,##0.0\ _L_a_r_i_-;\-* #,##0.0\ _L_a_r_i_-;_-* &quot;-&quot;?\ _L_a_r_i_-;_-@_-"/>
    <numFmt numFmtId="192" formatCode="_-* #,##0.0000_р_._-;\-* #,##0.0000_р_._-;_-* &quot;-&quot;??_р_._-;_-@_-"/>
    <numFmt numFmtId="193" formatCode="_-* #,##0_р_._-;\-* #,##0_р_._-;_-* &quot;-&quot;??_р_._-;_-@_-"/>
    <numFmt numFmtId="194" formatCode="[$-409]dddd\,\ mmmm\ dd\,\ yyyy"/>
    <numFmt numFmtId="195" formatCode="&quot;$&quot;#,##0.00"/>
    <numFmt numFmtId="196" formatCode="_(* #,##0.000_);_(* \(#,##0.000\);_(* &quot;-&quot;???_);_(@_)"/>
    <numFmt numFmtId="197" formatCode="_-* #,##0.00000_р_._-;\-* #,##0.00000_р_._-;_-* &quot;-&quot;??_р_._-;_-@_-"/>
    <numFmt numFmtId="198" formatCode="_-* #,##0.0000_р_._-;\-* #,##0.0000_р_._-;_-* &quot;-&quot;????_р_._-;_-@_-"/>
    <numFmt numFmtId="199" formatCode="_-* #,##0.00_р_._-;\-* #,##0.00_р_._-;_-* &quot;-&quot;???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_р_._-;\-* #,##0.0_р_._-;_-* &quot;-&quot;????_р_._-;_-@_-"/>
    <numFmt numFmtId="203" formatCode="_(* #,##0.0_);_(* \(#,##0.0\);_(* &quot;-&quot;?_);_(@_)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[$-409]h:mm:ss\ AM/PM"/>
    <numFmt numFmtId="208" formatCode="_-* #,##0.0\ _L_a_r_i_-;\-* #,##0.0\ _L_a_r_i_-;_-* &quot;-&quot;??\ _L_a_r_i_-;_-@_-"/>
    <numFmt numFmtId="209" formatCode="_-* #,##0\ _L_a_r_i_-;\-* #,##0\ _L_a_r_i_-;_-* &quot;-&quot;??\ _L_a_r_i_-;_-@_-"/>
  </numFmts>
  <fonts count="70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sz val="12"/>
      <name val="Arachveulebrivi Thin"/>
      <family val="2"/>
    </font>
    <font>
      <sz val="11"/>
      <name val="Academiuri Normaluri"/>
      <family val="0"/>
    </font>
    <font>
      <u val="single"/>
      <sz val="8"/>
      <name val="AcadNusx"/>
      <family val="0"/>
    </font>
    <font>
      <b/>
      <sz val="16"/>
      <name val="AcadNusx"/>
      <family val="0"/>
    </font>
    <font>
      <b/>
      <sz val="10"/>
      <name val="Arial"/>
      <family val="2"/>
    </font>
    <font>
      <sz val="10"/>
      <name val="AcadNusx Wd"/>
      <family val="0"/>
    </font>
    <font>
      <sz val="9"/>
      <name val="AcadNusx"/>
      <family val="0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1"/>
      <name val="Arachveulebrivi Thi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Nusx"/>
      <family val="0"/>
    </font>
    <font>
      <b/>
      <i/>
      <u val="single"/>
      <sz val="11"/>
      <color indexed="10"/>
      <name val="AcadNusx"/>
      <family val="0"/>
    </font>
    <font>
      <sz val="10"/>
      <color indexed="10"/>
      <name val="AcadNusx"/>
      <family val="0"/>
    </font>
    <font>
      <b/>
      <sz val="11"/>
      <color indexed="10"/>
      <name val="AcadNusx"/>
      <family val="0"/>
    </font>
    <font>
      <b/>
      <sz val="14"/>
      <color indexed="8"/>
      <name val="AcadNusx"/>
      <family val="0"/>
    </font>
    <font>
      <sz val="10"/>
      <name val="Cambria"/>
      <family val="1"/>
    </font>
    <font>
      <b/>
      <sz val="10"/>
      <color indexed="8"/>
      <name val="AcadNusx"/>
      <family val="0"/>
    </font>
    <font>
      <b/>
      <u val="single"/>
      <sz val="14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b/>
      <i/>
      <u val="single"/>
      <sz val="11"/>
      <color rgb="FFFF0000"/>
      <name val="AcadNusx"/>
      <family val="0"/>
    </font>
    <font>
      <sz val="10"/>
      <color rgb="FFFF0000"/>
      <name val="AcadNusx"/>
      <family val="0"/>
    </font>
    <font>
      <b/>
      <sz val="11"/>
      <color rgb="FFFF0000"/>
      <name val="AcadNusx"/>
      <family val="0"/>
    </font>
    <font>
      <b/>
      <sz val="14"/>
      <color theme="1"/>
      <name val="AcadNusx"/>
      <family val="0"/>
    </font>
    <font>
      <b/>
      <sz val="10"/>
      <color theme="1"/>
      <name val="AcadNusx"/>
      <family val="0"/>
    </font>
    <font>
      <b/>
      <u val="single"/>
      <sz val="14"/>
      <color theme="1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</cellStyleXfs>
  <cellXfs count="206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0" xfId="68" applyFont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8" applyFont="1" applyBorder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68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8" applyFont="1" applyBorder="1" applyAlignment="1">
      <alignment horizontal="left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78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93" fontId="4" fillId="0" borderId="0" xfId="42" applyNumberFormat="1" applyFont="1" applyFill="1" applyBorder="1" applyAlignment="1">
      <alignment horizontal="center" vertical="center" wrapText="1"/>
    </xf>
    <xf numFmtId="193" fontId="4" fillId="0" borderId="0" xfId="42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horizontal="center" vertical="center" wrapText="1"/>
    </xf>
    <xf numFmtId="179" fontId="4" fillId="0" borderId="0" xfId="42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3" fontId="5" fillId="33" borderId="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42" applyNumberFormat="1" applyFont="1" applyFill="1" applyBorder="1" applyAlignment="1">
      <alignment horizontal="center" vertical="center" wrapText="1"/>
    </xf>
    <xf numFmtId="0" fontId="8" fillId="35" borderId="0" xfId="78" applyFont="1" applyFill="1" applyBorder="1" applyAlignment="1">
      <alignment vertical="center" wrapText="1" shrinkToFit="1"/>
      <protection/>
    </xf>
    <xf numFmtId="0" fontId="1" fillId="36" borderId="0" xfId="0" applyFont="1" applyFill="1" applyAlignment="1">
      <alignment vertical="center"/>
    </xf>
    <xf numFmtId="0" fontId="1" fillId="36" borderId="0" xfId="0" applyFont="1" applyFill="1" applyBorder="1" applyAlignment="1">
      <alignment vertical="center"/>
    </xf>
    <xf numFmtId="209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04" fontId="5" fillId="0" borderId="0" xfId="42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78" applyFont="1" applyFill="1" applyBorder="1" applyAlignment="1">
      <alignment horizontal="center"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180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0" xfId="78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7" borderId="10" xfId="62" applyFont="1" applyFill="1" applyBorder="1" applyAlignment="1">
      <alignment horizontal="center" vertical="center" wrapText="1"/>
      <protection/>
    </xf>
    <xf numFmtId="0" fontId="2" fillId="37" borderId="10" xfId="62" applyFont="1" applyFill="1" applyBorder="1" applyAlignment="1">
      <alignment vertical="center" wrapText="1"/>
      <protection/>
    </xf>
    <xf numFmtId="0" fontId="2" fillId="37" borderId="10" xfId="62" applyFont="1" applyFill="1" applyBorder="1" applyAlignment="1">
      <alignment horizontal="center" vertical="center"/>
      <protection/>
    </xf>
    <xf numFmtId="2" fontId="16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182" fontId="2" fillId="37" borderId="10" xfId="62" applyNumberFormat="1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71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vertical="center" wrapText="1"/>
    </xf>
    <xf numFmtId="182" fontId="2" fillId="37" borderId="10" xfId="0" applyNumberFormat="1" applyFont="1" applyFill="1" applyBorder="1" applyAlignment="1">
      <alignment horizontal="center" vertical="center" wrapText="1"/>
    </xf>
    <xf numFmtId="200" fontId="2" fillId="37" borderId="10" xfId="0" applyNumberFormat="1" applyFont="1" applyFill="1" applyBorder="1" applyAlignment="1">
      <alignment horizontal="center" vertical="center"/>
    </xf>
    <xf numFmtId="180" fontId="2" fillId="37" borderId="10" xfId="62" applyNumberFormat="1" applyFont="1" applyFill="1" applyBorder="1" applyAlignment="1">
      <alignment horizontal="center" vertical="center" wrapText="1"/>
      <protection/>
    </xf>
    <xf numFmtId="2" fontId="1" fillId="0" borderId="10" xfId="71" applyNumberFormat="1" applyFont="1" applyFill="1" applyBorder="1" applyAlignment="1">
      <alignment horizontal="center" vertical="center"/>
      <protection/>
    </xf>
    <xf numFmtId="181" fontId="2" fillId="37" borderId="10" xfId="0" applyNumberFormat="1" applyFont="1" applyFill="1" applyBorder="1" applyAlignment="1">
      <alignment horizontal="center" vertical="center" wrapText="1"/>
    </xf>
    <xf numFmtId="2" fontId="2" fillId="37" borderId="0" xfId="0" applyNumberFormat="1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43" fontId="5" fillId="33" borderId="10" xfId="42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top" wrapText="1"/>
    </xf>
    <xf numFmtId="1" fontId="2" fillId="37" borderId="10" xfId="0" applyNumberFormat="1" applyFont="1" applyFill="1" applyBorder="1" applyAlignment="1">
      <alignment horizontal="center" vertical="center" wrapText="1"/>
    </xf>
    <xf numFmtId="199" fontId="2" fillId="37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top" wrapText="1"/>
    </xf>
    <xf numFmtId="2" fontId="14" fillId="37" borderId="0" xfId="0" applyNumberFormat="1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2" fillId="37" borderId="10" xfId="78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2" fillId="37" borderId="10" xfId="59" applyFont="1" applyFill="1" applyBorder="1" applyAlignment="1">
      <alignment horizontal="center" vertical="center"/>
      <protection/>
    </xf>
    <xf numFmtId="0" fontId="2" fillId="37" borderId="10" xfId="59" applyFont="1" applyFill="1" applyBorder="1" applyAlignment="1">
      <alignment horizontal="left" vertical="center" wrapText="1"/>
      <protection/>
    </xf>
    <xf numFmtId="0" fontId="2" fillId="37" borderId="10" xfId="59" applyFont="1" applyFill="1" applyBorder="1" applyAlignment="1">
      <alignment horizontal="center" vertical="center" wrapText="1"/>
      <protection/>
    </xf>
    <xf numFmtId="1" fontId="2" fillId="37" borderId="10" xfId="59" applyNumberFormat="1" applyFont="1" applyFill="1" applyBorder="1" applyAlignment="1">
      <alignment horizontal="center" vertical="center"/>
      <protection/>
    </xf>
    <xf numFmtId="0" fontId="2" fillId="37" borderId="0" xfId="59" applyFont="1" applyFill="1" applyBorder="1" applyAlignment="1">
      <alignment vertical="center"/>
      <protection/>
    </xf>
    <xf numFmtId="0" fontId="2" fillId="37" borderId="0" xfId="0" applyFont="1" applyFill="1" applyBorder="1" applyAlignment="1">
      <alignment vertical="center"/>
    </xf>
    <xf numFmtId="0" fontId="3" fillId="0" borderId="0" xfId="59" applyFont="1" applyFill="1">
      <alignment/>
      <protection/>
    </xf>
    <xf numFmtId="0" fontId="3" fillId="0" borderId="10" xfId="59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1" fontId="2" fillId="37" borderId="10" xfId="0" applyNumberFormat="1" applyFont="1" applyFill="1" applyBorder="1" applyAlignment="1">
      <alignment horizontal="center" vertical="center"/>
    </xf>
    <xf numFmtId="0" fontId="4" fillId="0" borderId="0" xfId="59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vertical="center"/>
      <protection/>
    </xf>
    <xf numFmtId="181" fontId="1" fillId="0" borderId="10" xfId="0" applyNumberFormat="1" applyFont="1" applyFill="1" applyBorder="1" applyAlignment="1">
      <alignment horizontal="center" vertical="center"/>
    </xf>
    <xf numFmtId="0" fontId="2" fillId="37" borderId="0" xfId="59" applyFont="1" applyFill="1" applyAlignment="1">
      <alignment vertical="center"/>
      <protection/>
    </xf>
    <xf numFmtId="2" fontId="2" fillId="37" borderId="10" xfId="59" applyNumberFormat="1" applyFont="1" applyFill="1" applyBorder="1" applyAlignment="1">
      <alignment horizontal="center" vertical="center" wrapText="1"/>
      <protection/>
    </xf>
    <xf numFmtId="0" fontId="65" fillId="36" borderId="10" xfId="0" applyFont="1" applyFill="1" applyBorder="1" applyAlignment="1">
      <alignment/>
    </xf>
    <xf numFmtId="0" fontId="66" fillId="36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vertical="center"/>
    </xf>
    <xf numFmtId="180" fontId="2" fillId="37" borderId="10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7" borderId="10" xfId="0" applyNumberFormat="1" applyFont="1" applyFill="1" applyBorder="1" applyAlignment="1">
      <alignment horizontal="center" vertical="center" wrapText="1"/>
    </xf>
    <xf numFmtId="0" fontId="65" fillId="36" borderId="0" xfId="59" applyFont="1" applyFill="1">
      <alignment/>
      <protection/>
    </xf>
    <xf numFmtId="2" fontId="2" fillId="37" borderId="12" xfId="0" applyNumberFormat="1" applyFont="1" applyFill="1" applyBorder="1" applyAlignment="1">
      <alignment horizontal="center" vertical="center"/>
    </xf>
    <xf numFmtId="2" fontId="2" fillId="37" borderId="0" xfId="0" applyNumberFormat="1" applyFont="1" applyFill="1" applyBorder="1" applyAlignment="1">
      <alignment/>
    </xf>
    <xf numFmtId="2" fontId="1" fillId="3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4" fillId="0" borderId="0" xfId="59" applyFont="1" applyFill="1" applyAlignment="1">
      <alignment vertical="center"/>
      <protection/>
    </xf>
    <xf numFmtId="0" fontId="67" fillId="35" borderId="0" xfId="78" applyFont="1" applyFill="1" applyBorder="1" applyAlignment="1">
      <alignment vertical="center" wrapText="1" shrinkToFit="1"/>
      <protection/>
    </xf>
    <xf numFmtId="0" fontId="5" fillId="0" borderId="0" xfId="59" applyFont="1" applyFill="1" applyAlignment="1">
      <alignment vertical="center"/>
      <protection/>
    </xf>
    <xf numFmtId="0" fontId="7" fillId="0" borderId="0" xfId="68" applyFont="1" applyAlignment="1">
      <alignment horizontal="left"/>
      <protection/>
    </xf>
    <xf numFmtId="0" fontId="7" fillId="0" borderId="10" xfId="68" applyFont="1" applyBorder="1">
      <alignment/>
      <protection/>
    </xf>
    <xf numFmtId="0" fontId="1" fillId="0" borderId="0" xfId="68" applyFont="1" applyBorder="1">
      <alignment/>
      <protection/>
    </xf>
    <xf numFmtId="0" fontId="7" fillId="0" borderId="10" xfId="68" applyFont="1" applyBorder="1" applyAlignment="1">
      <alignment horizontal="center"/>
      <protection/>
    </xf>
    <xf numFmtId="0" fontId="16" fillId="0" borderId="10" xfId="68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7" fillId="38" borderId="10" xfId="68" applyFont="1" applyFill="1" applyBorder="1" applyAlignment="1">
      <alignment horizontal="center"/>
      <protection/>
    </xf>
    <xf numFmtId="0" fontId="7" fillId="0" borderId="0" xfId="68" applyFont="1" applyBorder="1">
      <alignment/>
      <protection/>
    </xf>
    <xf numFmtId="0" fontId="4" fillId="0" borderId="10" xfId="68" applyFont="1" applyBorder="1" applyAlignment="1">
      <alignment horizontal="center"/>
      <protection/>
    </xf>
    <xf numFmtId="43" fontId="42" fillId="0" borderId="10" xfId="44" applyFont="1" applyBorder="1" applyAlignment="1">
      <alignment horizontal="center" vertical="center"/>
    </xf>
    <xf numFmtId="43" fontId="7" fillId="0" borderId="10" xfId="44" applyFont="1" applyBorder="1" applyAlignment="1">
      <alignment horizontal="center" vertical="center" wrapText="1"/>
    </xf>
    <xf numFmtId="43" fontId="4" fillId="0" borderId="13" xfId="44" applyFont="1" applyBorder="1" applyAlignment="1">
      <alignment/>
    </xf>
    <xf numFmtId="43" fontId="4" fillId="0" borderId="10" xfId="44" applyFont="1" applyBorder="1" applyAlignment="1">
      <alignment/>
    </xf>
    <xf numFmtId="43" fontId="4" fillId="0" borderId="10" xfId="44" applyFont="1" applyFill="1" applyBorder="1" applyAlignment="1">
      <alignment vertical="center"/>
    </xf>
    <xf numFmtId="43" fontId="4" fillId="0" borderId="0" xfId="44" applyFont="1" applyFill="1" applyAlignment="1">
      <alignment vertical="center"/>
    </xf>
    <xf numFmtId="0" fontId="7" fillId="0" borderId="10" xfId="68" applyFont="1" applyBorder="1" applyAlignment="1">
      <alignment horizontal="center" vertical="center" wrapText="1"/>
      <protection/>
    </xf>
    <xf numFmtId="0" fontId="4" fillId="0" borderId="13" xfId="68" applyFont="1" applyBorder="1">
      <alignment/>
      <protection/>
    </xf>
    <xf numFmtId="0" fontId="4" fillId="0" borderId="10" xfId="68" applyFont="1" applyBorder="1">
      <alignment/>
      <protection/>
    </xf>
    <xf numFmtId="0" fontId="4" fillId="33" borderId="10" xfId="68" applyFont="1" applyFill="1" applyBorder="1" applyAlignment="1">
      <alignment horizontal="center"/>
      <protection/>
    </xf>
    <xf numFmtId="0" fontId="1" fillId="33" borderId="10" xfId="68" applyFont="1" applyFill="1" applyBorder="1" applyAlignment="1">
      <alignment horizontal="center"/>
      <protection/>
    </xf>
    <xf numFmtId="43" fontId="4" fillId="33" borderId="10" xfId="44" applyFont="1" applyFill="1" applyBorder="1" applyAlignment="1">
      <alignment/>
    </xf>
    <xf numFmtId="0" fontId="4" fillId="33" borderId="13" xfId="68" applyFont="1" applyFill="1" applyBorder="1">
      <alignment/>
      <protection/>
    </xf>
    <xf numFmtId="0" fontId="4" fillId="33" borderId="10" xfId="68" applyFont="1" applyFill="1" applyBorder="1">
      <alignment/>
      <protection/>
    </xf>
    <xf numFmtId="0" fontId="4" fillId="33" borderId="10" xfId="59" applyFont="1" applyFill="1" applyBorder="1" applyAlignment="1">
      <alignment vertical="center"/>
      <protection/>
    </xf>
    <xf numFmtId="0" fontId="4" fillId="33" borderId="0" xfId="59" applyFont="1" applyFill="1" applyBorder="1" applyAlignment="1">
      <alignment vertical="center"/>
      <protection/>
    </xf>
    <xf numFmtId="0" fontId="4" fillId="0" borderId="0" xfId="68" applyFont="1" applyAlignment="1">
      <alignment horizontal="center"/>
      <protection/>
    </xf>
    <xf numFmtId="0" fontId="6" fillId="35" borderId="0" xfId="59" applyFont="1" applyFill="1" applyBorder="1" applyAlignment="1">
      <alignment vertical="center" wrapText="1"/>
      <protection/>
    </xf>
    <xf numFmtId="0" fontId="10" fillId="0" borderId="0" xfId="68" applyFont="1">
      <alignment/>
      <protection/>
    </xf>
    <xf numFmtId="0" fontId="19" fillId="0" borderId="0" xfId="68" applyFont="1">
      <alignment/>
      <protection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1" fillId="37" borderId="0" xfId="0" applyFont="1" applyFill="1" applyBorder="1" applyAlignment="1">
      <alignment vertical="center"/>
    </xf>
    <xf numFmtId="0" fontId="68" fillId="37" borderId="10" xfId="62" applyFont="1" applyFill="1" applyBorder="1" applyAlignment="1">
      <alignment vertical="center" wrapText="1"/>
      <protection/>
    </xf>
    <xf numFmtId="0" fontId="7" fillId="0" borderId="0" xfId="59" applyFont="1" applyAlignment="1">
      <alignment horizontal="center"/>
      <protection/>
    </xf>
    <xf numFmtId="0" fontId="1" fillId="0" borderId="10" xfId="68" applyFont="1" applyBorder="1" applyAlignment="1">
      <alignment horizontal="center"/>
      <protection/>
    </xf>
    <xf numFmtId="0" fontId="2" fillId="37" borderId="10" xfId="78" applyFont="1" applyFill="1" applyBorder="1" applyAlignment="1">
      <alignment vertical="center" wrapText="1"/>
      <protection/>
    </xf>
    <xf numFmtId="2" fontId="2" fillId="37" borderId="0" xfId="0" applyNumberFormat="1" applyFont="1" applyFill="1" applyBorder="1" applyAlignment="1">
      <alignment vertical="center"/>
    </xf>
    <xf numFmtId="43" fontId="4" fillId="0" borderId="10" xfId="42" applyFont="1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9" borderId="0" xfId="0" applyFont="1" applyFill="1" applyBorder="1" applyAlignment="1">
      <alignment horizontal="center" vertical="center" wrapText="1"/>
    </xf>
    <xf numFmtId="0" fontId="1" fillId="0" borderId="0" xfId="68" applyFont="1" applyBorder="1" applyAlignment="1">
      <alignment horizontal="left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35" borderId="0" xfId="78" applyFont="1" applyFill="1" applyBorder="1" applyAlignment="1">
      <alignment horizontal="center" vertical="center" wrapText="1" shrinkToFit="1"/>
      <protection/>
    </xf>
    <xf numFmtId="0" fontId="9" fillId="0" borderId="0" xfId="68" applyFont="1" applyAlignment="1">
      <alignment horizontal="center"/>
      <protection/>
    </xf>
    <xf numFmtId="0" fontId="2" fillId="0" borderId="0" xfId="68" applyFont="1" applyBorder="1" applyAlignment="1">
      <alignment horizontal="center"/>
      <protection/>
    </xf>
    <xf numFmtId="0" fontId="69" fillId="35" borderId="0" xfId="78" applyFont="1" applyFill="1" applyBorder="1" applyAlignment="1">
      <alignment horizontal="center" vertical="center" wrapText="1" shrinkToFi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8" fillId="0" borderId="0" xfId="78" applyFont="1" applyFill="1" applyBorder="1" applyAlignment="1">
      <alignment horizontal="center" vertical="center" wrapText="1" shrinkToFit="1"/>
      <protection/>
    </xf>
    <xf numFmtId="0" fontId="8" fillId="0" borderId="16" xfId="78" applyFont="1" applyFill="1" applyBorder="1" applyAlignment="1">
      <alignment horizontal="center" vertical="center" shrinkToFit="1"/>
      <protection/>
    </xf>
    <xf numFmtId="0" fontId="8" fillId="0" borderId="12" xfId="78" applyFont="1" applyFill="1" applyBorder="1" applyAlignment="1">
      <alignment horizontal="center" vertical="center" shrinkToFit="1"/>
      <protection/>
    </xf>
    <xf numFmtId="0" fontId="5" fillId="0" borderId="0" xfId="78" applyFont="1" applyFill="1" applyBorder="1" applyAlignment="1">
      <alignment horizontal="center" vertical="center" wrapText="1" shrinkToFit="1"/>
      <protection/>
    </xf>
    <xf numFmtId="0" fontId="5" fillId="0" borderId="0" xfId="78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14" xfId="60"/>
    <cellStyle name="Normal 16_axalqalaqis skola " xfId="61"/>
    <cellStyle name="Normal 2" xfId="62"/>
    <cellStyle name="Normal 2 2" xfId="63"/>
    <cellStyle name="Normal 2 2 2" xfId="64"/>
    <cellStyle name="Normal 2 2_MCXETA yazarma- Copy" xfId="65"/>
    <cellStyle name="Normal 2 3" xfId="66"/>
    <cellStyle name="Normal 2_---SUL--- GORI-HOSPITALI-BOLO" xfId="67"/>
    <cellStyle name="Normal 3" xfId="68"/>
    <cellStyle name="Normal 4" xfId="69"/>
    <cellStyle name="Normal 8" xfId="70"/>
    <cellStyle name="Normal_gare wyalsadfenigagarini 2 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Обычный_Лист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2</xdr:col>
      <xdr:colOff>438150</xdr:colOff>
      <xdr:row>7</xdr:row>
      <xdr:rowOff>95250</xdr:rowOff>
    </xdr:to>
    <xdr:pic>
      <xdr:nvPicPr>
        <xdr:cNvPr id="1" name="Picture 1" descr="C:\Users\odavlianidze\Desktop\komp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90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115" zoomScaleSheetLayoutView="115" zoomScalePageLayoutView="0" workbookViewId="0" topLeftCell="A3">
      <selection activeCell="L20" sqref="L20"/>
    </sheetView>
  </sheetViews>
  <sheetFormatPr defaultColWidth="9.140625" defaultRowHeight="12.75"/>
  <cols>
    <col min="2" max="2" width="8.28125" style="0" customWidth="1"/>
    <col min="8" max="8" width="19.7109375" style="0" bestFit="1" customWidth="1"/>
    <col min="9" max="9" width="10.7109375" style="0" bestFit="1" customWidth="1"/>
    <col min="12" max="12" width="11.57421875" style="0" customWidth="1"/>
  </cols>
  <sheetData>
    <row r="1" spans="1:14" ht="13.5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3.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2.5" customHeight="1">
      <c r="A4" s="36"/>
      <c r="C4" s="182" t="s">
        <v>29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/>
      <c r="M6" s="36"/>
      <c r="N6" s="36"/>
    </row>
    <row r="7" spans="1:14" ht="12.75">
      <c r="A7" s="36"/>
      <c r="B7" s="36"/>
      <c r="N7" s="36"/>
    </row>
    <row r="8" spans="1:14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>
      <c r="A11" s="36"/>
      <c r="B11" s="36"/>
      <c r="C11" s="36"/>
      <c r="D11" s="37"/>
      <c r="E11" s="37"/>
      <c r="F11" s="37"/>
      <c r="G11" s="38"/>
      <c r="H11" s="37"/>
      <c r="I11" s="37"/>
      <c r="J11" s="37"/>
      <c r="K11" s="37"/>
      <c r="L11" s="36"/>
      <c r="M11" s="36"/>
      <c r="N11" s="36"/>
    </row>
    <row r="12" spans="1:14" ht="35.25" customHeight="1">
      <c r="A12" s="183" t="str">
        <f>oieqturi!A1</f>
        <v>axalcixe wyalmomarageba 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ht="17.25">
      <c r="A13" s="36"/>
      <c r="B13" s="36"/>
      <c r="C13" s="36"/>
      <c r="D13" s="38"/>
      <c r="E13" s="39"/>
      <c r="F13" s="37"/>
      <c r="G13" s="37"/>
      <c r="H13" s="37"/>
      <c r="I13" s="37"/>
      <c r="J13" s="37"/>
      <c r="K13" s="37"/>
      <c r="L13" s="36"/>
      <c r="M13" s="36"/>
      <c r="N13" s="36"/>
    </row>
    <row r="14" spans="1:14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20.25">
      <c r="A16" s="184" t="s">
        <v>23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1:14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6.5">
      <c r="A19" s="36"/>
      <c r="B19" s="36"/>
      <c r="C19" s="36"/>
      <c r="D19" s="36"/>
      <c r="E19" s="40" t="s">
        <v>24</v>
      </c>
      <c r="F19" s="41"/>
      <c r="G19" s="41"/>
      <c r="H19" s="41"/>
      <c r="J19" s="36"/>
      <c r="K19" s="36"/>
      <c r="L19" s="36"/>
      <c r="M19" s="36"/>
      <c r="N19" s="36"/>
    </row>
    <row r="20" spans="1:14" ht="18" customHeight="1">
      <c r="A20" s="36"/>
      <c r="B20" s="36"/>
      <c r="C20" s="36"/>
      <c r="D20" s="36"/>
      <c r="E20" s="40" t="s">
        <v>25</v>
      </c>
      <c r="F20" s="40"/>
      <c r="G20" s="40"/>
      <c r="H20" s="42">
        <f>oieqturi!E14</f>
        <v>0</v>
      </c>
      <c r="J20" s="43" t="s">
        <v>200</v>
      </c>
      <c r="K20" s="36"/>
      <c r="L20" s="36"/>
      <c r="M20" s="36"/>
      <c r="N20" s="36"/>
    </row>
    <row r="21" spans="1:14" ht="16.5">
      <c r="A21" s="36"/>
      <c r="B21" s="36"/>
      <c r="C21" s="36"/>
      <c r="D21" s="36"/>
      <c r="K21" s="40"/>
      <c r="L21" s="36"/>
      <c r="M21" s="36"/>
      <c r="N21" s="36"/>
    </row>
    <row r="22" spans="1:14" ht="16.5">
      <c r="A22" s="36"/>
      <c r="B22" s="36"/>
      <c r="C22" s="36"/>
      <c r="D22" s="36"/>
      <c r="J22" s="40"/>
      <c r="K22" s="40"/>
      <c r="L22" s="36"/>
      <c r="M22" s="36"/>
      <c r="N22" s="36"/>
    </row>
    <row r="23" spans="1:14" ht="13.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7.25">
      <c r="A24" s="36"/>
      <c r="B24" s="36"/>
      <c r="C24" s="36"/>
      <c r="D24" s="36"/>
      <c r="I24" s="39"/>
      <c r="J24" s="36"/>
      <c r="K24" s="36"/>
      <c r="L24" s="36"/>
      <c r="M24" s="36"/>
      <c r="N24" s="36"/>
    </row>
    <row r="25" spans="1:14" ht="17.25">
      <c r="A25" s="36"/>
      <c r="B25" s="36"/>
      <c r="C25" s="36"/>
      <c r="D25" s="36"/>
      <c r="E25" s="39"/>
      <c r="F25" s="39"/>
      <c r="G25" s="39"/>
      <c r="H25" s="39"/>
      <c r="I25" s="39"/>
      <c r="J25" s="36"/>
      <c r="K25" s="36"/>
      <c r="L25" s="36"/>
      <c r="M25" s="36"/>
      <c r="N25" s="36"/>
    </row>
    <row r="26" spans="1:14" ht="13.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3.5">
      <c r="A27" s="36"/>
      <c r="B27" s="36"/>
      <c r="C27" s="36"/>
      <c r="D27" s="36"/>
      <c r="E27" s="36"/>
      <c r="I27" s="36"/>
      <c r="J27" s="36"/>
      <c r="K27" s="36"/>
      <c r="L27" s="36"/>
      <c r="M27" s="36"/>
      <c r="N27" s="36"/>
    </row>
    <row r="28" spans="1:14" ht="13.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3.5">
      <c r="A29" s="36"/>
      <c r="B29" s="36"/>
      <c r="C29" s="36"/>
      <c r="D29" s="36"/>
      <c r="E29" s="36"/>
      <c r="F29" s="36"/>
      <c r="H29" s="36"/>
      <c r="I29" s="36"/>
      <c r="J29" s="36"/>
      <c r="K29" s="36"/>
      <c r="L29" s="36"/>
      <c r="M29" s="36"/>
      <c r="N29" s="36"/>
    </row>
    <row r="30" spans="1:14" ht="16.5">
      <c r="A30" s="36"/>
      <c r="B30" s="36"/>
      <c r="C30" s="36"/>
      <c r="D30" s="36"/>
      <c r="E30" s="36"/>
      <c r="F30" s="36"/>
      <c r="H30" s="44"/>
      <c r="I30" s="36"/>
      <c r="J30" s="36"/>
      <c r="K30" s="36"/>
      <c r="L30" s="36"/>
      <c r="M30" s="36"/>
      <c r="N30" s="36"/>
    </row>
    <row r="31" spans="1:14" ht="13.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3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ht="17.25">
      <c r="H36" s="39" t="s">
        <v>34</v>
      </c>
    </row>
  </sheetData>
  <sheetProtection/>
  <mergeCells count="3">
    <mergeCell ref="C4:M4"/>
    <mergeCell ref="A12:N12"/>
    <mergeCell ref="A16:N16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view="pageBreakPreview" zoomScale="115" zoomScaleSheetLayoutView="115" zoomScalePageLayoutView="0" workbookViewId="0" topLeftCell="A10">
      <selection activeCell="C26" sqref="C26"/>
    </sheetView>
  </sheetViews>
  <sheetFormatPr defaultColWidth="9.140625" defaultRowHeight="12.75"/>
  <cols>
    <col min="1" max="1" width="3.57421875" style="135" customWidth="1"/>
    <col min="2" max="2" width="48.0039062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tr">
        <f>'B-2'!B1:F2</f>
        <v>axalcixe wyalmomarageba 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197</v>
      </c>
      <c r="C3" s="200"/>
      <c r="D3" s="200"/>
      <c r="E3" s="200"/>
      <c r="F3" s="200"/>
    </row>
    <row r="4" spans="1:6" s="118" customFormat="1" ht="17.25">
      <c r="A4" s="64"/>
      <c r="B4" s="201" t="s">
        <v>134</v>
      </c>
      <c r="C4" s="201"/>
      <c r="D4" s="201"/>
      <c r="E4" s="201"/>
      <c r="F4" s="201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pans="1:7" s="175" customFormat="1" ht="28.5">
      <c r="A8" s="77">
        <v>1</v>
      </c>
      <c r="B8" s="78" t="s">
        <v>75</v>
      </c>
      <c r="C8" s="79" t="s">
        <v>9</v>
      </c>
      <c r="D8" s="80">
        <v>109</v>
      </c>
      <c r="E8" s="79"/>
      <c r="F8" s="81"/>
      <c r="G8" s="175">
        <v>1</v>
      </c>
    </row>
    <row r="9" spans="1:7" s="75" customFormat="1" ht="28.5">
      <c r="A9" s="70">
        <v>2</v>
      </c>
      <c r="B9" s="71" t="s">
        <v>187</v>
      </c>
      <c r="C9" s="72" t="s">
        <v>9</v>
      </c>
      <c r="D9" s="76">
        <v>27</v>
      </c>
      <c r="E9" s="72"/>
      <c r="F9" s="73"/>
      <c r="G9" s="74"/>
    </row>
    <row r="10" spans="1:7" s="75" customFormat="1" ht="14.25">
      <c r="A10" s="70">
        <v>3</v>
      </c>
      <c r="B10" s="71" t="s">
        <v>58</v>
      </c>
      <c r="C10" s="72" t="s">
        <v>9</v>
      </c>
      <c r="D10" s="76">
        <v>8</v>
      </c>
      <c r="E10" s="72"/>
      <c r="F10" s="73"/>
      <c r="G10" s="74"/>
    </row>
    <row r="11" spans="1:7" s="75" customFormat="1" ht="28.5">
      <c r="A11" s="70">
        <v>4</v>
      </c>
      <c r="B11" s="71" t="s">
        <v>122</v>
      </c>
      <c r="C11" s="72" t="s">
        <v>9</v>
      </c>
      <c r="D11" s="76">
        <v>117</v>
      </c>
      <c r="E11" s="72"/>
      <c r="F11" s="73"/>
      <c r="G11" s="74"/>
    </row>
    <row r="12" spans="1:7" s="75" customFormat="1" ht="14.25">
      <c r="A12" s="70">
        <v>5</v>
      </c>
      <c r="B12" s="71" t="s">
        <v>59</v>
      </c>
      <c r="C12" s="72" t="s">
        <v>6</v>
      </c>
      <c r="D12" s="76">
        <f>D9*1.85</f>
        <v>49.95</v>
      </c>
      <c r="E12" s="72"/>
      <c r="F12" s="73"/>
      <c r="G12" s="74"/>
    </row>
    <row r="13" spans="1:7" s="75" customFormat="1" ht="14.25">
      <c r="A13" s="70">
        <v>6</v>
      </c>
      <c r="B13" s="71" t="s">
        <v>135</v>
      </c>
      <c r="C13" s="72" t="s">
        <v>9</v>
      </c>
      <c r="D13" s="76">
        <v>8</v>
      </c>
      <c r="E13" s="72"/>
      <c r="F13" s="73"/>
      <c r="G13" s="74"/>
    </row>
    <row r="14" spans="1:8" s="74" customFormat="1" ht="14.25">
      <c r="A14" s="77">
        <v>7</v>
      </c>
      <c r="B14" s="89" t="s">
        <v>56</v>
      </c>
      <c r="C14" s="79" t="s">
        <v>9</v>
      </c>
      <c r="D14" s="131">
        <v>0.7</v>
      </c>
      <c r="E14" s="91"/>
      <c r="F14" s="81"/>
      <c r="G14" s="95"/>
      <c r="H14" s="95"/>
    </row>
    <row r="15" spans="1:6" s="117" customFormat="1" ht="27">
      <c r="A15" s="106">
        <v>8</v>
      </c>
      <c r="B15" s="78" t="s">
        <v>137</v>
      </c>
      <c r="C15" s="77" t="s">
        <v>9</v>
      </c>
      <c r="D15" s="94">
        <v>9.15</v>
      </c>
      <c r="E15" s="80"/>
      <c r="F15" s="80"/>
    </row>
    <row r="16" spans="1:6" s="68" customFormat="1" ht="13.5">
      <c r="A16" s="49"/>
      <c r="B16" s="49" t="s">
        <v>27</v>
      </c>
      <c r="C16" s="49"/>
      <c r="D16" s="54"/>
      <c r="E16" s="51"/>
      <c r="F16" s="139"/>
    </row>
    <row r="17" spans="1:6" s="53" customFormat="1" ht="13.5">
      <c r="A17" s="59"/>
      <c r="B17" s="57" t="s">
        <v>62</v>
      </c>
      <c r="C17" s="51" t="s">
        <v>6</v>
      </c>
      <c r="D17" s="52">
        <v>0.051</v>
      </c>
      <c r="E17" s="88"/>
      <c r="F17" s="93"/>
    </row>
    <row r="18" spans="1:6" s="53" customFormat="1" ht="13.5">
      <c r="A18" s="59"/>
      <c r="B18" s="57" t="s">
        <v>63</v>
      </c>
      <c r="C18" s="51" t="s">
        <v>6</v>
      </c>
      <c r="D18" s="52">
        <f>1.1474-0.0051</f>
        <v>1.1422999999999999</v>
      </c>
      <c r="E18" s="88"/>
      <c r="F18" s="93"/>
    </row>
    <row r="19" spans="1:6" s="53" customFormat="1" ht="13.5">
      <c r="A19" s="59"/>
      <c r="B19" s="57" t="s">
        <v>136</v>
      </c>
      <c r="C19" s="51" t="s">
        <v>6</v>
      </c>
      <c r="D19" s="52">
        <v>0.0412</v>
      </c>
      <c r="E19" s="88"/>
      <c r="F19" s="93"/>
    </row>
    <row r="20" spans="1:8" s="75" customFormat="1" ht="14.25">
      <c r="A20" s="70">
        <v>9</v>
      </c>
      <c r="B20" s="71" t="s">
        <v>138</v>
      </c>
      <c r="C20" s="72" t="s">
        <v>10</v>
      </c>
      <c r="D20" s="76">
        <v>2</v>
      </c>
      <c r="E20" s="72"/>
      <c r="F20" s="73"/>
      <c r="G20" s="74"/>
      <c r="H20" s="75" t="s">
        <v>28</v>
      </c>
    </row>
    <row r="21" spans="1:8" s="75" customFormat="1" ht="14.25">
      <c r="A21" s="70">
        <v>10</v>
      </c>
      <c r="B21" s="71" t="s">
        <v>139</v>
      </c>
      <c r="C21" s="72" t="s">
        <v>10</v>
      </c>
      <c r="D21" s="76">
        <v>1</v>
      </c>
      <c r="E21" s="72"/>
      <c r="F21" s="73"/>
      <c r="G21" s="74"/>
      <c r="H21" s="75" t="s">
        <v>28</v>
      </c>
    </row>
    <row r="22" spans="1:8" s="75" customFormat="1" ht="28.5">
      <c r="A22" s="70">
        <v>11</v>
      </c>
      <c r="B22" s="71" t="s">
        <v>140</v>
      </c>
      <c r="C22" s="72" t="s">
        <v>10</v>
      </c>
      <c r="D22" s="76">
        <v>1</v>
      </c>
      <c r="E22" s="72"/>
      <c r="F22" s="73"/>
      <c r="G22" s="74"/>
      <c r="H22" s="75" t="s">
        <v>28</v>
      </c>
    </row>
    <row r="23" spans="1:8" s="75" customFormat="1" ht="14.25">
      <c r="A23" s="70">
        <v>12</v>
      </c>
      <c r="B23" s="71" t="s">
        <v>141</v>
      </c>
      <c r="C23" s="72" t="s">
        <v>10</v>
      </c>
      <c r="D23" s="76">
        <v>1</v>
      </c>
      <c r="E23" s="72"/>
      <c r="F23" s="73"/>
      <c r="G23" s="74"/>
      <c r="H23" s="75" t="s">
        <v>28</v>
      </c>
    </row>
    <row r="24" spans="1:8" s="74" customFormat="1" ht="14.25">
      <c r="A24" s="77">
        <v>13</v>
      </c>
      <c r="B24" s="89" t="s">
        <v>142</v>
      </c>
      <c r="C24" s="79" t="s">
        <v>10</v>
      </c>
      <c r="D24" s="80">
        <v>4</v>
      </c>
      <c r="E24" s="91"/>
      <c r="F24" s="81"/>
      <c r="G24" s="95"/>
      <c r="H24" s="95"/>
    </row>
    <row r="25" spans="1:9" s="74" customFormat="1" ht="14.25">
      <c r="A25" s="77">
        <v>14</v>
      </c>
      <c r="B25" s="89" t="s">
        <v>144</v>
      </c>
      <c r="C25" s="79" t="s">
        <v>10</v>
      </c>
      <c r="D25" s="94">
        <v>2</v>
      </c>
      <c r="E25" s="91"/>
      <c r="F25" s="81"/>
      <c r="G25" s="136"/>
      <c r="H25" s="137"/>
      <c r="I25" s="95"/>
    </row>
    <row r="26" spans="1:9" s="74" customFormat="1" ht="14.25">
      <c r="A26" s="77">
        <v>15</v>
      </c>
      <c r="B26" s="89" t="s">
        <v>145</v>
      </c>
      <c r="C26" s="79" t="s">
        <v>10</v>
      </c>
      <c r="D26" s="94">
        <v>2</v>
      </c>
      <c r="E26" s="91"/>
      <c r="F26" s="81"/>
      <c r="G26" s="136"/>
      <c r="H26" s="137"/>
      <c r="I26" s="95"/>
    </row>
    <row r="27" spans="1:6" s="130" customFormat="1" ht="28.5">
      <c r="A27" s="106">
        <v>16</v>
      </c>
      <c r="B27" s="89" t="s">
        <v>146</v>
      </c>
      <c r="C27" s="77" t="s">
        <v>6</v>
      </c>
      <c r="D27" s="131">
        <v>0.045</v>
      </c>
      <c r="E27" s="77"/>
      <c r="F27" s="80"/>
    </row>
    <row r="28" spans="1:6" s="132" customFormat="1" ht="16.5">
      <c r="A28" s="106"/>
      <c r="B28" s="78" t="s">
        <v>5</v>
      </c>
      <c r="C28" s="77"/>
      <c r="D28" s="134"/>
      <c r="E28" s="77"/>
      <c r="F28" s="80"/>
    </row>
    <row r="29" spans="1:6" s="133" customFormat="1" ht="16.5">
      <c r="A29" s="59"/>
      <c r="B29" s="57" t="s">
        <v>33</v>
      </c>
      <c r="C29" s="49" t="s">
        <v>185</v>
      </c>
      <c r="D29" s="49"/>
      <c r="E29" s="49"/>
      <c r="F29" s="49"/>
    </row>
    <row r="30" spans="1:6" s="132" customFormat="1" ht="16.5">
      <c r="A30" s="106"/>
      <c r="B30" s="78" t="s">
        <v>5</v>
      </c>
      <c r="C30" s="77"/>
      <c r="D30" s="134"/>
      <c r="E30" s="77"/>
      <c r="F30" s="101"/>
    </row>
    <row r="31" spans="1:6" s="133" customFormat="1" ht="16.5">
      <c r="A31" s="59"/>
      <c r="B31" s="57" t="s">
        <v>8</v>
      </c>
      <c r="C31" s="49" t="s">
        <v>185</v>
      </c>
      <c r="D31" s="55"/>
      <c r="E31" s="49"/>
      <c r="F31" s="63"/>
    </row>
    <row r="32" spans="1:6" s="132" customFormat="1" ht="16.5">
      <c r="A32" s="106"/>
      <c r="B32" s="78" t="s">
        <v>26</v>
      </c>
      <c r="C32" s="77"/>
      <c r="D32" s="134"/>
      <c r="E32" s="77"/>
      <c r="F32" s="80"/>
    </row>
  </sheetData>
  <sheetProtection/>
  <autoFilter ref="A1:A32"/>
  <mergeCells count="8">
    <mergeCell ref="D5:D6"/>
    <mergeCell ref="E5:F5"/>
    <mergeCell ref="B4:F4"/>
    <mergeCell ref="B1:F2"/>
    <mergeCell ref="B3:F3"/>
    <mergeCell ref="A5:A6"/>
    <mergeCell ref="B5:B6"/>
    <mergeCell ref="C5:C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view="pageBreakPreview" zoomScale="115" zoomScaleSheetLayoutView="115" zoomScalePageLayoutView="0" workbookViewId="0" topLeftCell="A7">
      <selection activeCell="C26" sqref="C26"/>
    </sheetView>
  </sheetViews>
  <sheetFormatPr defaultColWidth="9.140625" defaultRowHeight="12.75"/>
  <cols>
    <col min="1" max="1" width="3.57421875" style="135" customWidth="1"/>
    <col min="2" max="2" width="45.42187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tr">
        <f>'B-2'!B1:F2</f>
        <v>axalcixe wyalmomarageba 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198</v>
      </c>
      <c r="C3" s="200"/>
      <c r="D3" s="200"/>
      <c r="E3" s="200"/>
      <c r="F3" s="200"/>
    </row>
    <row r="4" spans="1:6" s="118" customFormat="1" ht="17.25">
      <c r="A4" s="64"/>
      <c r="B4" s="201" t="s">
        <v>147</v>
      </c>
      <c r="C4" s="201"/>
      <c r="D4" s="201"/>
      <c r="E4" s="201"/>
      <c r="F4" s="201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pans="1:7" s="175" customFormat="1" ht="28.5">
      <c r="A8" s="77">
        <v>1</v>
      </c>
      <c r="B8" s="78" t="s">
        <v>75</v>
      </c>
      <c r="C8" s="79" t="s">
        <v>9</v>
      </c>
      <c r="D8" s="80">
        <f>71-14.8</f>
        <v>56.2</v>
      </c>
      <c r="E8" s="79"/>
      <c r="F8" s="81"/>
      <c r="G8" s="175">
        <v>1</v>
      </c>
    </row>
    <row r="9" spans="1:7" s="75" customFormat="1" ht="28.5">
      <c r="A9" s="70">
        <v>2</v>
      </c>
      <c r="B9" s="71" t="s">
        <v>187</v>
      </c>
      <c r="C9" s="72" t="s">
        <v>9</v>
      </c>
      <c r="D9" s="76">
        <v>14.8</v>
      </c>
      <c r="E9" s="72"/>
      <c r="F9" s="73"/>
      <c r="G9" s="74"/>
    </row>
    <row r="10" spans="1:7" s="75" customFormat="1" ht="14.25">
      <c r="A10" s="70">
        <v>3</v>
      </c>
      <c r="B10" s="71" t="s">
        <v>58</v>
      </c>
      <c r="C10" s="72" t="s">
        <v>9</v>
      </c>
      <c r="D10" s="76">
        <v>4</v>
      </c>
      <c r="E10" s="72"/>
      <c r="F10" s="73"/>
      <c r="G10" s="74"/>
    </row>
    <row r="11" spans="1:7" s="75" customFormat="1" ht="28.5">
      <c r="A11" s="70">
        <v>4</v>
      </c>
      <c r="B11" s="71" t="s">
        <v>122</v>
      </c>
      <c r="C11" s="72" t="s">
        <v>9</v>
      </c>
      <c r="D11" s="76">
        <v>60</v>
      </c>
      <c r="E11" s="72"/>
      <c r="F11" s="73"/>
      <c r="G11" s="74"/>
    </row>
    <row r="12" spans="1:7" s="75" customFormat="1" ht="14.25">
      <c r="A12" s="70">
        <v>5</v>
      </c>
      <c r="B12" s="71" t="s">
        <v>59</v>
      </c>
      <c r="C12" s="72" t="s">
        <v>6</v>
      </c>
      <c r="D12" s="76">
        <f>D9*1.85</f>
        <v>27.380000000000003</v>
      </c>
      <c r="E12" s="72"/>
      <c r="F12" s="73"/>
      <c r="G12" s="74"/>
    </row>
    <row r="13" spans="1:7" s="75" customFormat="1" ht="14.25">
      <c r="A13" s="70">
        <v>6</v>
      </c>
      <c r="B13" s="71" t="s">
        <v>135</v>
      </c>
      <c r="C13" s="72" t="s">
        <v>9</v>
      </c>
      <c r="D13" s="76">
        <v>0.8</v>
      </c>
      <c r="E13" s="72"/>
      <c r="F13" s="73"/>
      <c r="G13" s="74"/>
    </row>
    <row r="14" spans="1:8" s="74" customFormat="1" ht="14.25">
      <c r="A14" s="77">
        <v>7</v>
      </c>
      <c r="B14" s="89" t="s">
        <v>56</v>
      </c>
      <c r="C14" s="79" t="s">
        <v>9</v>
      </c>
      <c r="D14" s="131">
        <v>0.7</v>
      </c>
      <c r="E14" s="91"/>
      <c r="F14" s="81"/>
      <c r="G14" s="95"/>
      <c r="H14" s="95"/>
    </row>
    <row r="15" spans="1:6" s="117" customFormat="1" ht="27">
      <c r="A15" s="106">
        <v>8</v>
      </c>
      <c r="B15" s="78" t="s">
        <v>148</v>
      </c>
      <c r="C15" s="77" t="s">
        <v>9</v>
      </c>
      <c r="D15" s="94">
        <v>7</v>
      </c>
      <c r="E15" s="80"/>
      <c r="F15" s="80"/>
    </row>
    <row r="16" spans="1:6" s="68" customFormat="1" ht="13.5">
      <c r="A16" s="49"/>
      <c r="B16" s="49" t="s">
        <v>27</v>
      </c>
      <c r="C16" s="49"/>
      <c r="D16" s="54"/>
      <c r="E16" s="51"/>
      <c r="F16" s="139"/>
    </row>
    <row r="17" spans="1:6" s="53" customFormat="1" ht="13.5">
      <c r="A17" s="59"/>
      <c r="B17" s="57" t="s">
        <v>62</v>
      </c>
      <c r="C17" s="51" t="s">
        <v>6</v>
      </c>
      <c r="D17" s="125">
        <v>0.0048</v>
      </c>
      <c r="E17" s="88"/>
      <c r="F17" s="93"/>
    </row>
    <row r="18" spans="1:6" s="53" customFormat="1" ht="13.5">
      <c r="A18" s="59"/>
      <c r="B18" s="57" t="s">
        <v>63</v>
      </c>
      <c r="C18" s="51" t="s">
        <v>6</v>
      </c>
      <c r="D18" s="52">
        <f>0.9231-0.0048</f>
        <v>0.9183</v>
      </c>
      <c r="E18" s="88"/>
      <c r="F18" s="93"/>
    </row>
    <row r="19" spans="1:6" s="53" customFormat="1" ht="13.5">
      <c r="A19" s="59"/>
      <c r="B19" s="57" t="s">
        <v>136</v>
      </c>
      <c r="C19" s="51" t="s">
        <v>6</v>
      </c>
      <c r="D19" s="52">
        <v>0.0412</v>
      </c>
      <c r="E19" s="88"/>
      <c r="F19" s="93"/>
    </row>
    <row r="20" spans="1:8" s="75" customFormat="1" ht="14.25">
      <c r="A20" s="70">
        <v>9</v>
      </c>
      <c r="B20" s="71" t="s">
        <v>149</v>
      </c>
      <c r="C20" s="72" t="s">
        <v>10</v>
      </c>
      <c r="D20" s="92">
        <v>2</v>
      </c>
      <c r="E20" s="72"/>
      <c r="F20" s="73"/>
      <c r="G20" s="74"/>
      <c r="H20" s="75" t="s">
        <v>28</v>
      </c>
    </row>
    <row r="21" spans="1:8" s="75" customFormat="1" ht="14.25">
      <c r="A21" s="70">
        <v>10</v>
      </c>
      <c r="B21" s="71" t="s">
        <v>150</v>
      </c>
      <c r="C21" s="72" t="s">
        <v>10</v>
      </c>
      <c r="D21" s="92">
        <v>2</v>
      </c>
      <c r="E21" s="72"/>
      <c r="F21" s="73"/>
      <c r="G21" s="74"/>
      <c r="H21" s="75" t="s">
        <v>28</v>
      </c>
    </row>
    <row r="22" spans="1:9" s="74" customFormat="1" ht="14.25">
      <c r="A22" s="77">
        <v>11</v>
      </c>
      <c r="B22" s="89" t="s">
        <v>151</v>
      </c>
      <c r="C22" s="79" t="s">
        <v>10</v>
      </c>
      <c r="D22" s="94">
        <v>1</v>
      </c>
      <c r="E22" s="91"/>
      <c r="F22" s="81"/>
      <c r="G22" s="136"/>
      <c r="H22" s="137"/>
      <c r="I22" s="95"/>
    </row>
    <row r="23" spans="1:9" s="74" customFormat="1" ht="14.25">
      <c r="A23" s="77">
        <v>12</v>
      </c>
      <c r="B23" s="89" t="s">
        <v>152</v>
      </c>
      <c r="C23" s="79" t="s">
        <v>10</v>
      </c>
      <c r="D23" s="94">
        <v>1</v>
      </c>
      <c r="E23" s="91"/>
      <c r="F23" s="81"/>
      <c r="G23" s="136"/>
      <c r="H23" s="137"/>
      <c r="I23" s="95"/>
    </row>
    <row r="24" spans="1:8" s="74" customFormat="1" ht="14.25">
      <c r="A24" s="77">
        <v>13</v>
      </c>
      <c r="B24" s="89" t="s">
        <v>153</v>
      </c>
      <c r="C24" s="79" t="s">
        <v>10</v>
      </c>
      <c r="D24" s="80">
        <v>4</v>
      </c>
      <c r="E24" s="91"/>
      <c r="F24" s="81"/>
      <c r="G24" s="95"/>
      <c r="H24" s="95"/>
    </row>
    <row r="25" spans="1:9" s="74" customFormat="1" ht="14.25">
      <c r="A25" s="77">
        <v>14</v>
      </c>
      <c r="B25" s="89" t="s">
        <v>154</v>
      </c>
      <c r="C25" s="79" t="s">
        <v>10</v>
      </c>
      <c r="D25" s="94">
        <v>2</v>
      </c>
      <c r="E25" s="91"/>
      <c r="F25" s="81"/>
      <c r="G25" s="136"/>
      <c r="H25" s="137"/>
      <c r="I25" s="95"/>
    </row>
    <row r="26" spans="1:9" s="74" customFormat="1" ht="14.25">
      <c r="A26" s="77">
        <v>15</v>
      </c>
      <c r="B26" s="89" t="s">
        <v>155</v>
      </c>
      <c r="C26" s="79" t="s">
        <v>10</v>
      </c>
      <c r="D26" s="94">
        <v>1</v>
      </c>
      <c r="E26" s="91"/>
      <c r="F26" s="81"/>
      <c r="G26" s="136"/>
      <c r="H26" s="137"/>
      <c r="I26" s="95"/>
    </row>
    <row r="27" spans="1:6" s="130" customFormat="1" ht="28.5">
      <c r="A27" s="106">
        <v>16</v>
      </c>
      <c r="B27" s="89" t="s">
        <v>118</v>
      </c>
      <c r="C27" s="77" t="s">
        <v>6</v>
      </c>
      <c r="D27" s="131">
        <v>0.03</v>
      </c>
      <c r="E27" s="77"/>
      <c r="F27" s="80"/>
    </row>
    <row r="28" spans="1:6" s="132" customFormat="1" ht="16.5">
      <c r="A28" s="106"/>
      <c r="B28" s="78" t="s">
        <v>5</v>
      </c>
      <c r="C28" s="77"/>
      <c r="D28" s="134"/>
      <c r="E28" s="77"/>
      <c r="F28" s="80"/>
    </row>
    <row r="29" spans="1:6" s="133" customFormat="1" ht="16.5">
      <c r="A29" s="59"/>
      <c r="B29" s="57" t="s">
        <v>33</v>
      </c>
      <c r="C29" s="49" t="s">
        <v>185</v>
      </c>
      <c r="D29" s="49"/>
      <c r="E29" s="49"/>
      <c r="F29" s="49"/>
    </row>
    <row r="30" spans="1:6" s="132" customFormat="1" ht="16.5">
      <c r="A30" s="106"/>
      <c r="B30" s="78" t="s">
        <v>5</v>
      </c>
      <c r="C30" s="77"/>
      <c r="D30" s="134"/>
      <c r="E30" s="77"/>
      <c r="F30" s="101"/>
    </row>
    <row r="31" spans="1:6" s="133" customFormat="1" ht="16.5">
      <c r="A31" s="59"/>
      <c r="B31" s="57" t="s">
        <v>8</v>
      </c>
      <c r="C31" s="49" t="s">
        <v>185</v>
      </c>
      <c r="D31" s="55"/>
      <c r="E31" s="49"/>
      <c r="F31" s="63"/>
    </row>
    <row r="32" spans="1:6" s="132" customFormat="1" ht="16.5">
      <c r="A32" s="106"/>
      <c r="B32" s="78" t="s">
        <v>26</v>
      </c>
      <c r="C32" s="77"/>
      <c r="D32" s="134"/>
      <c r="E32" s="77"/>
      <c r="F32" s="80"/>
    </row>
  </sheetData>
  <sheetProtection/>
  <autoFilter ref="A1:A32"/>
  <mergeCells count="8">
    <mergeCell ref="D5:D6"/>
    <mergeCell ref="E5:F5"/>
    <mergeCell ref="B1:F2"/>
    <mergeCell ref="B3:F3"/>
    <mergeCell ref="B4:F4"/>
    <mergeCell ref="A5:A6"/>
    <mergeCell ref="B5:B6"/>
    <mergeCell ref="C5:C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BreakPreview" zoomScale="115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" width="3.57421875" style="135" customWidth="1"/>
    <col min="2" max="2" width="47.0039062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tr">
        <f>'B-2'!B1:F2</f>
        <v>axalcixe wyalmomarageba 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199</v>
      </c>
      <c r="C3" s="200"/>
      <c r="D3" s="200"/>
      <c r="E3" s="200"/>
      <c r="F3" s="200"/>
    </row>
    <row r="4" spans="1:6" s="118" customFormat="1" ht="17.25">
      <c r="A4" s="64"/>
      <c r="B4" s="201" t="s">
        <v>171</v>
      </c>
      <c r="C4" s="201"/>
      <c r="D4" s="201"/>
      <c r="E4" s="201"/>
      <c r="F4" s="201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pans="1:7" s="75" customFormat="1" ht="14.25">
      <c r="A8" s="70">
        <v>1</v>
      </c>
      <c r="B8" s="71" t="s">
        <v>76</v>
      </c>
      <c r="C8" s="72" t="s">
        <v>9</v>
      </c>
      <c r="D8" s="92">
        <v>5.6</v>
      </c>
      <c r="E8" s="72"/>
      <c r="F8" s="73"/>
      <c r="G8" s="74"/>
    </row>
    <row r="9" spans="1:7" s="175" customFormat="1" ht="28.5">
      <c r="A9" s="77">
        <v>2</v>
      </c>
      <c r="B9" s="78" t="s">
        <v>75</v>
      </c>
      <c r="C9" s="79" t="s">
        <v>9</v>
      </c>
      <c r="D9" s="80">
        <f>66-14.8</f>
        <v>51.2</v>
      </c>
      <c r="E9" s="79"/>
      <c r="F9" s="81"/>
      <c r="G9" s="175">
        <v>1</v>
      </c>
    </row>
    <row r="10" spans="1:7" s="75" customFormat="1" ht="28.5">
      <c r="A10" s="70">
        <v>3</v>
      </c>
      <c r="B10" s="71" t="s">
        <v>187</v>
      </c>
      <c r="C10" s="72" t="s">
        <v>9</v>
      </c>
      <c r="D10" s="76">
        <v>14.8</v>
      </c>
      <c r="E10" s="72"/>
      <c r="F10" s="73"/>
      <c r="G10" s="74"/>
    </row>
    <row r="11" spans="1:7" s="75" customFormat="1" ht="14.25">
      <c r="A11" s="70">
        <v>4</v>
      </c>
      <c r="B11" s="71" t="s">
        <v>58</v>
      </c>
      <c r="C11" s="72" t="s">
        <v>9</v>
      </c>
      <c r="D11" s="76">
        <v>3.4</v>
      </c>
      <c r="E11" s="72"/>
      <c r="F11" s="73"/>
      <c r="G11" s="74"/>
    </row>
    <row r="12" spans="1:7" s="75" customFormat="1" ht="28.5">
      <c r="A12" s="70">
        <v>5</v>
      </c>
      <c r="B12" s="71" t="s">
        <v>122</v>
      </c>
      <c r="C12" s="72" t="s">
        <v>9</v>
      </c>
      <c r="D12" s="76">
        <v>54.6</v>
      </c>
      <c r="E12" s="72"/>
      <c r="F12" s="73"/>
      <c r="G12" s="74"/>
    </row>
    <row r="13" spans="1:7" s="75" customFormat="1" ht="14.25">
      <c r="A13" s="70">
        <v>6</v>
      </c>
      <c r="B13" s="71" t="s">
        <v>59</v>
      </c>
      <c r="C13" s="72" t="s">
        <v>6</v>
      </c>
      <c r="D13" s="76">
        <f>D10*1.85</f>
        <v>27.380000000000003</v>
      </c>
      <c r="E13" s="72"/>
      <c r="F13" s="73"/>
      <c r="G13" s="74"/>
    </row>
    <row r="14" spans="1:8" s="117" customFormat="1" ht="14.25">
      <c r="A14" s="77">
        <v>7</v>
      </c>
      <c r="B14" s="71" t="s">
        <v>78</v>
      </c>
      <c r="C14" s="77" t="s">
        <v>9</v>
      </c>
      <c r="D14" s="131">
        <v>11.2</v>
      </c>
      <c r="E14" s="91"/>
      <c r="F14" s="122"/>
      <c r="G14" s="140"/>
      <c r="H14" s="95"/>
    </row>
    <row r="15" spans="1:7" s="75" customFormat="1" ht="28.5">
      <c r="A15" s="70">
        <v>8</v>
      </c>
      <c r="B15" s="71" t="s">
        <v>79</v>
      </c>
      <c r="C15" s="72" t="s">
        <v>44</v>
      </c>
      <c r="D15" s="92">
        <v>56</v>
      </c>
      <c r="E15" s="72"/>
      <c r="F15" s="73"/>
      <c r="G15" s="74"/>
    </row>
    <row r="16" spans="1:7" s="75" customFormat="1" ht="28.5">
      <c r="A16" s="70">
        <v>9</v>
      </c>
      <c r="B16" s="71" t="s">
        <v>80</v>
      </c>
      <c r="C16" s="72" t="s">
        <v>44</v>
      </c>
      <c r="D16" s="92">
        <f>D15</f>
        <v>56</v>
      </c>
      <c r="E16" s="72"/>
      <c r="F16" s="73"/>
      <c r="G16" s="74"/>
    </row>
    <row r="17" spans="1:7" s="75" customFormat="1" ht="14.25">
      <c r="A17" s="70">
        <v>10</v>
      </c>
      <c r="B17" s="71" t="s">
        <v>135</v>
      </c>
      <c r="C17" s="72" t="s">
        <v>9</v>
      </c>
      <c r="D17" s="76">
        <v>0.8</v>
      </c>
      <c r="E17" s="72"/>
      <c r="F17" s="73"/>
      <c r="G17" s="74"/>
    </row>
    <row r="18" spans="1:8" s="74" customFormat="1" ht="14.25">
      <c r="A18" s="77">
        <v>11</v>
      </c>
      <c r="B18" s="89" t="s">
        <v>56</v>
      </c>
      <c r="C18" s="79" t="s">
        <v>9</v>
      </c>
      <c r="D18" s="131">
        <v>0.7</v>
      </c>
      <c r="E18" s="91"/>
      <c r="F18" s="81"/>
      <c r="G18" s="95"/>
      <c r="H18" s="95"/>
    </row>
    <row r="19" spans="1:6" s="117" customFormat="1" ht="28.5">
      <c r="A19" s="106">
        <v>12</v>
      </c>
      <c r="B19" s="78" t="s">
        <v>137</v>
      </c>
      <c r="C19" s="77" t="s">
        <v>9</v>
      </c>
      <c r="D19" s="94">
        <v>7</v>
      </c>
      <c r="E19" s="80"/>
      <c r="F19" s="80"/>
    </row>
    <row r="20" spans="1:6" s="68" customFormat="1" ht="13.5">
      <c r="A20" s="49"/>
      <c r="B20" s="49" t="s">
        <v>27</v>
      </c>
      <c r="C20" s="49"/>
      <c r="D20" s="54"/>
      <c r="E20" s="51"/>
      <c r="F20" s="139"/>
    </row>
    <row r="21" spans="1:6" s="53" customFormat="1" ht="13.5">
      <c r="A21" s="59"/>
      <c r="B21" s="57" t="s">
        <v>62</v>
      </c>
      <c r="C21" s="51" t="s">
        <v>6</v>
      </c>
      <c r="D21" s="125">
        <v>0.0048</v>
      </c>
      <c r="E21" s="88"/>
      <c r="F21" s="93"/>
    </row>
    <row r="22" spans="1:6" s="53" customFormat="1" ht="13.5">
      <c r="A22" s="59"/>
      <c r="B22" s="57" t="s">
        <v>63</v>
      </c>
      <c r="C22" s="51" t="s">
        <v>6</v>
      </c>
      <c r="D22" s="52">
        <f>0.9231-0.0048</f>
        <v>0.9183</v>
      </c>
      <c r="E22" s="88"/>
      <c r="F22" s="93"/>
    </row>
    <row r="23" spans="1:6" s="53" customFormat="1" ht="13.5">
      <c r="A23" s="59"/>
      <c r="B23" s="57" t="s">
        <v>136</v>
      </c>
      <c r="C23" s="51" t="s">
        <v>6</v>
      </c>
      <c r="D23" s="52">
        <v>0.0412</v>
      </c>
      <c r="E23" s="88"/>
      <c r="F23" s="93"/>
    </row>
    <row r="24" spans="1:8" s="75" customFormat="1" ht="14.25">
      <c r="A24" s="70">
        <v>13</v>
      </c>
      <c r="B24" s="71" t="s">
        <v>172</v>
      </c>
      <c r="C24" s="72" t="s">
        <v>10</v>
      </c>
      <c r="D24" s="76">
        <v>2</v>
      </c>
      <c r="E24" s="72"/>
      <c r="F24" s="73"/>
      <c r="G24" s="74"/>
      <c r="H24" s="75" t="s">
        <v>28</v>
      </c>
    </row>
    <row r="25" spans="1:8" s="75" customFormat="1" ht="14.25">
      <c r="A25" s="70">
        <v>14</v>
      </c>
      <c r="B25" s="71" t="s">
        <v>173</v>
      </c>
      <c r="C25" s="72" t="s">
        <v>10</v>
      </c>
      <c r="D25" s="76">
        <v>2</v>
      </c>
      <c r="E25" s="72"/>
      <c r="F25" s="73"/>
      <c r="G25" s="74"/>
      <c r="H25" s="75" t="s">
        <v>28</v>
      </c>
    </row>
    <row r="26" spans="1:8" s="105" customFormat="1" ht="14.25">
      <c r="A26" s="100">
        <v>15</v>
      </c>
      <c r="B26" s="89" t="s">
        <v>114</v>
      </c>
      <c r="C26" s="77" t="s">
        <v>32</v>
      </c>
      <c r="D26" s="101">
        <v>2</v>
      </c>
      <c r="E26" s="102"/>
      <c r="F26" s="103"/>
      <c r="G26" s="95" t="s">
        <v>28</v>
      </c>
      <c r="H26" s="104"/>
    </row>
    <row r="27" spans="1:8" s="75" customFormat="1" ht="14.25">
      <c r="A27" s="70">
        <v>16</v>
      </c>
      <c r="B27" s="71" t="s">
        <v>54</v>
      </c>
      <c r="C27" s="72" t="s">
        <v>10</v>
      </c>
      <c r="D27" s="92">
        <v>2</v>
      </c>
      <c r="E27" s="72"/>
      <c r="F27" s="73"/>
      <c r="G27" s="74"/>
      <c r="H27" s="75" t="s">
        <v>28</v>
      </c>
    </row>
    <row r="28" spans="1:8" s="74" customFormat="1" ht="14.25">
      <c r="A28" s="77">
        <v>17</v>
      </c>
      <c r="B28" s="89" t="s">
        <v>31</v>
      </c>
      <c r="C28" s="79" t="s">
        <v>10</v>
      </c>
      <c r="D28" s="80">
        <v>2</v>
      </c>
      <c r="E28" s="91"/>
      <c r="F28" s="81"/>
      <c r="G28" s="95"/>
      <c r="H28" s="95"/>
    </row>
    <row r="29" spans="1:6" s="74" customFormat="1" ht="28.5">
      <c r="A29" s="77">
        <v>18</v>
      </c>
      <c r="B29" s="89" t="s">
        <v>175</v>
      </c>
      <c r="C29" s="79" t="s">
        <v>10</v>
      </c>
      <c r="D29" s="90">
        <v>1</v>
      </c>
      <c r="E29" s="91"/>
      <c r="F29" s="81"/>
    </row>
    <row r="30" spans="1:8" s="74" customFormat="1" ht="28.5">
      <c r="A30" s="77">
        <v>19</v>
      </c>
      <c r="B30" s="89" t="s">
        <v>167</v>
      </c>
      <c r="C30" s="79" t="s">
        <v>10</v>
      </c>
      <c r="D30" s="80">
        <v>2</v>
      </c>
      <c r="E30" s="91"/>
      <c r="F30" s="81"/>
      <c r="G30" s="95"/>
      <c r="H30" s="95"/>
    </row>
    <row r="31" spans="1:9" s="74" customFormat="1" ht="14.25">
      <c r="A31" s="77">
        <v>20</v>
      </c>
      <c r="B31" s="89" t="s">
        <v>174</v>
      </c>
      <c r="C31" s="79" t="s">
        <v>10</v>
      </c>
      <c r="D31" s="94">
        <v>1</v>
      </c>
      <c r="E31" s="91"/>
      <c r="F31" s="81"/>
      <c r="G31" s="136"/>
      <c r="H31" s="137"/>
      <c r="I31" s="95"/>
    </row>
    <row r="32" spans="1:9" s="74" customFormat="1" ht="14.25">
      <c r="A32" s="77">
        <v>21</v>
      </c>
      <c r="B32" s="89" t="s">
        <v>177</v>
      </c>
      <c r="C32" s="79" t="s">
        <v>10</v>
      </c>
      <c r="D32" s="94">
        <v>1</v>
      </c>
      <c r="E32" s="91"/>
      <c r="F32" s="81"/>
      <c r="G32" s="136"/>
      <c r="H32" s="137"/>
      <c r="I32" s="95"/>
    </row>
    <row r="33" spans="1:8" s="74" customFormat="1" ht="14.25">
      <c r="A33" s="77">
        <v>22</v>
      </c>
      <c r="B33" s="89" t="s">
        <v>112</v>
      </c>
      <c r="C33" s="79" t="s">
        <v>10</v>
      </c>
      <c r="D33" s="80">
        <v>4</v>
      </c>
      <c r="E33" s="91"/>
      <c r="F33" s="81"/>
      <c r="G33" s="95"/>
      <c r="H33" s="95"/>
    </row>
    <row r="34" spans="1:8" s="74" customFormat="1" ht="28.5">
      <c r="A34" s="77">
        <v>23</v>
      </c>
      <c r="B34" s="89" t="s">
        <v>176</v>
      </c>
      <c r="C34" s="79" t="s">
        <v>10</v>
      </c>
      <c r="D34" s="80">
        <v>1</v>
      </c>
      <c r="E34" s="91"/>
      <c r="F34" s="81"/>
      <c r="G34" s="95"/>
      <c r="H34" s="95"/>
    </row>
    <row r="35" spans="1:9" s="74" customFormat="1" ht="14.25">
      <c r="A35" s="77">
        <v>24</v>
      </c>
      <c r="B35" s="89" t="s">
        <v>143</v>
      </c>
      <c r="C35" s="79" t="s">
        <v>10</v>
      </c>
      <c r="D35" s="94">
        <v>1</v>
      </c>
      <c r="E35" s="91"/>
      <c r="F35" s="81"/>
      <c r="G35" s="136"/>
      <c r="H35" s="137"/>
      <c r="I35" s="95"/>
    </row>
    <row r="36" spans="1:9" s="74" customFormat="1" ht="14.25">
      <c r="A36" s="77">
        <v>25</v>
      </c>
      <c r="B36" s="89" t="s">
        <v>178</v>
      </c>
      <c r="C36" s="79" t="s">
        <v>10</v>
      </c>
      <c r="D36" s="94">
        <v>1</v>
      </c>
      <c r="E36" s="91"/>
      <c r="F36" s="81"/>
      <c r="G36" s="136"/>
      <c r="H36" s="137"/>
      <c r="I36" s="95"/>
    </row>
    <row r="37" spans="1:9" s="74" customFormat="1" ht="14.25">
      <c r="A37" s="77">
        <v>26</v>
      </c>
      <c r="B37" s="89" t="s">
        <v>145</v>
      </c>
      <c r="C37" s="79" t="s">
        <v>10</v>
      </c>
      <c r="D37" s="94">
        <v>2</v>
      </c>
      <c r="E37" s="91"/>
      <c r="F37" s="81"/>
      <c r="G37" s="136"/>
      <c r="H37" s="137"/>
      <c r="I37" s="95"/>
    </row>
    <row r="38" spans="1:6" s="130" customFormat="1" ht="28.5">
      <c r="A38" s="106">
        <v>27</v>
      </c>
      <c r="B38" s="89" t="s">
        <v>146</v>
      </c>
      <c r="C38" s="77" t="s">
        <v>6</v>
      </c>
      <c r="D38" s="131">
        <v>0.03</v>
      </c>
      <c r="E38" s="77"/>
      <c r="F38" s="80"/>
    </row>
    <row r="39" spans="1:6" s="132" customFormat="1" ht="16.5">
      <c r="A39" s="106"/>
      <c r="B39" s="78" t="s">
        <v>5</v>
      </c>
      <c r="C39" s="77"/>
      <c r="D39" s="134"/>
      <c r="E39" s="77"/>
      <c r="F39" s="80"/>
    </row>
    <row r="40" spans="1:6" s="133" customFormat="1" ht="16.5">
      <c r="A40" s="59"/>
      <c r="B40" s="57" t="s">
        <v>33</v>
      </c>
      <c r="C40" s="49" t="s">
        <v>185</v>
      </c>
      <c r="D40" s="49"/>
      <c r="E40" s="49"/>
      <c r="F40" s="49"/>
    </row>
    <row r="41" spans="1:6" s="132" customFormat="1" ht="16.5">
      <c r="A41" s="106"/>
      <c r="B41" s="78" t="s">
        <v>5</v>
      </c>
      <c r="C41" s="77"/>
      <c r="D41" s="134"/>
      <c r="E41" s="77"/>
      <c r="F41" s="101"/>
    </row>
    <row r="42" spans="1:6" s="133" customFormat="1" ht="16.5">
      <c r="A42" s="59"/>
      <c r="B42" s="57" t="s">
        <v>8</v>
      </c>
      <c r="C42" s="49" t="s">
        <v>185</v>
      </c>
      <c r="D42" s="55"/>
      <c r="E42" s="49"/>
      <c r="F42" s="63"/>
    </row>
    <row r="43" spans="1:6" s="132" customFormat="1" ht="16.5">
      <c r="A43" s="106"/>
      <c r="B43" s="78" t="s">
        <v>26</v>
      </c>
      <c r="C43" s="77"/>
      <c r="D43" s="134"/>
      <c r="E43" s="77"/>
      <c r="F43" s="80"/>
    </row>
  </sheetData>
  <sheetProtection/>
  <autoFilter ref="A1:A43"/>
  <mergeCells count="8">
    <mergeCell ref="D5:D6"/>
    <mergeCell ref="E5:F5"/>
    <mergeCell ref="B1:F2"/>
    <mergeCell ref="B3:F3"/>
    <mergeCell ref="B4:F4"/>
    <mergeCell ref="A5:A6"/>
    <mergeCell ref="B5:B6"/>
    <mergeCell ref="C5:C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3.421875" style="5" customWidth="1"/>
    <col min="2" max="2" width="7.7109375" style="5" customWidth="1"/>
    <col min="3" max="3" width="52.28125" style="5" customWidth="1"/>
    <col min="4" max="4" width="12.57421875" style="27" customWidth="1"/>
    <col min="5" max="5" width="11.57421875" style="5" customWidth="1"/>
    <col min="6" max="16384" width="9.140625" style="5" customWidth="1"/>
  </cols>
  <sheetData>
    <row r="1" spans="1:8" s="6" customFormat="1" ht="41.25" customHeight="1">
      <c r="A1" s="193" t="str">
        <f>'B-1'!B1</f>
        <v>axalcixe wyalmomarageba </v>
      </c>
      <c r="B1" s="193"/>
      <c r="C1" s="193"/>
      <c r="D1" s="193"/>
      <c r="E1" s="193"/>
      <c r="F1" s="32"/>
      <c r="G1" s="32"/>
      <c r="H1" s="32"/>
    </row>
    <row r="2" spans="1:7" ht="30.75" customHeight="1">
      <c r="A2" s="194" t="s">
        <v>21</v>
      </c>
      <c r="B2" s="194"/>
      <c r="C2" s="194"/>
      <c r="D2" s="194"/>
      <c r="E2" s="194"/>
      <c r="F2" s="4"/>
      <c r="G2" s="4"/>
    </row>
    <row r="3" spans="1:7" ht="15.75">
      <c r="A3" s="7"/>
      <c r="B3" s="186"/>
      <c r="C3" s="186"/>
      <c r="D3" s="5"/>
      <c r="G3" s="8"/>
    </row>
    <row r="4" spans="1:5" ht="16.5" customHeight="1">
      <c r="A4" s="13"/>
      <c r="B4" s="13"/>
      <c r="C4" s="13"/>
      <c r="D4" s="14"/>
      <c r="E4" s="12"/>
    </row>
    <row r="5" spans="1:5" ht="49.5" customHeight="1">
      <c r="A5" s="187" t="s">
        <v>13</v>
      </c>
      <c r="B5" s="188" t="s">
        <v>14</v>
      </c>
      <c r="C5" s="188" t="s">
        <v>15</v>
      </c>
      <c r="D5" s="189" t="s">
        <v>184</v>
      </c>
      <c r="E5" s="190"/>
    </row>
    <row r="6" spans="1:5" ht="23.25" customHeight="1">
      <c r="A6" s="187"/>
      <c r="B6" s="188"/>
      <c r="C6" s="188"/>
      <c r="D6" s="191" t="s">
        <v>11</v>
      </c>
      <c r="E6" s="187" t="s">
        <v>12</v>
      </c>
    </row>
    <row r="7" spans="1:5" ht="26.25" customHeight="1">
      <c r="A7" s="187"/>
      <c r="B7" s="188"/>
      <c r="C7" s="188"/>
      <c r="D7" s="192"/>
      <c r="E7" s="187"/>
    </row>
    <row r="8" spans="1:5" ht="14.25" customHeight="1">
      <c r="A8" s="29">
        <v>1</v>
      </c>
      <c r="B8" s="30">
        <v>2</v>
      </c>
      <c r="C8" s="29">
        <v>3</v>
      </c>
      <c r="D8" s="30">
        <v>4</v>
      </c>
      <c r="E8" s="31">
        <v>5</v>
      </c>
    </row>
    <row r="9" spans="1:5" ht="15.75">
      <c r="A9" s="10">
        <v>1</v>
      </c>
      <c r="B9" s="11"/>
      <c r="C9" s="15" t="s">
        <v>16</v>
      </c>
      <c r="D9" s="96"/>
      <c r="E9" s="97"/>
    </row>
    <row r="10" spans="1:5" s="1" customFormat="1" ht="14.25" customHeight="1">
      <c r="A10" s="3"/>
      <c r="B10" s="3"/>
      <c r="C10" s="3" t="s">
        <v>17</v>
      </c>
      <c r="D10" s="98">
        <f>SUM(D9:D9)</f>
        <v>0</v>
      </c>
      <c r="E10" s="98"/>
    </row>
    <row r="11" spans="1:5" ht="21" customHeight="1">
      <c r="A11" s="9"/>
      <c r="B11" s="9"/>
      <c r="C11" s="16" t="s">
        <v>18</v>
      </c>
      <c r="D11" s="97">
        <f>D10*0.03</f>
        <v>0</v>
      </c>
      <c r="E11" s="96"/>
    </row>
    <row r="12" spans="1:5" s="1" customFormat="1" ht="16.5">
      <c r="A12" s="3"/>
      <c r="B12" s="3"/>
      <c r="C12" s="17" t="s">
        <v>5</v>
      </c>
      <c r="D12" s="99">
        <f>SUM(D11:D11)</f>
        <v>0</v>
      </c>
      <c r="E12" s="99"/>
    </row>
    <row r="13" spans="1:5" ht="18.75" customHeight="1">
      <c r="A13" s="9"/>
      <c r="B13" s="9"/>
      <c r="C13" s="16" t="s">
        <v>19</v>
      </c>
      <c r="D13" s="97"/>
      <c r="E13" s="97"/>
    </row>
    <row r="14" spans="1:6" s="2" customFormat="1" ht="17.25" customHeight="1">
      <c r="A14" s="3"/>
      <c r="B14" s="3"/>
      <c r="C14" s="17" t="s">
        <v>20</v>
      </c>
      <c r="D14" s="99"/>
      <c r="E14" s="99"/>
      <c r="F14" s="28"/>
    </row>
    <row r="15" spans="3:5" s="7" customFormat="1" ht="15.75">
      <c r="C15" s="18"/>
      <c r="D15" s="19"/>
      <c r="E15" s="20"/>
    </row>
    <row r="16" spans="3:5" s="7" customFormat="1" ht="20.25" customHeight="1">
      <c r="C16" s="36"/>
      <c r="D16" s="36"/>
      <c r="E16" s="35"/>
    </row>
    <row r="17" spans="3:4" s="7" customFormat="1" ht="24" customHeight="1">
      <c r="C17" s="185"/>
      <c r="D17" s="185"/>
    </row>
    <row r="18" s="7" customFormat="1" ht="15.75"/>
    <row r="19" s="7" customFormat="1" ht="15.75"/>
    <row r="20" s="7" customFormat="1" ht="15.75"/>
    <row r="21" s="7" customFormat="1" ht="15.75"/>
    <row r="22" s="7" customFormat="1" ht="15.75"/>
    <row r="23" s="7" customFormat="1" ht="15.75">
      <c r="D23" s="13"/>
    </row>
    <row r="24" s="7" customFormat="1" ht="15.75">
      <c r="D24" s="13"/>
    </row>
    <row r="25" s="7" customFormat="1" ht="15.75">
      <c r="D25" s="13"/>
    </row>
    <row r="26" s="7" customFormat="1" ht="15.75">
      <c r="D26" s="13"/>
    </row>
    <row r="27" s="7" customFormat="1" ht="15.75">
      <c r="D27" s="13"/>
    </row>
    <row r="28" s="7" customFormat="1" ht="15.75">
      <c r="D28" s="13"/>
    </row>
    <row r="29" s="7" customFormat="1" ht="15.75">
      <c r="D29" s="13"/>
    </row>
    <row r="30" s="7" customFormat="1" ht="15.75">
      <c r="D30" s="13"/>
    </row>
    <row r="31" s="7" customFormat="1" ht="15.75">
      <c r="D31" s="13"/>
    </row>
    <row r="32" s="7" customFormat="1" ht="15.75">
      <c r="D32" s="13"/>
    </row>
    <row r="33" s="7" customFormat="1" ht="15.75">
      <c r="D33" s="13"/>
    </row>
    <row r="34" s="7" customFormat="1" ht="15.75">
      <c r="D34" s="13"/>
    </row>
    <row r="35" spans="4:5" s="7" customFormat="1" ht="15.75">
      <c r="D35" s="21"/>
      <c r="E35" s="22"/>
    </row>
    <row r="36" spans="4:5" s="7" customFormat="1" ht="15.75">
      <c r="D36" s="23"/>
      <c r="E36" s="24"/>
    </row>
    <row r="37" spans="2:5" s="7" customFormat="1" ht="15.75">
      <c r="B37" s="25"/>
      <c r="D37" s="23"/>
      <c r="E37" s="24"/>
    </row>
    <row r="38" spans="4:5" s="7" customFormat="1" ht="15.75">
      <c r="D38" s="23"/>
      <c r="E38" s="24"/>
    </row>
    <row r="39" spans="2:5" s="7" customFormat="1" ht="15.75">
      <c r="B39" s="25"/>
      <c r="D39" s="23"/>
      <c r="E39" s="24"/>
    </row>
    <row r="40" spans="4:5" s="7" customFormat="1" ht="15.75">
      <c r="D40" s="23"/>
      <c r="E40" s="24"/>
    </row>
    <row r="41" spans="4:5" s="7" customFormat="1" ht="15.75">
      <c r="D41" s="23"/>
      <c r="E41" s="24"/>
    </row>
    <row r="42" spans="4:5" s="7" customFormat="1" ht="15.75">
      <c r="D42" s="23"/>
      <c r="E42" s="24"/>
    </row>
    <row r="43" spans="4:5" s="7" customFormat="1" ht="15.75">
      <c r="D43" s="23"/>
      <c r="E43" s="24"/>
    </row>
    <row r="44" spans="2:5" s="7" customFormat="1" ht="15.75">
      <c r="B44" s="25"/>
      <c r="D44" s="23"/>
      <c r="E44" s="24"/>
    </row>
    <row r="45" spans="2:5" s="7" customFormat="1" ht="15.75">
      <c r="B45" s="25"/>
      <c r="D45" s="23"/>
      <c r="E45" s="24"/>
    </row>
    <row r="46" spans="2:5" s="7" customFormat="1" ht="15.75">
      <c r="B46" s="25"/>
      <c r="D46" s="23"/>
      <c r="E46" s="24"/>
    </row>
    <row r="47" spans="4:5" s="7" customFormat="1" ht="15.75">
      <c r="D47" s="23"/>
      <c r="E47" s="24"/>
    </row>
    <row r="48" spans="4:5" s="7" customFormat="1" ht="15.75">
      <c r="D48" s="23"/>
      <c r="E48" s="24"/>
    </row>
    <row r="49" spans="4:5" s="7" customFormat="1" ht="15.75">
      <c r="D49" s="23"/>
      <c r="E49" s="24"/>
    </row>
    <row r="50" spans="2:5" s="7" customFormat="1" ht="15.75">
      <c r="B50" s="25"/>
      <c r="D50" s="23"/>
      <c r="E50" s="24"/>
    </row>
    <row r="51" spans="4:5" s="7" customFormat="1" ht="15.75">
      <c r="D51" s="23"/>
      <c r="E51" s="24"/>
    </row>
    <row r="52" spans="4:5" s="7" customFormat="1" ht="15.75">
      <c r="D52" s="23"/>
      <c r="E52" s="24"/>
    </row>
    <row r="53" spans="4:5" s="7" customFormat="1" ht="15.75">
      <c r="D53" s="23"/>
      <c r="E53" s="24"/>
    </row>
    <row r="54" spans="4:5" s="7" customFormat="1" ht="15.75">
      <c r="D54" s="23"/>
      <c r="E54" s="24"/>
    </row>
    <row r="55" spans="4:5" s="7" customFormat="1" ht="15.75">
      <c r="D55" s="23"/>
      <c r="E55" s="24"/>
    </row>
    <row r="56" spans="4:5" s="7" customFormat="1" ht="15.75">
      <c r="D56" s="23"/>
      <c r="E56" s="24"/>
    </row>
    <row r="57" spans="2:5" s="7" customFormat="1" ht="15.75">
      <c r="B57" s="26"/>
      <c r="D57" s="23"/>
      <c r="E57" s="24"/>
    </row>
    <row r="58" spans="4:5" s="7" customFormat="1" ht="15.75">
      <c r="D58" s="23"/>
      <c r="E58" s="24"/>
    </row>
    <row r="59" spans="4:5" s="7" customFormat="1" ht="15.75">
      <c r="D59" s="23"/>
      <c r="E59" s="24"/>
    </row>
    <row r="60" spans="4:5" s="7" customFormat="1" ht="15.75">
      <c r="D60" s="23"/>
      <c r="E60" s="24"/>
    </row>
    <row r="61" spans="4:5" s="7" customFormat="1" ht="15.75">
      <c r="D61" s="23"/>
      <c r="E61" s="24"/>
    </row>
    <row r="62" spans="4:5" s="7" customFormat="1" ht="15.75">
      <c r="D62" s="23"/>
      <c r="E62" s="24"/>
    </row>
    <row r="63" spans="4:5" s="7" customFormat="1" ht="15.75">
      <c r="D63" s="23"/>
      <c r="E63" s="24"/>
    </row>
    <row r="64" s="7" customFormat="1" ht="15.75">
      <c r="D64" s="13"/>
    </row>
    <row r="65" s="7" customFormat="1" ht="15.75">
      <c r="D65" s="13"/>
    </row>
    <row r="66" s="7" customFormat="1" ht="15.75">
      <c r="D66" s="13"/>
    </row>
    <row r="67" s="7" customFormat="1" ht="15.75">
      <c r="D67" s="13"/>
    </row>
    <row r="68" s="7" customFormat="1" ht="15.75">
      <c r="D68" s="13"/>
    </row>
    <row r="69" s="7" customFormat="1" ht="15.75">
      <c r="D69" s="13"/>
    </row>
    <row r="70" s="7" customFormat="1" ht="15.75">
      <c r="D70" s="13"/>
    </row>
    <row r="71" s="7" customFormat="1" ht="15.75">
      <c r="D71" s="13"/>
    </row>
    <row r="72" s="7" customFormat="1" ht="15.75">
      <c r="D72" s="13"/>
    </row>
    <row r="73" s="7" customFormat="1" ht="15.75">
      <c r="D73" s="13"/>
    </row>
    <row r="74" s="7" customFormat="1" ht="15.75">
      <c r="D74" s="13"/>
    </row>
    <row r="75" s="7" customFormat="1" ht="15.75">
      <c r="D75" s="13"/>
    </row>
    <row r="76" s="7" customFormat="1" ht="15.75">
      <c r="D76" s="13"/>
    </row>
    <row r="77" s="7" customFormat="1" ht="15.75">
      <c r="D77" s="13"/>
    </row>
    <row r="78" s="7" customFormat="1" ht="15.75">
      <c r="D78" s="13"/>
    </row>
    <row r="79" s="7" customFormat="1" ht="15.75">
      <c r="D79" s="13"/>
    </row>
    <row r="80" s="7" customFormat="1" ht="15.75">
      <c r="D80" s="13"/>
    </row>
    <row r="81" s="7" customFormat="1" ht="15.75">
      <c r="D81" s="13"/>
    </row>
    <row r="82" s="7" customFormat="1" ht="15.75">
      <c r="D82" s="13"/>
    </row>
    <row r="83" s="7" customFormat="1" ht="15.75">
      <c r="D83" s="13"/>
    </row>
    <row r="84" s="7" customFormat="1" ht="15.75">
      <c r="D84" s="13"/>
    </row>
    <row r="85" s="7" customFormat="1" ht="15.75">
      <c r="D85" s="13"/>
    </row>
    <row r="86" s="7" customFormat="1" ht="15.75">
      <c r="D86" s="13"/>
    </row>
    <row r="87" s="7" customFormat="1" ht="15.75">
      <c r="D87" s="13"/>
    </row>
    <row r="88" s="7" customFormat="1" ht="15.75">
      <c r="D88" s="13"/>
    </row>
    <row r="89" s="7" customFormat="1" ht="15.75">
      <c r="D89" s="13"/>
    </row>
    <row r="90" s="7" customFormat="1" ht="15.75">
      <c r="D90" s="13"/>
    </row>
    <row r="91" s="7" customFormat="1" ht="15.75">
      <c r="D91" s="13"/>
    </row>
    <row r="92" s="7" customFormat="1" ht="15.75">
      <c r="D92" s="13"/>
    </row>
    <row r="93" s="7" customFormat="1" ht="15.75">
      <c r="D93" s="13"/>
    </row>
    <row r="94" s="7" customFormat="1" ht="15.75">
      <c r="D94" s="13"/>
    </row>
    <row r="95" s="7" customFormat="1" ht="15.75">
      <c r="D95" s="13"/>
    </row>
    <row r="96" s="7" customFormat="1" ht="15.75">
      <c r="D96" s="13"/>
    </row>
    <row r="97" s="7" customFormat="1" ht="15.75">
      <c r="D97" s="13"/>
    </row>
    <row r="98" s="7" customFormat="1" ht="15.75">
      <c r="D98" s="13"/>
    </row>
    <row r="99" s="7" customFormat="1" ht="15.75">
      <c r="D99" s="13"/>
    </row>
    <row r="100" s="7" customFormat="1" ht="15.75">
      <c r="D100" s="13"/>
    </row>
    <row r="101" s="7" customFormat="1" ht="15.75">
      <c r="D101" s="13"/>
    </row>
    <row r="102" s="7" customFormat="1" ht="15.75">
      <c r="D102" s="13"/>
    </row>
    <row r="103" s="7" customFormat="1" ht="15.75">
      <c r="D103" s="13"/>
    </row>
    <row r="104" s="7" customFormat="1" ht="15.75">
      <c r="D104" s="13"/>
    </row>
    <row r="105" s="7" customFormat="1" ht="15.75">
      <c r="D105" s="13"/>
    </row>
    <row r="106" s="7" customFormat="1" ht="15.75">
      <c r="D106" s="13"/>
    </row>
    <row r="107" s="7" customFormat="1" ht="15.75">
      <c r="D107" s="13"/>
    </row>
    <row r="108" s="7" customFormat="1" ht="15.75">
      <c r="D108" s="13"/>
    </row>
    <row r="109" s="7" customFormat="1" ht="15.75">
      <c r="D109" s="13"/>
    </row>
    <row r="110" s="7" customFormat="1" ht="15.75">
      <c r="D110" s="13"/>
    </row>
    <row r="111" s="7" customFormat="1" ht="15.75">
      <c r="D111" s="13"/>
    </row>
    <row r="112" s="7" customFormat="1" ht="15.75">
      <c r="D112" s="13"/>
    </row>
    <row r="113" s="7" customFormat="1" ht="15.75">
      <c r="D113" s="13"/>
    </row>
    <row r="114" s="7" customFormat="1" ht="15.75">
      <c r="D114" s="13"/>
    </row>
    <row r="115" s="7" customFormat="1" ht="15.75">
      <c r="D115" s="13"/>
    </row>
    <row r="116" s="7" customFormat="1" ht="15.75">
      <c r="D116" s="13"/>
    </row>
    <row r="117" s="7" customFormat="1" ht="15.75">
      <c r="D117" s="13"/>
    </row>
    <row r="118" s="7" customFormat="1" ht="15.75">
      <c r="D118" s="13"/>
    </row>
    <row r="119" s="7" customFormat="1" ht="15.75">
      <c r="D119" s="13"/>
    </row>
    <row r="120" s="7" customFormat="1" ht="15.75">
      <c r="D120" s="13"/>
    </row>
    <row r="121" s="7" customFormat="1" ht="15.75">
      <c r="D121" s="13"/>
    </row>
    <row r="122" s="7" customFormat="1" ht="15.75">
      <c r="D122" s="13"/>
    </row>
    <row r="123" s="7" customFormat="1" ht="15.75">
      <c r="D123" s="13"/>
    </row>
    <row r="124" s="7" customFormat="1" ht="15.75">
      <c r="D124" s="13"/>
    </row>
    <row r="125" s="7" customFormat="1" ht="15.75">
      <c r="D125" s="13"/>
    </row>
    <row r="126" s="7" customFormat="1" ht="15.75">
      <c r="D126" s="13"/>
    </row>
    <row r="127" s="7" customFormat="1" ht="15.75">
      <c r="D127" s="13"/>
    </row>
    <row r="128" s="7" customFormat="1" ht="15.75">
      <c r="D128" s="13"/>
    </row>
    <row r="129" s="7" customFormat="1" ht="15.75">
      <c r="D129" s="13"/>
    </row>
    <row r="130" s="7" customFormat="1" ht="15.75">
      <c r="D130" s="13"/>
    </row>
    <row r="131" s="7" customFormat="1" ht="15.75">
      <c r="D131" s="13"/>
    </row>
    <row r="132" s="7" customFormat="1" ht="15.75">
      <c r="D132" s="13"/>
    </row>
    <row r="133" s="7" customFormat="1" ht="15.75">
      <c r="D133" s="13"/>
    </row>
    <row r="134" s="7" customFormat="1" ht="15.75">
      <c r="D134" s="13"/>
    </row>
    <row r="135" s="7" customFormat="1" ht="15.75">
      <c r="D135" s="13"/>
    </row>
    <row r="136" s="7" customFormat="1" ht="15.75">
      <c r="D136" s="13"/>
    </row>
    <row r="137" s="7" customFormat="1" ht="15.75">
      <c r="D137" s="13"/>
    </row>
  </sheetData>
  <sheetProtection/>
  <mergeCells count="10">
    <mergeCell ref="A1:E1"/>
    <mergeCell ref="E6:E7"/>
    <mergeCell ref="A2:E2"/>
    <mergeCell ref="C17:D17"/>
    <mergeCell ref="B3:C3"/>
    <mergeCell ref="A5:A7"/>
    <mergeCell ref="B5:B7"/>
    <mergeCell ref="C5:C7"/>
    <mergeCell ref="D5:E5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colBreaks count="1" manualBreakCount="1">
    <brk id="9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39"/>
  <sheetViews>
    <sheetView view="pageBreakPreview" zoomScale="115" zoomScaleSheetLayoutView="115" zoomScalePageLayoutView="0" workbookViewId="0" topLeftCell="A7">
      <selection activeCell="C26" sqref="C26"/>
    </sheetView>
  </sheetViews>
  <sheetFormatPr defaultColWidth="9.140625" defaultRowHeight="12.75"/>
  <cols>
    <col min="1" max="1" width="6.57421875" style="171" customWidth="1"/>
    <col min="2" max="2" width="17.8515625" style="171" bestFit="1" customWidth="1"/>
    <col min="3" max="3" width="43.00390625" style="171" customWidth="1"/>
    <col min="4" max="4" width="16.00390625" style="171" customWidth="1"/>
    <col min="5" max="5" width="9.140625" style="171" customWidth="1"/>
    <col min="6" max="6" width="10.8515625" style="171" customWidth="1"/>
    <col min="7" max="250" width="9.140625" style="171" customWidth="1"/>
    <col min="251" max="16384" width="9.140625" style="141" customWidth="1"/>
  </cols>
  <sheetData>
    <row r="1" spans="1:250" ht="16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6.5">
      <c r="A2" s="195"/>
      <c r="B2" s="1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9" s="143" customFormat="1" ht="48.75" customHeight="1">
      <c r="A3" s="196" t="str">
        <f>'B-1'!B1</f>
        <v>axalcixe wyalmomarageba </v>
      </c>
      <c r="B3" s="196"/>
      <c r="C3" s="196"/>
      <c r="D3" s="196"/>
      <c r="E3" s="142"/>
      <c r="F3" s="142"/>
      <c r="G3" s="142"/>
      <c r="H3" s="142"/>
      <c r="I3" s="142"/>
    </row>
    <row r="4" spans="1:250" s="143" customFormat="1" ht="21" customHeight="1">
      <c r="A4" s="194" t="s">
        <v>64</v>
      </c>
      <c r="B4" s="194"/>
      <c r="C4" s="194"/>
      <c r="D4" s="19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143" customFormat="1" ht="16.5">
      <c r="A5" s="4"/>
      <c r="B5" s="144"/>
      <c r="C5" s="17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s="143" customFormat="1" ht="14.25" customHeight="1">
      <c r="A6" s="145"/>
      <c r="B6" s="145"/>
      <c r="C6" s="145"/>
      <c r="D6" s="178"/>
      <c r="E6" s="146"/>
      <c r="F6" s="14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45.75" customHeight="1">
      <c r="A7" s="147" t="s">
        <v>0</v>
      </c>
      <c r="B7" s="148" t="s">
        <v>65</v>
      </c>
      <c r="C7" s="149" t="s">
        <v>66</v>
      </c>
      <c r="D7" s="149" t="s">
        <v>5</v>
      </c>
      <c r="E7" s="146"/>
      <c r="F7" s="14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143" customFormat="1" ht="16.5">
      <c r="A8" s="150">
        <v>1</v>
      </c>
      <c r="B8" s="150">
        <v>2</v>
      </c>
      <c r="C8" s="150">
        <v>3</v>
      </c>
      <c r="D8" s="150">
        <v>4</v>
      </c>
      <c r="E8" s="151"/>
      <c r="F8" s="15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3" s="158" customFormat="1" ht="33">
      <c r="A9" s="152">
        <v>1</v>
      </c>
      <c r="B9" s="153" t="s">
        <v>67</v>
      </c>
      <c r="C9" s="154" t="s">
        <v>74</v>
      </c>
      <c r="D9" s="181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7"/>
      <c r="IR9" s="157"/>
      <c r="IS9" s="157"/>
    </row>
    <row r="10" spans="1:253" ht="16.5">
      <c r="A10" s="152">
        <v>2</v>
      </c>
      <c r="B10" s="153" t="s">
        <v>68</v>
      </c>
      <c r="C10" s="159" t="s">
        <v>35</v>
      </c>
      <c r="D10" s="181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24"/>
      <c r="IR10" s="124"/>
      <c r="IS10" s="124"/>
    </row>
    <row r="11" spans="1:253" ht="16.5">
      <c r="A11" s="152">
        <v>3</v>
      </c>
      <c r="B11" s="153" t="s">
        <v>69</v>
      </c>
      <c r="C11" s="159" t="s">
        <v>102</v>
      </c>
      <c r="D11" s="181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24"/>
      <c r="IR11" s="124"/>
      <c r="IS11" s="124"/>
    </row>
    <row r="12" spans="1:253" ht="33">
      <c r="A12" s="152">
        <v>4</v>
      </c>
      <c r="B12" s="153" t="s">
        <v>71</v>
      </c>
      <c r="C12" s="159" t="s">
        <v>92</v>
      </c>
      <c r="D12" s="181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24"/>
      <c r="IR12" s="124"/>
      <c r="IS12" s="124"/>
    </row>
    <row r="13" spans="1:253" ht="49.5">
      <c r="A13" s="152">
        <v>5</v>
      </c>
      <c r="B13" s="153" t="s">
        <v>72</v>
      </c>
      <c r="C13" s="159" t="s">
        <v>160</v>
      </c>
      <c r="D13" s="181"/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24"/>
      <c r="IR13" s="124"/>
      <c r="IS13" s="124"/>
    </row>
    <row r="14" spans="1:253" s="158" customFormat="1" ht="16.5">
      <c r="A14" s="152">
        <v>6</v>
      </c>
      <c r="B14" s="153" t="s">
        <v>179</v>
      </c>
      <c r="C14" s="154" t="s">
        <v>120</v>
      </c>
      <c r="D14" s="181"/>
      <c r="E14" s="155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7"/>
      <c r="IR14" s="157"/>
      <c r="IS14" s="157"/>
    </row>
    <row r="15" spans="1:253" ht="49.5">
      <c r="A15" s="152">
        <v>7</v>
      </c>
      <c r="B15" s="153" t="s">
        <v>180</v>
      </c>
      <c r="C15" s="159" t="s">
        <v>134</v>
      </c>
      <c r="D15" s="181"/>
      <c r="E15" s="160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24"/>
      <c r="IR15" s="124"/>
      <c r="IS15" s="124"/>
    </row>
    <row r="16" spans="1:253" ht="33">
      <c r="A16" s="152">
        <v>8</v>
      </c>
      <c r="B16" s="153" t="s">
        <v>181</v>
      </c>
      <c r="C16" s="159" t="s">
        <v>147</v>
      </c>
      <c r="D16" s="181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24"/>
      <c r="IR16" s="124"/>
      <c r="IS16" s="124"/>
    </row>
    <row r="17" spans="1:253" ht="16.5">
      <c r="A17" s="152">
        <v>9</v>
      </c>
      <c r="B17" s="153" t="s">
        <v>182</v>
      </c>
      <c r="C17" s="159" t="s">
        <v>171</v>
      </c>
      <c r="D17" s="181"/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24"/>
      <c r="IR17" s="124"/>
      <c r="IS17" s="124"/>
    </row>
    <row r="18" spans="1:253" s="168" customFormat="1" ht="15.75">
      <c r="A18" s="162"/>
      <c r="B18" s="163"/>
      <c r="C18" s="162" t="s">
        <v>12</v>
      </c>
      <c r="D18" s="164"/>
      <c r="E18" s="165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7"/>
      <c r="IR18" s="167"/>
      <c r="IS18" s="167"/>
    </row>
    <row r="19" spans="1:250" s="123" customFormat="1" ht="45.75" customHeight="1">
      <c r="A19" s="16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</row>
    <row r="20" spans="1:250" s="123" customFormat="1" ht="15.75">
      <c r="A20" s="169"/>
      <c r="B20" s="12"/>
      <c r="C20" s="17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50" s="123" customFormat="1" ht="16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s="123" customFormat="1" ht="16.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</row>
    <row r="23" spans="1:250" s="123" customFormat="1" ht="15.7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  <c r="IO23" s="172"/>
      <c r="IP23" s="172"/>
    </row>
    <row r="24" spans="1:250" s="123" customFormat="1" ht="16.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</row>
    <row r="25" spans="1:250" s="123" customFormat="1" ht="16.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</row>
    <row r="26" spans="1:250" s="123" customFormat="1" ht="16.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</row>
    <row r="27" spans="1:250" s="123" customFormat="1" ht="16.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</row>
    <row r="28" spans="1:250" s="123" customFormat="1" ht="16.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</row>
    <row r="29" spans="1:250" s="123" customFormat="1" ht="16.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</row>
    <row r="30" spans="1:250" s="123" customFormat="1" ht="16.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</row>
    <row r="31" spans="1:250" s="123" customFormat="1" ht="16.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</row>
    <row r="32" spans="1:250" s="123" customFormat="1" ht="16.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</row>
    <row r="33" spans="1:250" s="123" customFormat="1" ht="16.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</row>
    <row r="34" spans="1:250" s="123" customFormat="1" ht="16.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</row>
    <row r="35" spans="1:250" s="123" customFormat="1" ht="16.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</row>
    <row r="36" spans="1:250" s="123" customFormat="1" ht="16.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</row>
    <row r="37" spans="1:250" s="123" customFormat="1" ht="16.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</row>
    <row r="38" spans="1:250" s="123" customFormat="1" ht="16.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</row>
    <row r="39" spans="1:250" s="123" customFormat="1" ht="16.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</row>
    <row r="40" spans="1:250" s="123" customFormat="1" ht="16.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</row>
    <row r="41" spans="1:250" s="123" customFormat="1" ht="16.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</row>
    <row r="42" spans="1:250" s="123" customFormat="1" ht="16.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</row>
    <row r="43" spans="1:250" s="123" customFormat="1" ht="16.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  <c r="II43" s="171"/>
      <c r="IJ43" s="171"/>
      <c r="IK43" s="171"/>
      <c r="IL43" s="171"/>
      <c r="IM43" s="171"/>
      <c r="IN43" s="171"/>
      <c r="IO43" s="171"/>
      <c r="IP43" s="171"/>
    </row>
    <row r="44" spans="1:250" s="123" customFormat="1" ht="16.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</row>
    <row r="45" spans="1:250" s="123" customFormat="1" ht="16.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</row>
    <row r="46" spans="1:250" s="123" customFormat="1" ht="16.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  <c r="IL46" s="171"/>
      <c r="IM46" s="171"/>
      <c r="IN46" s="171"/>
      <c r="IO46" s="171"/>
      <c r="IP46" s="171"/>
    </row>
    <row r="47" spans="1:250" s="123" customFormat="1" ht="16.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</row>
    <row r="48" spans="1:250" s="123" customFormat="1" ht="16.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  <c r="IL48" s="171"/>
      <c r="IM48" s="171"/>
      <c r="IN48" s="171"/>
      <c r="IO48" s="171"/>
      <c r="IP48" s="171"/>
    </row>
    <row r="49" spans="1:250" s="123" customFormat="1" ht="16.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  <c r="II49" s="171"/>
      <c r="IJ49" s="171"/>
      <c r="IK49" s="171"/>
      <c r="IL49" s="171"/>
      <c r="IM49" s="171"/>
      <c r="IN49" s="171"/>
      <c r="IO49" s="171"/>
      <c r="IP49" s="171"/>
    </row>
    <row r="50" spans="1:250" s="123" customFormat="1" ht="16.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  <c r="HF50" s="171"/>
      <c r="HG50" s="171"/>
      <c r="HH50" s="171"/>
      <c r="HI50" s="171"/>
      <c r="HJ50" s="171"/>
      <c r="HK50" s="171"/>
      <c r="HL50" s="171"/>
      <c r="HM50" s="171"/>
      <c r="HN50" s="171"/>
      <c r="HO50" s="171"/>
      <c r="HP50" s="171"/>
      <c r="HQ50" s="171"/>
      <c r="HR50" s="171"/>
      <c r="HS50" s="171"/>
      <c r="HT50" s="171"/>
      <c r="HU50" s="171"/>
      <c r="HV50" s="171"/>
      <c r="HW50" s="171"/>
      <c r="HX50" s="171"/>
      <c r="HY50" s="171"/>
      <c r="HZ50" s="171"/>
      <c r="IA50" s="171"/>
      <c r="IB50" s="171"/>
      <c r="IC50" s="171"/>
      <c r="ID50" s="171"/>
      <c r="IE50" s="171"/>
      <c r="IF50" s="171"/>
      <c r="IG50" s="171"/>
      <c r="IH50" s="171"/>
      <c r="II50" s="171"/>
      <c r="IJ50" s="171"/>
      <c r="IK50" s="171"/>
      <c r="IL50" s="171"/>
      <c r="IM50" s="171"/>
      <c r="IN50" s="171"/>
      <c r="IO50" s="171"/>
      <c r="IP50" s="171"/>
    </row>
    <row r="51" spans="1:250" s="123" customFormat="1" ht="16.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</row>
    <row r="52" spans="1:250" s="123" customFormat="1" ht="16.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  <c r="HF52" s="171"/>
      <c r="HG52" s="171"/>
      <c r="HH52" s="171"/>
      <c r="HI52" s="171"/>
      <c r="HJ52" s="171"/>
      <c r="HK52" s="171"/>
      <c r="HL52" s="171"/>
      <c r="HM52" s="171"/>
      <c r="HN52" s="171"/>
      <c r="HO52" s="171"/>
      <c r="HP52" s="171"/>
      <c r="HQ52" s="171"/>
      <c r="HR52" s="171"/>
      <c r="HS52" s="171"/>
      <c r="HT52" s="171"/>
      <c r="HU52" s="171"/>
      <c r="HV52" s="171"/>
      <c r="HW52" s="171"/>
      <c r="HX52" s="171"/>
      <c r="HY52" s="171"/>
      <c r="HZ52" s="171"/>
      <c r="IA52" s="171"/>
      <c r="IB52" s="171"/>
      <c r="IC52" s="171"/>
      <c r="ID52" s="171"/>
      <c r="IE52" s="171"/>
      <c r="IF52" s="171"/>
      <c r="IG52" s="171"/>
      <c r="IH52" s="171"/>
      <c r="II52" s="171"/>
      <c r="IJ52" s="171"/>
      <c r="IK52" s="171"/>
      <c r="IL52" s="171"/>
      <c r="IM52" s="171"/>
      <c r="IN52" s="171"/>
      <c r="IO52" s="171"/>
      <c r="IP52" s="171"/>
    </row>
    <row r="53" spans="1:250" s="123" customFormat="1" ht="16.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  <c r="HJ53" s="171"/>
      <c r="HK53" s="171"/>
      <c r="HL53" s="171"/>
      <c r="HM53" s="171"/>
      <c r="HN53" s="171"/>
      <c r="HO53" s="171"/>
      <c r="HP53" s="171"/>
      <c r="HQ53" s="171"/>
      <c r="HR53" s="171"/>
      <c r="HS53" s="171"/>
      <c r="HT53" s="171"/>
      <c r="HU53" s="171"/>
      <c r="HV53" s="171"/>
      <c r="HW53" s="171"/>
      <c r="HX53" s="171"/>
      <c r="HY53" s="171"/>
      <c r="HZ53" s="171"/>
      <c r="IA53" s="171"/>
      <c r="IB53" s="171"/>
      <c r="IC53" s="171"/>
      <c r="ID53" s="171"/>
      <c r="IE53" s="171"/>
      <c r="IF53" s="171"/>
      <c r="IG53" s="171"/>
      <c r="IH53" s="171"/>
      <c r="II53" s="171"/>
      <c r="IJ53" s="171"/>
      <c r="IK53" s="171"/>
      <c r="IL53" s="171"/>
      <c r="IM53" s="171"/>
      <c r="IN53" s="171"/>
      <c r="IO53" s="171"/>
      <c r="IP53" s="171"/>
    </row>
    <row r="54" spans="1:250" s="123" customFormat="1" ht="16.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1"/>
      <c r="HN54" s="171"/>
      <c r="HO54" s="171"/>
      <c r="HP54" s="171"/>
      <c r="HQ54" s="171"/>
      <c r="HR54" s="171"/>
      <c r="HS54" s="171"/>
      <c r="HT54" s="171"/>
      <c r="HU54" s="171"/>
      <c r="HV54" s="171"/>
      <c r="HW54" s="171"/>
      <c r="HX54" s="171"/>
      <c r="HY54" s="171"/>
      <c r="HZ54" s="171"/>
      <c r="IA54" s="171"/>
      <c r="IB54" s="171"/>
      <c r="IC54" s="171"/>
      <c r="ID54" s="171"/>
      <c r="IE54" s="171"/>
      <c r="IF54" s="171"/>
      <c r="IG54" s="171"/>
      <c r="IH54" s="171"/>
      <c r="II54" s="171"/>
      <c r="IJ54" s="171"/>
      <c r="IK54" s="171"/>
      <c r="IL54" s="171"/>
      <c r="IM54" s="171"/>
      <c r="IN54" s="171"/>
      <c r="IO54" s="171"/>
      <c r="IP54" s="171"/>
    </row>
    <row r="55" spans="1:250" s="123" customFormat="1" ht="16.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1"/>
      <c r="HN55" s="171"/>
      <c r="HO55" s="171"/>
      <c r="HP55" s="171"/>
      <c r="HQ55" s="171"/>
      <c r="HR55" s="171"/>
      <c r="HS55" s="171"/>
      <c r="HT55" s="171"/>
      <c r="HU55" s="171"/>
      <c r="HV55" s="171"/>
      <c r="HW55" s="171"/>
      <c r="HX55" s="171"/>
      <c r="HY55" s="171"/>
      <c r="HZ55" s="171"/>
      <c r="IA55" s="171"/>
      <c r="IB55" s="171"/>
      <c r="IC55" s="171"/>
      <c r="ID55" s="171"/>
      <c r="IE55" s="171"/>
      <c r="IF55" s="171"/>
      <c r="IG55" s="171"/>
      <c r="IH55" s="171"/>
      <c r="II55" s="171"/>
      <c r="IJ55" s="171"/>
      <c r="IK55" s="171"/>
      <c r="IL55" s="171"/>
      <c r="IM55" s="171"/>
      <c r="IN55" s="171"/>
      <c r="IO55" s="171"/>
      <c r="IP55" s="171"/>
    </row>
    <row r="56" spans="1:250" s="123" customFormat="1" ht="16.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  <c r="HF56" s="171"/>
      <c r="HG56" s="171"/>
      <c r="HH56" s="171"/>
      <c r="HI56" s="171"/>
      <c r="HJ56" s="171"/>
      <c r="HK56" s="171"/>
      <c r="HL56" s="171"/>
      <c r="HM56" s="171"/>
      <c r="HN56" s="171"/>
      <c r="HO56" s="171"/>
      <c r="HP56" s="171"/>
      <c r="HQ56" s="171"/>
      <c r="HR56" s="171"/>
      <c r="HS56" s="171"/>
      <c r="HT56" s="171"/>
      <c r="HU56" s="171"/>
      <c r="HV56" s="171"/>
      <c r="HW56" s="171"/>
      <c r="HX56" s="171"/>
      <c r="HY56" s="171"/>
      <c r="HZ56" s="171"/>
      <c r="IA56" s="171"/>
      <c r="IB56" s="171"/>
      <c r="IC56" s="171"/>
      <c r="ID56" s="171"/>
      <c r="IE56" s="171"/>
      <c r="IF56" s="171"/>
      <c r="IG56" s="171"/>
      <c r="IH56" s="171"/>
      <c r="II56" s="171"/>
      <c r="IJ56" s="171"/>
      <c r="IK56" s="171"/>
      <c r="IL56" s="171"/>
      <c r="IM56" s="171"/>
      <c r="IN56" s="171"/>
      <c r="IO56" s="171"/>
      <c r="IP56" s="171"/>
    </row>
    <row r="57" spans="1:250" s="123" customFormat="1" ht="16.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1"/>
      <c r="HN57" s="171"/>
      <c r="HO57" s="171"/>
      <c r="HP57" s="171"/>
      <c r="HQ57" s="171"/>
      <c r="HR57" s="171"/>
      <c r="HS57" s="171"/>
      <c r="HT57" s="171"/>
      <c r="HU57" s="171"/>
      <c r="HV57" s="171"/>
      <c r="HW57" s="171"/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  <c r="II57" s="171"/>
      <c r="IJ57" s="171"/>
      <c r="IK57" s="171"/>
      <c r="IL57" s="171"/>
      <c r="IM57" s="171"/>
      <c r="IN57" s="171"/>
      <c r="IO57" s="171"/>
      <c r="IP57" s="171"/>
    </row>
    <row r="58" spans="1:250" s="123" customFormat="1" ht="16.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</row>
    <row r="59" spans="1:250" s="123" customFormat="1" ht="16.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1"/>
      <c r="HN59" s="171"/>
      <c r="HO59" s="171"/>
      <c r="HP59" s="171"/>
      <c r="HQ59" s="171"/>
      <c r="HR59" s="171"/>
      <c r="HS59" s="171"/>
      <c r="HT59" s="171"/>
      <c r="HU59" s="171"/>
      <c r="HV59" s="171"/>
      <c r="HW59" s="171"/>
      <c r="HX59" s="171"/>
      <c r="HY59" s="171"/>
      <c r="HZ59" s="171"/>
      <c r="IA59" s="171"/>
      <c r="IB59" s="171"/>
      <c r="IC59" s="171"/>
      <c r="ID59" s="171"/>
      <c r="IE59" s="171"/>
      <c r="IF59" s="171"/>
      <c r="IG59" s="171"/>
      <c r="IH59" s="171"/>
      <c r="II59" s="171"/>
      <c r="IJ59" s="171"/>
      <c r="IK59" s="171"/>
      <c r="IL59" s="171"/>
      <c r="IM59" s="171"/>
      <c r="IN59" s="171"/>
      <c r="IO59" s="171"/>
      <c r="IP59" s="171"/>
    </row>
    <row r="60" spans="1:250" s="123" customFormat="1" ht="16.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  <c r="HF60" s="171"/>
      <c r="HG60" s="171"/>
      <c r="HH60" s="171"/>
      <c r="HI60" s="171"/>
      <c r="HJ60" s="171"/>
      <c r="HK60" s="171"/>
      <c r="HL60" s="171"/>
      <c r="HM60" s="171"/>
      <c r="HN60" s="171"/>
      <c r="HO60" s="171"/>
      <c r="HP60" s="171"/>
      <c r="HQ60" s="171"/>
      <c r="HR60" s="171"/>
      <c r="HS60" s="171"/>
      <c r="HT60" s="171"/>
      <c r="HU60" s="171"/>
      <c r="HV60" s="171"/>
      <c r="HW60" s="171"/>
      <c r="HX60" s="171"/>
      <c r="HY60" s="171"/>
      <c r="HZ60" s="171"/>
      <c r="IA60" s="171"/>
      <c r="IB60" s="171"/>
      <c r="IC60" s="171"/>
      <c r="ID60" s="171"/>
      <c r="IE60" s="171"/>
      <c r="IF60" s="171"/>
      <c r="IG60" s="171"/>
      <c r="IH60" s="171"/>
      <c r="II60" s="171"/>
      <c r="IJ60" s="171"/>
      <c r="IK60" s="171"/>
      <c r="IL60" s="171"/>
      <c r="IM60" s="171"/>
      <c r="IN60" s="171"/>
      <c r="IO60" s="171"/>
      <c r="IP60" s="171"/>
    </row>
    <row r="61" spans="1:250" s="123" customFormat="1" ht="16.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  <c r="HF61" s="171"/>
      <c r="HG61" s="171"/>
      <c r="HH61" s="171"/>
      <c r="HI61" s="171"/>
      <c r="HJ61" s="171"/>
      <c r="HK61" s="171"/>
      <c r="HL61" s="171"/>
      <c r="HM61" s="171"/>
      <c r="HN61" s="171"/>
      <c r="HO61" s="171"/>
      <c r="HP61" s="171"/>
      <c r="HQ61" s="171"/>
      <c r="HR61" s="171"/>
      <c r="HS61" s="171"/>
      <c r="HT61" s="171"/>
      <c r="HU61" s="171"/>
      <c r="HV61" s="171"/>
      <c r="HW61" s="171"/>
      <c r="HX61" s="171"/>
      <c r="HY61" s="171"/>
      <c r="HZ61" s="171"/>
      <c r="IA61" s="171"/>
      <c r="IB61" s="171"/>
      <c r="IC61" s="171"/>
      <c r="ID61" s="171"/>
      <c r="IE61" s="171"/>
      <c r="IF61" s="171"/>
      <c r="IG61" s="171"/>
      <c r="IH61" s="171"/>
      <c r="II61" s="171"/>
      <c r="IJ61" s="171"/>
      <c r="IK61" s="171"/>
      <c r="IL61" s="171"/>
      <c r="IM61" s="171"/>
      <c r="IN61" s="171"/>
      <c r="IO61" s="171"/>
      <c r="IP61" s="171"/>
    </row>
    <row r="62" spans="1:250" s="123" customFormat="1" ht="16.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  <c r="HF62" s="171"/>
      <c r="HG62" s="171"/>
      <c r="HH62" s="171"/>
      <c r="HI62" s="171"/>
      <c r="HJ62" s="171"/>
      <c r="HK62" s="171"/>
      <c r="HL62" s="171"/>
      <c r="HM62" s="171"/>
      <c r="HN62" s="171"/>
      <c r="HO62" s="171"/>
      <c r="HP62" s="171"/>
      <c r="HQ62" s="171"/>
      <c r="HR62" s="171"/>
      <c r="HS62" s="171"/>
      <c r="HT62" s="171"/>
      <c r="HU62" s="171"/>
      <c r="HV62" s="171"/>
      <c r="HW62" s="171"/>
      <c r="HX62" s="171"/>
      <c r="HY62" s="171"/>
      <c r="HZ62" s="171"/>
      <c r="IA62" s="171"/>
      <c r="IB62" s="171"/>
      <c r="IC62" s="171"/>
      <c r="ID62" s="171"/>
      <c r="IE62" s="171"/>
      <c r="IF62" s="171"/>
      <c r="IG62" s="171"/>
      <c r="IH62" s="171"/>
      <c r="II62" s="171"/>
      <c r="IJ62" s="171"/>
      <c r="IK62" s="171"/>
      <c r="IL62" s="171"/>
      <c r="IM62" s="171"/>
      <c r="IN62" s="171"/>
      <c r="IO62" s="171"/>
      <c r="IP62" s="171"/>
    </row>
    <row r="63" spans="1:250" s="123" customFormat="1" ht="16.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  <c r="HF63" s="171"/>
      <c r="HG63" s="171"/>
      <c r="HH63" s="171"/>
      <c r="HI63" s="171"/>
      <c r="HJ63" s="171"/>
      <c r="HK63" s="171"/>
      <c r="HL63" s="171"/>
      <c r="HM63" s="171"/>
      <c r="HN63" s="171"/>
      <c r="HO63" s="171"/>
      <c r="HP63" s="171"/>
      <c r="HQ63" s="171"/>
      <c r="HR63" s="171"/>
      <c r="HS63" s="171"/>
      <c r="HT63" s="171"/>
      <c r="HU63" s="171"/>
      <c r="HV63" s="171"/>
      <c r="HW63" s="171"/>
      <c r="HX63" s="171"/>
      <c r="HY63" s="171"/>
      <c r="HZ63" s="171"/>
      <c r="IA63" s="171"/>
      <c r="IB63" s="171"/>
      <c r="IC63" s="171"/>
      <c r="ID63" s="171"/>
      <c r="IE63" s="171"/>
      <c r="IF63" s="171"/>
      <c r="IG63" s="171"/>
      <c r="IH63" s="171"/>
      <c r="II63" s="171"/>
      <c r="IJ63" s="171"/>
      <c r="IK63" s="171"/>
      <c r="IL63" s="171"/>
      <c r="IM63" s="171"/>
      <c r="IN63" s="171"/>
      <c r="IO63" s="171"/>
      <c r="IP63" s="171"/>
    </row>
    <row r="64" spans="1:250" s="123" customFormat="1" ht="16.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  <c r="HJ64" s="171"/>
      <c r="HK64" s="171"/>
      <c r="HL64" s="171"/>
      <c r="HM64" s="171"/>
      <c r="HN64" s="171"/>
      <c r="HO64" s="171"/>
      <c r="HP64" s="171"/>
      <c r="HQ64" s="171"/>
      <c r="HR64" s="171"/>
      <c r="HS64" s="171"/>
      <c r="HT64" s="171"/>
      <c r="HU64" s="171"/>
      <c r="HV64" s="171"/>
      <c r="HW64" s="171"/>
      <c r="HX64" s="171"/>
      <c r="HY64" s="171"/>
      <c r="HZ64" s="171"/>
      <c r="IA64" s="171"/>
      <c r="IB64" s="171"/>
      <c r="IC64" s="171"/>
      <c r="ID64" s="171"/>
      <c r="IE64" s="171"/>
      <c r="IF64" s="171"/>
      <c r="IG64" s="171"/>
      <c r="IH64" s="171"/>
      <c r="II64" s="171"/>
      <c r="IJ64" s="171"/>
      <c r="IK64" s="171"/>
      <c r="IL64" s="171"/>
      <c r="IM64" s="171"/>
      <c r="IN64" s="171"/>
      <c r="IO64" s="171"/>
      <c r="IP64" s="171"/>
    </row>
    <row r="65" spans="1:250" s="123" customFormat="1" ht="16.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  <c r="HV65" s="171"/>
      <c r="HW65" s="171"/>
      <c r="HX65" s="171"/>
      <c r="HY65" s="171"/>
      <c r="HZ65" s="171"/>
      <c r="IA65" s="171"/>
      <c r="IB65" s="171"/>
      <c r="IC65" s="171"/>
      <c r="ID65" s="171"/>
      <c r="IE65" s="171"/>
      <c r="IF65" s="171"/>
      <c r="IG65" s="171"/>
      <c r="IH65" s="171"/>
      <c r="II65" s="171"/>
      <c r="IJ65" s="171"/>
      <c r="IK65" s="171"/>
      <c r="IL65" s="171"/>
      <c r="IM65" s="171"/>
      <c r="IN65" s="171"/>
      <c r="IO65" s="171"/>
      <c r="IP65" s="171"/>
    </row>
    <row r="66" spans="1:250" s="123" customFormat="1" ht="16.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</row>
    <row r="67" spans="1:250" s="123" customFormat="1" ht="16.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  <c r="HJ67" s="171"/>
      <c r="HK67" s="171"/>
      <c r="HL67" s="171"/>
      <c r="HM67" s="171"/>
      <c r="HN67" s="171"/>
      <c r="HO67" s="171"/>
      <c r="HP67" s="171"/>
      <c r="HQ67" s="171"/>
      <c r="HR67" s="171"/>
      <c r="HS67" s="171"/>
      <c r="HT67" s="171"/>
      <c r="HU67" s="171"/>
      <c r="HV67" s="171"/>
      <c r="HW67" s="171"/>
      <c r="HX67" s="171"/>
      <c r="HY67" s="171"/>
      <c r="HZ67" s="171"/>
      <c r="IA67" s="171"/>
      <c r="IB67" s="171"/>
      <c r="IC67" s="171"/>
      <c r="ID67" s="171"/>
      <c r="IE67" s="171"/>
      <c r="IF67" s="171"/>
      <c r="IG67" s="171"/>
      <c r="IH67" s="171"/>
      <c r="II67" s="171"/>
      <c r="IJ67" s="171"/>
      <c r="IK67" s="171"/>
      <c r="IL67" s="171"/>
      <c r="IM67" s="171"/>
      <c r="IN67" s="171"/>
      <c r="IO67" s="171"/>
      <c r="IP67" s="171"/>
    </row>
    <row r="68" spans="1:250" s="123" customFormat="1" ht="16.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  <c r="HF68" s="171"/>
      <c r="HG68" s="171"/>
      <c r="HH68" s="171"/>
      <c r="HI68" s="171"/>
      <c r="HJ68" s="171"/>
      <c r="HK68" s="171"/>
      <c r="HL68" s="171"/>
      <c r="HM68" s="171"/>
      <c r="HN68" s="171"/>
      <c r="HO68" s="171"/>
      <c r="HP68" s="171"/>
      <c r="HQ68" s="171"/>
      <c r="HR68" s="171"/>
      <c r="HS68" s="171"/>
      <c r="HT68" s="171"/>
      <c r="HU68" s="171"/>
      <c r="HV68" s="171"/>
      <c r="HW68" s="171"/>
      <c r="HX68" s="171"/>
      <c r="HY68" s="171"/>
      <c r="HZ68" s="171"/>
      <c r="IA68" s="171"/>
      <c r="IB68" s="171"/>
      <c r="IC68" s="171"/>
      <c r="ID68" s="171"/>
      <c r="IE68" s="171"/>
      <c r="IF68" s="171"/>
      <c r="IG68" s="171"/>
      <c r="IH68" s="171"/>
      <c r="II68" s="171"/>
      <c r="IJ68" s="171"/>
      <c r="IK68" s="171"/>
      <c r="IL68" s="171"/>
      <c r="IM68" s="171"/>
      <c r="IN68" s="171"/>
      <c r="IO68" s="171"/>
      <c r="IP68" s="171"/>
    </row>
    <row r="69" spans="1:250" s="123" customFormat="1" ht="16.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  <c r="HJ69" s="171"/>
      <c r="HK69" s="171"/>
      <c r="HL69" s="171"/>
      <c r="HM69" s="171"/>
      <c r="HN69" s="171"/>
      <c r="HO69" s="171"/>
      <c r="HP69" s="171"/>
      <c r="HQ69" s="171"/>
      <c r="HR69" s="171"/>
      <c r="HS69" s="171"/>
      <c r="HT69" s="171"/>
      <c r="HU69" s="171"/>
      <c r="HV69" s="171"/>
      <c r="HW69" s="171"/>
      <c r="HX69" s="171"/>
      <c r="HY69" s="171"/>
      <c r="HZ69" s="171"/>
      <c r="IA69" s="171"/>
      <c r="IB69" s="171"/>
      <c r="IC69" s="171"/>
      <c r="ID69" s="171"/>
      <c r="IE69" s="171"/>
      <c r="IF69" s="171"/>
      <c r="IG69" s="171"/>
      <c r="IH69" s="171"/>
      <c r="II69" s="171"/>
      <c r="IJ69" s="171"/>
      <c r="IK69" s="171"/>
      <c r="IL69" s="171"/>
      <c r="IM69" s="171"/>
      <c r="IN69" s="171"/>
      <c r="IO69" s="171"/>
      <c r="IP69" s="171"/>
    </row>
    <row r="70" spans="1:250" s="123" customFormat="1" ht="16.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171"/>
      <c r="FZ70" s="171"/>
      <c r="GA70" s="171"/>
      <c r="GB70" s="171"/>
      <c r="GC70" s="171"/>
      <c r="GD70" s="171"/>
      <c r="GE70" s="171"/>
      <c r="GF70" s="171"/>
      <c r="GG70" s="171"/>
      <c r="GH70" s="171"/>
      <c r="GI70" s="171"/>
      <c r="GJ70" s="171"/>
      <c r="GK70" s="171"/>
      <c r="GL70" s="171"/>
      <c r="GM70" s="171"/>
      <c r="GN70" s="171"/>
      <c r="GO70" s="171"/>
      <c r="GP70" s="171"/>
      <c r="GQ70" s="171"/>
      <c r="GR70" s="171"/>
      <c r="GS70" s="171"/>
      <c r="GT70" s="171"/>
      <c r="GU70" s="171"/>
      <c r="GV70" s="171"/>
      <c r="GW70" s="171"/>
      <c r="GX70" s="171"/>
      <c r="GY70" s="171"/>
      <c r="GZ70" s="171"/>
      <c r="HA70" s="171"/>
      <c r="HB70" s="171"/>
      <c r="HC70" s="171"/>
      <c r="HD70" s="171"/>
      <c r="HE70" s="171"/>
      <c r="HF70" s="171"/>
      <c r="HG70" s="171"/>
      <c r="HH70" s="171"/>
      <c r="HI70" s="171"/>
      <c r="HJ70" s="171"/>
      <c r="HK70" s="171"/>
      <c r="HL70" s="171"/>
      <c r="HM70" s="171"/>
      <c r="HN70" s="171"/>
      <c r="HO70" s="171"/>
      <c r="HP70" s="171"/>
      <c r="HQ70" s="171"/>
      <c r="HR70" s="171"/>
      <c r="HS70" s="171"/>
      <c r="HT70" s="171"/>
      <c r="HU70" s="171"/>
      <c r="HV70" s="171"/>
      <c r="HW70" s="171"/>
      <c r="HX70" s="171"/>
      <c r="HY70" s="171"/>
      <c r="HZ70" s="171"/>
      <c r="IA70" s="171"/>
      <c r="IB70" s="171"/>
      <c r="IC70" s="171"/>
      <c r="ID70" s="171"/>
      <c r="IE70" s="171"/>
      <c r="IF70" s="171"/>
      <c r="IG70" s="171"/>
      <c r="IH70" s="171"/>
      <c r="II70" s="171"/>
      <c r="IJ70" s="171"/>
      <c r="IK70" s="171"/>
      <c r="IL70" s="171"/>
      <c r="IM70" s="171"/>
      <c r="IN70" s="171"/>
      <c r="IO70" s="171"/>
      <c r="IP70" s="171"/>
    </row>
    <row r="71" spans="1:250" s="123" customFormat="1" ht="16.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  <c r="HF71" s="171"/>
      <c r="HG71" s="171"/>
      <c r="HH71" s="171"/>
      <c r="HI71" s="171"/>
      <c r="HJ71" s="171"/>
      <c r="HK71" s="171"/>
      <c r="HL71" s="171"/>
      <c r="HM71" s="171"/>
      <c r="HN71" s="171"/>
      <c r="HO71" s="171"/>
      <c r="HP71" s="171"/>
      <c r="HQ71" s="171"/>
      <c r="HR71" s="171"/>
      <c r="HS71" s="171"/>
      <c r="HT71" s="171"/>
      <c r="HU71" s="171"/>
      <c r="HV71" s="171"/>
      <c r="HW71" s="171"/>
      <c r="HX71" s="171"/>
      <c r="HY71" s="171"/>
      <c r="HZ71" s="171"/>
      <c r="IA71" s="171"/>
      <c r="IB71" s="171"/>
      <c r="IC71" s="171"/>
      <c r="ID71" s="171"/>
      <c r="IE71" s="171"/>
      <c r="IF71" s="171"/>
      <c r="IG71" s="171"/>
      <c r="IH71" s="171"/>
      <c r="II71" s="171"/>
      <c r="IJ71" s="171"/>
      <c r="IK71" s="171"/>
      <c r="IL71" s="171"/>
      <c r="IM71" s="171"/>
      <c r="IN71" s="171"/>
      <c r="IO71" s="171"/>
      <c r="IP71" s="171"/>
    </row>
    <row r="72" spans="1:250" s="123" customFormat="1" ht="16.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1"/>
      <c r="GD72" s="171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  <c r="GP72" s="171"/>
      <c r="GQ72" s="171"/>
      <c r="GR72" s="171"/>
      <c r="GS72" s="171"/>
      <c r="GT72" s="171"/>
      <c r="GU72" s="171"/>
      <c r="GV72" s="171"/>
      <c r="GW72" s="171"/>
      <c r="GX72" s="171"/>
      <c r="GY72" s="171"/>
      <c r="GZ72" s="171"/>
      <c r="HA72" s="171"/>
      <c r="HB72" s="171"/>
      <c r="HC72" s="171"/>
      <c r="HD72" s="171"/>
      <c r="HE72" s="171"/>
      <c r="HF72" s="171"/>
      <c r="HG72" s="171"/>
      <c r="HH72" s="171"/>
      <c r="HI72" s="171"/>
      <c r="HJ72" s="171"/>
      <c r="HK72" s="171"/>
      <c r="HL72" s="171"/>
      <c r="HM72" s="171"/>
      <c r="HN72" s="171"/>
      <c r="HO72" s="171"/>
      <c r="HP72" s="171"/>
      <c r="HQ72" s="171"/>
      <c r="HR72" s="171"/>
      <c r="HS72" s="171"/>
      <c r="HT72" s="171"/>
      <c r="HU72" s="171"/>
      <c r="HV72" s="171"/>
      <c r="HW72" s="171"/>
      <c r="HX72" s="171"/>
      <c r="HY72" s="171"/>
      <c r="HZ72" s="171"/>
      <c r="IA72" s="171"/>
      <c r="IB72" s="171"/>
      <c r="IC72" s="171"/>
      <c r="ID72" s="171"/>
      <c r="IE72" s="171"/>
      <c r="IF72" s="171"/>
      <c r="IG72" s="171"/>
      <c r="IH72" s="171"/>
      <c r="II72" s="171"/>
      <c r="IJ72" s="171"/>
      <c r="IK72" s="171"/>
      <c r="IL72" s="171"/>
      <c r="IM72" s="171"/>
      <c r="IN72" s="171"/>
      <c r="IO72" s="171"/>
      <c r="IP72" s="171"/>
    </row>
    <row r="73" spans="1:250" s="123" customFormat="1" ht="16.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1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  <c r="GP73" s="171"/>
      <c r="GQ73" s="171"/>
      <c r="GR73" s="171"/>
      <c r="GS73" s="171"/>
      <c r="GT73" s="171"/>
      <c r="GU73" s="171"/>
      <c r="GV73" s="171"/>
      <c r="GW73" s="171"/>
      <c r="GX73" s="171"/>
      <c r="GY73" s="171"/>
      <c r="GZ73" s="171"/>
      <c r="HA73" s="171"/>
      <c r="HB73" s="171"/>
      <c r="HC73" s="171"/>
      <c r="HD73" s="171"/>
      <c r="HE73" s="171"/>
      <c r="HF73" s="171"/>
      <c r="HG73" s="171"/>
      <c r="HH73" s="171"/>
      <c r="HI73" s="171"/>
      <c r="HJ73" s="171"/>
      <c r="HK73" s="171"/>
      <c r="HL73" s="171"/>
      <c r="HM73" s="171"/>
      <c r="HN73" s="171"/>
      <c r="HO73" s="171"/>
      <c r="HP73" s="171"/>
      <c r="HQ73" s="171"/>
      <c r="HR73" s="171"/>
      <c r="HS73" s="171"/>
      <c r="HT73" s="171"/>
      <c r="HU73" s="171"/>
      <c r="HV73" s="171"/>
      <c r="HW73" s="171"/>
      <c r="HX73" s="171"/>
      <c r="HY73" s="171"/>
      <c r="HZ73" s="171"/>
      <c r="IA73" s="171"/>
      <c r="IB73" s="171"/>
      <c r="IC73" s="171"/>
      <c r="ID73" s="171"/>
      <c r="IE73" s="171"/>
      <c r="IF73" s="171"/>
      <c r="IG73" s="171"/>
      <c r="IH73" s="171"/>
      <c r="II73" s="171"/>
      <c r="IJ73" s="171"/>
      <c r="IK73" s="171"/>
      <c r="IL73" s="171"/>
      <c r="IM73" s="171"/>
      <c r="IN73" s="171"/>
      <c r="IO73" s="171"/>
      <c r="IP73" s="171"/>
    </row>
    <row r="74" spans="1:250" s="123" customFormat="1" ht="16.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  <c r="FW74" s="171"/>
      <c r="FX74" s="171"/>
      <c r="FY74" s="171"/>
      <c r="FZ74" s="171"/>
      <c r="GA74" s="171"/>
      <c r="GB74" s="171"/>
      <c r="GC74" s="171"/>
      <c r="GD74" s="171"/>
      <c r="GE74" s="171"/>
      <c r="GF74" s="171"/>
      <c r="GG74" s="171"/>
      <c r="GH74" s="171"/>
      <c r="GI74" s="171"/>
      <c r="GJ74" s="171"/>
      <c r="GK74" s="171"/>
      <c r="GL74" s="171"/>
      <c r="GM74" s="171"/>
      <c r="GN74" s="171"/>
      <c r="GO74" s="171"/>
      <c r="GP74" s="171"/>
      <c r="GQ74" s="171"/>
      <c r="GR74" s="171"/>
      <c r="GS74" s="171"/>
      <c r="GT74" s="171"/>
      <c r="GU74" s="171"/>
      <c r="GV74" s="171"/>
      <c r="GW74" s="171"/>
      <c r="GX74" s="171"/>
      <c r="GY74" s="171"/>
      <c r="GZ74" s="171"/>
      <c r="HA74" s="171"/>
      <c r="HB74" s="171"/>
      <c r="HC74" s="171"/>
      <c r="HD74" s="171"/>
      <c r="HE74" s="171"/>
      <c r="HF74" s="171"/>
      <c r="HG74" s="171"/>
      <c r="HH74" s="171"/>
      <c r="HI74" s="171"/>
      <c r="HJ74" s="171"/>
      <c r="HK74" s="171"/>
      <c r="HL74" s="171"/>
      <c r="HM74" s="171"/>
      <c r="HN74" s="171"/>
      <c r="HO74" s="171"/>
      <c r="HP74" s="171"/>
      <c r="HQ74" s="171"/>
      <c r="HR74" s="171"/>
      <c r="HS74" s="171"/>
      <c r="HT74" s="171"/>
      <c r="HU74" s="171"/>
      <c r="HV74" s="171"/>
      <c r="HW74" s="171"/>
      <c r="HX74" s="171"/>
      <c r="HY74" s="171"/>
      <c r="HZ74" s="171"/>
      <c r="IA74" s="171"/>
      <c r="IB74" s="171"/>
      <c r="IC74" s="171"/>
      <c r="ID74" s="171"/>
      <c r="IE74" s="171"/>
      <c r="IF74" s="171"/>
      <c r="IG74" s="171"/>
      <c r="IH74" s="171"/>
      <c r="II74" s="171"/>
      <c r="IJ74" s="171"/>
      <c r="IK74" s="171"/>
      <c r="IL74" s="171"/>
      <c r="IM74" s="171"/>
      <c r="IN74" s="171"/>
      <c r="IO74" s="171"/>
      <c r="IP74" s="171"/>
    </row>
    <row r="75" spans="1:250" s="123" customFormat="1" ht="16.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  <c r="FW75" s="171"/>
      <c r="FX75" s="171"/>
      <c r="FY75" s="171"/>
      <c r="FZ75" s="171"/>
      <c r="GA75" s="171"/>
      <c r="GB75" s="171"/>
      <c r="GC75" s="171"/>
      <c r="GD75" s="171"/>
      <c r="GE75" s="171"/>
      <c r="GF75" s="171"/>
      <c r="GG75" s="171"/>
      <c r="GH75" s="171"/>
      <c r="GI75" s="171"/>
      <c r="GJ75" s="171"/>
      <c r="GK75" s="171"/>
      <c r="GL75" s="171"/>
      <c r="GM75" s="171"/>
      <c r="GN75" s="171"/>
      <c r="GO75" s="171"/>
      <c r="GP75" s="171"/>
      <c r="GQ75" s="171"/>
      <c r="GR75" s="171"/>
      <c r="GS75" s="171"/>
      <c r="GT75" s="171"/>
      <c r="GU75" s="171"/>
      <c r="GV75" s="171"/>
      <c r="GW75" s="171"/>
      <c r="GX75" s="171"/>
      <c r="GY75" s="171"/>
      <c r="GZ75" s="171"/>
      <c r="HA75" s="171"/>
      <c r="HB75" s="171"/>
      <c r="HC75" s="171"/>
      <c r="HD75" s="171"/>
      <c r="HE75" s="171"/>
      <c r="HF75" s="171"/>
      <c r="HG75" s="171"/>
      <c r="HH75" s="171"/>
      <c r="HI75" s="171"/>
      <c r="HJ75" s="171"/>
      <c r="HK75" s="171"/>
      <c r="HL75" s="171"/>
      <c r="HM75" s="171"/>
      <c r="HN75" s="171"/>
      <c r="HO75" s="171"/>
      <c r="HP75" s="171"/>
      <c r="HQ75" s="171"/>
      <c r="HR75" s="171"/>
      <c r="HS75" s="171"/>
      <c r="HT75" s="171"/>
      <c r="HU75" s="171"/>
      <c r="HV75" s="171"/>
      <c r="HW75" s="171"/>
      <c r="HX75" s="171"/>
      <c r="HY75" s="171"/>
      <c r="HZ75" s="171"/>
      <c r="IA75" s="171"/>
      <c r="IB75" s="171"/>
      <c r="IC75" s="171"/>
      <c r="ID75" s="171"/>
      <c r="IE75" s="171"/>
      <c r="IF75" s="171"/>
      <c r="IG75" s="171"/>
      <c r="IH75" s="171"/>
      <c r="II75" s="171"/>
      <c r="IJ75" s="171"/>
      <c r="IK75" s="171"/>
      <c r="IL75" s="171"/>
      <c r="IM75" s="171"/>
      <c r="IN75" s="171"/>
      <c r="IO75" s="171"/>
      <c r="IP75" s="171"/>
    </row>
    <row r="76" spans="1:250" s="123" customFormat="1" ht="16.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171"/>
      <c r="FO76" s="171"/>
      <c r="FP76" s="171"/>
      <c r="FQ76" s="171"/>
      <c r="FR76" s="171"/>
      <c r="FS76" s="171"/>
      <c r="FT76" s="171"/>
      <c r="FU76" s="171"/>
      <c r="FV76" s="171"/>
      <c r="FW76" s="171"/>
      <c r="FX76" s="171"/>
      <c r="FY76" s="171"/>
      <c r="FZ76" s="171"/>
      <c r="GA76" s="171"/>
      <c r="GB76" s="171"/>
      <c r="GC76" s="171"/>
      <c r="GD76" s="171"/>
      <c r="GE76" s="171"/>
      <c r="GF76" s="171"/>
      <c r="GG76" s="171"/>
      <c r="GH76" s="171"/>
      <c r="GI76" s="171"/>
      <c r="GJ76" s="171"/>
      <c r="GK76" s="171"/>
      <c r="GL76" s="171"/>
      <c r="GM76" s="171"/>
      <c r="GN76" s="171"/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1"/>
      <c r="HA76" s="171"/>
      <c r="HB76" s="171"/>
      <c r="HC76" s="171"/>
      <c r="HD76" s="171"/>
      <c r="HE76" s="171"/>
      <c r="HF76" s="171"/>
      <c r="HG76" s="171"/>
      <c r="HH76" s="171"/>
      <c r="HI76" s="171"/>
      <c r="HJ76" s="171"/>
      <c r="HK76" s="171"/>
      <c r="HL76" s="171"/>
      <c r="HM76" s="171"/>
      <c r="HN76" s="171"/>
      <c r="HO76" s="171"/>
      <c r="HP76" s="171"/>
      <c r="HQ76" s="171"/>
      <c r="HR76" s="171"/>
      <c r="HS76" s="171"/>
      <c r="HT76" s="171"/>
      <c r="HU76" s="171"/>
      <c r="HV76" s="171"/>
      <c r="HW76" s="171"/>
      <c r="HX76" s="171"/>
      <c r="HY76" s="171"/>
      <c r="HZ76" s="171"/>
      <c r="IA76" s="171"/>
      <c r="IB76" s="171"/>
      <c r="IC76" s="171"/>
      <c r="ID76" s="171"/>
      <c r="IE76" s="171"/>
      <c r="IF76" s="171"/>
      <c r="IG76" s="171"/>
      <c r="IH76" s="171"/>
      <c r="II76" s="171"/>
      <c r="IJ76" s="171"/>
      <c r="IK76" s="171"/>
      <c r="IL76" s="171"/>
      <c r="IM76" s="171"/>
      <c r="IN76" s="171"/>
      <c r="IO76" s="171"/>
      <c r="IP76" s="171"/>
    </row>
    <row r="77" spans="1:250" s="123" customFormat="1" ht="16.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1"/>
      <c r="FL77" s="171"/>
      <c r="FM77" s="171"/>
      <c r="FN77" s="171"/>
      <c r="FO77" s="171"/>
      <c r="FP77" s="171"/>
      <c r="FQ77" s="171"/>
      <c r="FR77" s="171"/>
      <c r="FS77" s="171"/>
      <c r="FT77" s="171"/>
      <c r="FU77" s="171"/>
      <c r="FV77" s="171"/>
      <c r="FW77" s="171"/>
      <c r="FX77" s="171"/>
      <c r="FY77" s="171"/>
      <c r="FZ77" s="171"/>
      <c r="GA77" s="171"/>
      <c r="GB77" s="171"/>
      <c r="GC77" s="171"/>
      <c r="GD77" s="171"/>
      <c r="GE77" s="171"/>
      <c r="GF77" s="171"/>
      <c r="GG77" s="171"/>
      <c r="GH77" s="171"/>
      <c r="GI77" s="171"/>
      <c r="GJ77" s="171"/>
      <c r="GK77" s="171"/>
      <c r="GL77" s="171"/>
      <c r="GM77" s="171"/>
      <c r="GN77" s="171"/>
      <c r="GO77" s="171"/>
      <c r="GP77" s="171"/>
      <c r="GQ77" s="171"/>
      <c r="GR77" s="171"/>
      <c r="GS77" s="171"/>
      <c r="GT77" s="171"/>
      <c r="GU77" s="171"/>
      <c r="GV77" s="171"/>
      <c r="GW77" s="171"/>
      <c r="GX77" s="171"/>
      <c r="GY77" s="171"/>
      <c r="GZ77" s="171"/>
      <c r="HA77" s="171"/>
      <c r="HB77" s="171"/>
      <c r="HC77" s="171"/>
      <c r="HD77" s="171"/>
      <c r="HE77" s="171"/>
      <c r="HF77" s="171"/>
      <c r="HG77" s="171"/>
      <c r="HH77" s="171"/>
      <c r="HI77" s="171"/>
      <c r="HJ77" s="171"/>
      <c r="HK77" s="171"/>
      <c r="HL77" s="171"/>
      <c r="HM77" s="171"/>
      <c r="HN77" s="171"/>
      <c r="HO77" s="171"/>
      <c r="HP77" s="171"/>
      <c r="HQ77" s="171"/>
      <c r="HR77" s="171"/>
      <c r="HS77" s="171"/>
      <c r="HT77" s="171"/>
      <c r="HU77" s="171"/>
      <c r="HV77" s="171"/>
      <c r="HW77" s="171"/>
      <c r="HX77" s="171"/>
      <c r="HY77" s="171"/>
      <c r="HZ77" s="171"/>
      <c r="IA77" s="171"/>
      <c r="IB77" s="171"/>
      <c r="IC77" s="171"/>
      <c r="ID77" s="171"/>
      <c r="IE77" s="171"/>
      <c r="IF77" s="171"/>
      <c r="IG77" s="171"/>
      <c r="IH77" s="171"/>
      <c r="II77" s="171"/>
      <c r="IJ77" s="171"/>
      <c r="IK77" s="171"/>
      <c r="IL77" s="171"/>
      <c r="IM77" s="171"/>
      <c r="IN77" s="171"/>
      <c r="IO77" s="171"/>
      <c r="IP77" s="171"/>
    </row>
    <row r="78" spans="1:250" s="123" customFormat="1" ht="16.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1"/>
      <c r="FL78" s="171"/>
      <c r="FM78" s="171"/>
      <c r="FN78" s="171"/>
      <c r="FO78" s="171"/>
      <c r="FP78" s="171"/>
      <c r="FQ78" s="171"/>
      <c r="FR78" s="171"/>
      <c r="FS78" s="171"/>
      <c r="FT78" s="171"/>
      <c r="FU78" s="171"/>
      <c r="FV78" s="171"/>
      <c r="FW78" s="171"/>
      <c r="FX78" s="171"/>
      <c r="FY78" s="171"/>
      <c r="FZ78" s="171"/>
      <c r="GA78" s="171"/>
      <c r="GB78" s="171"/>
      <c r="GC78" s="171"/>
      <c r="GD78" s="171"/>
      <c r="GE78" s="171"/>
      <c r="GF78" s="171"/>
      <c r="GG78" s="171"/>
      <c r="GH78" s="171"/>
      <c r="GI78" s="171"/>
      <c r="GJ78" s="171"/>
      <c r="GK78" s="171"/>
      <c r="GL78" s="171"/>
      <c r="GM78" s="171"/>
      <c r="GN78" s="171"/>
      <c r="GO78" s="171"/>
      <c r="GP78" s="171"/>
      <c r="GQ78" s="171"/>
      <c r="GR78" s="171"/>
      <c r="GS78" s="171"/>
      <c r="GT78" s="171"/>
      <c r="GU78" s="171"/>
      <c r="GV78" s="171"/>
      <c r="GW78" s="171"/>
      <c r="GX78" s="171"/>
      <c r="GY78" s="171"/>
      <c r="GZ78" s="171"/>
      <c r="HA78" s="171"/>
      <c r="HB78" s="171"/>
      <c r="HC78" s="171"/>
      <c r="HD78" s="171"/>
      <c r="HE78" s="171"/>
      <c r="HF78" s="171"/>
      <c r="HG78" s="171"/>
      <c r="HH78" s="171"/>
      <c r="HI78" s="171"/>
      <c r="HJ78" s="171"/>
      <c r="HK78" s="171"/>
      <c r="HL78" s="171"/>
      <c r="HM78" s="171"/>
      <c r="HN78" s="171"/>
      <c r="HO78" s="171"/>
      <c r="HP78" s="171"/>
      <c r="HQ78" s="171"/>
      <c r="HR78" s="171"/>
      <c r="HS78" s="171"/>
      <c r="HT78" s="171"/>
      <c r="HU78" s="171"/>
      <c r="HV78" s="171"/>
      <c r="HW78" s="171"/>
      <c r="HX78" s="171"/>
      <c r="HY78" s="171"/>
      <c r="HZ78" s="171"/>
      <c r="IA78" s="171"/>
      <c r="IB78" s="171"/>
      <c r="IC78" s="171"/>
      <c r="ID78" s="171"/>
      <c r="IE78" s="171"/>
      <c r="IF78" s="171"/>
      <c r="IG78" s="171"/>
      <c r="IH78" s="171"/>
      <c r="II78" s="171"/>
      <c r="IJ78" s="171"/>
      <c r="IK78" s="171"/>
      <c r="IL78" s="171"/>
      <c r="IM78" s="171"/>
      <c r="IN78" s="171"/>
      <c r="IO78" s="171"/>
      <c r="IP78" s="171"/>
    </row>
    <row r="79" spans="1:250" s="123" customFormat="1" ht="16.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  <c r="FQ79" s="171"/>
      <c r="FR79" s="171"/>
      <c r="FS79" s="171"/>
      <c r="FT79" s="171"/>
      <c r="FU79" s="171"/>
      <c r="FV79" s="171"/>
      <c r="FW79" s="171"/>
      <c r="FX79" s="171"/>
      <c r="FY79" s="171"/>
      <c r="FZ79" s="171"/>
      <c r="GA79" s="171"/>
      <c r="GB79" s="171"/>
      <c r="GC79" s="171"/>
      <c r="GD79" s="171"/>
      <c r="GE79" s="171"/>
      <c r="GF79" s="171"/>
      <c r="GG79" s="171"/>
      <c r="GH79" s="171"/>
      <c r="GI79" s="171"/>
      <c r="GJ79" s="171"/>
      <c r="GK79" s="171"/>
      <c r="GL79" s="171"/>
      <c r="GM79" s="171"/>
      <c r="GN79" s="171"/>
      <c r="GO79" s="171"/>
      <c r="GP79" s="171"/>
      <c r="GQ79" s="171"/>
      <c r="GR79" s="171"/>
      <c r="GS79" s="171"/>
      <c r="GT79" s="171"/>
      <c r="GU79" s="171"/>
      <c r="GV79" s="171"/>
      <c r="GW79" s="171"/>
      <c r="GX79" s="171"/>
      <c r="GY79" s="171"/>
      <c r="GZ79" s="171"/>
      <c r="HA79" s="171"/>
      <c r="HB79" s="171"/>
      <c r="HC79" s="171"/>
      <c r="HD79" s="171"/>
      <c r="HE79" s="171"/>
      <c r="HF79" s="171"/>
      <c r="HG79" s="171"/>
      <c r="HH79" s="171"/>
      <c r="HI79" s="171"/>
      <c r="HJ79" s="171"/>
      <c r="HK79" s="171"/>
      <c r="HL79" s="171"/>
      <c r="HM79" s="171"/>
      <c r="HN79" s="171"/>
      <c r="HO79" s="171"/>
      <c r="HP79" s="171"/>
      <c r="HQ79" s="171"/>
      <c r="HR79" s="171"/>
      <c r="HS79" s="171"/>
      <c r="HT79" s="171"/>
      <c r="HU79" s="171"/>
      <c r="HV79" s="171"/>
      <c r="HW79" s="171"/>
      <c r="HX79" s="171"/>
      <c r="HY79" s="171"/>
      <c r="HZ79" s="171"/>
      <c r="IA79" s="171"/>
      <c r="IB79" s="171"/>
      <c r="IC79" s="171"/>
      <c r="ID79" s="171"/>
      <c r="IE79" s="171"/>
      <c r="IF79" s="171"/>
      <c r="IG79" s="171"/>
      <c r="IH79" s="171"/>
      <c r="II79" s="171"/>
      <c r="IJ79" s="171"/>
      <c r="IK79" s="171"/>
      <c r="IL79" s="171"/>
      <c r="IM79" s="171"/>
      <c r="IN79" s="171"/>
      <c r="IO79" s="171"/>
      <c r="IP79" s="171"/>
    </row>
    <row r="80" spans="1:250" s="123" customFormat="1" ht="16.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  <c r="FF80" s="171"/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  <c r="GD80" s="171"/>
      <c r="GE80" s="171"/>
      <c r="GF80" s="171"/>
      <c r="GG80" s="171"/>
      <c r="GH80" s="171"/>
      <c r="GI80" s="171"/>
      <c r="GJ80" s="171"/>
      <c r="GK80" s="171"/>
      <c r="GL80" s="171"/>
      <c r="GM80" s="171"/>
      <c r="GN80" s="171"/>
      <c r="GO80" s="171"/>
      <c r="GP80" s="171"/>
      <c r="GQ80" s="171"/>
      <c r="GR80" s="171"/>
      <c r="GS80" s="171"/>
      <c r="GT80" s="171"/>
      <c r="GU80" s="171"/>
      <c r="GV80" s="171"/>
      <c r="GW80" s="171"/>
      <c r="GX80" s="171"/>
      <c r="GY80" s="171"/>
      <c r="GZ80" s="171"/>
      <c r="HA80" s="171"/>
      <c r="HB80" s="171"/>
      <c r="HC80" s="171"/>
      <c r="HD80" s="171"/>
      <c r="HE80" s="171"/>
      <c r="HF80" s="171"/>
      <c r="HG80" s="171"/>
      <c r="HH80" s="171"/>
      <c r="HI80" s="171"/>
      <c r="HJ80" s="171"/>
      <c r="HK80" s="171"/>
      <c r="HL80" s="171"/>
      <c r="HM80" s="171"/>
      <c r="HN80" s="171"/>
      <c r="HO80" s="171"/>
      <c r="HP80" s="171"/>
      <c r="HQ80" s="171"/>
      <c r="HR80" s="171"/>
      <c r="HS80" s="171"/>
      <c r="HT80" s="171"/>
      <c r="HU80" s="171"/>
      <c r="HV80" s="171"/>
      <c r="HW80" s="171"/>
      <c r="HX80" s="171"/>
      <c r="HY80" s="171"/>
      <c r="HZ80" s="171"/>
      <c r="IA80" s="171"/>
      <c r="IB80" s="171"/>
      <c r="IC80" s="171"/>
      <c r="ID80" s="171"/>
      <c r="IE80" s="171"/>
      <c r="IF80" s="171"/>
      <c r="IG80" s="171"/>
      <c r="IH80" s="171"/>
      <c r="II80" s="171"/>
      <c r="IJ80" s="171"/>
      <c r="IK80" s="171"/>
      <c r="IL80" s="171"/>
      <c r="IM80" s="171"/>
      <c r="IN80" s="171"/>
      <c r="IO80" s="171"/>
      <c r="IP80" s="171"/>
    </row>
    <row r="81" spans="1:250" s="123" customFormat="1" ht="16.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1"/>
      <c r="FT81" s="171"/>
      <c r="FU81" s="171"/>
      <c r="FV81" s="171"/>
      <c r="FW81" s="171"/>
      <c r="FX81" s="171"/>
      <c r="FY81" s="171"/>
      <c r="FZ81" s="171"/>
      <c r="GA81" s="171"/>
      <c r="GB81" s="171"/>
      <c r="GC81" s="171"/>
      <c r="GD81" s="171"/>
      <c r="GE81" s="171"/>
      <c r="GF81" s="171"/>
      <c r="GG81" s="171"/>
      <c r="GH81" s="171"/>
      <c r="GI81" s="171"/>
      <c r="GJ81" s="171"/>
      <c r="GK81" s="171"/>
      <c r="GL81" s="171"/>
      <c r="GM81" s="171"/>
      <c r="GN81" s="171"/>
      <c r="GO81" s="171"/>
      <c r="GP81" s="171"/>
      <c r="GQ81" s="171"/>
      <c r="GR81" s="171"/>
      <c r="GS81" s="171"/>
      <c r="GT81" s="171"/>
      <c r="GU81" s="171"/>
      <c r="GV81" s="171"/>
      <c r="GW81" s="171"/>
      <c r="GX81" s="171"/>
      <c r="GY81" s="171"/>
      <c r="GZ81" s="171"/>
      <c r="HA81" s="171"/>
      <c r="HB81" s="171"/>
      <c r="HC81" s="171"/>
      <c r="HD81" s="171"/>
      <c r="HE81" s="171"/>
      <c r="HF81" s="171"/>
      <c r="HG81" s="171"/>
      <c r="HH81" s="171"/>
      <c r="HI81" s="171"/>
      <c r="HJ81" s="171"/>
      <c r="HK81" s="171"/>
      <c r="HL81" s="171"/>
      <c r="HM81" s="171"/>
      <c r="HN81" s="171"/>
      <c r="HO81" s="171"/>
      <c r="HP81" s="171"/>
      <c r="HQ81" s="171"/>
      <c r="HR81" s="171"/>
      <c r="HS81" s="171"/>
      <c r="HT81" s="171"/>
      <c r="HU81" s="171"/>
      <c r="HV81" s="171"/>
      <c r="HW81" s="171"/>
      <c r="HX81" s="171"/>
      <c r="HY81" s="171"/>
      <c r="HZ81" s="171"/>
      <c r="IA81" s="171"/>
      <c r="IB81" s="171"/>
      <c r="IC81" s="171"/>
      <c r="ID81" s="171"/>
      <c r="IE81" s="171"/>
      <c r="IF81" s="171"/>
      <c r="IG81" s="171"/>
      <c r="IH81" s="171"/>
      <c r="II81" s="171"/>
      <c r="IJ81" s="171"/>
      <c r="IK81" s="171"/>
      <c r="IL81" s="171"/>
      <c r="IM81" s="171"/>
      <c r="IN81" s="171"/>
      <c r="IO81" s="171"/>
      <c r="IP81" s="171"/>
    </row>
    <row r="82" spans="1:250" s="123" customFormat="1" ht="16.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171"/>
      <c r="EO82" s="171"/>
      <c r="EP82" s="171"/>
      <c r="EQ82" s="171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1"/>
      <c r="FC82" s="171"/>
      <c r="FD82" s="171"/>
      <c r="FE82" s="171"/>
      <c r="FF82" s="171"/>
      <c r="FG82" s="171"/>
      <c r="FH82" s="171"/>
      <c r="FI82" s="171"/>
      <c r="FJ82" s="171"/>
      <c r="FK82" s="171"/>
      <c r="FL82" s="171"/>
      <c r="FM82" s="171"/>
      <c r="FN82" s="171"/>
      <c r="FO82" s="171"/>
      <c r="FP82" s="171"/>
      <c r="FQ82" s="171"/>
      <c r="FR82" s="171"/>
      <c r="FS82" s="171"/>
      <c r="FT82" s="171"/>
      <c r="FU82" s="171"/>
      <c r="FV82" s="171"/>
      <c r="FW82" s="171"/>
      <c r="FX82" s="171"/>
      <c r="FY82" s="171"/>
      <c r="FZ82" s="171"/>
      <c r="GA82" s="171"/>
      <c r="GB82" s="171"/>
      <c r="GC82" s="171"/>
      <c r="GD82" s="171"/>
      <c r="GE82" s="171"/>
      <c r="GF82" s="171"/>
      <c r="GG82" s="171"/>
      <c r="GH82" s="171"/>
      <c r="GI82" s="171"/>
      <c r="GJ82" s="171"/>
      <c r="GK82" s="171"/>
      <c r="GL82" s="171"/>
      <c r="GM82" s="171"/>
      <c r="GN82" s="171"/>
      <c r="GO82" s="171"/>
      <c r="GP82" s="171"/>
      <c r="GQ82" s="171"/>
      <c r="GR82" s="171"/>
      <c r="GS82" s="171"/>
      <c r="GT82" s="171"/>
      <c r="GU82" s="171"/>
      <c r="GV82" s="171"/>
      <c r="GW82" s="171"/>
      <c r="GX82" s="171"/>
      <c r="GY82" s="171"/>
      <c r="GZ82" s="171"/>
      <c r="HA82" s="171"/>
      <c r="HB82" s="171"/>
      <c r="HC82" s="171"/>
      <c r="HD82" s="171"/>
      <c r="HE82" s="171"/>
      <c r="HF82" s="171"/>
      <c r="HG82" s="171"/>
      <c r="HH82" s="171"/>
      <c r="HI82" s="171"/>
      <c r="HJ82" s="171"/>
      <c r="HK82" s="171"/>
      <c r="HL82" s="171"/>
      <c r="HM82" s="171"/>
      <c r="HN82" s="171"/>
      <c r="HO82" s="171"/>
      <c r="HP82" s="171"/>
      <c r="HQ82" s="171"/>
      <c r="HR82" s="171"/>
      <c r="HS82" s="171"/>
      <c r="HT82" s="171"/>
      <c r="HU82" s="171"/>
      <c r="HV82" s="171"/>
      <c r="HW82" s="171"/>
      <c r="HX82" s="171"/>
      <c r="HY82" s="171"/>
      <c r="HZ82" s="171"/>
      <c r="IA82" s="171"/>
      <c r="IB82" s="171"/>
      <c r="IC82" s="171"/>
      <c r="ID82" s="171"/>
      <c r="IE82" s="171"/>
      <c r="IF82" s="171"/>
      <c r="IG82" s="171"/>
      <c r="IH82" s="171"/>
      <c r="II82" s="171"/>
      <c r="IJ82" s="171"/>
      <c r="IK82" s="171"/>
      <c r="IL82" s="171"/>
      <c r="IM82" s="171"/>
      <c r="IN82" s="171"/>
      <c r="IO82" s="171"/>
      <c r="IP82" s="171"/>
    </row>
    <row r="83" spans="1:250" s="123" customFormat="1" ht="16.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1"/>
      <c r="FE83" s="171"/>
      <c r="FF83" s="171"/>
      <c r="FG83" s="171"/>
      <c r="FH83" s="171"/>
      <c r="FI83" s="171"/>
      <c r="FJ83" s="171"/>
      <c r="FK83" s="171"/>
      <c r="FL83" s="171"/>
      <c r="FM83" s="171"/>
      <c r="FN83" s="171"/>
      <c r="FO83" s="171"/>
      <c r="FP83" s="171"/>
      <c r="FQ83" s="171"/>
      <c r="FR83" s="171"/>
      <c r="FS83" s="171"/>
      <c r="FT83" s="171"/>
      <c r="FU83" s="171"/>
      <c r="FV83" s="171"/>
      <c r="FW83" s="171"/>
      <c r="FX83" s="171"/>
      <c r="FY83" s="171"/>
      <c r="FZ83" s="171"/>
      <c r="GA83" s="171"/>
      <c r="GB83" s="171"/>
      <c r="GC83" s="171"/>
      <c r="GD83" s="171"/>
      <c r="GE83" s="171"/>
      <c r="GF83" s="171"/>
      <c r="GG83" s="171"/>
      <c r="GH83" s="171"/>
      <c r="GI83" s="171"/>
      <c r="GJ83" s="171"/>
      <c r="GK83" s="171"/>
      <c r="GL83" s="171"/>
      <c r="GM83" s="171"/>
      <c r="GN83" s="171"/>
      <c r="GO83" s="171"/>
      <c r="GP83" s="171"/>
      <c r="GQ83" s="171"/>
      <c r="GR83" s="171"/>
      <c r="GS83" s="171"/>
      <c r="GT83" s="171"/>
      <c r="GU83" s="171"/>
      <c r="GV83" s="171"/>
      <c r="GW83" s="171"/>
      <c r="GX83" s="171"/>
      <c r="GY83" s="171"/>
      <c r="GZ83" s="171"/>
      <c r="HA83" s="171"/>
      <c r="HB83" s="171"/>
      <c r="HC83" s="171"/>
      <c r="HD83" s="171"/>
      <c r="HE83" s="171"/>
      <c r="HF83" s="171"/>
      <c r="HG83" s="171"/>
      <c r="HH83" s="171"/>
      <c r="HI83" s="171"/>
      <c r="HJ83" s="171"/>
      <c r="HK83" s="171"/>
      <c r="HL83" s="171"/>
      <c r="HM83" s="171"/>
      <c r="HN83" s="171"/>
      <c r="HO83" s="171"/>
      <c r="HP83" s="171"/>
      <c r="HQ83" s="171"/>
      <c r="HR83" s="171"/>
      <c r="HS83" s="171"/>
      <c r="HT83" s="171"/>
      <c r="HU83" s="171"/>
      <c r="HV83" s="171"/>
      <c r="HW83" s="171"/>
      <c r="HX83" s="171"/>
      <c r="HY83" s="171"/>
      <c r="HZ83" s="171"/>
      <c r="IA83" s="171"/>
      <c r="IB83" s="171"/>
      <c r="IC83" s="171"/>
      <c r="ID83" s="171"/>
      <c r="IE83" s="171"/>
      <c r="IF83" s="171"/>
      <c r="IG83" s="171"/>
      <c r="IH83" s="171"/>
      <c r="II83" s="171"/>
      <c r="IJ83" s="171"/>
      <c r="IK83" s="171"/>
      <c r="IL83" s="171"/>
      <c r="IM83" s="171"/>
      <c r="IN83" s="171"/>
      <c r="IO83" s="171"/>
      <c r="IP83" s="171"/>
    </row>
    <row r="84" spans="1:250" s="123" customFormat="1" ht="16.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1"/>
      <c r="FT84" s="171"/>
      <c r="FU84" s="171"/>
      <c r="FV84" s="171"/>
      <c r="FW84" s="171"/>
      <c r="FX84" s="171"/>
      <c r="FY84" s="171"/>
      <c r="FZ84" s="171"/>
      <c r="GA84" s="171"/>
      <c r="GB84" s="171"/>
      <c r="GC84" s="171"/>
      <c r="GD84" s="171"/>
      <c r="GE84" s="171"/>
      <c r="GF84" s="171"/>
      <c r="GG84" s="171"/>
      <c r="GH84" s="171"/>
      <c r="GI84" s="171"/>
      <c r="GJ84" s="171"/>
      <c r="GK84" s="171"/>
      <c r="GL84" s="171"/>
      <c r="GM84" s="171"/>
      <c r="GN84" s="171"/>
      <c r="GO84" s="171"/>
      <c r="GP84" s="171"/>
      <c r="GQ84" s="171"/>
      <c r="GR84" s="171"/>
      <c r="GS84" s="171"/>
      <c r="GT84" s="171"/>
      <c r="GU84" s="171"/>
      <c r="GV84" s="171"/>
      <c r="GW84" s="171"/>
      <c r="GX84" s="171"/>
      <c r="GY84" s="171"/>
      <c r="GZ84" s="171"/>
      <c r="HA84" s="171"/>
      <c r="HB84" s="171"/>
      <c r="HC84" s="171"/>
      <c r="HD84" s="171"/>
      <c r="HE84" s="171"/>
      <c r="HF84" s="171"/>
      <c r="HG84" s="171"/>
      <c r="HH84" s="171"/>
      <c r="HI84" s="171"/>
      <c r="HJ84" s="171"/>
      <c r="HK84" s="171"/>
      <c r="HL84" s="171"/>
      <c r="HM84" s="171"/>
      <c r="HN84" s="171"/>
      <c r="HO84" s="171"/>
      <c r="HP84" s="171"/>
      <c r="HQ84" s="171"/>
      <c r="HR84" s="171"/>
      <c r="HS84" s="171"/>
      <c r="HT84" s="171"/>
      <c r="HU84" s="171"/>
      <c r="HV84" s="171"/>
      <c r="HW84" s="171"/>
      <c r="HX84" s="171"/>
      <c r="HY84" s="171"/>
      <c r="HZ84" s="171"/>
      <c r="IA84" s="171"/>
      <c r="IB84" s="171"/>
      <c r="IC84" s="171"/>
      <c r="ID84" s="171"/>
      <c r="IE84" s="171"/>
      <c r="IF84" s="171"/>
      <c r="IG84" s="171"/>
      <c r="IH84" s="171"/>
      <c r="II84" s="171"/>
      <c r="IJ84" s="171"/>
      <c r="IK84" s="171"/>
      <c r="IL84" s="171"/>
      <c r="IM84" s="171"/>
      <c r="IN84" s="171"/>
      <c r="IO84" s="171"/>
      <c r="IP84" s="171"/>
    </row>
    <row r="85" spans="1:250" s="123" customFormat="1" ht="16.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  <c r="FW85" s="171"/>
      <c r="FX85" s="171"/>
      <c r="FY85" s="171"/>
      <c r="FZ85" s="171"/>
      <c r="GA85" s="171"/>
      <c r="GB85" s="171"/>
      <c r="GC85" s="171"/>
      <c r="GD85" s="171"/>
      <c r="GE85" s="171"/>
      <c r="GF85" s="171"/>
      <c r="GG85" s="171"/>
      <c r="GH85" s="171"/>
      <c r="GI85" s="171"/>
      <c r="GJ85" s="171"/>
      <c r="GK85" s="171"/>
      <c r="GL85" s="171"/>
      <c r="GM85" s="171"/>
      <c r="GN85" s="171"/>
      <c r="GO85" s="171"/>
      <c r="GP85" s="171"/>
      <c r="GQ85" s="171"/>
      <c r="GR85" s="171"/>
      <c r="GS85" s="171"/>
      <c r="GT85" s="171"/>
      <c r="GU85" s="171"/>
      <c r="GV85" s="171"/>
      <c r="GW85" s="171"/>
      <c r="GX85" s="171"/>
      <c r="GY85" s="171"/>
      <c r="GZ85" s="171"/>
      <c r="HA85" s="171"/>
      <c r="HB85" s="171"/>
      <c r="HC85" s="171"/>
      <c r="HD85" s="171"/>
      <c r="HE85" s="171"/>
      <c r="HF85" s="171"/>
      <c r="HG85" s="171"/>
      <c r="HH85" s="171"/>
      <c r="HI85" s="171"/>
      <c r="HJ85" s="171"/>
      <c r="HK85" s="171"/>
      <c r="HL85" s="171"/>
      <c r="HM85" s="171"/>
      <c r="HN85" s="171"/>
      <c r="HO85" s="171"/>
      <c r="HP85" s="171"/>
      <c r="HQ85" s="171"/>
      <c r="HR85" s="171"/>
      <c r="HS85" s="171"/>
      <c r="HT85" s="171"/>
      <c r="HU85" s="171"/>
      <c r="HV85" s="171"/>
      <c r="HW85" s="171"/>
      <c r="HX85" s="171"/>
      <c r="HY85" s="171"/>
      <c r="HZ85" s="171"/>
      <c r="IA85" s="171"/>
      <c r="IB85" s="171"/>
      <c r="IC85" s="171"/>
      <c r="ID85" s="171"/>
      <c r="IE85" s="171"/>
      <c r="IF85" s="171"/>
      <c r="IG85" s="171"/>
      <c r="IH85" s="171"/>
      <c r="II85" s="171"/>
      <c r="IJ85" s="171"/>
      <c r="IK85" s="171"/>
      <c r="IL85" s="171"/>
      <c r="IM85" s="171"/>
      <c r="IN85" s="171"/>
      <c r="IO85" s="171"/>
      <c r="IP85" s="171"/>
    </row>
    <row r="86" spans="1:250" s="123" customFormat="1" ht="16.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1"/>
      <c r="FT86" s="171"/>
      <c r="FU86" s="171"/>
      <c r="FV86" s="171"/>
      <c r="FW86" s="171"/>
      <c r="FX86" s="171"/>
      <c r="FY86" s="171"/>
      <c r="FZ86" s="171"/>
      <c r="GA86" s="171"/>
      <c r="GB86" s="171"/>
      <c r="GC86" s="171"/>
      <c r="GD86" s="171"/>
      <c r="GE86" s="171"/>
      <c r="GF86" s="171"/>
      <c r="GG86" s="171"/>
      <c r="GH86" s="171"/>
      <c r="GI86" s="171"/>
      <c r="GJ86" s="171"/>
      <c r="GK86" s="171"/>
      <c r="GL86" s="171"/>
      <c r="GM86" s="171"/>
      <c r="GN86" s="171"/>
      <c r="GO86" s="171"/>
      <c r="GP86" s="171"/>
      <c r="GQ86" s="171"/>
      <c r="GR86" s="171"/>
      <c r="GS86" s="171"/>
      <c r="GT86" s="171"/>
      <c r="GU86" s="171"/>
      <c r="GV86" s="171"/>
      <c r="GW86" s="171"/>
      <c r="GX86" s="171"/>
      <c r="GY86" s="171"/>
      <c r="GZ86" s="171"/>
      <c r="HA86" s="171"/>
      <c r="HB86" s="171"/>
      <c r="HC86" s="171"/>
      <c r="HD86" s="171"/>
      <c r="HE86" s="171"/>
      <c r="HF86" s="171"/>
      <c r="HG86" s="171"/>
      <c r="HH86" s="171"/>
      <c r="HI86" s="171"/>
      <c r="HJ86" s="171"/>
      <c r="HK86" s="171"/>
      <c r="HL86" s="171"/>
      <c r="HM86" s="171"/>
      <c r="HN86" s="171"/>
      <c r="HO86" s="171"/>
      <c r="HP86" s="171"/>
      <c r="HQ86" s="171"/>
      <c r="HR86" s="171"/>
      <c r="HS86" s="171"/>
      <c r="HT86" s="171"/>
      <c r="HU86" s="171"/>
      <c r="HV86" s="171"/>
      <c r="HW86" s="171"/>
      <c r="HX86" s="171"/>
      <c r="HY86" s="171"/>
      <c r="HZ86" s="171"/>
      <c r="IA86" s="171"/>
      <c r="IB86" s="171"/>
      <c r="IC86" s="171"/>
      <c r="ID86" s="171"/>
      <c r="IE86" s="171"/>
      <c r="IF86" s="171"/>
      <c r="IG86" s="171"/>
      <c r="IH86" s="171"/>
      <c r="II86" s="171"/>
      <c r="IJ86" s="171"/>
      <c r="IK86" s="171"/>
      <c r="IL86" s="171"/>
      <c r="IM86" s="171"/>
      <c r="IN86" s="171"/>
      <c r="IO86" s="171"/>
      <c r="IP86" s="171"/>
    </row>
    <row r="87" spans="1:250" s="123" customFormat="1" ht="16.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  <c r="FW87" s="171"/>
      <c r="FX87" s="171"/>
      <c r="FY87" s="171"/>
      <c r="FZ87" s="171"/>
      <c r="GA87" s="171"/>
      <c r="GB87" s="171"/>
      <c r="GC87" s="171"/>
      <c r="GD87" s="171"/>
      <c r="GE87" s="171"/>
      <c r="GF87" s="171"/>
      <c r="GG87" s="171"/>
      <c r="GH87" s="171"/>
      <c r="GI87" s="171"/>
      <c r="GJ87" s="171"/>
      <c r="GK87" s="171"/>
      <c r="GL87" s="171"/>
      <c r="GM87" s="171"/>
      <c r="GN87" s="171"/>
      <c r="GO87" s="171"/>
      <c r="GP87" s="171"/>
      <c r="GQ87" s="171"/>
      <c r="GR87" s="171"/>
      <c r="GS87" s="171"/>
      <c r="GT87" s="171"/>
      <c r="GU87" s="171"/>
      <c r="GV87" s="171"/>
      <c r="GW87" s="171"/>
      <c r="GX87" s="171"/>
      <c r="GY87" s="171"/>
      <c r="GZ87" s="171"/>
      <c r="HA87" s="171"/>
      <c r="HB87" s="171"/>
      <c r="HC87" s="171"/>
      <c r="HD87" s="171"/>
      <c r="HE87" s="171"/>
      <c r="HF87" s="171"/>
      <c r="HG87" s="171"/>
      <c r="HH87" s="171"/>
      <c r="HI87" s="171"/>
      <c r="HJ87" s="171"/>
      <c r="HK87" s="171"/>
      <c r="HL87" s="171"/>
      <c r="HM87" s="171"/>
      <c r="HN87" s="171"/>
      <c r="HO87" s="171"/>
      <c r="HP87" s="171"/>
      <c r="HQ87" s="171"/>
      <c r="HR87" s="171"/>
      <c r="HS87" s="171"/>
      <c r="HT87" s="171"/>
      <c r="HU87" s="171"/>
      <c r="HV87" s="171"/>
      <c r="HW87" s="171"/>
      <c r="HX87" s="171"/>
      <c r="HY87" s="171"/>
      <c r="HZ87" s="171"/>
      <c r="IA87" s="171"/>
      <c r="IB87" s="171"/>
      <c r="IC87" s="171"/>
      <c r="ID87" s="171"/>
      <c r="IE87" s="171"/>
      <c r="IF87" s="171"/>
      <c r="IG87" s="171"/>
      <c r="IH87" s="171"/>
      <c r="II87" s="171"/>
      <c r="IJ87" s="171"/>
      <c r="IK87" s="171"/>
      <c r="IL87" s="171"/>
      <c r="IM87" s="171"/>
      <c r="IN87" s="171"/>
      <c r="IO87" s="171"/>
      <c r="IP87" s="171"/>
    </row>
    <row r="88" spans="1:250" s="123" customFormat="1" ht="16.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  <c r="FW88" s="171"/>
      <c r="FX88" s="171"/>
      <c r="FY88" s="171"/>
      <c r="FZ88" s="171"/>
      <c r="GA88" s="171"/>
      <c r="GB88" s="171"/>
      <c r="GC88" s="171"/>
      <c r="GD88" s="171"/>
      <c r="GE88" s="171"/>
      <c r="GF88" s="171"/>
      <c r="GG88" s="171"/>
      <c r="GH88" s="171"/>
      <c r="GI88" s="171"/>
      <c r="GJ88" s="171"/>
      <c r="GK88" s="171"/>
      <c r="GL88" s="171"/>
      <c r="GM88" s="171"/>
      <c r="GN88" s="171"/>
      <c r="GO88" s="171"/>
      <c r="GP88" s="171"/>
      <c r="GQ88" s="171"/>
      <c r="GR88" s="171"/>
      <c r="GS88" s="171"/>
      <c r="GT88" s="171"/>
      <c r="GU88" s="171"/>
      <c r="GV88" s="171"/>
      <c r="GW88" s="171"/>
      <c r="GX88" s="171"/>
      <c r="GY88" s="171"/>
      <c r="GZ88" s="171"/>
      <c r="HA88" s="171"/>
      <c r="HB88" s="171"/>
      <c r="HC88" s="171"/>
      <c r="HD88" s="171"/>
      <c r="HE88" s="171"/>
      <c r="HF88" s="171"/>
      <c r="HG88" s="171"/>
      <c r="HH88" s="171"/>
      <c r="HI88" s="171"/>
      <c r="HJ88" s="171"/>
      <c r="HK88" s="171"/>
      <c r="HL88" s="171"/>
      <c r="HM88" s="171"/>
      <c r="HN88" s="171"/>
      <c r="HO88" s="171"/>
      <c r="HP88" s="171"/>
      <c r="HQ88" s="171"/>
      <c r="HR88" s="171"/>
      <c r="HS88" s="171"/>
      <c r="HT88" s="171"/>
      <c r="HU88" s="171"/>
      <c r="HV88" s="171"/>
      <c r="HW88" s="171"/>
      <c r="HX88" s="171"/>
      <c r="HY88" s="171"/>
      <c r="HZ88" s="171"/>
      <c r="IA88" s="171"/>
      <c r="IB88" s="171"/>
      <c r="IC88" s="171"/>
      <c r="ID88" s="171"/>
      <c r="IE88" s="171"/>
      <c r="IF88" s="171"/>
      <c r="IG88" s="171"/>
      <c r="IH88" s="171"/>
      <c r="II88" s="171"/>
      <c r="IJ88" s="171"/>
      <c r="IK88" s="171"/>
      <c r="IL88" s="171"/>
      <c r="IM88" s="171"/>
      <c r="IN88" s="171"/>
      <c r="IO88" s="171"/>
      <c r="IP88" s="171"/>
    </row>
    <row r="89" spans="1:250" s="123" customFormat="1" ht="16.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  <c r="FW89" s="171"/>
      <c r="FX89" s="171"/>
      <c r="FY89" s="171"/>
      <c r="FZ89" s="171"/>
      <c r="GA89" s="171"/>
      <c r="GB89" s="171"/>
      <c r="GC89" s="171"/>
      <c r="GD89" s="171"/>
      <c r="GE89" s="171"/>
      <c r="GF89" s="171"/>
      <c r="GG89" s="171"/>
      <c r="GH89" s="171"/>
      <c r="GI89" s="171"/>
      <c r="GJ89" s="171"/>
      <c r="GK89" s="171"/>
      <c r="GL89" s="171"/>
      <c r="GM89" s="171"/>
      <c r="GN89" s="171"/>
      <c r="GO89" s="171"/>
      <c r="GP89" s="171"/>
      <c r="GQ89" s="171"/>
      <c r="GR89" s="171"/>
      <c r="GS89" s="171"/>
      <c r="GT89" s="171"/>
      <c r="GU89" s="171"/>
      <c r="GV89" s="171"/>
      <c r="GW89" s="171"/>
      <c r="GX89" s="171"/>
      <c r="GY89" s="171"/>
      <c r="GZ89" s="171"/>
      <c r="HA89" s="171"/>
      <c r="HB89" s="171"/>
      <c r="HC89" s="171"/>
      <c r="HD89" s="171"/>
      <c r="HE89" s="171"/>
      <c r="HF89" s="171"/>
      <c r="HG89" s="171"/>
      <c r="HH89" s="171"/>
      <c r="HI89" s="171"/>
      <c r="HJ89" s="171"/>
      <c r="HK89" s="171"/>
      <c r="HL89" s="171"/>
      <c r="HM89" s="171"/>
      <c r="HN89" s="171"/>
      <c r="HO89" s="171"/>
      <c r="HP89" s="171"/>
      <c r="HQ89" s="171"/>
      <c r="HR89" s="171"/>
      <c r="HS89" s="171"/>
      <c r="HT89" s="171"/>
      <c r="HU89" s="171"/>
      <c r="HV89" s="171"/>
      <c r="HW89" s="171"/>
      <c r="HX89" s="171"/>
      <c r="HY89" s="171"/>
      <c r="HZ89" s="171"/>
      <c r="IA89" s="171"/>
      <c r="IB89" s="171"/>
      <c r="IC89" s="171"/>
      <c r="ID89" s="171"/>
      <c r="IE89" s="171"/>
      <c r="IF89" s="171"/>
      <c r="IG89" s="171"/>
      <c r="IH89" s="171"/>
      <c r="II89" s="171"/>
      <c r="IJ89" s="171"/>
      <c r="IK89" s="171"/>
      <c r="IL89" s="171"/>
      <c r="IM89" s="171"/>
      <c r="IN89" s="171"/>
      <c r="IO89" s="171"/>
      <c r="IP89" s="171"/>
    </row>
    <row r="90" spans="1:250" s="123" customFormat="1" ht="16.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  <c r="HH90" s="171"/>
      <c r="HI90" s="171"/>
      <c r="HJ90" s="171"/>
      <c r="HK90" s="171"/>
      <c r="HL90" s="171"/>
      <c r="HM90" s="171"/>
      <c r="HN90" s="171"/>
      <c r="HO90" s="171"/>
      <c r="HP90" s="171"/>
      <c r="HQ90" s="171"/>
      <c r="HR90" s="171"/>
      <c r="HS90" s="171"/>
      <c r="HT90" s="171"/>
      <c r="HU90" s="171"/>
      <c r="HV90" s="171"/>
      <c r="HW90" s="171"/>
      <c r="HX90" s="171"/>
      <c r="HY90" s="171"/>
      <c r="HZ90" s="171"/>
      <c r="IA90" s="171"/>
      <c r="IB90" s="171"/>
      <c r="IC90" s="171"/>
      <c r="ID90" s="171"/>
      <c r="IE90" s="171"/>
      <c r="IF90" s="171"/>
      <c r="IG90" s="171"/>
      <c r="IH90" s="171"/>
      <c r="II90" s="171"/>
      <c r="IJ90" s="171"/>
      <c r="IK90" s="171"/>
      <c r="IL90" s="171"/>
      <c r="IM90" s="171"/>
      <c r="IN90" s="171"/>
      <c r="IO90" s="171"/>
      <c r="IP90" s="171"/>
    </row>
    <row r="91" spans="1:250" s="123" customFormat="1" ht="16.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1"/>
      <c r="GP91" s="171"/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  <c r="HF91" s="171"/>
      <c r="HG91" s="171"/>
      <c r="HH91" s="171"/>
      <c r="HI91" s="171"/>
      <c r="HJ91" s="171"/>
      <c r="HK91" s="171"/>
      <c r="HL91" s="171"/>
      <c r="HM91" s="171"/>
      <c r="HN91" s="171"/>
      <c r="HO91" s="171"/>
      <c r="HP91" s="171"/>
      <c r="HQ91" s="171"/>
      <c r="HR91" s="171"/>
      <c r="HS91" s="171"/>
      <c r="HT91" s="171"/>
      <c r="HU91" s="171"/>
      <c r="HV91" s="171"/>
      <c r="HW91" s="171"/>
      <c r="HX91" s="171"/>
      <c r="HY91" s="171"/>
      <c r="HZ91" s="171"/>
      <c r="IA91" s="171"/>
      <c r="IB91" s="171"/>
      <c r="IC91" s="171"/>
      <c r="ID91" s="171"/>
      <c r="IE91" s="171"/>
      <c r="IF91" s="171"/>
      <c r="IG91" s="171"/>
      <c r="IH91" s="171"/>
      <c r="II91" s="171"/>
      <c r="IJ91" s="171"/>
      <c r="IK91" s="171"/>
      <c r="IL91" s="171"/>
      <c r="IM91" s="171"/>
      <c r="IN91" s="171"/>
      <c r="IO91" s="171"/>
      <c r="IP91" s="171"/>
    </row>
    <row r="92" spans="1:250" s="123" customFormat="1" ht="16.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  <c r="HQ92" s="171"/>
      <c r="HR92" s="171"/>
      <c r="HS92" s="171"/>
      <c r="HT92" s="171"/>
      <c r="HU92" s="171"/>
      <c r="HV92" s="171"/>
      <c r="HW92" s="171"/>
      <c r="HX92" s="171"/>
      <c r="HY92" s="171"/>
      <c r="HZ92" s="171"/>
      <c r="IA92" s="171"/>
      <c r="IB92" s="171"/>
      <c r="IC92" s="171"/>
      <c r="ID92" s="171"/>
      <c r="IE92" s="171"/>
      <c r="IF92" s="171"/>
      <c r="IG92" s="171"/>
      <c r="IH92" s="171"/>
      <c r="II92" s="171"/>
      <c r="IJ92" s="171"/>
      <c r="IK92" s="171"/>
      <c r="IL92" s="171"/>
      <c r="IM92" s="171"/>
      <c r="IN92" s="171"/>
      <c r="IO92" s="171"/>
      <c r="IP92" s="171"/>
    </row>
    <row r="93" spans="1:250" s="123" customFormat="1" ht="16.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1"/>
      <c r="GD93" s="171"/>
      <c r="GE93" s="171"/>
      <c r="GF93" s="171"/>
      <c r="GG93" s="171"/>
      <c r="GH93" s="171"/>
      <c r="GI93" s="171"/>
      <c r="GJ93" s="171"/>
      <c r="GK93" s="171"/>
      <c r="GL93" s="171"/>
      <c r="GM93" s="171"/>
      <c r="GN93" s="171"/>
      <c r="GO93" s="171"/>
      <c r="GP93" s="171"/>
      <c r="GQ93" s="171"/>
      <c r="GR93" s="171"/>
      <c r="GS93" s="171"/>
      <c r="GT93" s="171"/>
      <c r="GU93" s="171"/>
      <c r="GV93" s="171"/>
      <c r="GW93" s="171"/>
      <c r="GX93" s="171"/>
      <c r="GY93" s="171"/>
      <c r="GZ93" s="171"/>
      <c r="HA93" s="171"/>
      <c r="HB93" s="171"/>
      <c r="HC93" s="171"/>
      <c r="HD93" s="171"/>
      <c r="HE93" s="171"/>
      <c r="HF93" s="171"/>
      <c r="HG93" s="171"/>
      <c r="HH93" s="171"/>
      <c r="HI93" s="171"/>
      <c r="HJ93" s="171"/>
      <c r="HK93" s="171"/>
      <c r="HL93" s="171"/>
      <c r="HM93" s="171"/>
      <c r="HN93" s="171"/>
      <c r="HO93" s="171"/>
      <c r="HP93" s="171"/>
      <c r="HQ93" s="171"/>
      <c r="HR93" s="171"/>
      <c r="HS93" s="171"/>
      <c r="HT93" s="171"/>
      <c r="HU93" s="171"/>
      <c r="HV93" s="171"/>
      <c r="HW93" s="171"/>
      <c r="HX93" s="171"/>
      <c r="HY93" s="171"/>
      <c r="HZ93" s="171"/>
      <c r="IA93" s="171"/>
      <c r="IB93" s="171"/>
      <c r="IC93" s="171"/>
      <c r="ID93" s="171"/>
      <c r="IE93" s="171"/>
      <c r="IF93" s="171"/>
      <c r="IG93" s="171"/>
      <c r="IH93" s="171"/>
      <c r="II93" s="171"/>
      <c r="IJ93" s="171"/>
      <c r="IK93" s="171"/>
      <c r="IL93" s="171"/>
      <c r="IM93" s="171"/>
      <c r="IN93" s="171"/>
      <c r="IO93" s="171"/>
      <c r="IP93" s="171"/>
    </row>
    <row r="94" spans="1:250" s="123" customFormat="1" ht="16.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  <c r="HJ94" s="171"/>
      <c r="HK94" s="171"/>
      <c r="HL94" s="171"/>
      <c r="HM94" s="171"/>
      <c r="HN94" s="171"/>
      <c r="HO94" s="171"/>
      <c r="HP94" s="171"/>
      <c r="HQ94" s="171"/>
      <c r="HR94" s="171"/>
      <c r="HS94" s="171"/>
      <c r="HT94" s="171"/>
      <c r="HU94" s="171"/>
      <c r="HV94" s="171"/>
      <c r="HW94" s="171"/>
      <c r="HX94" s="171"/>
      <c r="HY94" s="171"/>
      <c r="HZ94" s="171"/>
      <c r="IA94" s="171"/>
      <c r="IB94" s="171"/>
      <c r="IC94" s="171"/>
      <c r="ID94" s="171"/>
      <c r="IE94" s="171"/>
      <c r="IF94" s="171"/>
      <c r="IG94" s="171"/>
      <c r="IH94" s="171"/>
      <c r="II94" s="171"/>
      <c r="IJ94" s="171"/>
      <c r="IK94" s="171"/>
      <c r="IL94" s="171"/>
      <c r="IM94" s="171"/>
      <c r="IN94" s="171"/>
      <c r="IO94" s="171"/>
      <c r="IP94" s="171"/>
    </row>
    <row r="95" spans="1:250" s="123" customFormat="1" ht="16.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1"/>
      <c r="FT95" s="171"/>
      <c r="FU95" s="171"/>
      <c r="FV95" s="171"/>
      <c r="FW95" s="171"/>
      <c r="FX95" s="171"/>
      <c r="FY95" s="171"/>
      <c r="FZ95" s="171"/>
      <c r="GA95" s="171"/>
      <c r="GB95" s="171"/>
      <c r="GC95" s="171"/>
      <c r="GD95" s="171"/>
      <c r="GE95" s="171"/>
      <c r="GF95" s="171"/>
      <c r="GG95" s="171"/>
      <c r="GH95" s="171"/>
      <c r="GI95" s="171"/>
      <c r="GJ95" s="171"/>
      <c r="GK95" s="171"/>
      <c r="GL95" s="171"/>
      <c r="GM95" s="171"/>
      <c r="GN95" s="171"/>
      <c r="GO95" s="171"/>
      <c r="GP95" s="171"/>
      <c r="GQ95" s="171"/>
      <c r="GR95" s="171"/>
      <c r="GS95" s="171"/>
      <c r="GT95" s="171"/>
      <c r="GU95" s="171"/>
      <c r="GV95" s="171"/>
      <c r="GW95" s="171"/>
      <c r="GX95" s="171"/>
      <c r="GY95" s="171"/>
      <c r="GZ95" s="171"/>
      <c r="HA95" s="171"/>
      <c r="HB95" s="171"/>
      <c r="HC95" s="171"/>
      <c r="HD95" s="171"/>
      <c r="HE95" s="171"/>
      <c r="HF95" s="171"/>
      <c r="HG95" s="171"/>
      <c r="HH95" s="171"/>
      <c r="HI95" s="171"/>
      <c r="HJ95" s="171"/>
      <c r="HK95" s="171"/>
      <c r="HL95" s="171"/>
      <c r="HM95" s="171"/>
      <c r="HN95" s="171"/>
      <c r="HO95" s="171"/>
      <c r="HP95" s="171"/>
      <c r="HQ95" s="171"/>
      <c r="HR95" s="171"/>
      <c r="HS95" s="171"/>
      <c r="HT95" s="171"/>
      <c r="HU95" s="171"/>
      <c r="HV95" s="171"/>
      <c r="HW95" s="171"/>
      <c r="HX95" s="171"/>
      <c r="HY95" s="171"/>
      <c r="HZ95" s="171"/>
      <c r="IA95" s="171"/>
      <c r="IB95" s="171"/>
      <c r="IC95" s="171"/>
      <c r="ID95" s="171"/>
      <c r="IE95" s="171"/>
      <c r="IF95" s="171"/>
      <c r="IG95" s="171"/>
      <c r="IH95" s="171"/>
      <c r="II95" s="171"/>
      <c r="IJ95" s="171"/>
      <c r="IK95" s="171"/>
      <c r="IL95" s="171"/>
      <c r="IM95" s="171"/>
      <c r="IN95" s="171"/>
      <c r="IO95" s="171"/>
      <c r="IP95" s="171"/>
    </row>
    <row r="96" spans="1:250" s="123" customFormat="1" ht="16.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1"/>
      <c r="ES96" s="171"/>
      <c r="ET96" s="171"/>
      <c r="EU96" s="171"/>
      <c r="EV96" s="171"/>
      <c r="EW96" s="171"/>
      <c r="EX96" s="171"/>
      <c r="EY96" s="171"/>
      <c r="EZ96" s="171"/>
      <c r="FA96" s="171"/>
      <c r="FB96" s="171"/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1"/>
      <c r="FT96" s="171"/>
      <c r="FU96" s="171"/>
      <c r="FV96" s="171"/>
      <c r="FW96" s="171"/>
      <c r="FX96" s="171"/>
      <c r="FY96" s="171"/>
      <c r="FZ96" s="171"/>
      <c r="GA96" s="171"/>
      <c r="GB96" s="171"/>
      <c r="GC96" s="171"/>
      <c r="GD96" s="171"/>
      <c r="GE96" s="171"/>
      <c r="GF96" s="171"/>
      <c r="GG96" s="171"/>
      <c r="GH96" s="171"/>
      <c r="GI96" s="171"/>
      <c r="GJ96" s="171"/>
      <c r="GK96" s="171"/>
      <c r="GL96" s="171"/>
      <c r="GM96" s="171"/>
      <c r="GN96" s="171"/>
      <c r="GO96" s="171"/>
      <c r="GP96" s="171"/>
      <c r="GQ96" s="171"/>
      <c r="GR96" s="171"/>
      <c r="GS96" s="171"/>
      <c r="GT96" s="171"/>
      <c r="GU96" s="171"/>
      <c r="GV96" s="171"/>
      <c r="GW96" s="171"/>
      <c r="GX96" s="171"/>
      <c r="GY96" s="171"/>
      <c r="GZ96" s="171"/>
      <c r="HA96" s="171"/>
      <c r="HB96" s="171"/>
      <c r="HC96" s="171"/>
      <c r="HD96" s="171"/>
      <c r="HE96" s="171"/>
      <c r="HF96" s="171"/>
      <c r="HG96" s="171"/>
      <c r="HH96" s="171"/>
      <c r="HI96" s="171"/>
      <c r="HJ96" s="171"/>
      <c r="HK96" s="171"/>
      <c r="HL96" s="171"/>
      <c r="HM96" s="171"/>
      <c r="HN96" s="171"/>
      <c r="HO96" s="171"/>
      <c r="HP96" s="171"/>
      <c r="HQ96" s="171"/>
      <c r="HR96" s="171"/>
      <c r="HS96" s="171"/>
      <c r="HT96" s="171"/>
      <c r="HU96" s="171"/>
      <c r="HV96" s="171"/>
      <c r="HW96" s="171"/>
      <c r="HX96" s="171"/>
      <c r="HY96" s="171"/>
      <c r="HZ96" s="171"/>
      <c r="IA96" s="171"/>
      <c r="IB96" s="171"/>
      <c r="IC96" s="171"/>
      <c r="ID96" s="171"/>
      <c r="IE96" s="171"/>
      <c r="IF96" s="171"/>
      <c r="IG96" s="171"/>
      <c r="IH96" s="171"/>
      <c r="II96" s="171"/>
      <c r="IJ96" s="171"/>
      <c r="IK96" s="171"/>
      <c r="IL96" s="171"/>
      <c r="IM96" s="171"/>
      <c r="IN96" s="171"/>
      <c r="IO96" s="171"/>
      <c r="IP96" s="171"/>
    </row>
    <row r="97" spans="1:250" s="123" customFormat="1" ht="16.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/>
      <c r="DU97" s="171"/>
      <c r="DV97" s="171"/>
      <c r="DW97" s="171"/>
      <c r="DX97" s="171"/>
      <c r="DY97" s="171"/>
      <c r="DZ97" s="171"/>
      <c r="EA97" s="171"/>
      <c r="EB97" s="171"/>
      <c r="EC97" s="171"/>
      <c r="ED97" s="171"/>
      <c r="EE97" s="171"/>
      <c r="EF97" s="171"/>
      <c r="EG97" s="171"/>
      <c r="EH97" s="171"/>
      <c r="EI97" s="171"/>
      <c r="EJ97" s="171"/>
      <c r="EK97" s="171"/>
      <c r="EL97" s="171"/>
      <c r="EM97" s="171"/>
      <c r="EN97" s="171"/>
      <c r="EO97" s="171"/>
      <c r="EP97" s="171"/>
      <c r="EQ97" s="171"/>
      <c r="ER97" s="171"/>
      <c r="ES97" s="171"/>
      <c r="ET97" s="171"/>
      <c r="EU97" s="171"/>
      <c r="EV97" s="171"/>
      <c r="EW97" s="171"/>
      <c r="EX97" s="171"/>
      <c r="EY97" s="171"/>
      <c r="EZ97" s="171"/>
      <c r="FA97" s="171"/>
      <c r="FB97" s="171"/>
      <c r="FC97" s="171"/>
      <c r="FD97" s="171"/>
      <c r="FE97" s="171"/>
      <c r="FF97" s="171"/>
      <c r="FG97" s="171"/>
      <c r="FH97" s="171"/>
      <c r="FI97" s="171"/>
      <c r="FJ97" s="171"/>
      <c r="FK97" s="171"/>
      <c r="FL97" s="171"/>
      <c r="FM97" s="171"/>
      <c r="FN97" s="171"/>
      <c r="FO97" s="171"/>
      <c r="FP97" s="171"/>
      <c r="FQ97" s="171"/>
      <c r="FR97" s="171"/>
      <c r="FS97" s="171"/>
      <c r="FT97" s="171"/>
      <c r="FU97" s="171"/>
      <c r="FV97" s="171"/>
      <c r="FW97" s="171"/>
      <c r="FX97" s="171"/>
      <c r="FY97" s="171"/>
      <c r="FZ97" s="171"/>
      <c r="GA97" s="171"/>
      <c r="GB97" s="171"/>
      <c r="GC97" s="171"/>
      <c r="GD97" s="171"/>
      <c r="GE97" s="171"/>
      <c r="GF97" s="171"/>
      <c r="GG97" s="171"/>
      <c r="GH97" s="171"/>
      <c r="GI97" s="171"/>
      <c r="GJ97" s="171"/>
      <c r="GK97" s="171"/>
      <c r="GL97" s="171"/>
      <c r="GM97" s="171"/>
      <c r="GN97" s="171"/>
      <c r="GO97" s="171"/>
      <c r="GP97" s="171"/>
      <c r="GQ97" s="171"/>
      <c r="GR97" s="171"/>
      <c r="GS97" s="171"/>
      <c r="GT97" s="171"/>
      <c r="GU97" s="171"/>
      <c r="GV97" s="171"/>
      <c r="GW97" s="171"/>
      <c r="GX97" s="171"/>
      <c r="GY97" s="171"/>
      <c r="GZ97" s="171"/>
      <c r="HA97" s="171"/>
      <c r="HB97" s="171"/>
      <c r="HC97" s="171"/>
      <c r="HD97" s="171"/>
      <c r="HE97" s="171"/>
      <c r="HF97" s="171"/>
      <c r="HG97" s="171"/>
      <c r="HH97" s="171"/>
      <c r="HI97" s="171"/>
      <c r="HJ97" s="171"/>
      <c r="HK97" s="171"/>
      <c r="HL97" s="171"/>
      <c r="HM97" s="171"/>
      <c r="HN97" s="171"/>
      <c r="HO97" s="171"/>
      <c r="HP97" s="171"/>
      <c r="HQ97" s="171"/>
      <c r="HR97" s="171"/>
      <c r="HS97" s="171"/>
      <c r="HT97" s="171"/>
      <c r="HU97" s="171"/>
      <c r="HV97" s="171"/>
      <c r="HW97" s="171"/>
      <c r="HX97" s="171"/>
      <c r="HY97" s="171"/>
      <c r="HZ97" s="171"/>
      <c r="IA97" s="171"/>
      <c r="IB97" s="171"/>
      <c r="IC97" s="171"/>
      <c r="ID97" s="171"/>
      <c r="IE97" s="171"/>
      <c r="IF97" s="171"/>
      <c r="IG97" s="171"/>
      <c r="IH97" s="171"/>
      <c r="II97" s="171"/>
      <c r="IJ97" s="171"/>
      <c r="IK97" s="171"/>
      <c r="IL97" s="171"/>
      <c r="IM97" s="171"/>
      <c r="IN97" s="171"/>
      <c r="IO97" s="171"/>
      <c r="IP97" s="171"/>
    </row>
    <row r="98" spans="1:250" s="123" customFormat="1" ht="16.5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1"/>
      <c r="DT98" s="171"/>
      <c r="DU98" s="171"/>
      <c r="DV98" s="171"/>
      <c r="DW98" s="171"/>
      <c r="DX98" s="171"/>
      <c r="DY98" s="171"/>
      <c r="DZ98" s="171"/>
      <c r="EA98" s="171"/>
      <c r="EB98" s="171"/>
      <c r="EC98" s="171"/>
      <c r="ED98" s="171"/>
      <c r="EE98" s="171"/>
      <c r="EF98" s="171"/>
      <c r="EG98" s="171"/>
      <c r="EH98" s="171"/>
      <c r="EI98" s="171"/>
      <c r="EJ98" s="171"/>
      <c r="EK98" s="171"/>
      <c r="EL98" s="171"/>
      <c r="EM98" s="171"/>
      <c r="EN98" s="171"/>
      <c r="EO98" s="171"/>
      <c r="EP98" s="171"/>
      <c r="EQ98" s="171"/>
      <c r="ER98" s="171"/>
      <c r="ES98" s="171"/>
      <c r="ET98" s="171"/>
      <c r="EU98" s="171"/>
      <c r="EV98" s="171"/>
      <c r="EW98" s="171"/>
      <c r="EX98" s="171"/>
      <c r="EY98" s="171"/>
      <c r="EZ98" s="171"/>
      <c r="FA98" s="171"/>
      <c r="FB98" s="171"/>
      <c r="FC98" s="171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  <c r="FQ98" s="171"/>
      <c r="FR98" s="171"/>
      <c r="FS98" s="171"/>
      <c r="FT98" s="171"/>
      <c r="FU98" s="171"/>
      <c r="FV98" s="171"/>
      <c r="FW98" s="171"/>
      <c r="FX98" s="171"/>
      <c r="FY98" s="171"/>
      <c r="FZ98" s="171"/>
      <c r="GA98" s="171"/>
      <c r="GB98" s="171"/>
      <c r="GC98" s="171"/>
      <c r="GD98" s="171"/>
      <c r="GE98" s="171"/>
      <c r="GF98" s="171"/>
      <c r="GG98" s="171"/>
      <c r="GH98" s="171"/>
      <c r="GI98" s="171"/>
      <c r="GJ98" s="171"/>
      <c r="GK98" s="171"/>
      <c r="GL98" s="171"/>
      <c r="GM98" s="171"/>
      <c r="GN98" s="171"/>
      <c r="GO98" s="171"/>
      <c r="GP98" s="171"/>
      <c r="GQ98" s="171"/>
      <c r="GR98" s="171"/>
      <c r="GS98" s="171"/>
      <c r="GT98" s="171"/>
      <c r="GU98" s="171"/>
      <c r="GV98" s="171"/>
      <c r="GW98" s="171"/>
      <c r="GX98" s="171"/>
      <c r="GY98" s="171"/>
      <c r="GZ98" s="171"/>
      <c r="HA98" s="171"/>
      <c r="HB98" s="171"/>
      <c r="HC98" s="171"/>
      <c r="HD98" s="171"/>
      <c r="HE98" s="171"/>
      <c r="HF98" s="171"/>
      <c r="HG98" s="171"/>
      <c r="HH98" s="171"/>
      <c r="HI98" s="171"/>
      <c r="HJ98" s="171"/>
      <c r="HK98" s="171"/>
      <c r="HL98" s="171"/>
      <c r="HM98" s="171"/>
      <c r="HN98" s="171"/>
      <c r="HO98" s="171"/>
      <c r="HP98" s="171"/>
      <c r="HQ98" s="171"/>
      <c r="HR98" s="171"/>
      <c r="HS98" s="171"/>
      <c r="HT98" s="171"/>
      <c r="HU98" s="171"/>
      <c r="HV98" s="171"/>
      <c r="HW98" s="171"/>
      <c r="HX98" s="171"/>
      <c r="HY98" s="171"/>
      <c r="HZ98" s="171"/>
      <c r="IA98" s="171"/>
      <c r="IB98" s="171"/>
      <c r="IC98" s="171"/>
      <c r="ID98" s="171"/>
      <c r="IE98" s="171"/>
      <c r="IF98" s="171"/>
      <c r="IG98" s="171"/>
      <c r="IH98" s="171"/>
      <c r="II98" s="171"/>
      <c r="IJ98" s="171"/>
      <c r="IK98" s="171"/>
      <c r="IL98" s="171"/>
      <c r="IM98" s="171"/>
      <c r="IN98" s="171"/>
      <c r="IO98" s="171"/>
      <c r="IP98" s="171"/>
    </row>
    <row r="99" spans="1:250" s="123" customFormat="1" ht="16.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1"/>
      <c r="ED99" s="171"/>
      <c r="EE99" s="171"/>
      <c r="EF99" s="171"/>
      <c r="EG99" s="171"/>
      <c r="EH99" s="171"/>
      <c r="EI99" s="171"/>
      <c r="EJ99" s="171"/>
      <c r="EK99" s="171"/>
      <c r="EL99" s="171"/>
      <c r="EM99" s="171"/>
      <c r="EN99" s="171"/>
      <c r="EO99" s="171"/>
      <c r="EP99" s="171"/>
      <c r="EQ99" s="171"/>
      <c r="ER99" s="171"/>
      <c r="ES99" s="171"/>
      <c r="ET99" s="171"/>
      <c r="EU99" s="171"/>
      <c r="EV99" s="171"/>
      <c r="EW99" s="171"/>
      <c r="EX99" s="171"/>
      <c r="EY99" s="171"/>
      <c r="EZ99" s="171"/>
      <c r="FA99" s="171"/>
      <c r="FB99" s="171"/>
      <c r="FC99" s="171"/>
      <c r="FD99" s="171"/>
      <c r="FE99" s="171"/>
      <c r="FF99" s="171"/>
      <c r="FG99" s="171"/>
      <c r="FH99" s="171"/>
      <c r="FI99" s="171"/>
      <c r="FJ99" s="171"/>
      <c r="FK99" s="171"/>
      <c r="FL99" s="171"/>
      <c r="FM99" s="171"/>
      <c r="FN99" s="171"/>
      <c r="FO99" s="171"/>
      <c r="FP99" s="171"/>
      <c r="FQ99" s="171"/>
      <c r="FR99" s="171"/>
      <c r="FS99" s="171"/>
      <c r="FT99" s="171"/>
      <c r="FU99" s="171"/>
      <c r="FV99" s="171"/>
      <c r="FW99" s="171"/>
      <c r="FX99" s="171"/>
      <c r="FY99" s="171"/>
      <c r="FZ99" s="171"/>
      <c r="GA99" s="171"/>
      <c r="GB99" s="171"/>
      <c r="GC99" s="171"/>
      <c r="GD99" s="171"/>
      <c r="GE99" s="171"/>
      <c r="GF99" s="171"/>
      <c r="GG99" s="171"/>
      <c r="GH99" s="171"/>
      <c r="GI99" s="171"/>
      <c r="GJ99" s="171"/>
      <c r="GK99" s="171"/>
      <c r="GL99" s="171"/>
      <c r="GM99" s="171"/>
      <c r="GN99" s="171"/>
      <c r="GO99" s="171"/>
      <c r="GP99" s="171"/>
      <c r="GQ99" s="171"/>
      <c r="GR99" s="171"/>
      <c r="GS99" s="171"/>
      <c r="GT99" s="171"/>
      <c r="GU99" s="171"/>
      <c r="GV99" s="171"/>
      <c r="GW99" s="171"/>
      <c r="GX99" s="171"/>
      <c r="GY99" s="171"/>
      <c r="GZ99" s="171"/>
      <c r="HA99" s="171"/>
      <c r="HB99" s="171"/>
      <c r="HC99" s="171"/>
      <c r="HD99" s="171"/>
      <c r="HE99" s="171"/>
      <c r="HF99" s="171"/>
      <c r="HG99" s="171"/>
      <c r="HH99" s="171"/>
      <c r="HI99" s="171"/>
      <c r="HJ99" s="171"/>
      <c r="HK99" s="171"/>
      <c r="HL99" s="171"/>
      <c r="HM99" s="171"/>
      <c r="HN99" s="171"/>
      <c r="HO99" s="171"/>
      <c r="HP99" s="171"/>
      <c r="HQ99" s="171"/>
      <c r="HR99" s="171"/>
      <c r="HS99" s="171"/>
      <c r="HT99" s="171"/>
      <c r="HU99" s="171"/>
      <c r="HV99" s="171"/>
      <c r="HW99" s="171"/>
      <c r="HX99" s="171"/>
      <c r="HY99" s="171"/>
      <c r="HZ99" s="171"/>
      <c r="IA99" s="171"/>
      <c r="IB99" s="171"/>
      <c r="IC99" s="171"/>
      <c r="ID99" s="171"/>
      <c r="IE99" s="171"/>
      <c r="IF99" s="171"/>
      <c r="IG99" s="171"/>
      <c r="IH99" s="171"/>
      <c r="II99" s="171"/>
      <c r="IJ99" s="171"/>
      <c r="IK99" s="171"/>
      <c r="IL99" s="171"/>
      <c r="IM99" s="171"/>
      <c r="IN99" s="171"/>
      <c r="IO99" s="171"/>
      <c r="IP99" s="171"/>
    </row>
    <row r="100" spans="1:250" s="123" customFormat="1" ht="16.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1"/>
      <c r="EZ100" s="171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  <c r="FQ100" s="171"/>
      <c r="FR100" s="171"/>
      <c r="FS100" s="171"/>
      <c r="FT100" s="171"/>
      <c r="FU100" s="171"/>
      <c r="FV100" s="171"/>
      <c r="FW100" s="171"/>
      <c r="FX100" s="171"/>
      <c r="FY100" s="171"/>
      <c r="FZ100" s="171"/>
      <c r="GA100" s="171"/>
      <c r="GB100" s="171"/>
      <c r="GC100" s="171"/>
      <c r="GD100" s="171"/>
      <c r="GE100" s="171"/>
      <c r="GF100" s="171"/>
      <c r="GG100" s="171"/>
      <c r="GH100" s="171"/>
      <c r="GI100" s="171"/>
      <c r="GJ100" s="171"/>
      <c r="GK100" s="171"/>
      <c r="GL100" s="171"/>
      <c r="GM100" s="171"/>
      <c r="GN100" s="171"/>
      <c r="GO100" s="171"/>
      <c r="GP100" s="171"/>
      <c r="GQ100" s="171"/>
      <c r="GR100" s="171"/>
      <c r="GS100" s="171"/>
      <c r="GT100" s="171"/>
      <c r="GU100" s="171"/>
      <c r="GV100" s="171"/>
      <c r="GW100" s="171"/>
      <c r="GX100" s="171"/>
      <c r="GY100" s="171"/>
      <c r="GZ100" s="171"/>
      <c r="HA100" s="171"/>
      <c r="HB100" s="171"/>
      <c r="HC100" s="171"/>
      <c r="HD100" s="171"/>
      <c r="HE100" s="171"/>
      <c r="HF100" s="171"/>
      <c r="HG100" s="171"/>
      <c r="HH100" s="171"/>
      <c r="HI100" s="171"/>
      <c r="HJ100" s="171"/>
      <c r="HK100" s="171"/>
      <c r="HL100" s="171"/>
      <c r="HM100" s="171"/>
      <c r="HN100" s="171"/>
      <c r="HO100" s="171"/>
      <c r="HP100" s="171"/>
      <c r="HQ100" s="171"/>
      <c r="HR100" s="171"/>
      <c r="HS100" s="171"/>
      <c r="HT100" s="171"/>
      <c r="HU100" s="171"/>
      <c r="HV100" s="171"/>
      <c r="HW100" s="171"/>
      <c r="HX100" s="171"/>
      <c r="HY100" s="171"/>
      <c r="HZ100" s="171"/>
      <c r="IA100" s="171"/>
      <c r="IB100" s="171"/>
      <c r="IC100" s="171"/>
      <c r="ID100" s="171"/>
      <c r="IE100" s="171"/>
      <c r="IF100" s="171"/>
      <c r="IG100" s="171"/>
      <c r="IH100" s="171"/>
      <c r="II100" s="171"/>
      <c r="IJ100" s="171"/>
      <c r="IK100" s="171"/>
      <c r="IL100" s="171"/>
      <c r="IM100" s="171"/>
      <c r="IN100" s="171"/>
      <c r="IO100" s="171"/>
      <c r="IP100" s="171"/>
    </row>
    <row r="101" spans="1:250" s="123" customFormat="1" ht="16.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1"/>
      <c r="ER101" s="171"/>
      <c r="ES101" s="171"/>
      <c r="ET101" s="171"/>
      <c r="EU101" s="171"/>
      <c r="EV101" s="171"/>
      <c r="EW101" s="171"/>
      <c r="EX101" s="171"/>
      <c r="EY101" s="171"/>
      <c r="EZ101" s="171"/>
      <c r="FA101" s="171"/>
      <c r="FB101" s="171"/>
      <c r="FC101" s="171"/>
      <c r="FD101" s="171"/>
      <c r="FE101" s="171"/>
      <c r="FF101" s="171"/>
      <c r="FG101" s="171"/>
      <c r="FH101" s="171"/>
      <c r="FI101" s="171"/>
      <c r="FJ101" s="171"/>
      <c r="FK101" s="171"/>
      <c r="FL101" s="171"/>
      <c r="FM101" s="171"/>
      <c r="FN101" s="171"/>
      <c r="FO101" s="171"/>
      <c r="FP101" s="171"/>
      <c r="FQ101" s="171"/>
      <c r="FR101" s="171"/>
      <c r="FS101" s="171"/>
      <c r="FT101" s="171"/>
      <c r="FU101" s="171"/>
      <c r="FV101" s="171"/>
      <c r="FW101" s="171"/>
      <c r="FX101" s="171"/>
      <c r="FY101" s="171"/>
      <c r="FZ101" s="171"/>
      <c r="GA101" s="171"/>
      <c r="GB101" s="171"/>
      <c r="GC101" s="171"/>
      <c r="GD101" s="171"/>
      <c r="GE101" s="171"/>
      <c r="GF101" s="171"/>
      <c r="GG101" s="171"/>
      <c r="GH101" s="171"/>
      <c r="GI101" s="171"/>
      <c r="GJ101" s="171"/>
      <c r="GK101" s="171"/>
      <c r="GL101" s="171"/>
      <c r="GM101" s="171"/>
      <c r="GN101" s="171"/>
      <c r="GO101" s="171"/>
      <c r="GP101" s="171"/>
      <c r="GQ101" s="171"/>
      <c r="GR101" s="171"/>
      <c r="GS101" s="171"/>
      <c r="GT101" s="171"/>
      <c r="GU101" s="171"/>
      <c r="GV101" s="171"/>
      <c r="GW101" s="171"/>
      <c r="GX101" s="171"/>
      <c r="GY101" s="171"/>
      <c r="GZ101" s="171"/>
      <c r="HA101" s="171"/>
      <c r="HB101" s="171"/>
      <c r="HC101" s="171"/>
      <c r="HD101" s="171"/>
      <c r="HE101" s="171"/>
      <c r="HF101" s="171"/>
      <c r="HG101" s="171"/>
      <c r="HH101" s="171"/>
      <c r="HI101" s="171"/>
      <c r="HJ101" s="171"/>
      <c r="HK101" s="171"/>
      <c r="HL101" s="171"/>
      <c r="HM101" s="171"/>
      <c r="HN101" s="171"/>
      <c r="HO101" s="171"/>
      <c r="HP101" s="171"/>
      <c r="HQ101" s="171"/>
      <c r="HR101" s="171"/>
      <c r="HS101" s="171"/>
      <c r="HT101" s="171"/>
      <c r="HU101" s="171"/>
      <c r="HV101" s="171"/>
      <c r="HW101" s="171"/>
      <c r="HX101" s="171"/>
      <c r="HY101" s="171"/>
      <c r="HZ101" s="171"/>
      <c r="IA101" s="171"/>
      <c r="IB101" s="171"/>
      <c r="IC101" s="171"/>
      <c r="ID101" s="171"/>
      <c r="IE101" s="171"/>
      <c r="IF101" s="171"/>
      <c r="IG101" s="171"/>
      <c r="IH101" s="171"/>
      <c r="II101" s="171"/>
      <c r="IJ101" s="171"/>
      <c r="IK101" s="171"/>
      <c r="IL101" s="171"/>
      <c r="IM101" s="171"/>
      <c r="IN101" s="171"/>
      <c r="IO101" s="171"/>
      <c r="IP101" s="171"/>
    </row>
    <row r="102" spans="1:250" s="123" customFormat="1" ht="16.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R102" s="171"/>
      <c r="ES102" s="171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1"/>
      <c r="FF102" s="171"/>
      <c r="FG102" s="171"/>
      <c r="FH102" s="171"/>
      <c r="FI102" s="171"/>
      <c r="FJ102" s="171"/>
      <c r="FK102" s="171"/>
      <c r="FL102" s="171"/>
      <c r="FM102" s="171"/>
      <c r="FN102" s="171"/>
      <c r="FO102" s="171"/>
      <c r="FP102" s="171"/>
      <c r="FQ102" s="171"/>
      <c r="FR102" s="171"/>
      <c r="FS102" s="171"/>
      <c r="FT102" s="171"/>
      <c r="FU102" s="171"/>
      <c r="FV102" s="171"/>
      <c r="FW102" s="171"/>
      <c r="FX102" s="171"/>
      <c r="FY102" s="171"/>
      <c r="FZ102" s="171"/>
      <c r="GA102" s="171"/>
      <c r="GB102" s="171"/>
      <c r="GC102" s="171"/>
      <c r="GD102" s="171"/>
      <c r="GE102" s="171"/>
      <c r="GF102" s="171"/>
      <c r="GG102" s="171"/>
      <c r="GH102" s="171"/>
      <c r="GI102" s="171"/>
      <c r="GJ102" s="171"/>
      <c r="GK102" s="171"/>
      <c r="GL102" s="171"/>
      <c r="GM102" s="171"/>
      <c r="GN102" s="171"/>
      <c r="GO102" s="171"/>
      <c r="GP102" s="171"/>
      <c r="GQ102" s="171"/>
      <c r="GR102" s="171"/>
      <c r="GS102" s="171"/>
      <c r="GT102" s="171"/>
      <c r="GU102" s="171"/>
      <c r="GV102" s="171"/>
      <c r="GW102" s="171"/>
      <c r="GX102" s="171"/>
      <c r="GY102" s="171"/>
      <c r="GZ102" s="171"/>
      <c r="HA102" s="171"/>
      <c r="HB102" s="171"/>
      <c r="HC102" s="171"/>
      <c r="HD102" s="171"/>
      <c r="HE102" s="171"/>
      <c r="HF102" s="171"/>
      <c r="HG102" s="171"/>
      <c r="HH102" s="171"/>
      <c r="HI102" s="171"/>
      <c r="HJ102" s="171"/>
      <c r="HK102" s="171"/>
      <c r="HL102" s="171"/>
      <c r="HM102" s="171"/>
      <c r="HN102" s="171"/>
      <c r="HO102" s="171"/>
      <c r="HP102" s="171"/>
      <c r="HQ102" s="171"/>
      <c r="HR102" s="171"/>
      <c r="HS102" s="171"/>
      <c r="HT102" s="171"/>
      <c r="HU102" s="171"/>
      <c r="HV102" s="171"/>
      <c r="HW102" s="171"/>
      <c r="HX102" s="171"/>
      <c r="HY102" s="171"/>
      <c r="HZ102" s="171"/>
      <c r="IA102" s="171"/>
      <c r="IB102" s="171"/>
      <c r="IC102" s="171"/>
      <c r="ID102" s="171"/>
      <c r="IE102" s="171"/>
      <c r="IF102" s="171"/>
      <c r="IG102" s="171"/>
      <c r="IH102" s="171"/>
      <c r="II102" s="171"/>
      <c r="IJ102" s="171"/>
      <c r="IK102" s="171"/>
      <c r="IL102" s="171"/>
      <c r="IM102" s="171"/>
      <c r="IN102" s="171"/>
      <c r="IO102" s="171"/>
      <c r="IP102" s="171"/>
    </row>
    <row r="103" spans="1:250" s="123" customFormat="1" ht="16.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1"/>
      <c r="FT103" s="171"/>
      <c r="FU103" s="171"/>
      <c r="FV103" s="171"/>
      <c r="FW103" s="171"/>
      <c r="FX103" s="171"/>
      <c r="FY103" s="171"/>
      <c r="FZ103" s="171"/>
      <c r="GA103" s="171"/>
      <c r="GB103" s="171"/>
      <c r="GC103" s="171"/>
      <c r="GD103" s="171"/>
      <c r="GE103" s="171"/>
      <c r="GF103" s="171"/>
      <c r="GG103" s="171"/>
      <c r="GH103" s="171"/>
      <c r="GI103" s="171"/>
      <c r="GJ103" s="171"/>
      <c r="GK103" s="171"/>
      <c r="GL103" s="171"/>
      <c r="GM103" s="171"/>
      <c r="GN103" s="171"/>
      <c r="GO103" s="171"/>
      <c r="GP103" s="171"/>
      <c r="GQ103" s="171"/>
      <c r="GR103" s="171"/>
      <c r="GS103" s="171"/>
      <c r="GT103" s="171"/>
      <c r="GU103" s="171"/>
      <c r="GV103" s="171"/>
      <c r="GW103" s="171"/>
      <c r="GX103" s="171"/>
      <c r="GY103" s="171"/>
      <c r="GZ103" s="171"/>
      <c r="HA103" s="171"/>
      <c r="HB103" s="171"/>
      <c r="HC103" s="171"/>
      <c r="HD103" s="171"/>
      <c r="HE103" s="171"/>
      <c r="HF103" s="171"/>
      <c r="HG103" s="171"/>
      <c r="HH103" s="171"/>
      <c r="HI103" s="171"/>
      <c r="HJ103" s="171"/>
      <c r="HK103" s="171"/>
      <c r="HL103" s="171"/>
      <c r="HM103" s="171"/>
      <c r="HN103" s="171"/>
      <c r="HO103" s="171"/>
      <c r="HP103" s="171"/>
      <c r="HQ103" s="171"/>
      <c r="HR103" s="171"/>
      <c r="HS103" s="171"/>
      <c r="HT103" s="171"/>
      <c r="HU103" s="171"/>
      <c r="HV103" s="171"/>
      <c r="HW103" s="171"/>
      <c r="HX103" s="171"/>
      <c r="HY103" s="171"/>
      <c r="HZ103" s="171"/>
      <c r="IA103" s="171"/>
      <c r="IB103" s="171"/>
      <c r="IC103" s="171"/>
      <c r="ID103" s="171"/>
      <c r="IE103" s="171"/>
      <c r="IF103" s="171"/>
      <c r="IG103" s="171"/>
      <c r="IH103" s="171"/>
      <c r="II103" s="171"/>
      <c r="IJ103" s="171"/>
      <c r="IK103" s="171"/>
      <c r="IL103" s="171"/>
      <c r="IM103" s="171"/>
      <c r="IN103" s="171"/>
      <c r="IO103" s="171"/>
      <c r="IP103" s="171"/>
    </row>
    <row r="104" spans="1:250" s="123" customFormat="1" ht="16.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1"/>
      <c r="ER104" s="171"/>
      <c r="ES104" s="171"/>
      <c r="ET104" s="171"/>
      <c r="EU104" s="171"/>
      <c r="EV104" s="171"/>
      <c r="EW104" s="171"/>
      <c r="EX104" s="171"/>
      <c r="EY104" s="171"/>
      <c r="EZ104" s="171"/>
      <c r="FA104" s="171"/>
      <c r="FB104" s="171"/>
      <c r="FC104" s="171"/>
      <c r="FD104" s="171"/>
      <c r="FE104" s="171"/>
      <c r="FF104" s="171"/>
      <c r="FG104" s="171"/>
      <c r="FH104" s="171"/>
      <c r="FI104" s="171"/>
      <c r="FJ104" s="171"/>
      <c r="FK104" s="171"/>
      <c r="FL104" s="171"/>
      <c r="FM104" s="171"/>
      <c r="FN104" s="171"/>
      <c r="FO104" s="171"/>
      <c r="FP104" s="171"/>
      <c r="FQ104" s="171"/>
      <c r="FR104" s="171"/>
      <c r="FS104" s="171"/>
      <c r="FT104" s="171"/>
      <c r="FU104" s="171"/>
      <c r="FV104" s="171"/>
      <c r="FW104" s="171"/>
      <c r="FX104" s="171"/>
      <c r="FY104" s="171"/>
      <c r="FZ104" s="171"/>
      <c r="GA104" s="171"/>
      <c r="GB104" s="171"/>
      <c r="GC104" s="171"/>
      <c r="GD104" s="171"/>
      <c r="GE104" s="171"/>
      <c r="GF104" s="171"/>
      <c r="GG104" s="171"/>
      <c r="GH104" s="171"/>
      <c r="GI104" s="171"/>
      <c r="GJ104" s="171"/>
      <c r="GK104" s="171"/>
      <c r="GL104" s="171"/>
      <c r="GM104" s="171"/>
      <c r="GN104" s="171"/>
      <c r="GO104" s="171"/>
      <c r="GP104" s="171"/>
      <c r="GQ104" s="171"/>
      <c r="GR104" s="171"/>
      <c r="GS104" s="171"/>
      <c r="GT104" s="171"/>
      <c r="GU104" s="171"/>
      <c r="GV104" s="171"/>
      <c r="GW104" s="171"/>
      <c r="GX104" s="171"/>
      <c r="GY104" s="171"/>
      <c r="GZ104" s="171"/>
      <c r="HA104" s="171"/>
      <c r="HB104" s="171"/>
      <c r="HC104" s="171"/>
      <c r="HD104" s="171"/>
      <c r="HE104" s="171"/>
      <c r="HF104" s="171"/>
      <c r="HG104" s="171"/>
      <c r="HH104" s="171"/>
      <c r="HI104" s="171"/>
      <c r="HJ104" s="171"/>
      <c r="HK104" s="171"/>
      <c r="HL104" s="171"/>
      <c r="HM104" s="171"/>
      <c r="HN104" s="171"/>
      <c r="HO104" s="171"/>
      <c r="HP104" s="171"/>
      <c r="HQ104" s="171"/>
      <c r="HR104" s="171"/>
      <c r="HS104" s="171"/>
      <c r="HT104" s="171"/>
      <c r="HU104" s="171"/>
      <c r="HV104" s="171"/>
      <c r="HW104" s="171"/>
      <c r="HX104" s="171"/>
      <c r="HY104" s="171"/>
      <c r="HZ104" s="171"/>
      <c r="IA104" s="171"/>
      <c r="IB104" s="171"/>
      <c r="IC104" s="171"/>
      <c r="ID104" s="171"/>
      <c r="IE104" s="171"/>
      <c r="IF104" s="171"/>
      <c r="IG104" s="171"/>
      <c r="IH104" s="171"/>
      <c r="II104" s="171"/>
      <c r="IJ104" s="171"/>
      <c r="IK104" s="171"/>
      <c r="IL104" s="171"/>
      <c r="IM104" s="171"/>
      <c r="IN104" s="171"/>
      <c r="IO104" s="171"/>
      <c r="IP104" s="171"/>
    </row>
    <row r="105" spans="1:250" s="123" customFormat="1" ht="16.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1"/>
      <c r="EK105" s="171"/>
      <c r="EL105" s="171"/>
      <c r="EM105" s="171"/>
      <c r="EN105" s="171"/>
      <c r="EO105" s="171"/>
      <c r="EP105" s="171"/>
      <c r="EQ105" s="171"/>
      <c r="ER105" s="171"/>
      <c r="ES105" s="171"/>
      <c r="ET105" s="171"/>
      <c r="EU105" s="171"/>
      <c r="EV105" s="171"/>
      <c r="EW105" s="171"/>
      <c r="EX105" s="171"/>
      <c r="EY105" s="171"/>
      <c r="EZ105" s="171"/>
      <c r="FA105" s="171"/>
      <c r="FB105" s="171"/>
      <c r="FC105" s="171"/>
      <c r="FD105" s="171"/>
      <c r="FE105" s="171"/>
      <c r="FF105" s="171"/>
      <c r="FG105" s="171"/>
      <c r="FH105" s="171"/>
      <c r="FI105" s="171"/>
      <c r="FJ105" s="171"/>
      <c r="FK105" s="171"/>
      <c r="FL105" s="171"/>
      <c r="FM105" s="171"/>
      <c r="FN105" s="171"/>
      <c r="FO105" s="171"/>
      <c r="FP105" s="171"/>
      <c r="FQ105" s="171"/>
      <c r="FR105" s="171"/>
      <c r="FS105" s="171"/>
      <c r="FT105" s="171"/>
      <c r="FU105" s="171"/>
      <c r="FV105" s="171"/>
      <c r="FW105" s="171"/>
      <c r="FX105" s="171"/>
      <c r="FY105" s="171"/>
      <c r="FZ105" s="171"/>
      <c r="GA105" s="171"/>
      <c r="GB105" s="171"/>
      <c r="GC105" s="171"/>
      <c r="GD105" s="171"/>
      <c r="GE105" s="171"/>
      <c r="GF105" s="171"/>
      <c r="GG105" s="171"/>
      <c r="GH105" s="171"/>
      <c r="GI105" s="171"/>
      <c r="GJ105" s="171"/>
      <c r="GK105" s="171"/>
      <c r="GL105" s="171"/>
      <c r="GM105" s="171"/>
      <c r="GN105" s="171"/>
      <c r="GO105" s="171"/>
      <c r="GP105" s="171"/>
      <c r="GQ105" s="171"/>
      <c r="GR105" s="171"/>
      <c r="GS105" s="171"/>
      <c r="GT105" s="171"/>
      <c r="GU105" s="171"/>
      <c r="GV105" s="171"/>
      <c r="GW105" s="171"/>
      <c r="GX105" s="171"/>
      <c r="GY105" s="171"/>
      <c r="GZ105" s="171"/>
      <c r="HA105" s="171"/>
      <c r="HB105" s="171"/>
      <c r="HC105" s="171"/>
      <c r="HD105" s="171"/>
      <c r="HE105" s="171"/>
      <c r="HF105" s="171"/>
      <c r="HG105" s="171"/>
      <c r="HH105" s="171"/>
      <c r="HI105" s="171"/>
      <c r="HJ105" s="171"/>
      <c r="HK105" s="171"/>
      <c r="HL105" s="171"/>
      <c r="HM105" s="171"/>
      <c r="HN105" s="171"/>
      <c r="HO105" s="171"/>
      <c r="HP105" s="171"/>
      <c r="HQ105" s="171"/>
      <c r="HR105" s="171"/>
      <c r="HS105" s="171"/>
      <c r="HT105" s="171"/>
      <c r="HU105" s="171"/>
      <c r="HV105" s="171"/>
      <c r="HW105" s="171"/>
      <c r="HX105" s="171"/>
      <c r="HY105" s="171"/>
      <c r="HZ105" s="171"/>
      <c r="IA105" s="171"/>
      <c r="IB105" s="171"/>
      <c r="IC105" s="171"/>
      <c r="ID105" s="171"/>
      <c r="IE105" s="171"/>
      <c r="IF105" s="171"/>
      <c r="IG105" s="171"/>
      <c r="IH105" s="171"/>
      <c r="II105" s="171"/>
      <c r="IJ105" s="171"/>
      <c r="IK105" s="171"/>
      <c r="IL105" s="171"/>
      <c r="IM105" s="171"/>
      <c r="IN105" s="171"/>
      <c r="IO105" s="171"/>
      <c r="IP105" s="171"/>
    </row>
    <row r="106" spans="1:250" s="123" customFormat="1" ht="16.5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1"/>
      <c r="EN106" s="171"/>
      <c r="EO106" s="171"/>
      <c r="EP106" s="171"/>
      <c r="EQ106" s="171"/>
      <c r="ER106" s="171"/>
      <c r="ES106" s="171"/>
      <c r="ET106" s="171"/>
      <c r="EU106" s="171"/>
      <c r="EV106" s="171"/>
      <c r="EW106" s="171"/>
      <c r="EX106" s="171"/>
      <c r="EY106" s="171"/>
      <c r="EZ106" s="171"/>
      <c r="FA106" s="171"/>
      <c r="FB106" s="171"/>
      <c r="FC106" s="171"/>
      <c r="FD106" s="171"/>
      <c r="FE106" s="171"/>
      <c r="FF106" s="171"/>
      <c r="FG106" s="171"/>
      <c r="FH106" s="171"/>
      <c r="FI106" s="171"/>
      <c r="FJ106" s="171"/>
      <c r="FK106" s="171"/>
      <c r="FL106" s="171"/>
      <c r="FM106" s="171"/>
      <c r="FN106" s="171"/>
      <c r="FO106" s="171"/>
      <c r="FP106" s="171"/>
      <c r="FQ106" s="171"/>
      <c r="FR106" s="171"/>
      <c r="FS106" s="171"/>
      <c r="FT106" s="171"/>
      <c r="FU106" s="171"/>
      <c r="FV106" s="171"/>
      <c r="FW106" s="171"/>
      <c r="FX106" s="171"/>
      <c r="FY106" s="171"/>
      <c r="FZ106" s="171"/>
      <c r="GA106" s="171"/>
      <c r="GB106" s="171"/>
      <c r="GC106" s="171"/>
      <c r="GD106" s="171"/>
      <c r="GE106" s="171"/>
      <c r="GF106" s="171"/>
      <c r="GG106" s="171"/>
      <c r="GH106" s="171"/>
      <c r="GI106" s="171"/>
      <c r="GJ106" s="171"/>
      <c r="GK106" s="171"/>
      <c r="GL106" s="171"/>
      <c r="GM106" s="171"/>
      <c r="GN106" s="171"/>
      <c r="GO106" s="171"/>
      <c r="GP106" s="171"/>
      <c r="GQ106" s="171"/>
      <c r="GR106" s="171"/>
      <c r="GS106" s="171"/>
      <c r="GT106" s="171"/>
      <c r="GU106" s="171"/>
      <c r="GV106" s="171"/>
      <c r="GW106" s="171"/>
      <c r="GX106" s="171"/>
      <c r="GY106" s="171"/>
      <c r="GZ106" s="171"/>
      <c r="HA106" s="171"/>
      <c r="HB106" s="171"/>
      <c r="HC106" s="171"/>
      <c r="HD106" s="171"/>
      <c r="HE106" s="171"/>
      <c r="HF106" s="171"/>
      <c r="HG106" s="171"/>
      <c r="HH106" s="171"/>
      <c r="HI106" s="171"/>
      <c r="HJ106" s="171"/>
      <c r="HK106" s="171"/>
      <c r="HL106" s="171"/>
      <c r="HM106" s="171"/>
      <c r="HN106" s="171"/>
      <c r="HO106" s="171"/>
      <c r="HP106" s="171"/>
      <c r="HQ106" s="171"/>
      <c r="HR106" s="171"/>
      <c r="HS106" s="171"/>
      <c r="HT106" s="171"/>
      <c r="HU106" s="171"/>
      <c r="HV106" s="171"/>
      <c r="HW106" s="171"/>
      <c r="HX106" s="171"/>
      <c r="HY106" s="171"/>
      <c r="HZ106" s="171"/>
      <c r="IA106" s="171"/>
      <c r="IB106" s="171"/>
      <c r="IC106" s="171"/>
      <c r="ID106" s="171"/>
      <c r="IE106" s="171"/>
      <c r="IF106" s="171"/>
      <c r="IG106" s="171"/>
      <c r="IH106" s="171"/>
      <c r="II106" s="171"/>
      <c r="IJ106" s="171"/>
      <c r="IK106" s="171"/>
      <c r="IL106" s="171"/>
      <c r="IM106" s="171"/>
      <c r="IN106" s="171"/>
      <c r="IO106" s="171"/>
      <c r="IP106" s="171"/>
    </row>
    <row r="107" spans="1:250" s="123" customFormat="1" ht="16.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  <c r="ES107" s="171"/>
      <c r="ET107" s="171"/>
      <c r="EU107" s="171"/>
      <c r="EV107" s="171"/>
      <c r="EW107" s="171"/>
      <c r="EX107" s="171"/>
      <c r="EY107" s="171"/>
      <c r="EZ107" s="171"/>
      <c r="FA107" s="171"/>
      <c r="FB107" s="171"/>
      <c r="FC107" s="171"/>
      <c r="FD107" s="171"/>
      <c r="FE107" s="171"/>
      <c r="FF107" s="171"/>
      <c r="FG107" s="171"/>
      <c r="FH107" s="171"/>
      <c r="FI107" s="171"/>
      <c r="FJ107" s="171"/>
      <c r="FK107" s="171"/>
      <c r="FL107" s="171"/>
      <c r="FM107" s="171"/>
      <c r="FN107" s="171"/>
      <c r="FO107" s="171"/>
      <c r="FP107" s="171"/>
      <c r="FQ107" s="171"/>
      <c r="FR107" s="171"/>
      <c r="FS107" s="171"/>
      <c r="FT107" s="171"/>
      <c r="FU107" s="171"/>
      <c r="FV107" s="171"/>
      <c r="FW107" s="171"/>
      <c r="FX107" s="171"/>
      <c r="FY107" s="171"/>
      <c r="FZ107" s="171"/>
      <c r="GA107" s="171"/>
      <c r="GB107" s="171"/>
      <c r="GC107" s="171"/>
      <c r="GD107" s="171"/>
      <c r="GE107" s="171"/>
      <c r="GF107" s="171"/>
      <c r="GG107" s="171"/>
      <c r="GH107" s="171"/>
      <c r="GI107" s="171"/>
      <c r="GJ107" s="171"/>
      <c r="GK107" s="171"/>
      <c r="GL107" s="171"/>
      <c r="GM107" s="171"/>
      <c r="GN107" s="171"/>
      <c r="GO107" s="171"/>
      <c r="GP107" s="171"/>
      <c r="GQ107" s="171"/>
      <c r="GR107" s="171"/>
      <c r="GS107" s="171"/>
      <c r="GT107" s="171"/>
      <c r="GU107" s="171"/>
      <c r="GV107" s="171"/>
      <c r="GW107" s="171"/>
      <c r="GX107" s="171"/>
      <c r="GY107" s="171"/>
      <c r="GZ107" s="171"/>
      <c r="HA107" s="171"/>
      <c r="HB107" s="171"/>
      <c r="HC107" s="171"/>
      <c r="HD107" s="171"/>
      <c r="HE107" s="171"/>
      <c r="HF107" s="171"/>
      <c r="HG107" s="171"/>
      <c r="HH107" s="171"/>
      <c r="HI107" s="171"/>
      <c r="HJ107" s="171"/>
      <c r="HK107" s="171"/>
      <c r="HL107" s="171"/>
      <c r="HM107" s="171"/>
      <c r="HN107" s="171"/>
      <c r="HO107" s="171"/>
      <c r="HP107" s="171"/>
      <c r="HQ107" s="171"/>
      <c r="HR107" s="171"/>
      <c r="HS107" s="171"/>
      <c r="HT107" s="171"/>
      <c r="HU107" s="171"/>
      <c r="HV107" s="171"/>
      <c r="HW107" s="171"/>
      <c r="HX107" s="171"/>
      <c r="HY107" s="171"/>
      <c r="HZ107" s="171"/>
      <c r="IA107" s="171"/>
      <c r="IB107" s="171"/>
      <c r="IC107" s="171"/>
      <c r="ID107" s="171"/>
      <c r="IE107" s="171"/>
      <c r="IF107" s="171"/>
      <c r="IG107" s="171"/>
      <c r="IH107" s="171"/>
      <c r="II107" s="171"/>
      <c r="IJ107" s="171"/>
      <c r="IK107" s="171"/>
      <c r="IL107" s="171"/>
      <c r="IM107" s="171"/>
      <c r="IN107" s="171"/>
      <c r="IO107" s="171"/>
      <c r="IP107" s="171"/>
    </row>
    <row r="108" spans="1:250" s="123" customFormat="1" ht="16.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1"/>
      <c r="EF108" s="171"/>
      <c r="EG108" s="171"/>
      <c r="EH108" s="171"/>
      <c r="EI108" s="171"/>
      <c r="EJ108" s="171"/>
      <c r="EK108" s="171"/>
      <c r="EL108" s="171"/>
      <c r="EM108" s="171"/>
      <c r="EN108" s="171"/>
      <c r="EO108" s="171"/>
      <c r="EP108" s="171"/>
      <c r="EQ108" s="171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  <c r="FQ108" s="171"/>
      <c r="FR108" s="171"/>
      <c r="FS108" s="171"/>
      <c r="FT108" s="171"/>
      <c r="FU108" s="171"/>
      <c r="FV108" s="171"/>
      <c r="FW108" s="171"/>
      <c r="FX108" s="171"/>
      <c r="FY108" s="171"/>
      <c r="FZ108" s="171"/>
      <c r="GA108" s="171"/>
      <c r="GB108" s="171"/>
      <c r="GC108" s="171"/>
      <c r="GD108" s="171"/>
      <c r="GE108" s="171"/>
      <c r="GF108" s="171"/>
      <c r="GG108" s="171"/>
      <c r="GH108" s="171"/>
      <c r="GI108" s="171"/>
      <c r="GJ108" s="171"/>
      <c r="GK108" s="171"/>
      <c r="GL108" s="171"/>
      <c r="GM108" s="171"/>
      <c r="GN108" s="171"/>
      <c r="GO108" s="171"/>
      <c r="GP108" s="171"/>
      <c r="GQ108" s="171"/>
      <c r="GR108" s="171"/>
      <c r="GS108" s="171"/>
      <c r="GT108" s="171"/>
      <c r="GU108" s="171"/>
      <c r="GV108" s="171"/>
      <c r="GW108" s="171"/>
      <c r="GX108" s="171"/>
      <c r="GY108" s="171"/>
      <c r="GZ108" s="171"/>
      <c r="HA108" s="171"/>
      <c r="HB108" s="171"/>
      <c r="HC108" s="171"/>
      <c r="HD108" s="171"/>
      <c r="HE108" s="171"/>
      <c r="HF108" s="171"/>
      <c r="HG108" s="171"/>
      <c r="HH108" s="171"/>
      <c r="HI108" s="171"/>
      <c r="HJ108" s="171"/>
      <c r="HK108" s="171"/>
      <c r="HL108" s="171"/>
      <c r="HM108" s="171"/>
      <c r="HN108" s="171"/>
      <c r="HO108" s="171"/>
      <c r="HP108" s="171"/>
      <c r="HQ108" s="171"/>
      <c r="HR108" s="171"/>
      <c r="HS108" s="171"/>
      <c r="HT108" s="171"/>
      <c r="HU108" s="171"/>
      <c r="HV108" s="171"/>
      <c r="HW108" s="171"/>
      <c r="HX108" s="171"/>
      <c r="HY108" s="171"/>
      <c r="HZ108" s="171"/>
      <c r="IA108" s="171"/>
      <c r="IB108" s="171"/>
      <c r="IC108" s="171"/>
      <c r="ID108" s="171"/>
      <c r="IE108" s="171"/>
      <c r="IF108" s="171"/>
      <c r="IG108" s="171"/>
      <c r="IH108" s="171"/>
      <c r="II108" s="171"/>
      <c r="IJ108" s="171"/>
      <c r="IK108" s="171"/>
      <c r="IL108" s="171"/>
      <c r="IM108" s="171"/>
      <c r="IN108" s="171"/>
      <c r="IO108" s="171"/>
      <c r="IP108" s="171"/>
    </row>
    <row r="109" spans="1:250" s="123" customFormat="1" ht="16.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71"/>
      <c r="FX109" s="171"/>
      <c r="FY109" s="171"/>
      <c r="FZ109" s="171"/>
      <c r="GA109" s="171"/>
      <c r="GB109" s="171"/>
      <c r="GC109" s="171"/>
      <c r="GD109" s="171"/>
      <c r="GE109" s="171"/>
      <c r="GF109" s="171"/>
      <c r="GG109" s="171"/>
      <c r="GH109" s="171"/>
      <c r="GI109" s="171"/>
      <c r="GJ109" s="171"/>
      <c r="GK109" s="171"/>
      <c r="GL109" s="171"/>
      <c r="GM109" s="171"/>
      <c r="GN109" s="171"/>
      <c r="GO109" s="171"/>
      <c r="GP109" s="171"/>
      <c r="GQ109" s="171"/>
      <c r="GR109" s="171"/>
      <c r="GS109" s="171"/>
      <c r="GT109" s="171"/>
      <c r="GU109" s="171"/>
      <c r="GV109" s="171"/>
      <c r="GW109" s="171"/>
      <c r="GX109" s="171"/>
      <c r="GY109" s="171"/>
      <c r="GZ109" s="171"/>
      <c r="HA109" s="171"/>
      <c r="HB109" s="171"/>
      <c r="HC109" s="171"/>
      <c r="HD109" s="171"/>
      <c r="HE109" s="171"/>
      <c r="HF109" s="171"/>
      <c r="HG109" s="171"/>
      <c r="HH109" s="171"/>
      <c r="HI109" s="171"/>
      <c r="HJ109" s="171"/>
      <c r="HK109" s="171"/>
      <c r="HL109" s="171"/>
      <c r="HM109" s="171"/>
      <c r="HN109" s="171"/>
      <c r="HO109" s="171"/>
      <c r="HP109" s="171"/>
      <c r="HQ109" s="171"/>
      <c r="HR109" s="171"/>
      <c r="HS109" s="171"/>
      <c r="HT109" s="171"/>
      <c r="HU109" s="171"/>
      <c r="HV109" s="171"/>
      <c r="HW109" s="171"/>
      <c r="HX109" s="171"/>
      <c r="HY109" s="171"/>
      <c r="HZ109" s="171"/>
      <c r="IA109" s="171"/>
      <c r="IB109" s="171"/>
      <c r="IC109" s="171"/>
      <c r="ID109" s="171"/>
      <c r="IE109" s="171"/>
      <c r="IF109" s="171"/>
      <c r="IG109" s="171"/>
      <c r="IH109" s="171"/>
      <c r="II109" s="171"/>
      <c r="IJ109" s="171"/>
      <c r="IK109" s="171"/>
      <c r="IL109" s="171"/>
      <c r="IM109" s="171"/>
      <c r="IN109" s="171"/>
      <c r="IO109" s="171"/>
      <c r="IP109" s="171"/>
    </row>
    <row r="110" spans="1:250" s="123" customFormat="1" ht="16.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171"/>
      <c r="GB110" s="171"/>
      <c r="GC110" s="171"/>
      <c r="GD110" s="171"/>
      <c r="GE110" s="171"/>
      <c r="GF110" s="171"/>
      <c r="GG110" s="171"/>
      <c r="GH110" s="171"/>
      <c r="GI110" s="171"/>
      <c r="GJ110" s="171"/>
      <c r="GK110" s="171"/>
      <c r="GL110" s="171"/>
      <c r="GM110" s="171"/>
      <c r="GN110" s="171"/>
      <c r="GO110" s="171"/>
      <c r="GP110" s="171"/>
      <c r="GQ110" s="171"/>
      <c r="GR110" s="171"/>
      <c r="GS110" s="171"/>
      <c r="GT110" s="171"/>
      <c r="GU110" s="171"/>
      <c r="GV110" s="171"/>
      <c r="GW110" s="171"/>
      <c r="GX110" s="171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  <c r="HJ110" s="171"/>
      <c r="HK110" s="171"/>
      <c r="HL110" s="171"/>
      <c r="HM110" s="171"/>
      <c r="HN110" s="171"/>
      <c r="HO110" s="171"/>
      <c r="HP110" s="171"/>
      <c r="HQ110" s="171"/>
      <c r="HR110" s="171"/>
      <c r="HS110" s="171"/>
      <c r="HT110" s="171"/>
      <c r="HU110" s="171"/>
      <c r="HV110" s="171"/>
      <c r="HW110" s="171"/>
      <c r="HX110" s="171"/>
      <c r="HY110" s="171"/>
      <c r="HZ110" s="171"/>
      <c r="IA110" s="171"/>
      <c r="IB110" s="171"/>
      <c r="IC110" s="171"/>
      <c r="ID110" s="171"/>
      <c r="IE110" s="171"/>
      <c r="IF110" s="171"/>
      <c r="IG110" s="171"/>
      <c r="IH110" s="171"/>
      <c r="II110" s="171"/>
      <c r="IJ110" s="171"/>
      <c r="IK110" s="171"/>
      <c r="IL110" s="171"/>
      <c r="IM110" s="171"/>
      <c r="IN110" s="171"/>
      <c r="IO110" s="171"/>
      <c r="IP110" s="171"/>
    </row>
    <row r="111" spans="1:250" s="123" customFormat="1" ht="16.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171"/>
      <c r="GG111" s="171"/>
      <c r="GH111" s="171"/>
      <c r="GI111" s="171"/>
      <c r="GJ111" s="171"/>
      <c r="GK111" s="171"/>
      <c r="GL111" s="171"/>
      <c r="GM111" s="171"/>
      <c r="GN111" s="171"/>
      <c r="GO111" s="171"/>
      <c r="GP111" s="171"/>
      <c r="GQ111" s="171"/>
      <c r="GR111" s="171"/>
      <c r="GS111" s="171"/>
      <c r="GT111" s="171"/>
      <c r="GU111" s="171"/>
      <c r="GV111" s="171"/>
      <c r="GW111" s="171"/>
      <c r="GX111" s="171"/>
      <c r="GY111" s="171"/>
      <c r="GZ111" s="171"/>
      <c r="HA111" s="171"/>
      <c r="HB111" s="171"/>
      <c r="HC111" s="171"/>
      <c r="HD111" s="171"/>
      <c r="HE111" s="171"/>
      <c r="HF111" s="171"/>
      <c r="HG111" s="171"/>
      <c r="HH111" s="171"/>
      <c r="HI111" s="171"/>
      <c r="HJ111" s="171"/>
      <c r="HK111" s="171"/>
      <c r="HL111" s="171"/>
      <c r="HM111" s="171"/>
      <c r="HN111" s="171"/>
      <c r="HO111" s="171"/>
      <c r="HP111" s="171"/>
      <c r="HQ111" s="171"/>
      <c r="HR111" s="171"/>
      <c r="HS111" s="171"/>
      <c r="HT111" s="171"/>
      <c r="HU111" s="171"/>
      <c r="HV111" s="171"/>
      <c r="HW111" s="171"/>
      <c r="HX111" s="171"/>
      <c r="HY111" s="171"/>
      <c r="HZ111" s="171"/>
      <c r="IA111" s="171"/>
      <c r="IB111" s="171"/>
      <c r="IC111" s="171"/>
      <c r="ID111" s="171"/>
      <c r="IE111" s="171"/>
      <c r="IF111" s="171"/>
      <c r="IG111" s="171"/>
      <c r="IH111" s="171"/>
      <c r="II111" s="171"/>
      <c r="IJ111" s="171"/>
      <c r="IK111" s="171"/>
      <c r="IL111" s="171"/>
      <c r="IM111" s="171"/>
      <c r="IN111" s="171"/>
      <c r="IO111" s="171"/>
      <c r="IP111" s="171"/>
    </row>
    <row r="112" spans="1:250" s="123" customFormat="1" ht="16.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1"/>
      <c r="FV112" s="171"/>
      <c r="FW112" s="171"/>
      <c r="FX112" s="171"/>
      <c r="FY112" s="171"/>
      <c r="FZ112" s="171"/>
      <c r="GA112" s="171"/>
      <c r="GB112" s="171"/>
      <c r="GC112" s="171"/>
      <c r="GD112" s="171"/>
      <c r="GE112" s="171"/>
      <c r="GF112" s="171"/>
      <c r="GG112" s="171"/>
      <c r="GH112" s="171"/>
      <c r="GI112" s="171"/>
      <c r="GJ112" s="171"/>
      <c r="GK112" s="171"/>
      <c r="GL112" s="171"/>
      <c r="GM112" s="171"/>
      <c r="GN112" s="171"/>
      <c r="GO112" s="171"/>
      <c r="GP112" s="171"/>
      <c r="GQ112" s="171"/>
      <c r="GR112" s="171"/>
      <c r="GS112" s="171"/>
      <c r="GT112" s="171"/>
      <c r="GU112" s="171"/>
      <c r="GV112" s="171"/>
      <c r="GW112" s="171"/>
      <c r="GX112" s="171"/>
      <c r="GY112" s="171"/>
      <c r="GZ112" s="171"/>
      <c r="HA112" s="171"/>
      <c r="HB112" s="171"/>
      <c r="HC112" s="171"/>
      <c r="HD112" s="171"/>
      <c r="HE112" s="171"/>
      <c r="HF112" s="171"/>
      <c r="HG112" s="171"/>
      <c r="HH112" s="171"/>
      <c r="HI112" s="171"/>
      <c r="HJ112" s="171"/>
      <c r="HK112" s="171"/>
      <c r="HL112" s="171"/>
      <c r="HM112" s="171"/>
      <c r="HN112" s="171"/>
      <c r="HO112" s="171"/>
      <c r="HP112" s="171"/>
      <c r="HQ112" s="171"/>
      <c r="HR112" s="171"/>
      <c r="HS112" s="171"/>
      <c r="HT112" s="171"/>
      <c r="HU112" s="171"/>
      <c r="HV112" s="171"/>
      <c r="HW112" s="171"/>
      <c r="HX112" s="171"/>
      <c r="HY112" s="171"/>
      <c r="HZ112" s="171"/>
      <c r="IA112" s="171"/>
      <c r="IB112" s="171"/>
      <c r="IC112" s="171"/>
      <c r="ID112" s="171"/>
      <c r="IE112" s="171"/>
      <c r="IF112" s="171"/>
      <c r="IG112" s="171"/>
      <c r="IH112" s="171"/>
      <c r="II112" s="171"/>
      <c r="IJ112" s="171"/>
      <c r="IK112" s="171"/>
      <c r="IL112" s="171"/>
      <c r="IM112" s="171"/>
      <c r="IN112" s="171"/>
      <c r="IO112" s="171"/>
      <c r="IP112" s="171"/>
    </row>
    <row r="113" spans="1:250" s="123" customFormat="1" ht="16.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1"/>
      <c r="FV113" s="171"/>
      <c r="FW113" s="171"/>
      <c r="FX113" s="171"/>
      <c r="FY113" s="171"/>
      <c r="FZ113" s="171"/>
      <c r="GA113" s="171"/>
      <c r="GB113" s="171"/>
      <c r="GC113" s="171"/>
      <c r="GD113" s="171"/>
      <c r="GE113" s="171"/>
      <c r="GF113" s="171"/>
      <c r="GG113" s="171"/>
      <c r="GH113" s="171"/>
      <c r="GI113" s="171"/>
      <c r="GJ113" s="171"/>
      <c r="GK113" s="171"/>
      <c r="GL113" s="171"/>
      <c r="GM113" s="171"/>
      <c r="GN113" s="171"/>
      <c r="GO113" s="171"/>
      <c r="GP113" s="171"/>
      <c r="GQ113" s="171"/>
      <c r="GR113" s="171"/>
      <c r="GS113" s="171"/>
      <c r="GT113" s="171"/>
      <c r="GU113" s="171"/>
      <c r="GV113" s="171"/>
      <c r="GW113" s="171"/>
      <c r="GX113" s="171"/>
      <c r="GY113" s="171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  <c r="HJ113" s="171"/>
      <c r="HK113" s="171"/>
      <c r="HL113" s="171"/>
      <c r="HM113" s="171"/>
      <c r="HN113" s="171"/>
      <c r="HO113" s="171"/>
      <c r="HP113" s="171"/>
      <c r="HQ113" s="171"/>
      <c r="HR113" s="171"/>
      <c r="HS113" s="171"/>
      <c r="HT113" s="171"/>
      <c r="HU113" s="171"/>
      <c r="HV113" s="171"/>
      <c r="HW113" s="171"/>
      <c r="HX113" s="171"/>
      <c r="HY113" s="171"/>
      <c r="HZ113" s="171"/>
      <c r="IA113" s="171"/>
      <c r="IB113" s="171"/>
      <c r="IC113" s="171"/>
      <c r="ID113" s="171"/>
      <c r="IE113" s="171"/>
      <c r="IF113" s="171"/>
      <c r="IG113" s="171"/>
      <c r="IH113" s="171"/>
      <c r="II113" s="171"/>
      <c r="IJ113" s="171"/>
      <c r="IK113" s="171"/>
      <c r="IL113" s="171"/>
      <c r="IM113" s="171"/>
      <c r="IN113" s="171"/>
      <c r="IO113" s="171"/>
      <c r="IP113" s="171"/>
    </row>
    <row r="114" spans="1:250" s="123" customFormat="1" ht="16.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  <c r="HJ114" s="171"/>
      <c r="HK114" s="171"/>
      <c r="HL114" s="171"/>
      <c r="HM114" s="171"/>
      <c r="HN114" s="171"/>
      <c r="HO114" s="171"/>
      <c r="HP114" s="171"/>
      <c r="HQ114" s="171"/>
      <c r="HR114" s="171"/>
      <c r="HS114" s="171"/>
      <c r="HT114" s="171"/>
      <c r="HU114" s="171"/>
      <c r="HV114" s="171"/>
      <c r="HW114" s="171"/>
      <c r="HX114" s="171"/>
      <c r="HY114" s="171"/>
      <c r="HZ114" s="171"/>
      <c r="IA114" s="171"/>
      <c r="IB114" s="171"/>
      <c r="IC114" s="171"/>
      <c r="ID114" s="171"/>
      <c r="IE114" s="171"/>
      <c r="IF114" s="171"/>
      <c r="IG114" s="171"/>
      <c r="IH114" s="171"/>
      <c r="II114" s="171"/>
      <c r="IJ114" s="171"/>
      <c r="IK114" s="171"/>
      <c r="IL114" s="171"/>
      <c r="IM114" s="171"/>
      <c r="IN114" s="171"/>
      <c r="IO114" s="171"/>
      <c r="IP114" s="171"/>
    </row>
    <row r="115" spans="1:250" s="123" customFormat="1" ht="16.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  <c r="HJ115" s="171"/>
      <c r="HK115" s="171"/>
      <c r="HL115" s="171"/>
      <c r="HM115" s="171"/>
      <c r="HN115" s="171"/>
      <c r="HO115" s="171"/>
      <c r="HP115" s="171"/>
      <c r="HQ115" s="171"/>
      <c r="HR115" s="171"/>
      <c r="HS115" s="171"/>
      <c r="HT115" s="171"/>
      <c r="HU115" s="171"/>
      <c r="HV115" s="171"/>
      <c r="HW115" s="171"/>
      <c r="HX115" s="171"/>
      <c r="HY115" s="171"/>
      <c r="HZ115" s="171"/>
      <c r="IA115" s="171"/>
      <c r="IB115" s="171"/>
      <c r="IC115" s="171"/>
      <c r="ID115" s="171"/>
      <c r="IE115" s="171"/>
      <c r="IF115" s="171"/>
      <c r="IG115" s="171"/>
      <c r="IH115" s="171"/>
      <c r="II115" s="171"/>
      <c r="IJ115" s="171"/>
      <c r="IK115" s="171"/>
      <c r="IL115" s="171"/>
      <c r="IM115" s="171"/>
      <c r="IN115" s="171"/>
      <c r="IO115" s="171"/>
      <c r="IP115" s="171"/>
    </row>
    <row r="116" spans="1:250" s="123" customFormat="1" ht="16.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  <c r="FU116" s="171"/>
      <c r="FV116" s="171"/>
      <c r="FW116" s="171"/>
      <c r="FX116" s="171"/>
      <c r="FY116" s="171"/>
      <c r="FZ116" s="171"/>
      <c r="GA116" s="171"/>
      <c r="GB116" s="171"/>
      <c r="GC116" s="171"/>
      <c r="GD116" s="171"/>
      <c r="GE116" s="171"/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  <c r="HJ116" s="171"/>
      <c r="HK116" s="171"/>
      <c r="HL116" s="171"/>
      <c r="HM116" s="171"/>
      <c r="HN116" s="171"/>
      <c r="HO116" s="171"/>
      <c r="HP116" s="171"/>
      <c r="HQ116" s="171"/>
      <c r="HR116" s="171"/>
      <c r="HS116" s="171"/>
      <c r="HT116" s="171"/>
      <c r="HU116" s="171"/>
      <c r="HV116" s="171"/>
      <c r="HW116" s="171"/>
      <c r="HX116" s="171"/>
      <c r="HY116" s="171"/>
      <c r="HZ116" s="171"/>
      <c r="IA116" s="171"/>
      <c r="IB116" s="171"/>
      <c r="IC116" s="171"/>
      <c r="ID116" s="171"/>
      <c r="IE116" s="171"/>
      <c r="IF116" s="171"/>
      <c r="IG116" s="171"/>
      <c r="IH116" s="171"/>
      <c r="II116" s="171"/>
      <c r="IJ116" s="171"/>
      <c r="IK116" s="171"/>
      <c r="IL116" s="171"/>
      <c r="IM116" s="171"/>
      <c r="IN116" s="171"/>
      <c r="IO116" s="171"/>
      <c r="IP116" s="171"/>
    </row>
    <row r="117" spans="1:250" s="123" customFormat="1" ht="16.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  <c r="IJ117" s="171"/>
      <c r="IK117" s="171"/>
      <c r="IL117" s="171"/>
      <c r="IM117" s="171"/>
      <c r="IN117" s="171"/>
      <c r="IO117" s="171"/>
      <c r="IP117" s="171"/>
    </row>
    <row r="118" spans="1:250" s="123" customFormat="1" ht="16.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71"/>
      <c r="FX118" s="171"/>
      <c r="FY118" s="171"/>
      <c r="FZ118" s="171"/>
      <c r="GA118" s="171"/>
      <c r="GB118" s="171"/>
      <c r="GC118" s="171"/>
      <c r="GD118" s="171"/>
      <c r="GE118" s="171"/>
      <c r="GF118" s="171"/>
      <c r="GG118" s="171"/>
      <c r="GH118" s="171"/>
      <c r="GI118" s="171"/>
      <c r="GJ118" s="171"/>
      <c r="GK118" s="171"/>
      <c r="GL118" s="171"/>
      <c r="GM118" s="171"/>
      <c r="GN118" s="171"/>
      <c r="GO118" s="171"/>
      <c r="GP118" s="171"/>
      <c r="GQ118" s="171"/>
      <c r="GR118" s="171"/>
      <c r="GS118" s="171"/>
      <c r="GT118" s="171"/>
      <c r="GU118" s="171"/>
      <c r="GV118" s="171"/>
      <c r="GW118" s="171"/>
      <c r="GX118" s="171"/>
      <c r="GY118" s="171"/>
      <c r="GZ118" s="171"/>
      <c r="HA118" s="171"/>
      <c r="HB118" s="171"/>
      <c r="HC118" s="171"/>
      <c r="HD118" s="171"/>
      <c r="HE118" s="171"/>
      <c r="HF118" s="171"/>
      <c r="HG118" s="171"/>
      <c r="HH118" s="171"/>
      <c r="HI118" s="171"/>
      <c r="HJ118" s="171"/>
      <c r="HK118" s="171"/>
      <c r="HL118" s="171"/>
      <c r="HM118" s="171"/>
      <c r="HN118" s="171"/>
      <c r="HO118" s="171"/>
      <c r="HP118" s="171"/>
      <c r="HQ118" s="171"/>
      <c r="HR118" s="171"/>
      <c r="HS118" s="171"/>
      <c r="HT118" s="171"/>
      <c r="HU118" s="171"/>
      <c r="HV118" s="171"/>
      <c r="HW118" s="171"/>
      <c r="HX118" s="171"/>
      <c r="HY118" s="171"/>
      <c r="HZ118" s="171"/>
      <c r="IA118" s="171"/>
      <c r="IB118" s="171"/>
      <c r="IC118" s="171"/>
      <c r="ID118" s="171"/>
      <c r="IE118" s="171"/>
      <c r="IF118" s="171"/>
      <c r="IG118" s="171"/>
      <c r="IH118" s="171"/>
      <c r="II118" s="171"/>
      <c r="IJ118" s="171"/>
      <c r="IK118" s="171"/>
      <c r="IL118" s="171"/>
      <c r="IM118" s="171"/>
      <c r="IN118" s="171"/>
      <c r="IO118" s="171"/>
      <c r="IP118" s="171"/>
    </row>
    <row r="119" spans="1:250" s="123" customFormat="1" ht="16.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  <c r="HO119" s="171"/>
      <c r="HP119" s="171"/>
      <c r="HQ119" s="171"/>
      <c r="HR119" s="171"/>
      <c r="HS119" s="171"/>
      <c r="HT119" s="171"/>
      <c r="HU119" s="171"/>
      <c r="HV119" s="171"/>
      <c r="HW119" s="171"/>
      <c r="HX119" s="171"/>
      <c r="HY119" s="171"/>
      <c r="HZ119" s="171"/>
      <c r="IA119" s="171"/>
      <c r="IB119" s="171"/>
      <c r="IC119" s="171"/>
      <c r="ID119" s="171"/>
      <c r="IE119" s="171"/>
      <c r="IF119" s="171"/>
      <c r="IG119" s="171"/>
      <c r="IH119" s="171"/>
      <c r="II119" s="171"/>
      <c r="IJ119" s="171"/>
      <c r="IK119" s="171"/>
      <c r="IL119" s="171"/>
      <c r="IM119" s="171"/>
      <c r="IN119" s="171"/>
      <c r="IO119" s="171"/>
      <c r="IP119" s="171"/>
    </row>
    <row r="120" spans="1:250" s="123" customFormat="1" ht="16.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  <c r="HO120" s="171"/>
      <c r="HP120" s="171"/>
      <c r="HQ120" s="171"/>
      <c r="HR120" s="171"/>
      <c r="HS120" s="171"/>
      <c r="HT120" s="171"/>
      <c r="HU120" s="171"/>
      <c r="HV120" s="171"/>
      <c r="HW120" s="171"/>
      <c r="HX120" s="171"/>
      <c r="HY120" s="171"/>
      <c r="HZ120" s="171"/>
      <c r="IA120" s="171"/>
      <c r="IB120" s="171"/>
      <c r="IC120" s="171"/>
      <c r="ID120" s="171"/>
      <c r="IE120" s="171"/>
      <c r="IF120" s="171"/>
      <c r="IG120" s="171"/>
      <c r="IH120" s="171"/>
      <c r="II120" s="171"/>
      <c r="IJ120" s="171"/>
      <c r="IK120" s="171"/>
      <c r="IL120" s="171"/>
      <c r="IM120" s="171"/>
      <c r="IN120" s="171"/>
      <c r="IO120" s="171"/>
      <c r="IP120" s="171"/>
    </row>
    <row r="121" spans="1:250" s="123" customFormat="1" ht="16.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171"/>
      <c r="HK121" s="171"/>
      <c r="HL121" s="171"/>
      <c r="HM121" s="171"/>
      <c r="HN121" s="171"/>
      <c r="HO121" s="171"/>
      <c r="HP121" s="171"/>
      <c r="HQ121" s="171"/>
      <c r="HR121" s="171"/>
      <c r="HS121" s="171"/>
      <c r="HT121" s="171"/>
      <c r="HU121" s="171"/>
      <c r="HV121" s="171"/>
      <c r="HW121" s="171"/>
      <c r="HX121" s="171"/>
      <c r="HY121" s="171"/>
      <c r="HZ121" s="171"/>
      <c r="IA121" s="171"/>
      <c r="IB121" s="171"/>
      <c r="IC121" s="171"/>
      <c r="ID121" s="171"/>
      <c r="IE121" s="171"/>
      <c r="IF121" s="171"/>
      <c r="IG121" s="171"/>
      <c r="IH121" s="171"/>
      <c r="II121" s="171"/>
      <c r="IJ121" s="171"/>
      <c r="IK121" s="171"/>
      <c r="IL121" s="171"/>
      <c r="IM121" s="171"/>
      <c r="IN121" s="171"/>
      <c r="IO121" s="171"/>
      <c r="IP121" s="171"/>
    </row>
    <row r="122" spans="1:250" s="123" customFormat="1" ht="16.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171"/>
      <c r="GB122" s="171"/>
      <c r="GC122" s="171"/>
      <c r="GD122" s="171"/>
      <c r="GE122" s="171"/>
      <c r="GF122" s="171"/>
      <c r="GG122" s="171"/>
      <c r="GH122" s="171"/>
      <c r="GI122" s="171"/>
      <c r="GJ122" s="171"/>
      <c r="GK122" s="171"/>
      <c r="GL122" s="171"/>
      <c r="GM122" s="171"/>
      <c r="GN122" s="171"/>
      <c r="GO122" s="171"/>
      <c r="GP122" s="171"/>
      <c r="GQ122" s="171"/>
      <c r="GR122" s="171"/>
      <c r="GS122" s="171"/>
      <c r="GT122" s="171"/>
      <c r="GU122" s="171"/>
      <c r="GV122" s="171"/>
      <c r="GW122" s="171"/>
      <c r="GX122" s="171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  <c r="HJ122" s="171"/>
      <c r="HK122" s="171"/>
      <c r="HL122" s="171"/>
      <c r="HM122" s="171"/>
      <c r="HN122" s="171"/>
      <c r="HO122" s="171"/>
      <c r="HP122" s="171"/>
      <c r="HQ122" s="171"/>
      <c r="HR122" s="171"/>
      <c r="HS122" s="171"/>
      <c r="HT122" s="171"/>
      <c r="HU122" s="171"/>
      <c r="HV122" s="171"/>
      <c r="HW122" s="171"/>
      <c r="HX122" s="171"/>
      <c r="HY122" s="171"/>
      <c r="HZ122" s="171"/>
      <c r="IA122" s="171"/>
      <c r="IB122" s="171"/>
      <c r="IC122" s="171"/>
      <c r="ID122" s="171"/>
      <c r="IE122" s="171"/>
      <c r="IF122" s="171"/>
      <c r="IG122" s="171"/>
      <c r="IH122" s="171"/>
      <c r="II122" s="171"/>
      <c r="IJ122" s="171"/>
      <c r="IK122" s="171"/>
      <c r="IL122" s="171"/>
      <c r="IM122" s="171"/>
      <c r="IN122" s="171"/>
      <c r="IO122" s="171"/>
      <c r="IP122" s="171"/>
    </row>
    <row r="123" spans="1:250" s="123" customFormat="1" ht="16.5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  <c r="HJ123" s="171"/>
      <c r="HK123" s="171"/>
      <c r="HL123" s="171"/>
      <c r="HM123" s="171"/>
      <c r="HN123" s="171"/>
      <c r="HO123" s="171"/>
      <c r="HP123" s="171"/>
      <c r="HQ123" s="171"/>
      <c r="HR123" s="171"/>
      <c r="HS123" s="171"/>
      <c r="HT123" s="171"/>
      <c r="HU123" s="171"/>
      <c r="HV123" s="171"/>
      <c r="HW123" s="171"/>
      <c r="HX123" s="171"/>
      <c r="HY123" s="171"/>
      <c r="HZ123" s="171"/>
      <c r="IA123" s="171"/>
      <c r="IB123" s="171"/>
      <c r="IC123" s="171"/>
      <c r="ID123" s="171"/>
      <c r="IE123" s="171"/>
      <c r="IF123" s="171"/>
      <c r="IG123" s="171"/>
      <c r="IH123" s="171"/>
      <c r="II123" s="171"/>
      <c r="IJ123" s="171"/>
      <c r="IK123" s="171"/>
      <c r="IL123" s="171"/>
      <c r="IM123" s="171"/>
      <c r="IN123" s="171"/>
      <c r="IO123" s="171"/>
      <c r="IP123" s="171"/>
    </row>
    <row r="124" spans="1:250" s="123" customFormat="1" ht="16.5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  <c r="HJ124" s="171"/>
      <c r="HK124" s="171"/>
      <c r="HL124" s="171"/>
      <c r="HM124" s="171"/>
      <c r="HN124" s="171"/>
      <c r="HO124" s="171"/>
      <c r="HP124" s="171"/>
      <c r="HQ124" s="171"/>
      <c r="HR124" s="171"/>
      <c r="HS124" s="171"/>
      <c r="HT124" s="171"/>
      <c r="HU124" s="171"/>
      <c r="HV124" s="171"/>
      <c r="HW124" s="171"/>
      <c r="HX124" s="171"/>
      <c r="HY124" s="171"/>
      <c r="HZ124" s="171"/>
      <c r="IA124" s="171"/>
      <c r="IB124" s="171"/>
      <c r="IC124" s="171"/>
      <c r="ID124" s="171"/>
      <c r="IE124" s="171"/>
      <c r="IF124" s="171"/>
      <c r="IG124" s="171"/>
      <c r="IH124" s="171"/>
      <c r="II124" s="171"/>
      <c r="IJ124" s="171"/>
      <c r="IK124" s="171"/>
      <c r="IL124" s="171"/>
      <c r="IM124" s="171"/>
      <c r="IN124" s="171"/>
      <c r="IO124" s="171"/>
      <c r="IP124" s="171"/>
    </row>
    <row r="125" spans="1:250" s="123" customFormat="1" ht="16.5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  <c r="IC125" s="171"/>
      <c r="ID125" s="171"/>
      <c r="IE125" s="171"/>
      <c r="IF125" s="171"/>
      <c r="IG125" s="171"/>
      <c r="IH125" s="171"/>
      <c r="II125" s="171"/>
      <c r="IJ125" s="171"/>
      <c r="IK125" s="171"/>
      <c r="IL125" s="171"/>
      <c r="IM125" s="171"/>
      <c r="IN125" s="171"/>
      <c r="IO125" s="171"/>
      <c r="IP125" s="171"/>
    </row>
    <row r="126" spans="1:250" s="123" customFormat="1" ht="16.5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1"/>
      <c r="FT126" s="171"/>
      <c r="FU126" s="171"/>
      <c r="FV126" s="171"/>
      <c r="FW126" s="171"/>
      <c r="FX126" s="171"/>
      <c r="FY126" s="171"/>
      <c r="FZ126" s="171"/>
      <c r="GA126" s="171"/>
      <c r="GB126" s="171"/>
      <c r="GC126" s="171"/>
      <c r="GD126" s="171"/>
      <c r="GE126" s="171"/>
      <c r="GF126" s="171"/>
      <c r="GG126" s="171"/>
      <c r="GH126" s="171"/>
      <c r="GI126" s="171"/>
      <c r="GJ126" s="171"/>
      <c r="GK126" s="171"/>
      <c r="GL126" s="171"/>
      <c r="GM126" s="171"/>
      <c r="GN126" s="171"/>
      <c r="GO126" s="171"/>
      <c r="GP126" s="171"/>
      <c r="GQ126" s="171"/>
      <c r="GR126" s="171"/>
      <c r="GS126" s="171"/>
      <c r="GT126" s="171"/>
      <c r="GU126" s="171"/>
      <c r="GV126" s="171"/>
      <c r="GW126" s="171"/>
      <c r="GX126" s="17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  <c r="HJ126" s="171"/>
      <c r="HK126" s="171"/>
      <c r="HL126" s="171"/>
      <c r="HM126" s="171"/>
      <c r="HN126" s="171"/>
      <c r="HO126" s="171"/>
      <c r="HP126" s="171"/>
      <c r="HQ126" s="171"/>
      <c r="HR126" s="171"/>
      <c r="HS126" s="171"/>
      <c r="HT126" s="171"/>
      <c r="HU126" s="171"/>
      <c r="HV126" s="171"/>
      <c r="HW126" s="171"/>
      <c r="HX126" s="171"/>
      <c r="HY126" s="171"/>
      <c r="HZ126" s="171"/>
      <c r="IA126" s="171"/>
      <c r="IB126" s="171"/>
      <c r="IC126" s="171"/>
      <c r="ID126" s="171"/>
      <c r="IE126" s="171"/>
      <c r="IF126" s="171"/>
      <c r="IG126" s="171"/>
      <c r="IH126" s="171"/>
      <c r="II126" s="171"/>
      <c r="IJ126" s="171"/>
      <c r="IK126" s="171"/>
      <c r="IL126" s="171"/>
      <c r="IM126" s="171"/>
      <c r="IN126" s="171"/>
      <c r="IO126" s="171"/>
      <c r="IP126" s="171"/>
    </row>
    <row r="127" spans="1:250" s="123" customFormat="1" ht="16.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171"/>
      <c r="GB127" s="171"/>
      <c r="GC127" s="171"/>
      <c r="GD127" s="171"/>
      <c r="GE127" s="171"/>
      <c r="GF127" s="171"/>
      <c r="GG127" s="171"/>
      <c r="GH127" s="171"/>
      <c r="GI127" s="171"/>
      <c r="GJ127" s="171"/>
      <c r="GK127" s="171"/>
      <c r="GL127" s="171"/>
      <c r="GM127" s="171"/>
      <c r="GN127" s="171"/>
      <c r="GO127" s="171"/>
      <c r="GP127" s="171"/>
      <c r="GQ127" s="171"/>
      <c r="GR127" s="171"/>
      <c r="GS127" s="171"/>
      <c r="GT127" s="171"/>
      <c r="GU127" s="171"/>
      <c r="GV127" s="171"/>
      <c r="GW127" s="171"/>
      <c r="GX127" s="17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171"/>
      <c r="HK127" s="171"/>
      <c r="HL127" s="171"/>
      <c r="HM127" s="171"/>
      <c r="HN127" s="171"/>
      <c r="HO127" s="171"/>
      <c r="HP127" s="171"/>
      <c r="HQ127" s="171"/>
      <c r="HR127" s="171"/>
      <c r="HS127" s="171"/>
      <c r="HT127" s="171"/>
      <c r="HU127" s="171"/>
      <c r="HV127" s="171"/>
      <c r="HW127" s="171"/>
      <c r="HX127" s="171"/>
      <c r="HY127" s="171"/>
      <c r="HZ127" s="171"/>
      <c r="IA127" s="171"/>
      <c r="IB127" s="171"/>
      <c r="IC127" s="171"/>
      <c r="ID127" s="171"/>
      <c r="IE127" s="171"/>
      <c r="IF127" s="171"/>
      <c r="IG127" s="171"/>
      <c r="IH127" s="171"/>
      <c r="II127" s="171"/>
      <c r="IJ127" s="171"/>
      <c r="IK127" s="171"/>
      <c r="IL127" s="171"/>
      <c r="IM127" s="171"/>
      <c r="IN127" s="171"/>
      <c r="IO127" s="171"/>
      <c r="IP127" s="171"/>
    </row>
    <row r="128" spans="1:250" s="123" customFormat="1" ht="16.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1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1"/>
      <c r="FT128" s="171"/>
      <c r="FU128" s="171"/>
      <c r="FV128" s="171"/>
      <c r="FW128" s="171"/>
      <c r="FX128" s="171"/>
      <c r="FY128" s="171"/>
      <c r="FZ128" s="171"/>
      <c r="GA128" s="171"/>
      <c r="GB128" s="171"/>
      <c r="GC128" s="171"/>
      <c r="GD128" s="171"/>
      <c r="GE128" s="171"/>
      <c r="GF128" s="171"/>
      <c r="GG128" s="171"/>
      <c r="GH128" s="171"/>
      <c r="GI128" s="171"/>
      <c r="GJ128" s="171"/>
      <c r="GK128" s="171"/>
      <c r="GL128" s="171"/>
      <c r="GM128" s="171"/>
      <c r="GN128" s="171"/>
      <c r="GO128" s="171"/>
      <c r="GP128" s="171"/>
      <c r="GQ128" s="171"/>
      <c r="GR128" s="171"/>
      <c r="GS128" s="171"/>
      <c r="GT128" s="171"/>
      <c r="GU128" s="171"/>
      <c r="GV128" s="171"/>
      <c r="GW128" s="171"/>
      <c r="GX128" s="171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  <c r="HJ128" s="171"/>
      <c r="HK128" s="171"/>
      <c r="HL128" s="171"/>
      <c r="HM128" s="171"/>
      <c r="HN128" s="171"/>
      <c r="HO128" s="171"/>
      <c r="HP128" s="171"/>
      <c r="HQ128" s="171"/>
      <c r="HR128" s="171"/>
      <c r="HS128" s="171"/>
      <c r="HT128" s="171"/>
      <c r="HU128" s="171"/>
      <c r="HV128" s="171"/>
      <c r="HW128" s="171"/>
      <c r="HX128" s="171"/>
      <c r="HY128" s="171"/>
      <c r="HZ128" s="171"/>
      <c r="IA128" s="171"/>
      <c r="IB128" s="171"/>
      <c r="IC128" s="171"/>
      <c r="ID128" s="171"/>
      <c r="IE128" s="171"/>
      <c r="IF128" s="171"/>
      <c r="IG128" s="171"/>
      <c r="IH128" s="171"/>
      <c r="II128" s="171"/>
      <c r="IJ128" s="171"/>
      <c r="IK128" s="171"/>
      <c r="IL128" s="171"/>
      <c r="IM128" s="171"/>
      <c r="IN128" s="171"/>
      <c r="IO128" s="171"/>
      <c r="IP128" s="171"/>
    </row>
    <row r="129" spans="1:250" s="123" customFormat="1" ht="16.5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1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1"/>
      <c r="FT129" s="171"/>
      <c r="FU129" s="171"/>
      <c r="FV129" s="171"/>
      <c r="FW129" s="171"/>
      <c r="FX129" s="171"/>
      <c r="FY129" s="171"/>
      <c r="FZ129" s="171"/>
      <c r="GA129" s="171"/>
      <c r="GB129" s="171"/>
      <c r="GC129" s="171"/>
      <c r="GD129" s="171"/>
      <c r="GE129" s="171"/>
      <c r="GF129" s="171"/>
      <c r="GG129" s="171"/>
      <c r="GH129" s="171"/>
      <c r="GI129" s="171"/>
      <c r="GJ129" s="171"/>
      <c r="GK129" s="171"/>
      <c r="GL129" s="171"/>
      <c r="GM129" s="171"/>
      <c r="GN129" s="171"/>
      <c r="GO129" s="171"/>
      <c r="GP129" s="171"/>
      <c r="GQ129" s="171"/>
      <c r="GR129" s="171"/>
      <c r="GS129" s="171"/>
      <c r="GT129" s="171"/>
      <c r="GU129" s="171"/>
      <c r="GV129" s="171"/>
      <c r="GW129" s="171"/>
      <c r="GX129" s="17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  <c r="HJ129" s="171"/>
      <c r="HK129" s="171"/>
      <c r="HL129" s="171"/>
      <c r="HM129" s="171"/>
      <c r="HN129" s="171"/>
      <c r="HO129" s="171"/>
      <c r="HP129" s="171"/>
      <c r="HQ129" s="171"/>
      <c r="HR129" s="171"/>
      <c r="HS129" s="171"/>
      <c r="HT129" s="171"/>
      <c r="HU129" s="171"/>
      <c r="HV129" s="171"/>
      <c r="HW129" s="171"/>
      <c r="HX129" s="171"/>
      <c r="HY129" s="171"/>
      <c r="HZ129" s="171"/>
      <c r="IA129" s="171"/>
      <c r="IB129" s="171"/>
      <c r="IC129" s="171"/>
      <c r="ID129" s="171"/>
      <c r="IE129" s="171"/>
      <c r="IF129" s="171"/>
      <c r="IG129" s="171"/>
      <c r="IH129" s="171"/>
      <c r="II129" s="171"/>
      <c r="IJ129" s="171"/>
      <c r="IK129" s="171"/>
      <c r="IL129" s="171"/>
      <c r="IM129" s="171"/>
      <c r="IN129" s="171"/>
      <c r="IO129" s="171"/>
      <c r="IP129" s="171"/>
    </row>
    <row r="130" spans="1:250" s="123" customFormat="1" ht="16.5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  <c r="IJ130" s="171"/>
      <c r="IK130" s="171"/>
      <c r="IL130" s="171"/>
      <c r="IM130" s="171"/>
      <c r="IN130" s="171"/>
      <c r="IO130" s="171"/>
      <c r="IP130" s="171"/>
    </row>
    <row r="131" spans="1:250" s="123" customFormat="1" ht="16.5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1"/>
      <c r="HM131" s="171"/>
      <c r="HN131" s="171"/>
      <c r="HO131" s="171"/>
      <c r="HP131" s="171"/>
      <c r="HQ131" s="171"/>
      <c r="HR131" s="171"/>
      <c r="HS131" s="171"/>
      <c r="HT131" s="171"/>
      <c r="HU131" s="171"/>
      <c r="HV131" s="171"/>
      <c r="HW131" s="171"/>
      <c r="HX131" s="171"/>
      <c r="HY131" s="171"/>
      <c r="HZ131" s="171"/>
      <c r="IA131" s="171"/>
      <c r="IB131" s="171"/>
      <c r="IC131" s="171"/>
      <c r="ID131" s="171"/>
      <c r="IE131" s="171"/>
      <c r="IF131" s="171"/>
      <c r="IG131" s="171"/>
      <c r="IH131" s="171"/>
      <c r="II131" s="171"/>
      <c r="IJ131" s="171"/>
      <c r="IK131" s="171"/>
      <c r="IL131" s="171"/>
      <c r="IM131" s="171"/>
      <c r="IN131" s="171"/>
      <c r="IO131" s="171"/>
      <c r="IP131" s="171"/>
    </row>
    <row r="132" spans="1:250" s="123" customFormat="1" ht="16.5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1"/>
      <c r="HM132" s="171"/>
      <c r="HN132" s="171"/>
      <c r="HO132" s="171"/>
      <c r="HP132" s="171"/>
      <c r="HQ132" s="171"/>
      <c r="HR132" s="171"/>
      <c r="HS132" s="171"/>
      <c r="HT132" s="171"/>
      <c r="HU132" s="171"/>
      <c r="HV132" s="171"/>
      <c r="HW132" s="171"/>
      <c r="HX132" s="171"/>
      <c r="HY132" s="171"/>
      <c r="HZ132" s="171"/>
      <c r="IA132" s="171"/>
      <c r="IB132" s="171"/>
      <c r="IC132" s="171"/>
      <c r="ID132" s="171"/>
      <c r="IE132" s="171"/>
      <c r="IF132" s="171"/>
      <c r="IG132" s="171"/>
      <c r="IH132" s="171"/>
      <c r="II132" s="171"/>
      <c r="IJ132" s="171"/>
      <c r="IK132" s="171"/>
      <c r="IL132" s="171"/>
      <c r="IM132" s="171"/>
      <c r="IN132" s="171"/>
      <c r="IO132" s="171"/>
      <c r="IP132" s="171"/>
    </row>
    <row r="133" spans="1:250" s="123" customFormat="1" ht="16.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  <c r="IC133" s="171"/>
      <c r="ID133" s="171"/>
      <c r="IE133" s="171"/>
      <c r="IF133" s="171"/>
      <c r="IG133" s="171"/>
      <c r="IH133" s="171"/>
      <c r="II133" s="171"/>
      <c r="IJ133" s="171"/>
      <c r="IK133" s="171"/>
      <c r="IL133" s="171"/>
      <c r="IM133" s="171"/>
      <c r="IN133" s="171"/>
      <c r="IO133" s="171"/>
      <c r="IP133" s="171"/>
    </row>
    <row r="134" spans="1:250" s="123" customFormat="1" ht="16.5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  <c r="IC134" s="171"/>
      <c r="ID134" s="171"/>
      <c r="IE134" s="171"/>
      <c r="IF134" s="171"/>
      <c r="IG134" s="171"/>
      <c r="IH134" s="171"/>
      <c r="II134" s="171"/>
      <c r="IJ134" s="171"/>
      <c r="IK134" s="171"/>
      <c r="IL134" s="171"/>
      <c r="IM134" s="171"/>
      <c r="IN134" s="171"/>
      <c r="IO134" s="171"/>
      <c r="IP134" s="171"/>
    </row>
    <row r="135" spans="1:250" s="123" customFormat="1" ht="16.5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1"/>
      <c r="HM135" s="171"/>
      <c r="HN135" s="171"/>
      <c r="HO135" s="171"/>
      <c r="HP135" s="171"/>
      <c r="HQ135" s="171"/>
      <c r="HR135" s="171"/>
      <c r="HS135" s="171"/>
      <c r="HT135" s="171"/>
      <c r="HU135" s="171"/>
      <c r="HV135" s="171"/>
      <c r="HW135" s="171"/>
      <c r="HX135" s="171"/>
      <c r="HY135" s="171"/>
      <c r="HZ135" s="171"/>
      <c r="IA135" s="171"/>
      <c r="IB135" s="171"/>
      <c r="IC135" s="171"/>
      <c r="ID135" s="171"/>
      <c r="IE135" s="171"/>
      <c r="IF135" s="171"/>
      <c r="IG135" s="171"/>
      <c r="IH135" s="171"/>
      <c r="II135" s="171"/>
      <c r="IJ135" s="171"/>
      <c r="IK135" s="171"/>
      <c r="IL135" s="171"/>
      <c r="IM135" s="171"/>
      <c r="IN135" s="171"/>
      <c r="IO135" s="171"/>
      <c r="IP135" s="171"/>
    </row>
    <row r="136" spans="1:250" s="123" customFormat="1" ht="16.5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  <c r="IC136" s="171"/>
      <c r="ID136" s="171"/>
      <c r="IE136" s="171"/>
      <c r="IF136" s="171"/>
      <c r="IG136" s="171"/>
      <c r="IH136" s="171"/>
      <c r="II136" s="171"/>
      <c r="IJ136" s="171"/>
      <c r="IK136" s="171"/>
      <c r="IL136" s="171"/>
      <c r="IM136" s="171"/>
      <c r="IN136" s="171"/>
      <c r="IO136" s="171"/>
      <c r="IP136" s="171"/>
    </row>
    <row r="137" spans="1:250" s="123" customFormat="1" ht="16.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1"/>
      <c r="FT137" s="171"/>
      <c r="FU137" s="171"/>
      <c r="FV137" s="171"/>
      <c r="FW137" s="171"/>
      <c r="FX137" s="171"/>
      <c r="FY137" s="171"/>
      <c r="FZ137" s="171"/>
      <c r="GA137" s="171"/>
      <c r="GB137" s="171"/>
      <c r="GC137" s="171"/>
      <c r="GD137" s="171"/>
      <c r="GE137" s="171"/>
      <c r="GF137" s="171"/>
      <c r="GG137" s="171"/>
      <c r="GH137" s="171"/>
      <c r="GI137" s="171"/>
      <c r="GJ137" s="171"/>
      <c r="GK137" s="171"/>
      <c r="GL137" s="171"/>
      <c r="GM137" s="171"/>
      <c r="GN137" s="171"/>
      <c r="GO137" s="171"/>
      <c r="GP137" s="171"/>
      <c r="GQ137" s="171"/>
      <c r="GR137" s="171"/>
      <c r="GS137" s="171"/>
      <c r="GT137" s="171"/>
      <c r="GU137" s="171"/>
      <c r="GV137" s="171"/>
      <c r="GW137" s="171"/>
      <c r="GX137" s="171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  <c r="HJ137" s="171"/>
      <c r="HK137" s="171"/>
      <c r="HL137" s="171"/>
      <c r="HM137" s="171"/>
      <c r="HN137" s="171"/>
      <c r="HO137" s="171"/>
      <c r="HP137" s="171"/>
      <c r="HQ137" s="171"/>
      <c r="HR137" s="171"/>
      <c r="HS137" s="171"/>
      <c r="HT137" s="171"/>
      <c r="HU137" s="171"/>
      <c r="HV137" s="171"/>
      <c r="HW137" s="171"/>
      <c r="HX137" s="171"/>
      <c r="HY137" s="171"/>
      <c r="HZ137" s="171"/>
      <c r="IA137" s="171"/>
      <c r="IB137" s="171"/>
      <c r="IC137" s="171"/>
      <c r="ID137" s="171"/>
      <c r="IE137" s="171"/>
      <c r="IF137" s="171"/>
      <c r="IG137" s="171"/>
      <c r="IH137" s="171"/>
      <c r="II137" s="171"/>
      <c r="IJ137" s="171"/>
      <c r="IK137" s="171"/>
      <c r="IL137" s="171"/>
      <c r="IM137" s="171"/>
      <c r="IN137" s="171"/>
      <c r="IO137" s="171"/>
      <c r="IP137" s="171"/>
    </row>
    <row r="138" spans="1:250" s="123" customFormat="1" ht="16.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171"/>
      <c r="GB138" s="171"/>
      <c r="GC138" s="171"/>
      <c r="GD138" s="171"/>
      <c r="GE138" s="171"/>
      <c r="GF138" s="171"/>
      <c r="GG138" s="171"/>
      <c r="GH138" s="171"/>
      <c r="GI138" s="171"/>
      <c r="GJ138" s="171"/>
      <c r="GK138" s="171"/>
      <c r="GL138" s="171"/>
      <c r="GM138" s="171"/>
      <c r="GN138" s="171"/>
      <c r="GO138" s="171"/>
      <c r="GP138" s="171"/>
      <c r="GQ138" s="171"/>
      <c r="GR138" s="171"/>
      <c r="GS138" s="171"/>
      <c r="GT138" s="171"/>
      <c r="GU138" s="171"/>
      <c r="GV138" s="171"/>
      <c r="GW138" s="171"/>
      <c r="GX138" s="17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171"/>
      <c r="HK138" s="171"/>
      <c r="HL138" s="171"/>
      <c r="HM138" s="171"/>
      <c r="HN138" s="171"/>
      <c r="HO138" s="171"/>
      <c r="HP138" s="171"/>
      <c r="HQ138" s="171"/>
      <c r="HR138" s="171"/>
      <c r="HS138" s="171"/>
      <c r="HT138" s="171"/>
      <c r="HU138" s="171"/>
      <c r="HV138" s="171"/>
      <c r="HW138" s="171"/>
      <c r="HX138" s="171"/>
      <c r="HY138" s="171"/>
      <c r="HZ138" s="171"/>
      <c r="IA138" s="171"/>
      <c r="IB138" s="171"/>
      <c r="IC138" s="171"/>
      <c r="ID138" s="171"/>
      <c r="IE138" s="171"/>
      <c r="IF138" s="171"/>
      <c r="IG138" s="171"/>
      <c r="IH138" s="171"/>
      <c r="II138" s="171"/>
      <c r="IJ138" s="171"/>
      <c r="IK138" s="171"/>
      <c r="IL138" s="171"/>
      <c r="IM138" s="171"/>
      <c r="IN138" s="171"/>
      <c r="IO138" s="171"/>
      <c r="IP138" s="171"/>
    </row>
    <row r="139" spans="1:250" s="123" customFormat="1" ht="16.5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  <c r="IC139" s="171"/>
      <c r="ID139" s="171"/>
      <c r="IE139" s="171"/>
      <c r="IF139" s="171"/>
      <c r="IG139" s="171"/>
      <c r="IH139" s="171"/>
      <c r="II139" s="171"/>
      <c r="IJ139" s="171"/>
      <c r="IK139" s="171"/>
      <c r="IL139" s="171"/>
      <c r="IM139" s="171"/>
      <c r="IN139" s="171"/>
      <c r="IO139" s="171"/>
      <c r="IP139" s="171"/>
    </row>
  </sheetData>
  <sheetProtection/>
  <mergeCells count="3">
    <mergeCell ref="A2:B2"/>
    <mergeCell ref="A3:D3"/>
    <mergeCell ref="A4:D4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  <colBreaks count="1" manualBreakCount="1">
    <brk id="4" max="3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"/>
  <sheetViews>
    <sheetView view="pageBreakPreview" zoomScale="115" zoomScaleSheetLayoutView="115" zoomScalePageLayoutView="0" workbookViewId="0" topLeftCell="A19">
      <selection activeCell="C26" sqref="C26"/>
    </sheetView>
  </sheetViews>
  <sheetFormatPr defaultColWidth="9.140625" defaultRowHeight="12.75"/>
  <cols>
    <col min="1" max="1" width="3.57421875" style="135" customWidth="1"/>
    <col min="2" max="2" width="50.0039062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">
        <v>73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70</v>
      </c>
      <c r="C3" s="200"/>
      <c r="D3" s="200"/>
      <c r="E3" s="200"/>
      <c r="F3" s="200"/>
    </row>
    <row r="4" spans="1:6" s="118" customFormat="1" ht="17.25">
      <c r="A4" s="200" t="s">
        <v>74</v>
      </c>
      <c r="B4" s="200"/>
      <c r="C4" s="200"/>
      <c r="D4" s="200"/>
      <c r="E4" s="200"/>
      <c r="F4" s="200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="128" customFormat="1" ht="16.5">
      <c r="B8" s="129" t="s">
        <v>57</v>
      </c>
    </row>
    <row r="9" spans="1:7" s="175" customFormat="1" ht="28.5">
      <c r="A9" s="77">
        <v>1</v>
      </c>
      <c r="B9" s="78" t="s">
        <v>75</v>
      </c>
      <c r="C9" s="79" t="s">
        <v>9</v>
      </c>
      <c r="D9" s="80">
        <v>74.72</v>
      </c>
      <c r="E9" s="79"/>
      <c r="F9" s="81"/>
      <c r="G9" s="175">
        <v>1</v>
      </c>
    </row>
    <row r="10" spans="1:7" s="75" customFormat="1" ht="28.5">
      <c r="A10" s="70">
        <v>2</v>
      </c>
      <c r="B10" s="71" t="s">
        <v>187</v>
      </c>
      <c r="C10" s="72" t="s">
        <v>9</v>
      </c>
      <c r="D10" s="76">
        <v>151.7</v>
      </c>
      <c r="E10" s="72"/>
      <c r="F10" s="73"/>
      <c r="G10" s="74"/>
    </row>
    <row r="11" spans="1:7" s="75" customFormat="1" ht="14.25">
      <c r="A11" s="70">
        <v>3</v>
      </c>
      <c r="B11" s="71" t="s">
        <v>58</v>
      </c>
      <c r="C11" s="72" t="s">
        <v>9</v>
      </c>
      <c r="D11" s="76">
        <v>25</v>
      </c>
      <c r="E11" s="72"/>
      <c r="F11" s="73"/>
      <c r="G11" s="74"/>
    </row>
    <row r="12" spans="1:7" s="75" customFormat="1" ht="14.25">
      <c r="A12" s="70">
        <v>4</v>
      </c>
      <c r="B12" s="71" t="s">
        <v>76</v>
      </c>
      <c r="C12" s="72" t="s">
        <v>9</v>
      </c>
      <c r="D12" s="76">
        <v>25</v>
      </c>
      <c r="E12" s="72"/>
      <c r="F12" s="73"/>
      <c r="G12" s="74"/>
    </row>
    <row r="13" spans="1:7" s="75" customFormat="1" ht="28.5">
      <c r="A13" s="70">
        <v>5</v>
      </c>
      <c r="B13" s="71" t="s">
        <v>77</v>
      </c>
      <c r="C13" s="72" t="s">
        <v>6</v>
      </c>
      <c r="D13" s="92">
        <f>D11*1.85+25*2.2</f>
        <v>101.25</v>
      </c>
      <c r="E13" s="72"/>
      <c r="F13" s="73"/>
      <c r="G13" s="74"/>
    </row>
    <row r="14" spans="1:7" s="75" customFormat="1" ht="14.25">
      <c r="A14" s="70">
        <v>6</v>
      </c>
      <c r="B14" s="71" t="s">
        <v>60</v>
      </c>
      <c r="C14" s="72" t="s">
        <v>9</v>
      </c>
      <c r="D14" s="76">
        <v>93</v>
      </c>
      <c r="E14" s="72"/>
      <c r="F14" s="73"/>
      <c r="G14" s="74"/>
    </row>
    <row r="15" spans="1:7" s="75" customFormat="1" ht="14.25">
      <c r="A15" s="70">
        <v>7</v>
      </c>
      <c r="B15" s="71" t="s">
        <v>59</v>
      </c>
      <c r="C15" s="72" t="s">
        <v>6</v>
      </c>
      <c r="D15" s="76">
        <f>D10*1.85+D13</f>
        <v>381.895</v>
      </c>
      <c r="E15" s="72"/>
      <c r="F15" s="73"/>
      <c r="G15" s="74"/>
    </row>
    <row r="16" spans="1:7" s="75" customFormat="1" ht="28.5">
      <c r="A16" s="70">
        <v>8</v>
      </c>
      <c r="B16" s="71" t="s">
        <v>61</v>
      </c>
      <c r="C16" s="72" t="s">
        <v>9</v>
      </c>
      <c r="D16" s="76">
        <v>104.22</v>
      </c>
      <c r="E16" s="72"/>
      <c r="F16" s="73"/>
      <c r="G16" s="74"/>
    </row>
    <row r="17" spans="1:8" s="117" customFormat="1" ht="14.25">
      <c r="A17" s="77">
        <v>9</v>
      </c>
      <c r="B17" s="71" t="s">
        <v>78</v>
      </c>
      <c r="C17" s="77" t="s">
        <v>9</v>
      </c>
      <c r="D17" s="131">
        <v>34.4</v>
      </c>
      <c r="E17" s="91"/>
      <c r="F17" s="122"/>
      <c r="G17" s="140"/>
      <c r="H17" s="95"/>
    </row>
    <row r="18" spans="1:7" s="75" customFormat="1" ht="28.5">
      <c r="A18" s="70">
        <v>10</v>
      </c>
      <c r="B18" s="71" t="s">
        <v>79</v>
      </c>
      <c r="C18" s="72" t="s">
        <v>44</v>
      </c>
      <c r="D18" s="92">
        <v>25</v>
      </c>
      <c r="E18" s="72"/>
      <c r="F18" s="73"/>
      <c r="G18" s="74"/>
    </row>
    <row r="19" spans="1:7" s="75" customFormat="1" ht="28.5">
      <c r="A19" s="70">
        <v>11</v>
      </c>
      <c r="B19" s="71" t="s">
        <v>80</v>
      </c>
      <c r="C19" s="72" t="s">
        <v>44</v>
      </c>
      <c r="D19" s="92">
        <f>D18</f>
        <v>25</v>
      </c>
      <c r="E19" s="72"/>
      <c r="F19" s="73"/>
      <c r="G19" s="74"/>
    </row>
    <row r="20" spans="1:7" s="75" customFormat="1" ht="28.5">
      <c r="A20" s="70">
        <v>12</v>
      </c>
      <c r="B20" s="176" t="s">
        <v>189</v>
      </c>
      <c r="C20" s="72" t="s">
        <v>7</v>
      </c>
      <c r="D20" s="76">
        <v>190</v>
      </c>
      <c r="E20" s="72"/>
      <c r="F20" s="138"/>
      <c r="G20" s="74"/>
    </row>
    <row r="21" spans="1:7" s="75" customFormat="1" ht="28.5">
      <c r="A21" s="70">
        <v>13</v>
      </c>
      <c r="B21" s="71" t="s">
        <v>188</v>
      </c>
      <c r="C21" s="72" t="s">
        <v>7</v>
      </c>
      <c r="D21" s="76">
        <v>10</v>
      </c>
      <c r="E21" s="72"/>
      <c r="F21" s="73"/>
      <c r="G21" s="74"/>
    </row>
    <row r="22" spans="1:6" s="74" customFormat="1" ht="14.25">
      <c r="A22" s="77">
        <v>14</v>
      </c>
      <c r="B22" s="89" t="s">
        <v>81</v>
      </c>
      <c r="C22" s="79" t="s">
        <v>82</v>
      </c>
      <c r="D22" s="80">
        <v>3</v>
      </c>
      <c r="E22" s="91"/>
      <c r="F22" s="81"/>
    </row>
    <row r="23" spans="1:6" s="74" customFormat="1" ht="14.25">
      <c r="A23" s="77">
        <v>15</v>
      </c>
      <c r="B23" s="89" t="s">
        <v>83</v>
      </c>
      <c r="C23" s="79" t="s">
        <v>10</v>
      </c>
      <c r="D23" s="90">
        <v>1</v>
      </c>
      <c r="E23" s="91"/>
      <c r="F23" s="81"/>
    </row>
    <row r="24" spans="1:6" s="74" customFormat="1" ht="14.25">
      <c r="A24" s="77">
        <v>16</v>
      </c>
      <c r="B24" s="89" t="s">
        <v>84</v>
      </c>
      <c r="C24" s="79" t="s">
        <v>10</v>
      </c>
      <c r="D24" s="90">
        <v>2</v>
      </c>
      <c r="E24" s="91"/>
      <c r="F24" s="81"/>
    </row>
    <row r="25" spans="1:9" s="74" customFormat="1" ht="28.5">
      <c r="A25" s="77">
        <v>17</v>
      </c>
      <c r="B25" s="89" t="s">
        <v>85</v>
      </c>
      <c r="C25" s="79" t="s">
        <v>10</v>
      </c>
      <c r="D25" s="80">
        <v>1</v>
      </c>
      <c r="E25" s="91"/>
      <c r="F25" s="81"/>
      <c r="G25" s="136"/>
      <c r="H25" s="137"/>
      <c r="I25" s="95"/>
    </row>
    <row r="26" spans="1:6" s="74" customFormat="1" ht="14.25">
      <c r="A26" s="77">
        <v>18</v>
      </c>
      <c r="B26" s="89" t="s">
        <v>87</v>
      </c>
      <c r="C26" s="79" t="s">
        <v>86</v>
      </c>
      <c r="D26" s="80">
        <v>2</v>
      </c>
      <c r="E26" s="91"/>
      <c r="F26" s="81"/>
    </row>
    <row r="27" spans="1:8" s="74" customFormat="1" ht="14.25">
      <c r="A27" s="77">
        <v>19</v>
      </c>
      <c r="B27" s="89" t="s">
        <v>190</v>
      </c>
      <c r="C27" s="79" t="s">
        <v>10</v>
      </c>
      <c r="D27" s="80">
        <v>2</v>
      </c>
      <c r="E27" s="91"/>
      <c r="F27" s="81"/>
      <c r="G27" s="95"/>
      <c r="H27" s="95"/>
    </row>
    <row r="28" spans="1:7" s="75" customFormat="1" ht="14.25">
      <c r="A28" s="70">
        <v>20</v>
      </c>
      <c r="B28" s="71" t="s">
        <v>131</v>
      </c>
      <c r="C28" s="72" t="s">
        <v>10</v>
      </c>
      <c r="D28" s="76">
        <v>1</v>
      </c>
      <c r="E28" s="72"/>
      <c r="F28" s="73"/>
      <c r="G28" s="74"/>
    </row>
    <row r="29" spans="1:8" s="74" customFormat="1" ht="14.25">
      <c r="A29" s="77">
        <v>21</v>
      </c>
      <c r="B29" s="89" t="s">
        <v>89</v>
      </c>
      <c r="C29" s="79" t="s">
        <v>10</v>
      </c>
      <c r="D29" s="80">
        <v>1</v>
      </c>
      <c r="E29" s="91"/>
      <c r="F29" s="81"/>
      <c r="G29" s="95"/>
      <c r="H29" s="95"/>
    </row>
    <row r="30" spans="1:6" s="132" customFormat="1" ht="16.5">
      <c r="A30" s="106"/>
      <c r="B30" s="78" t="s">
        <v>5</v>
      </c>
      <c r="C30" s="77"/>
      <c r="D30" s="134"/>
      <c r="E30" s="77"/>
      <c r="F30" s="80"/>
    </row>
    <row r="31" spans="1:6" s="133" customFormat="1" ht="16.5">
      <c r="A31" s="59"/>
      <c r="B31" s="57" t="s">
        <v>33</v>
      </c>
      <c r="C31" s="49" t="s">
        <v>185</v>
      </c>
      <c r="D31" s="49"/>
      <c r="E31" s="49"/>
      <c r="F31" s="49"/>
    </row>
    <row r="32" spans="1:6" s="132" customFormat="1" ht="16.5">
      <c r="A32" s="106"/>
      <c r="B32" s="78" t="s">
        <v>5</v>
      </c>
      <c r="C32" s="77"/>
      <c r="D32" s="134"/>
      <c r="E32" s="77"/>
      <c r="F32" s="101"/>
    </row>
    <row r="33" spans="1:6" s="133" customFormat="1" ht="16.5">
      <c r="A33" s="59"/>
      <c r="B33" s="57" t="s">
        <v>8</v>
      </c>
      <c r="C33" s="49" t="s">
        <v>185</v>
      </c>
      <c r="D33" s="55"/>
      <c r="E33" s="49"/>
      <c r="F33" s="63"/>
    </row>
    <row r="34" spans="1:6" s="132" customFormat="1" ht="16.5">
      <c r="A34" s="106"/>
      <c r="B34" s="78" t="s">
        <v>49</v>
      </c>
      <c r="C34" s="77"/>
      <c r="D34" s="134"/>
      <c r="E34" s="77"/>
      <c r="F34" s="80"/>
    </row>
  </sheetData>
  <sheetProtection/>
  <autoFilter ref="A1:A34"/>
  <mergeCells count="8">
    <mergeCell ref="C5:C6"/>
    <mergeCell ref="D5:D6"/>
    <mergeCell ref="E5:F5"/>
    <mergeCell ref="B1:F2"/>
    <mergeCell ref="B3:F3"/>
    <mergeCell ref="A4:F4"/>
    <mergeCell ref="A5:A6"/>
    <mergeCell ref="B5:B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view="pageBreakPreview" zoomScale="115" zoomScaleSheetLayoutView="115" zoomScalePageLayoutView="0" workbookViewId="0" topLeftCell="A1">
      <selection activeCell="C26" sqref="C26"/>
    </sheetView>
  </sheetViews>
  <sheetFormatPr defaultColWidth="9.140625" defaultRowHeight="12.75"/>
  <cols>
    <col min="1" max="1" width="3.57421875" style="135" customWidth="1"/>
    <col min="2" max="2" width="48.710937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tr">
        <f>B!A3</f>
        <v>axalcixe wyalmomarageba 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196</v>
      </c>
      <c r="C3" s="200"/>
      <c r="D3" s="200"/>
      <c r="E3" s="200"/>
      <c r="F3" s="200"/>
    </row>
    <row r="4" spans="1:6" s="118" customFormat="1" ht="17.25">
      <c r="A4" s="64"/>
      <c r="B4" s="201" t="str">
        <f>B!C10</f>
        <v>eleqtro nawili</v>
      </c>
      <c r="C4" s="201"/>
      <c r="D4" s="201"/>
      <c r="E4" s="201"/>
      <c r="F4" s="201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pans="1:6" s="117" customFormat="1" ht="28.5">
      <c r="A8" s="79">
        <v>1</v>
      </c>
      <c r="B8" s="78" t="s">
        <v>38</v>
      </c>
      <c r="C8" s="77" t="s">
        <v>32</v>
      </c>
      <c r="D8" s="77">
        <v>1</v>
      </c>
      <c r="E8" s="79"/>
      <c r="F8" s="122"/>
    </row>
    <row r="9" spans="1:6" s="116" customFormat="1" ht="14.25">
      <c r="A9" s="112">
        <v>2</v>
      </c>
      <c r="B9" s="113" t="s">
        <v>156</v>
      </c>
      <c r="C9" s="114" t="s">
        <v>10</v>
      </c>
      <c r="D9" s="114">
        <v>1</v>
      </c>
      <c r="E9" s="112"/>
      <c r="F9" s="115"/>
    </row>
    <row r="10" spans="1:6" s="116" customFormat="1" ht="14.25">
      <c r="A10" s="112">
        <v>3</v>
      </c>
      <c r="B10" s="113" t="s">
        <v>39</v>
      </c>
      <c r="C10" s="114" t="s">
        <v>10</v>
      </c>
      <c r="D10" s="114">
        <v>2</v>
      </c>
      <c r="E10" s="112"/>
      <c r="F10" s="115"/>
    </row>
    <row r="11" spans="1:6" s="116" customFormat="1" ht="14.25">
      <c r="A11" s="112">
        <v>4</v>
      </c>
      <c r="B11" s="113" t="s">
        <v>157</v>
      </c>
      <c r="C11" s="114" t="s">
        <v>10</v>
      </c>
      <c r="D11" s="114">
        <v>2</v>
      </c>
      <c r="E11" s="112"/>
      <c r="F11" s="115"/>
    </row>
    <row r="12" spans="1:6" s="116" customFormat="1" ht="14.25">
      <c r="A12" s="112">
        <v>5</v>
      </c>
      <c r="B12" s="113" t="s">
        <v>158</v>
      </c>
      <c r="C12" s="77" t="s">
        <v>7</v>
      </c>
      <c r="D12" s="114">
        <v>35</v>
      </c>
      <c r="E12" s="112"/>
      <c r="F12" s="115"/>
    </row>
    <row r="13" spans="1:6" s="116" customFormat="1" ht="28.5">
      <c r="A13" s="112">
        <v>6</v>
      </c>
      <c r="B13" s="113" t="s">
        <v>36</v>
      </c>
      <c r="C13" s="77" t="s">
        <v>7</v>
      </c>
      <c r="D13" s="114">
        <v>40</v>
      </c>
      <c r="E13" s="112"/>
      <c r="F13" s="115"/>
    </row>
    <row r="14" spans="1:6" s="116" customFormat="1" ht="28.5">
      <c r="A14" s="112">
        <v>7</v>
      </c>
      <c r="B14" s="113" t="s">
        <v>37</v>
      </c>
      <c r="C14" s="77" t="s">
        <v>7</v>
      </c>
      <c r="D14" s="114">
        <v>35</v>
      </c>
      <c r="E14" s="112"/>
      <c r="F14" s="115"/>
    </row>
    <row r="15" spans="1:6" s="117" customFormat="1" ht="28.5">
      <c r="A15" s="79">
        <v>8</v>
      </c>
      <c r="B15" s="78" t="s">
        <v>159</v>
      </c>
      <c r="C15" s="77" t="s">
        <v>10</v>
      </c>
      <c r="D15" s="77">
        <v>5</v>
      </c>
      <c r="E15" s="79"/>
      <c r="F15" s="122"/>
    </row>
    <row r="16" spans="1:6" s="117" customFormat="1" ht="28.5">
      <c r="A16" s="79">
        <v>9</v>
      </c>
      <c r="B16" s="78" t="s">
        <v>50</v>
      </c>
      <c r="C16" s="77" t="s">
        <v>10</v>
      </c>
      <c r="D16" s="77">
        <v>1</v>
      </c>
      <c r="E16" s="79"/>
      <c r="F16" s="122"/>
    </row>
    <row r="17" spans="1:6" s="126" customFormat="1" ht="42.75">
      <c r="A17" s="106">
        <v>10</v>
      </c>
      <c r="B17" s="113" t="s">
        <v>42</v>
      </c>
      <c r="C17" s="114" t="s">
        <v>10</v>
      </c>
      <c r="D17" s="114">
        <v>8</v>
      </c>
      <c r="E17" s="112"/>
      <c r="F17" s="115"/>
    </row>
    <row r="18" spans="1:6" s="116" customFormat="1" ht="14.25">
      <c r="A18" s="112">
        <v>11</v>
      </c>
      <c r="B18" s="113" t="s">
        <v>40</v>
      </c>
      <c r="C18" s="114" t="s">
        <v>10</v>
      </c>
      <c r="D18" s="114">
        <v>1</v>
      </c>
      <c r="E18" s="112"/>
      <c r="F18" s="115"/>
    </row>
    <row r="19" spans="1:6" s="116" customFormat="1" ht="28.5">
      <c r="A19" s="112">
        <v>12</v>
      </c>
      <c r="B19" s="113" t="s">
        <v>41</v>
      </c>
      <c r="C19" s="114" t="s">
        <v>10</v>
      </c>
      <c r="D19" s="114">
        <v>1</v>
      </c>
      <c r="E19" s="112"/>
      <c r="F19" s="115"/>
    </row>
    <row r="20" spans="1:6" s="116" customFormat="1" ht="28.5">
      <c r="A20" s="112">
        <v>13</v>
      </c>
      <c r="B20" s="113" t="s">
        <v>43</v>
      </c>
      <c r="C20" s="114" t="s">
        <v>10</v>
      </c>
      <c r="D20" s="114">
        <v>5</v>
      </c>
      <c r="E20" s="112"/>
      <c r="F20" s="115"/>
    </row>
    <row r="21" spans="1:6" s="116" customFormat="1" ht="14.25">
      <c r="A21" s="112">
        <v>14</v>
      </c>
      <c r="B21" s="113" t="s">
        <v>51</v>
      </c>
      <c r="C21" s="114" t="s">
        <v>7</v>
      </c>
      <c r="D21" s="114">
        <v>5</v>
      </c>
      <c r="E21" s="112"/>
      <c r="F21" s="115"/>
    </row>
    <row r="22" spans="1:6" s="116" customFormat="1" ht="28.5">
      <c r="A22" s="112">
        <v>15</v>
      </c>
      <c r="B22" s="113" t="s">
        <v>52</v>
      </c>
      <c r="C22" s="114" t="s">
        <v>7</v>
      </c>
      <c r="D22" s="114">
        <v>30</v>
      </c>
      <c r="E22" s="112"/>
      <c r="F22" s="115"/>
    </row>
    <row r="23" spans="1:6" s="116" customFormat="1" ht="28.5">
      <c r="A23" s="112">
        <v>16</v>
      </c>
      <c r="B23" s="113" t="s">
        <v>53</v>
      </c>
      <c r="C23" s="114" t="s">
        <v>10</v>
      </c>
      <c r="D23" s="127">
        <v>1</v>
      </c>
      <c r="E23" s="112"/>
      <c r="F23" s="115"/>
    </row>
    <row r="24" spans="1:6" s="116" customFormat="1" ht="14.25">
      <c r="A24" s="112">
        <v>17</v>
      </c>
      <c r="B24" s="113" t="s">
        <v>30</v>
      </c>
      <c r="C24" s="114" t="s">
        <v>7</v>
      </c>
      <c r="D24" s="114">
        <v>30</v>
      </c>
      <c r="E24" s="112"/>
      <c r="F24" s="115"/>
    </row>
    <row r="25" s="128" customFormat="1" ht="16.5">
      <c r="B25" s="129" t="s">
        <v>191</v>
      </c>
    </row>
    <row r="26" spans="1:7" s="75" customFormat="1" ht="28.5">
      <c r="A26" s="70">
        <v>18</v>
      </c>
      <c r="B26" s="71" t="s">
        <v>45</v>
      </c>
      <c r="C26" s="72" t="s">
        <v>9</v>
      </c>
      <c r="D26" s="76">
        <v>10</v>
      </c>
      <c r="E26" s="72"/>
      <c r="F26" s="73"/>
      <c r="G26" s="74"/>
    </row>
    <row r="27" spans="1:7" s="117" customFormat="1" ht="14.25">
      <c r="A27" s="79">
        <v>19</v>
      </c>
      <c r="B27" s="78" t="s">
        <v>46</v>
      </c>
      <c r="C27" s="77" t="s">
        <v>9</v>
      </c>
      <c r="D27" s="77">
        <v>3</v>
      </c>
      <c r="E27" s="79"/>
      <c r="F27" s="122"/>
      <c r="G27" s="130"/>
    </row>
    <row r="28" spans="1:7" s="75" customFormat="1" ht="14.25">
      <c r="A28" s="70">
        <v>20</v>
      </c>
      <c r="B28" s="71" t="s">
        <v>47</v>
      </c>
      <c r="C28" s="72" t="s">
        <v>9</v>
      </c>
      <c r="D28" s="76">
        <v>7</v>
      </c>
      <c r="E28" s="72"/>
      <c r="F28" s="73"/>
      <c r="G28" s="74"/>
    </row>
    <row r="29" spans="1:7" s="75" customFormat="1" ht="14.25">
      <c r="A29" s="70">
        <v>21</v>
      </c>
      <c r="B29" s="71" t="s">
        <v>48</v>
      </c>
      <c r="C29" s="72" t="s">
        <v>9</v>
      </c>
      <c r="D29" s="76">
        <v>3</v>
      </c>
      <c r="E29" s="72"/>
      <c r="F29" s="73"/>
      <c r="G29" s="74"/>
    </row>
    <row r="30" spans="1:6" s="132" customFormat="1" ht="16.5">
      <c r="A30" s="106"/>
      <c r="B30" s="78" t="s">
        <v>5</v>
      </c>
      <c r="C30" s="77"/>
      <c r="D30" s="134"/>
      <c r="E30" s="77"/>
      <c r="F30" s="80"/>
    </row>
    <row r="31" spans="1:6" s="133" customFormat="1" ht="16.5">
      <c r="A31" s="59"/>
      <c r="B31" s="57" t="s">
        <v>33</v>
      </c>
      <c r="C31" s="49" t="s">
        <v>185</v>
      </c>
      <c r="D31" s="49"/>
      <c r="E31" s="49"/>
      <c r="F31" s="49"/>
    </row>
    <row r="32" spans="1:6" s="132" customFormat="1" ht="16.5">
      <c r="A32" s="106"/>
      <c r="B32" s="78" t="s">
        <v>5</v>
      </c>
      <c r="C32" s="77"/>
      <c r="D32" s="134"/>
      <c r="E32" s="77"/>
      <c r="F32" s="101"/>
    </row>
    <row r="33" spans="1:6" s="133" customFormat="1" ht="16.5">
      <c r="A33" s="59"/>
      <c r="B33" s="57" t="s">
        <v>8</v>
      </c>
      <c r="C33" s="49" t="s">
        <v>185</v>
      </c>
      <c r="D33" s="55"/>
      <c r="E33" s="49"/>
      <c r="F33" s="63"/>
    </row>
    <row r="34" spans="1:6" s="132" customFormat="1" ht="16.5">
      <c r="A34" s="106"/>
      <c r="B34" s="78" t="s">
        <v>26</v>
      </c>
      <c r="C34" s="77"/>
      <c r="D34" s="134"/>
      <c r="E34" s="77"/>
      <c r="F34" s="80"/>
    </row>
  </sheetData>
  <sheetProtection/>
  <autoFilter ref="A1:A34"/>
  <mergeCells count="8">
    <mergeCell ref="B1:F2"/>
    <mergeCell ref="B3:F3"/>
    <mergeCell ref="A5:A6"/>
    <mergeCell ref="B5:B6"/>
    <mergeCell ref="C5:C6"/>
    <mergeCell ref="D5:D6"/>
    <mergeCell ref="B4:F4"/>
    <mergeCell ref="E5:F5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tabSelected="1" view="pageBreakPreview" zoomScale="115" zoomScaleSheetLayoutView="115" zoomScalePageLayoutView="0" workbookViewId="0" topLeftCell="A1">
      <selection activeCell="C26" sqref="C26"/>
    </sheetView>
  </sheetViews>
  <sheetFormatPr defaultColWidth="9.140625" defaultRowHeight="12.75"/>
  <cols>
    <col min="1" max="1" width="3.57421875" style="135" customWidth="1"/>
    <col min="2" max="2" width="46.14062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tr">
        <f>'B-2'!B1:F2</f>
        <v>axalcixe wyalmomarageba 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195</v>
      </c>
      <c r="C3" s="200"/>
      <c r="D3" s="200"/>
      <c r="E3" s="200"/>
      <c r="F3" s="200"/>
    </row>
    <row r="4" spans="1:6" s="118" customFormat="1" ht="17.25">
      <c r="A4" s="64"/>
      <c r="B4" s="201" t="str">
        <f>B!C11</f>
        <v>rezervuaris teqnologia</v>
      </c>
      <c r="C4" s="201"/>
      <c r="D4" s="201"/>
      <c r="E4" s="201"/>
      <c r="F4" s="201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pans="1:8" s="75" customFormat="1" ht="14.25">
      <c r="A8" s="70">
        <v>1</v>
      </c>
      <c r="B8" s="71" t="s">
        <v>104</v>
      </c>
      <c r="C8" s="72" t="s">
        <v>10</v>
      </c>
      <c r="D8" s="76">
        <v>6</v>
      </c>
      <c r="E8" s="72"/>
      <c r="F8" s="73"/>
      <c r="G8" s="74"/>
      <c r="H8" s="75" t="s">
        <v>28</v>
      </c>
    </row>
    <row r="9" spans="1:8" s="75" customFormat="1" ht="14.25">
      <c r="A9" s="70">
        <v>2</v>
      </c>
      <c r="B9" s="71" t="s">
        <v>103</v>
      </c>
      <c r="C9" s="72" t="s">
        <v>10</v>
      </c>
      <c r="D9" s="92">
        <v>2</v>
      </c>
      <c r="E9" s="72"/>
      <c r="F9" s="73"/>
      <c r="G9" s="74"/>
      <c r="H9" s="75" t="s">
        <v>28</v>
      </c>
    </row>
    <row r="10" spans="1:8" s="75" customFormat="1" ht="14.25">
      <c r="A10" s="70">
        <v>3</v>
      </c>
      <c r="B10" s="71" t="s">
        <v>105</v>
      </c>
      <c r="C10" s="72" t="s">
        <v>10</v>
      </c>
      <c r="D10" s="76">
        <v>2</v>
      </c>
      <c r="E10" s="72"/>
      <c r="F10" s="73"/>
      <c r="G10" s="74"/>
      <c r="H10" s="75" t="s">
        <v>28</v>
      </c>
    </row>
    <row r="11" spans="1:8" s="75" customFormat="1" ht="14.25">
      <c r="A11" s="70">
        <v>4</v>
      </c>
      <c r="B11" s="71" t="s">
        <v>106</v>
      </c>
      <c r="C11" s="72" t="s">
        <v>10</v>
      </c>
      <c r="D11" s="92">
        <v>2</v>
      </c>
      <c r="E11" s="72"/>
      <c r="F11" s="73"/>
      <c r="G11" s="74"/>
      <c r="H11" s="75" t="s">
        <v>28</v>
      </c>
    </row>
    <row r="12" spans="1:9" s="74" customFormat="1" ht="14.25">
      <c r="A12" s="77">
        <v>5</v>
      </c>
      <c r="B12" s="89" t="s">
        <v>107</v>
      </c>
      <c r="C12" s="79" t="s">
        <v>10</v>
      </c>
      <c r="D12" s="94">
        <v>2</v>
      </c>
      <c r="E12" s="91"/>
      <c r="F12" s="81"/>
      <c r="G12" s="136"/>
      <c r="H12" s="137"/>
      <c r="I12" s="95"/>
    </row>
    <row r="13" spans="1:9" s="74" customFormat="1" ht="14.25">
      <c r="A13" s="77">
        <v>6</v>
      </c>
      <c r="B13" s="89" t="s">
        <v>108</v>
      </c>
      <c r="C13" s="79" t="s">
        <v>10</v>
      </c>
      <c r="D13" s="94">
        <v>1</v>
      </c>
      <c r="E13" s="91"/>
      <c r="F13" s="81"/>
      <c r="G13" s="136"/>
      <c r="H13" s="137"/>
      <c r="I13" s="95"/>
    </row>
    <row r="14" spans="1:9" s="74" customFormat="1" ht="14.25">
      <c r="A14" s="77">
        <v>7</v>
      </c>
      <c r="B14" s="89" t="s">
        <v>109</v>
      </c>
      <c r="C14" s="79" t="s">
        <v>10</v>
      </c>
      <c r="D14" s="94">
        <v>12</v>
      </c>
      <c r="E14" s="91"/>
      <c r="F14" s="81"/>
      <c r="G14" s="136"/>
      <c r="H14" s="137"/>
      <c r="I14" s="95"/>
    </row>
    <row r="15" spans="1:9" s="74" customFormat="1" ht="14.25">
      <c r="A15" s="77">
        <v>8</v>
      </c>
      <c r="B15" s="89" t="s">
        <v>110</v>
      </c>
      <c r="C15" s="79" t="s">
        <v>10</v>
      </c>
      <c r="D15" s="94">
        <v>6</v>
      </c>
      <c r="E15" s="91"/>
      <c r="F15" s="81"/>
      <c r="G15" s="136"/>
      <c r="H15" s="137"/>
      <c r="I15" s="95"/>
    </row>
    <row r="16" spans="1:8" s="74" customFormat="1" ht="14.25">
      <c r="A16" s="77">
        <v>9</v>
      </c>
      <c r="B16" s="89" t="s">
        <v>111</v>
      </c>
      <c r="C16" s="79" t="s">
        <v>10</v>
      </c>
      <c r="D16" s="80">
        <v>8</v>
      </c>
      <c r="E16" s="91"/>
      <c r="F16" s="81"/>
      <c r="G16" s="95"/>
      <c r="H16" s="95"/>
    </row>
    <row r="17" spans="1:8" s="74" customFormat="1" ht="14.25">
      <c r="A17" s="77">
        <v>10</v>
      </c>
      <c r="B17" s="89" t="s">
        <v>112</v>
      </c>
      <c r="C17" s="79" t="s">
        <v>10</v>
      </c>
      <c r="D17" s="80">
        <v>2</v>
      </c>
      <c r="E17" s="91"/>
      <c r="F17" s="81"/>
      <c r="G17" s="95"/>
      <c r="H17" s="95"/>
    </row>
    <row r="18" spans="1:8" s="74" customFormat="1" ht="14.25">
      <c r="A18" s="77">
        <v>11</v>
      </c>
      <c r="B18" s="89" t="s">
        <v>113</v>
      </c>
      <c r="C18" s="79" t="s">
        <v>10</v>
      </c>
      <c r="D18" s="80">
        <v>26</v>
      </c>
      <c r="E18" s="91"/>
      <c r="F18" s="81"/>
      <c r="G18" s="95"/>
      <c r="H18" s="95"/>
    </row>
    <row r="19" spans="1:8" s="105" customFormat="1" ht="14.25">
      <c r="A19" s="100">
        <v>12</v>
      </c>
      <c r="B19" s="89" t="s">
        <v>114</v>
      </c>
      <c r="C19" s="77" t="s">
        <v>32</v>
      </c>
      <c r="D19" s="101">
        <v>2</v>
      </c>
      <c r="E19" s="102"/>
      <c r="F19" s="103"/>
      <c r="G19" s="95" t="s">
        <v>28</v>
      </c>
      <c r="H19" s="104"/>
    </row>
    <row r="20" spans="1:8" s="75" customFormat="1" ht="14.25">
      <c r="A20" s="70">
        <v>13</v>
      </c>
      <c r="B20" s="71" t="s">
        <v>54</v>
      </c>
      <c r="C20" s="72" t="s">
        <v>10</v>
      </c>
      <c r="D20" s="92">
        <v>2</v>
      </c>
      <c r="E20" s="72"/>
      <c r="F20" s="73"/>
      <c r="G20" s="74"/>
      <c r="H20" s="75" t="s">
        <v>28</v>
      </c>
    </row>
    <row r="21" spans="1:8" s="74" customFormat="1" ht="14.25">
      <c r="A21" s="77">
        <v>14</v>
      </c>
      <c r="B21" s="89" t="s">
        <v>31</v>
      </c>
      <c r="C21" s="79" t="s">
        <v>10</v>
      </c>
      <c r="D21" s="80">
        <v>2</v>
      </c>
      <c r="E21" s="91"/>
      <c r="F21" s="81"/>
      <c r="G21" s="95"/>
      <c r="H21" s="95"/>
    </row>
    <row r="22" spans="1:8" s="75" customFormat="1" ht="28.5">
      <c r="A22" s="70">
        <v>15</v>
      </c>
      <c r="B22" s="71" t="s">
        <v>115</v>
      </c>
      <c r="C22" s="72" t="s">
        <v>7</v>
      </c>
      <c r="D22" s="92">
        <v>18</v>
      </c>
      <c r="E22" s="72"/>
      <c r="F22" s="73"/>
      <c r="G22" s="74"/>
      <c r="H22" s="75" t="s">
        <v>28</v>
      </c>
    </row>
    <row r="23" spans="1:8" s="75" customFormat="1" ht="14.25">
      <c r="A23" s="70">
        <v>16</v>
      </c>
      <c r="B23" s="71" t="s">
        <v>116</v>
      </c>
      <c r="C23" s="72" t="s">
        <v>7</v>
      </c>
      <c r="D23" s="92">
        <v>4</v>
      </c>
      <c r="E23" s="72"/>
      <c r="F23" s="73"/>
      <c r="G23" s="74"/>
      <c r="H23" s="75" t="s">
        <v>28</v>
      </c>
    </row>
    <row r="24" spans="1:8" s="75" customFormat="1" ht="28.5">
      <c r="A24" s="70">
        <v>17</v>
      </c>
      <c r="B24" s="71" t="s">
        <v>117</v>
      </c>
      <c r="C24" s="72" t="s">
        <v>7</v>
      </c>
      <c r="D24" s="92">
        <v>7</v>
      </c>
      <c r="E24" s="72"/>
      <c r="F24" s="73"/>
      <c r="G24" s="74"/>
      <c r="H24" s="75" t="s">
        <v>28</v>
      </c>
    </row>
    <row r="25" spans="1:6" s="130" customFormat="1" ht="28.5">
      <c r="A25" s="106">
        <v>18</v>
      </c>
      <c r="B25" s="89" t="s">
        <v>118</v>
      </c>
      <c r="C25" s="77" t="s">
        <v>6</v>
      </c>
      <c r="D25" s="131">
        <v>0.09</v>
      </c>
      <c r="E25" s="77"/>
      <c r="F25" s="80"/>
    </row>
    <row r="26" spans="1:6" s="130" customFormat="1" ht="28.5">
      <c r="A26" s="106">
        <v>19</v>
      </c>
      <c r="B26" s="89" t="s">
        <v>119</v>
      </c>
      <c r="C26" s="77" t="s">
        <v>6</v>
      </c>
      <c r="D26" s="131">
        <v>0.024</v>
      </c>
      <c r="E26" s="77"/>
      <c r="F26" s="80"/>
    </row>
    <row r="27" spans="1:6" s="132" customFormat="1" ht="16.5">
      <c r="A27" s="106"/>
      <c r="B27" s="78" t="s">
        <v>5</v>
      </c>
      <c r="C27" s="77"/>
      <c r="D27" s="134"/>
      <c r="E27" s="77"/>
      <c r="F27" s="80"/>
    </row>
    <row r="28" spans="1:6" s="133" customFormat="1" ht="16.5">
      <c r="A28" s="59"/>
      <c r="B28" s="57" t="s">
        <v>33</v>
      </c>
      <c r="C28" s="49" t="s">
        <v>185</v>
      </c>
      <c r="D28" s="49"/>
      <c r="E28" s="49"/>
      <c r="F28" s="49"/>
    </row>
    <row r="29" spans="1:6" s="132" customFormat="1" ht="16.5">
      <c r="A29" s="106"/>
      <c r="B29" s="78" t="s">
        <v>5</v>
      </c>
      <c r="C29" s="77"/>
      <c r="D29" s="134"/>
      <c r="E29" s="77"/>
      <c r="F29" s="101"/>
    </row>
    <row r="30" spans="1:6" s="133" customFormat="1" ht="16.5">
      <c r="A30" s="59"/>
      <c r="B30" s="57" t="s">
        <v>8</v>
      </c>
      <c r="C30" s="49" t="s">
        <v>185</v>
      </c>
      <c r="D30" s="55"/>
      <c r="E30" s="49"/>
      <c r="F30" s="63"/>
    </row>
    <row r="31" spans="1:6" s="132" customFormat="1" ht="16.5">
      <c r="A31" s="106"/>
      <c r="B31" s="78" t="s">
        <v>26</v>
      </c>
      <c r="C31" s="77"/>
      <c r="D31" s="134"/>
      <c r="E31" s="77"/>
      <c r="F31" s="80"/>
    </row>
  </sheetData>
  <sheetProtection/>
  <autoFilter ref="A1:A31"/>
  <mergeCells count="8">
    <mergeCell ref="B1:F2"/>
    <mergeCell ref="B3:F3"/>
    <mergeCell ref="A5:A6"/>
    <mergeCell ref="B5:B6"/>
    <mergeCell ref="C5:C6"/>
    <mergeCell ref="D5:D6"/>
    <mergeCell ref="B4:F4"/>
    <mergeCell ref="E5:F5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39"/>
  <sheetViews>
    <sheetView view="pageBreakPreview" zoomScale="115" zoomScaleNormal="85" zoomScaleSheetLayoutView="115" workbookViewId="0" topLeftCell="A1">
      <pane xSplit="1" ySplit="6" topLeftCell="B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9.140625" defaultRowHeight="12.75"/>
  <cols>
    <col min="1" max="1" width="3.57421875" style="33" customWidth="1"/>
    <col min="2" max="2" width="50.00390625" style="33" customWidth="1"/>
    <col min="3" max="3" width="8.28125" style="33" customWidth="1"/>
    <col min="4" max="4" width="9.7109375" style="33" customWidth="1"/>
    <col min="5" max="5" width="8.7109375" style="33" customWidth="1"/>
    <col min="6" max="6" width="10.28125" style="33" customWidth="1"/>
    <col min="7" max="16384" width="9.140625" style="34" customWidth="1"/>
  </cols>
  <sheetData>
    <row r="1" spans="1:6" s="65" customFormat="1" ht="16.5">
      <c r="A1" s="64"/>
      <c r="B1" s="202" t="str">
        <f>'B-3'!B1:F2</f>
        <v>axalcixe wyalmomarageba </v>
      </c>
      <c r="C1" s="203"/>
      <c r="D1" s="203"/>
      <c r="E1" s="203"/>
      <c r="F1" s="203"/>
    </row>
    <row r="2" spans="1:6" s="118" customFormat="1" ht="17.25">
      <c r="A2" s="64"/>
      <c r="B2" s="200" t="s">
        <v>194</v>
      </c>
      <c r="C2" s="200"/>
      <c r="D2" s="200"/>
      <c r="E2" s="200"/>
      <c r="F2" s="200"/>
    </row>
    <row r="3" spans="1:6" s="118" customFormat="1" ht="17.25">
      <c r="A3" s="64"/>
      <c r="B3" s="200" t="str">
        <f>B!C12</f>
        <v>rezervuaris konstruqciuli nawili</v>
      </c>
      <c r="C3" s="200"/>
      <c r="D3" s="200"/>
      <c r="E3" s="200"/>
      <c r="F3" s="200"/>
    </row>
    <row r="4" spans="1:6" s="65" customFormat="1" ht="11.25">
      <c r="A4" s="205" t="s">
        <v>0</v>
      </c>
      <c r="B4" s="205" t="s">
        <v>1</v>
      </c>
      <c r="C4" s="205" t="s">
        <v>2</v>
      </c>
      <c r="D4" s="205" t="s">
        <v>3</v>
      </c>
      <c r="E4" s="204" t="s">
        <v>186</v>
      </c>
      <c r="F4" s="204"/>
    </row>
    <row r="5" spans="1:6" s="65" customFormat="1" ht="11.25">
      <c r="A5" s="205"/>
      <c r="B5" s="205"/>
      <c r="C5" s="205"/>
      <c r="D5" s="205"/>
      <c r="E5" s="58" t="s">
        <v>4</v>
      </c>
      <c r="F5" s="66" t="s">
        <v>5</v>
      </c>
    </row>
    <row r="6" spans="1:6" s="65" customFormat="1" ht="11.2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</row>
    <row r="7" spans="1:6" s="86" customFormat="1" ht="16.5">
      <c r="A7" s="82"/>
      <c r="B7" s="83" t="s">
        <v>11</v>
      </c>
      <c r="C7" s="82"/>
      <c r="D7" s="82"/>
      <c r="E7" s="84"/>
      <c r="F7" s="85"/>
    </row>
    <row r="8" spans="1:6" s="111" customFormat="1" ht="16.5">
      <c r="A8" s="107"/>
      <c r="B8" s="108" t="s">
        <v>22</v>
      </c>
      <c r="C8" s="107"/>
      <c r="D8" s="107"/>
      <c r="E8" s="109"/>
      <c r="F8" s="110"/>
    </row>
    <row r="9" spans="1:6" s="175" customFormat="1" ht="28.5">
      <c r="A9" s="77">
        <v>1</v>
      </c>
      <c r="B9" s="78" t="s">
        <v>75</v>
      </c>
      <c r="C9" s="79" t="s">
        <v>9</v>
      </c>
      <c r="D9" s="80">
        <v>1980</v>
      </c>
      <c r="E9" s="79"/>
      <c r="F9" s="81"/>
    </row>
    <row r="10" spans="1:7" s="75" customFormat="1" ht="28.5">
      <c r="A10" s="70">
        <v>2</v>
      </c>
      <c r="B10" s="71" t="s">
        <v>187</v>
      </c>
      <c r="C10" s="72" t="s">
        <v>9</v>
      </c>
      <c r="D10" s="76">
        <v>1530</v>
      </c>
      <c r="E10" s="72"/>
      <c r="F10" s="73"/>
      <c r="G10" s="74"/>
    </row>
    <row r="11" spans="1:7" s="75" customFormat="1" ht="14.25">
      <c r="A11" s="70">
        <v>3</v>
      </c>
      <c r="B11" s="71" t="s">
        <v>59</v>
      </c>
      <c r="C11" s="72" t="s">
        <v>6</v>
      </c>
      <c r="D11" s="76">
        <f>D10*1.95</f>
        <v>2983.5</v>
      </c>
      <c r="E11" s="72"/>
      <c r="F11" s="73"/>
      <c r="G11" s="74"/>
    </row>
    <row r="12" spans="1:7" s="75" customFormat="1" ht="14.25">
      <c r="A12" s="70">
        <v>4</v>
      </c>
      <c r="B12" s="71" t="s">
        <v>90</v>
      </c>
      <c r="C12" s="72" t="s">
        <v>9</v>
      </c>
      <c r="D12" s="76">
        <v>260</v>
      </c>
      <c r="E12" s="72"/>
      <c r="F12" s="73"/>
      <c r="G12" s="74"/>
    </row>
    <row r="13" spans="1:8" s="74" customFormat="1" ht="14.25">
      <c r="A13" s="77">
        <v>5</v>
      </c>
      <c r="B13" s="89" t="s">
        <v>56</v>
      </c>
      <c r="C13" s="79" t="s">
        <v>9</v>
      </c>
      <c r="D13" s="131">
        <v>53</v>
      </c>
      <c r="E13" s="91"/>
      <c r="F13" s="81"/>
      <c r="G13" s="95"/>
      <c r="H13" s="95"/>
    </row>
    <row r="14" spans="1:6" s="117" customFormat="1" ht="28.5">
      <c r="A14" s="106">
        <v>6</v>
      </c>
      <c r="B14" s="78" t="s">
        <v>98</v>
      </c>
      <c r="C14" s="77" t="s">
        <v>9</v>
      </c>
      <c r="D14" s="80">
        <v>650.5</v>
      </c>
      <c r="E14" s="80"/>
      <c r="F14" s="80"/>
    </row>
    <row r="15" spans="1:6" s="68" customFormat="1" ht="13.5">
      <c r="A15" s="49"/>
      <c r="B15" s="49" t="s">
        <v>27</v>
      </c>
      <c r="C15" s="49"/>
      <c r="D15" s="54"/>
      <c r="E15" s="51"/>
      <c r="F15" s="139"/>
    </row>
    <row r="16" spans="1:7" s="68" customFormat="1" ht="13.5">
      <c r="A16" s="87"/>
      <c r="B16" s="57" t="s">
        <v>97</v>
      </c>
      <c r="C16" s="49" t="s">
        <v>7</v>
      </c>
      <c r="D16" s="61">
        <v>145</v>
      </c>
      <c r="E16" s="88"/>
      <c r="F16" s="93"/>
      <c r="G16" s="53"/>
    </row>
    <row r="17" spans="1:6" s="53" customFormat="1" ht="13.5">
      <c r="A17" s="59"/>
      <c r="B17" s="57" t="s">
        <v>63</v>
      </c>
      <c r="C17" s="51" t="s">
        <v>6</v>
      </c>
      <c r="D17" s="52">
        <v>61.6066</v>
      </c>
      <c r="E17" s="88"/>
      <c r="F17" s="93"/>
    </row>
    <row r="18" spans="1:8" s="74" customFormat="1" ht="28.5">
      <c r="A18" s="77">
        <v>7</v>
      </c>
      <c r="B18" s="89" t="s">
        <v>91</v>
      </c>
      <c r="C18" s="79" t="s">
        <v>9</v>
      </c>
      <c r="D18" s="131">
        <v>20.2</v>
      </c>
      <c r="E18" s="91"/>
      <c r="F18" s="81"/>
      <c r="G18" s="95"/>
      <c r="H18" s="95"/>
    </row>
    <row r="19" spans="1:6" s="130" customFormat="1" ht="28.5">
      <c r="A19" s="106">
        <v>8</v>
      </c>
      <c r="B19" s="89" t="s">
        <v>96</v>
      </c>
      <c r="C19" s="77" t="s">
        <v>6</v>
      </c>
      <c r="D19" s="131">
        <f>0.915-0.3734</f>
        <v>0.5416000000000001</v>
      </c>
      <c r="E19" s="77"/>
      <c r="F19" s="80"/>
    </row>
    <row r="20" spans="1:6" s="130" customFormat="1" ht="28.5">
      <c r="A20" s="106">
        <v>9</v>
      </c>
      <c r="B20" s="89" t="s">
        <v>93</v>
      </c>
      <c r="C20" s="77" t="s">
        <v>32</v>
      </c>
      <c r="D20" s="131">
        <v>2</v>
      </c>
      <c r="E20" s="77"/>
      <c r="F20" s="80"/>
    </row>
    <row r="21" spans="1:6" s="130" customFormat="1" ht="28.5">
      <c r="A21" s="106">
        <v>10</v>
      </c>
      <c r="B21" s="89" t="s">
        <v>94</v>
      </c>
      <c r="C21" s="77" t="s">
        <v>32</v>
      </c>
      <c r="D21" s="131">
        <v>2</v>
      </c>
      <c r="E21" s="77"/>
      <c r="F21" s="80"/>
    </row>
    <row r="22" spans="1:6" s="130" customFormat="1" ht="28.5">
      <c r="A22" s="106">
        <v>11</v>
      </c>
      <c r="B22" s="89" t="s">
        <v>95</v>
      </c>
      <c r="C22" s="77" t="s">
        <v>32</v>
      </c>
      <c r="D22" s="131">
        <v>1</v>
      </c>
      <c r="E22" s="77"/>
      <c r="F22" s="80"/>
    </row>
    <row r="23" spans="1:7" s="75" customFormat="1" ht="28.5">
      <c r="A23" s="70">
        <v>12</v>
      </c>
      <c r="B23" s="71" t="s">
        <v>99</v>
      </c>
      <c r="C23" s="72" t="s">
        <v>44</v>
      </c>
      <c r="D23" s="76">
        <v>1560</v>
      </c>
      <c r="E23" s="72"/>
      <c r="F23" s="73"/>
      <c r="G23" s="74"/>
    </row>
    <row r="24" spans="1:6" s="130" customFormat="1" ht="14.25">
      <c r="A24" s="106">
        <v>13</v>
      </c>
      <c r="B24" s="89" t="s">
        <v>55</v>
      </c>
      <c r="C24" s="77" t="s">
        <v>44</v>
      </c>
      <c r="D24" s="80">
        <v>1.2</v>
      </c>
      <c r="E24" s="77"/>
      <c r="F24" s="80"/>
    </row>
    <row r="25" spans="1:6" s="130" customFormat="1" ht="14.25">
      <c r="A25" s="106">
        <v>14</v>
      </c>
      <c r="B25" s="89" t="s">
        <v>100</v>
      </c>
      <c r="C25" s="77" t="s">
        <v>44</v>
      </c>
      <c r="D25" s="80">
        <v>2.2</v>
      </c>
      <c r="E25" s="77"/>
      <c r="F25" s="80"/>
    </row>
    <row r="26" spans="1:6" s="74" customFormat="1" ht="14.25">
      <c r="A26" s="77">
        <v>15</v>
      </c>
      <c r="B26" s="89" t="s">
        <v>101</v>
      </c>
      <c r="C26" s="79" t="s">
        <v>7</v>
      </c>
      <c r="D26" s="80">
        <v>30</v>
      </c>
      <c r="E26" s="91"/>
      <c r="F26" s="81"/>
    </row>
    <row r="27" spans="1:8" s="75" customFormat="1" ht="28.5">
      <c r="A27" s="70">
        <v>16</v>
      </c>
      <c r="B27" s="71" t="s">
        <v>132</v>
      </c>
      <c r="C27" s="72" t="s">
        <v>7</v>
      </c>
      <c r="D27" s="92">
        <v>16</v>
      </c>
      <c r="E27" s="72"/>
      <c r="F27" s="73"/>
      <c r="G27" s="74"/>
      <c r="H27" s="75" t="s">
        <v>28</v>
      </c>
    </row>
    <row r="28" spans="1:7" s="130" customFormat="1" ht="14.25">
      <c r="A28" s="79">
        <v>17</v>
      </c>
      <c r="B28" s="179" t="s">
        <v>133</v>
      </c>
      <c r="C28" s="79" t="s">
        <v>32</v>
      </c>
      <c r="D28" s="131">
        <v>8</v>
      </c>
      <c r="E28" s="79"/>
      <c r="F28" s="81"/>
      <c r="G28" s="180"/>
    </row>
    <row r="29" spans="1:6" s="48" customFormat="1" ht="14.25">
      <c r="A29" s="60"/>
      <c r="B29" s="56" t="s">
        <v>5</v>
      </c>
      <c r="C29" s="46"/>
      <c r="D29" s="69"/>
      <c r="E29" s="46"/>
      <c r="F29" s="47"/>
    </row>
    <row r="30" spans="1:6" s="53" customFormat="1" ht="13.5">
      <c r="A30" s="59"/>
      <c r="B30" s="57" t="s">
        <v>33</v>
      </c>
      <c r="C30" s="49" t="s">
        <v>185</v>
      </c>
      <c r="D30" s="49"/>
      <c r="E30" s="49"/>
      <c r="F30" s="49"/>
    </row>
    <row r="31" spans="1:6" s="48" customFormat="1" ht="14.25">
      <c r="A31" s="60"/>
      <c r="B31" s="56" t="s">
        <v>5</v>
      </c>
      <c r="C31" s="46"/>
      <c r="D31" s="69"/>
      <c r="E31" s="46"/>
      <c r="F31" s="62"/>
    </row>
    <row r="32" spans="1:6" s="53" customFormat="1" ht="13.5">
      <c r="A32" s="59"/>
      <c r="B32" s="57" t="s">
        <v>8</v>
      </c>
      <c r="C32" s="49" t="s">
        <v>185</v>
      </c>
      <c r="D32" s="55"/>
      <c r="E32" s="49"/>
      <c r="F32" s="63"/>
    </row>
    <row r="33" spans="1:6" s="48" customFormat="1" ht="14.25">
      <c r="A33" s="60"/>
      <c r="B33" s="56" t="s">
        <v>26</v>
      </c>
      <c r="C33" s="46"/>
      <c r="D33" s="69"/>
      <c r="E33" s="46"/>
      <c r="F33" s="47"/>
    </row>
    <row r="34" spans="1:6" s="173" customFormat="1" ht="13.5">
      <c r="A34" s="174"/>
      <c r="B34" s="174"/>
      <c r="C34" s="174"/>
      <c r="D34" s="174"/>
      <c r="E34" s="174"/>
      <c r="F34" s="174"/>
    </row>
    <row r="35" spans="1:6" s="173" customFormat="1" ht="13.5">
      <c r="A35" s="174"/>
      <c r="B35" s="174"/>
      <c r="C35" s="174"/>
      <c r="D35" s="174"/>
      <c r="E35" s="174"/>
      <c r="F35" s="174"/>
    </row>
    <row r="36" spans="2:6" s="7" customFormat="1" ht="15.75">
      <c r="B36" s="36"/>
      <c r="F36" s="35"/>
    </row>
    <row r="37" spans="1:6" s="53" customFormat="1" ht="13.5">
      <c r="A37" s="67"/>
      <c r="B37" s="67"/>
      <c r="C37" s="67"/>
      <c r="D37" s="67"/>
      <c r="E37" s="67"/>
      <c r="F37" s="67"/>
    </row>
    <row r="38" spans="1:6" s="53" customFormat="1" ht="13.5">
      <c r="A38" s="67"/>
      <c r="B38" s="67"/>
      <c r="C38" s="67"/>
      <c r="D38" s="67"/>
      <c r="E38" s="67"/>
      <c r="F38" s="67"/>
    </row>
    <row r="39" spans="1:6" s="53" customFormat="1" ht="13.5">
      <c r="A39" s="67"/>
      <c r="B39" s="67"/>
      <c r="C39" s="67"/>
      <c r="D39" s="67"/>
      <c r="E39" s="67"/>
      <c r="F39" s="67"/>
    </row>
  </sheetData>
  <sheetProtection/>
  <autoFilter ref="A1:A38"/>
  <mergeCells count="8">
    <mergeCell ref="B1:F1"/>
    <mergeCell ref="E4:F4"/>
    <mergeCell ref="B3:F3"/>
    <mergeCell ref="B2:F2"/>
    <mergeCell ref="A4:A5"/>
    <mergeCell ref="B4:B5"/>
    <mergeCell ref="C4:C5"/>
    <mergeCell ref="D4:D5"/>
  </mergeCells>
  <printOptions/>
  <pageMargins left="0.6299212598425197" right="0.4330708661417323" top="0.2755905511811024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42"/>
  <sheetViews>
    <sheetView view="pageBreakPreview" zoomScale="115" zoomScaleSheetLayoutView="115" zoomScalePageLayoutView="0" workbookViewId="0" topLeftCell="A1">
      <selection activeCell="C26" sqref="C26"/>
    </sheetView>
  </sheetViews>
  <sheetFormatPr defaultColWidth="9.140625" defaultRowHeight="12.75"/>
  <cols>
    <col min="1" max="1" width="3.57421875" style="135" customWidth="1"/>
    <col min="2" max="2" width="47.2812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tr">
        <f>'B-2'!B1:F2</f>
        <v>axalcixe wyalmomarageba 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193</v>
      </c>
      <c r="C3" s="200"/>
      <c r="D3" s="200"/>
      <c r="E3" s="200"/>
      <c r="F3" s="200"/>
    </row>
    <row r="4" spans="1:6" s="118" customFormat="1" ht="17.25">
      <c r="A4" s="64"/>
      <c r="B4" s="201" t="s">
        <v>160</v>
      </c>
      <c r="C4" s="201"/>
      <c r="D4" s="201"/>
      <c r="E4" s="201"/>
      <c r="F4" s="201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pans="1:7" s="75" customFormat="1" ht="14.25">
      <c r="A8" s="70">
        <v>1</v>
      </c>
      <c r="B8" s="71" t="s">
        <v>76</v>
      </c>
      <c r="C8" s="72" t="s">
        <v>9</v>
      </c>
      <c r="D8" s="92">
        <v>13</v>
      </c>
      <c r="E8" s="72"/>
      <c r="F8" s="73"/>
      <c r="G8" s="74"/>
    </row>
    <row r="9" spans="1:7" s="175" customFormat="1" ht="28.5">
      <c r="A9" s="77">
        <v>2</v>
      </c>
      <c r="B9" s="78" t="s">
        <v>75</v>
      </c>
      <c r="C9" s="79" t="s">
        <v>9</v>
      </c>
      <c r="D9" s="80">
        <f>125-14.8</f>
        <v>110.2</v>
      </c>
      <c r="E9" s="79"/>
      <c r="F9" s="81"/>
      <c r="G9" s="175">
        <v>1</v>
      </c>
    </row>
    <row r="10" spans="1:7" s="75" customFormat="1" ht="28.5">
      <c r="A10" s="70">
        <v>3</v>
      </c>
      <c r="B10" s="71" t="s">
        <v>187</v>
      </c>
      <c r="C10" s="72" t="s">
        <v>9</v>
      </c>
      <c r="D10" s="76">
        <v>14.8</v>
      </c>
      <c r="E10" s="72"/>
      <c r="F10" s="73"/>
      <c r="G10" s="74"/>
    </row>
    <row r="11" spans="1:7" s="75" customFormat="1" ht="14.25">
      <c r="A11" s="70">
        <v>4</v>
      </c>
      <c r="B11" s="71" t="s">
        <v>58</v>
      </c>
      <c r="C11" s="72" t="s">
        <v>9</v>
      </c>
      <c r="D11" s="76">
        <v>6</v>
      </c>
      <c r="E11" s="72"/>
      <c r="F11" s="73"/>
      <c r="G11" s="74"/>
    </row>
    <row r="12" spans="1:7" s="75" customFormat="1" ht="28.5">
      <c r="A12" s="70">
        <v>5</v>
      </c>
      <c r="B12" s="71" t="s">
        <v>122</v>
      </c>
      <c r="C12" s="72" t="s">
        <v>9</v>
      </c>
      <c r="D12" s="76">
        <v>116.2</v>
      </c>
      <c r="E12" s="72"/>
      <c r="F12" s="73"/>
      <c r="G12" s="74"/>
    </row>
    <row r="13" spans="1:7" s="75" customFormat="1" ht="14.25">
      <c r="A13" s="70">
        <v>6</v>
      </c>
      <c r="B13" s="71" t="s">
        <v>59</v>
      </c>
      <c r="C13" s="72" t="s">
        <v>6</v>
      </c>
      <c r="D13" s="76">
        <f>D10*1.85</f>
        <v>27.380000000000003</v>
      </c>
      <c r="E13" s="72"/>
      <c r="F13" s="73"/>
      <c r="G13" s="74"/>
    </row>
    <row r="14" spans="1:8" s="117" customFormat="1" ht="14.25">
      <c r="A14" s="77">
        <v>7</v>
      </c>
      <c r="B14" s="71" t="s">
        <v>78</v>
      </c>
      <c r="C14" s="77" t="s">
        <v>9</v>
      </c>
      <c r="D14" s="131">
        <v>26</v>
      </c>
      <c r="E14" s="91"/>
      <c r="F14" s="122"/>
      <c r="G14" s="140"/>
      <c r="H14" s="95"/>
    </row>
    <row r="15" spans="1:7" s="75" customFormat="1" ht="28.5">
      <c r="A15" s="70">
        <v>8</v>
      </c>
      <c r="B15" s="71" t="s">
        <v>79</v>
      </c>
      <c r="C15" s="72" t="s">
        <v>44</v>
      </c>
      <c r="D15" s="92">
        <v>130</v>
      </c>
      <c r="E15" s="72"/>
      <c r="F15" s="73"/>
      <c r="G15" s="74"/>
    </row>
    <row r="16" spans="1:7" s="75" customFormat="1" ht="28.5">
      <c r="A16" s="70">
        <v>9</v>
      </c>
      <c r="B16" s="71" t="s">
        <v>80</v>
      </c>
      <c r="C16" s="72" t="s">
        <v>44</v>
      </c>
      <c r="D16" s="92">
        <f>D15</f>
        <v>130</v>
      </c>
      <c r="E16" s="72"/>
      <c r="F16" s="73"/>
      <c r="G16" s="74"/>
    </row>
    <row r="17" spans="1:7" s="75" customFormat="1" ht="14.25">
      <c r="A17" s="70">
        <v>10</v>
      </c>
      <c r="B17" s="71" t="s">
        <v>135</v>
      </c>
      <c r="C17" s="72" t="s">
        <v>9</v>
      </c>
      <c r="D17" s="76">
        <v>8</v>
      </c>
      <c r="E17" s="72"/>
      <c r="F17" s="73"/>
      <c r="G17" s="74"/>
    </row>
    <row r="18" spans="1:8" s="74" customFormat="1" ht="14.25">
      <c r="A18" s="77">
        <v>11</v>
      </c>
      <c r="B18" s="89" t="s">
        <v>56</v>
      </c>
      <c r="C18" s="72" t="s">
        <v>9</v>
      </c>
      <c r="D18" s="131">
        <v>0.9</v>
      </c>
      <c r="E18" s="91"/>
      <c r="F18" s="81"/>
      <c r="G18" s="95"/>
      <c r="H18" s="95"/>
    </row>
    <row r="19" spans="1:6" s="117" customFormat="1" ht="28.5">
      <c r="A19" s="106">
        <v>12</v>
      </c>
      <c r="B19" s="78" t="s">
        <v>137</v>
      </c>
      <c r="C19" s="72" t="s">
        <v>9</v>
      </c>
      <c r="D19" s="94">
        <v>9.15</v>
      </c>
      <c r="E19" s="80"/>
      <c r="F19" s="80"/>
    </row>
    <row r="20" spans="1:6" s="68" customFormat="1" ht="13.5">
      <c r="A20" s="49"/>
      <c r="B20" s="49" t="s">
        <v>27</v>
      </c>
      <c r="C20" s="49"/>
      <c r="D20" s="54"/>
      <c r="E20" s="51"/>
      <c r="F20" s="139"/>
    </row>
    <row r="21" spans="1:6" s="53" customFormat="1" ht="13.5">
      <c r="A21" s="59"/>
      <c r="B21" s="57" t="s">
        <v>62</v>
      </c>
      <c r="C21" s="51" t="s">
        <v>6</v>
      </c>
      <c r="D21" s="52">
        <v>0.0051</v>
      </c>
      <c r="E21" s="88"/>
      <c r="F21" s="93"/>
    </row>
    <row r="22" spans="1:6" s="53" customFormat="1" ht="13.5">
      <c r="A22" s="59"/>
      <c r="B22" s="57" t="s">
        <v>63</v>
      </c>
      <c r="C22" s="51" t="s">
        <v>6</v>
      </c>
      <c r="D22" s="52">
        <f>1.1474-0.0051</f>
        <v>1.1422999999999999</v>
      </c>
      <c r="E22" s="88"/>
      <c r="F22" s="93"/>
    </row>
    <row r="23" spans="1:6" s="53" customFormat="1" ht="13.5">
      <c r="A23" s="59"/>
      <c r="B23" s="57" t="s">
        <v>136</v>
      </c>
      <c r="C23" s="51" t="s">
        <v>6</v>
      </c>
      <c r="D23" s="52">
        <v>0.0412</v>
      </c>
      <c r="E23" s="88"/>
      <c r="F23" s="93"/>
    </row>
    <row r="24" spans="1:8" s="75" customFormat="1" ht="14.25">
      <c r="A24" s="70">
        <v>13</v>
      </c>
      <c r="B24" s="71" t="s">
        <v>138</v>
      </c>
      <c r="C24" s="72" t="s">
        <v>10</v>
      </c>
      <c r="D24" s="76">
        <v>2</v>
      </c>
      <c r="E24" s="72"/>
      <c r="F24" s="73"/>
      <c r="G24" s="74"/>
      <c r="H24" s="75" t="s">
        <v>28</v>
      </c>
    </row>
    <row r="25" spans="1:8" s="75" customFormat="1" ht="14.25">
      <c r="A25" s="70">
        <v>14</v>
      </c>
      <c r="B25" s="71" t="s">
        <v>139</v>
      </c>
      <c r="C25" s="72" t="s">
        <v>10</v>
      </c>
      <c r="D25" s="76">
        <v>1</v>
      </c>
      <c r="E25" s="72"/>
      <c r="F25" s="73"/>
      <c r="G25" s="74"/>
      <c r="H25" s="75" t="s">
        <v>28</v>
      </c>
    </row>
    <row r="26" spans="1:8" s="75" customFormat="1" ht="28.5">
      <c r="A26" s="70">
        <v>15</v>
      </c>
      <c r="B26" s="71" t="s">
        <v>140</v>
      </c>
      <c r="C26" s="72" t="s">
        <v>10</v>
      </c>
      <c r="D26" s="76">
        <v>1</v>
      </c>
      <c r="E26" s="72"/>
      <c r="F26" s="73"/>
      <c r="G26" s="74"/>
      <c r="H26" s="75" t="s">
        <v>28</v>
      </c>
    </row>
    <row r="27" spans="1:8" s="75" customFormat="1" ht="14.25">
      <c r="A27" s="70">
        <v>16</v>
      </c>
      <c r="B27" s="71" t="s">
        <v>141</v>
      </c>
      <c r="C27" s="72" t="s">
        <v>10</v>
      </c>
      <c r="D27" s="76">
        <v>1</v>
      </c>
      <c r="E27" s="72"/>
      <c r="F27" s="73"/>
      <c r="G27" s="74"/>
      <c r="H27" s="75" t="s">
        <v>28</v>
      </c>
    </row>
    <row r="28" spans="1:8" s="105" customFormat="1" ht="14.25">
      <c r="A28" s="100">
        <v>17</v>
      </c>
      <c r="B28" s="89" t="s">
        <v>161</v>
      </c>
      <c r="C28" s="77" t="s">
        <v>32</v>
      </c>
      <c r="D28" s="101">
        <v>1</v>
      </c>
      <c r="E28" s="102"/>
      <c r="F28" s="103"/>
      <c r="G28" s="95" t="s">
        <v>28</v>
      </c>
      <c r="H28" s="104"/>
    </row>
    <row r="29" spans="1:8" s="75" customFormat="1" ht="14.25">
      <c r="A29" s="70">
        <v>18</v>
      </c>
      <c r="B29" s="71" t="s">
        <v>162</v>
      </c>
      <c r="C29" s="72" t="s">
        <v>10</v>
      </c>
      <c r="D29" s="92">
        <v>1</v>
      </c>
      <c r="E29" s="72"/>
      <c r="F29" s="73"/>
      <c r="G29" s="74"/>
      <c r="H29" s="75" t="s">
        <v>28</v>
      </c>
    </row>
    <row r="30" spans="1:6" s="74" customFormat="1" ht="14.25">
      <c r="A30" s="77">
        <v>19</v>
      </c>
      <c r="B30" s="89" t="s">
        <v>163</v>
      </c>
      <c r="C30" s="79" t="s">
        <v>10</v>
      </c>
      <c r="D30" s="90">
        <v>1</v>
      </c>
      <c r="E30" s="91"/>
      <c r="F30" s="81"/>
    </row>
    <row r="31" spans="1:6" s="74" customFormat="1" ht="14.25">
      <c r="A31" s="77">
        <v>20</v>
      </c>
      <c r="B31" s="89" t="s">
        <v>164</v>
      </c>
      <c r="C31" s="79" t="s">
        <v>10</v>
      </c>
      <c r="D31" s="90">
        <v>1</v>
      </c>
      <c r="E31" s="91"/>
      <c r="F31" s="81"/>
    </row>
    <row r="32" spans="1:6" s="74" customFormat="1" ht="14.25">
      <c r="A32" s="77">
        <v>21</v>
      </c>
      <c r="B32" s="89" t="s">
        <v>165</v>
      </c>
      <c r="C32" s="79" t="s">
        <v>10</v>
      </c>
      <c r="D32" s="90">
        <v>1</v>
      </c>
      <c r="E32" s="91"/>
      <c r="F32" s="81"/>
    </row>
    <row r="33" spans="1:6" s="74" customFormat="1" ht="28.5">
      <c r="A33" s="77">
        <v>22</v>
      </c>
      <c r="B33" s="89" t="s">
        <v>166</v>
      </c>
      <c r="C33" s="79" t="s">
        <v>10</v>
      </c>
      <c r="D33" s="90">
        <v>1</v>
      </c>
      <c r="E33" s="91"/>
      <c r="F33" s="81"/>
    </row>
    <row r="34" spans="1:8" s="74" customFormat="1" ht="28.5">
      <c r="A34" s="77">
        <v>23</v>
      </c>
      <c r="B34" s="89" t="s">
        <v>168</v>
      </c>
      <c r="C34" s="79" t="s">
        <v>10</v>
      </c>
      <c r="D34" s="80">
        <v>2</v>
      </c>
      <c r="E34" s="91"/>
      <c r="F34" s="81"/>
      <c r="G34" s="95"/>
      <c r="H34" s="95"/>
    </row>
    <row r="35" spans="1:10" s="74" customFormat="1" ht="14.25">
      <c r="A35" s="77">
        <v>24</v>
      </c>
      <c r="B35" s="89" t="s">
        <v>169</v>
      </c>
      <c r="C35" s="79" t="s">
        <v>10</v>
      </c>
      <c r="D35" s="90">
        <v>2</v>
      </c>
      <c r="E35" s="91"/>
      <c r="F35" s="81"/>
      <c r="J35" s="74">
        <f>5000*1.01</f>
        <v>5050</v>
      </c>
    </row>
    <row r="36" spans="1:9" s="74" customFormat="1" ht="14.25">
      <c r="A36" s="77">
        <v>25</v>
      </c>
      <c r="B36" s="89" t="s">
        <v>170</v>
      </c>
      <c r="C36" s="79" t="s">
        <v>10</v>
      </c>
      <c r="D36" s="94">
        <v>2</v>
      </c>
      <c r="E36" s="91"/>
      <c r="F36" s="81"/>
      <c r="G36" s="136"/>
      <c r="H36" s="137"/>
      <c r="I36" s="95"/>
    </row>
    <row r="37" spans="1:6" s="130" customFormat="1" ht="28.5">
      <c r="A37" s="106">
        <v>26</v>
      </c>
      <c r="B37" s="89" t="s">
        <v>146</v>
      </c>
      <c r="C37" s="77" t="s">
        <v>6</v>
      </c>
      <c r="D37" s="131">
        <v>0.045</v>
      </c>
      <c r="E37" s="77"/>
      <c r="F37" s="80"/>
    </row>
    <row r="38" spans="1:6" s="132" customFormat="1" ht="16.5">
      <c r="A38" s="106"/>
      <c r="B38" s="78" t="s">
        <v>5</v>
      </c>
      <c r="C38" s="77"/>
      <c r="D38" s="134"/>
      <c r="E38" s="77"/>
      <c r="F38" s="80"/>
    </row>
    <row r="39" spans="1:6" s="133" customFormat="1" ht="16.5">
      <c r="A39" s="59"/>
      <c r="B39" s="57" t="s">
        <v>33</v>
      </c>
      <c r="C39" s="49" t="s">
        <v>185</v>
      </c>
      <c r="D39" s="49"/>
      <c r="E39" s="49"/>
      <c r="F39" s="49"/>
    </row>
    <row r="40" spans="1:6" s="132" customFormat="1" ht="16.5">
      <c r="A40" s="106"/>
      <c r="B40" s="78" t="s">
        <v>5</v>
      </c>
      <c r="C40" s="77"/>
      <c r="D40" s="134"/>
      <c r="E40" s="77"/>
      <c r="F40" s="101"/>
    </row>
    <row r="41" spans="1:6" s="133" customFormat="1" ht="16.5">
      <c r="A41" s="59"/>
      <c r="B41" s="57" t="s">
        <v>8</v>
      </c>
      <c r="C41" s="49" t="s">
        <v>185</v>
      </c>
      <c r="D41" s="55"/>
      <c r="E41" s="49"/>
      <c r="F41" s="63"/>
    </row>
    <row r="42" spans="1:6" s="132" customFormat="1" ht="16.5">
      <c r="A42" s="106"/>
      <c r="B42" s="78" t="s">
        <v>26</v>
      </c>
      <c r="C42" s="77"/>
      <c r="D42" s="134"/>
      <c r="E42" s="77"/>
      <c r="F42" s="80"/>
    </row>
  </sheetData>
  <sheetProtection/>
  <autoFilter ref="A1:A42"/>
  <mergeCells count="8">
    <mergeCell ref="D5:D6"/>
    <mergeCell ref="E5:F5"/>
    <mergeCell ref="B1:F2"/>
    <mergeCell ref="B3:F3"/>
    <mergeCell ref="B4:F4"/>
    <mergeCell ref="A5:A6"/>
    <mergeCell ref="B5:B6"/>
    <mergeCell ref="C5:C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view="pageBreakPreview" zoomScale="115" zoomScaleSheetLayoutView="115" zoomScalePageLayoutView="0" workbookViewId="0" topLeftCell="A16">
      <selection activeCell="C26" sqref="C26"/>
    </sheetView>
  </sheetViews>
  <sheetFormatPr defaultColWidth="9.140625" defaultRowHeight="12.75"/>
  <cols>
    <col min="1" max="1" width="3.57421875" style="135" customWidth="1"/>
    <col min="2" max="2" width="45.8515625" style="135" customWidth="1"/>
    <col min="3" max="3" width="9.28125" style="135" customWidth="1"/>
    <col min="4" max="4" width="9.7109375" style="135" customWidth="1"/>
    <col min="5" max="5" width="8.7109375" style="135" customWidth="1"/>
    <col min="6" max="6" width="12.00390625" style="135" bestFit="1" customWidth="1"/>
    <col min="7" max="7" width="61.421875" style="135" customWidth="1"/>
    <col min="8" max="16384" width="9.140625" style="135" customWidth="1"/>
  </cols>
  <sheetData>
    <row r="1" spans="1:6" s="118" customFormat="1" ht="11.25">
      <c r="A1" s="64"/>
      <c r="B1" s="199" t="str">
        <f>'B-2'!B1:F2</f>
        <v>axalcixe wyalmomarageba </v>
      </c>
      <c r="C1" s="199"/>
      <c r="D1" s="199"/>
      <c r="E1" s="199"/>
      <c r="F1" s="199"/>
    </row>
    <row r="2" spans="1:6" s="118" customFormat="1" ht="11.25">
      <c r="A2" s="64"/>
      <c r="B2" s="199"/>
      <c r="C2" s="199"/>
      <c r="D2" s="199"/>
      <c r="E2" s="199"/>
      <c r="F2" s="199"/>
    </row>
    <row r="3" spans="1:6" s="118" customFormat="1" ht="17.25">
      <c r="A3" s="64"/>
      <c r="B3" s="200" t="s">
        <v>192</v>
      </c>
      <c r="C3" s="200"/>
      <c r="D3" s="200"/>
      <c r="E3" s="200"/>
      <c r="F3" s="200"/>
    </row>
    <row r="4" spans="1:6" s="118" customFormat="1" ht="17.25">
      <c r="A4" s="64"/>
      <c r="B4" s="201" t="str">
        <f>B!C14</f>
        <v>rezervuaris gare komunikaciebi</v>
      </c>
      <c r="C4" s="201"/>
      <c r="D4" s="201"/>
      <c r="E4" s="201"/>
      <c r="F4" s="201"/>
    </row>
    <row r="5" spans="1:6" s="118" customFormat="1" ht="11.25">
      <c r="A5" s="197" t="s">
        <v>0</v>
      </c>
      <c r="B5" s="197" t="s">
        <v>1</v>
      </c>
      <c r="C5" s="197" t="s">
        <v>2</v>
      </c>
      <c r="D5" s="197" t="s">
        <v>3</v>
      </c>
      <c r="E5" s="198" t="s">
        <v>186</v>
      </c>
      <c r="F5" s="198"/>
    </row>
    <row r="6" spans="1:6" s="118" customFormat="1" ht="11.25">
      <c r="A6" s="197"/>
      <c r="B6" s="197"/>
      <c r="C6" s="197"/>
      <c r="D6" s="197"/>
      <c r="E6" s="119" t="s">
        <v>4</v>
      </c>
      <c r="F6" s="120" t="s">
        <v>5</v>
      </c>
    </row>
    <row r="7" spans="1:6" s="118" customFormat="1" ht="11.2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</row>
    <row r="8" spans="1:7" s="175" customFormat="1" ht="28.5">
      <c r="A8" s="77">
        <v>1</v>
      </c>
      <c r="B8" s="78" t="s">
        <v>75</v>
      </c>
      <c r="C8" s="79" t="s">
        <v>9</v>
      </c>
      <c r="D8" s="80">
        <v>334</v>
      </c>
      <c r="E8" s="79"/>
      <c r="F8" s="81"/>
      <c r="G8" s="175">
        <v>1</v>
      </c>
    </row>
    <row r="9" spans="1:7" s="75" customFormat="1" ht="28.5">
      <c r="A9" s="70">
        <v>2</v>
      </c>
      <c r="B9" s="71" t="s">
        <v>187</v>
      </c>
      <c r="C9" s="72" t="s">
        <v>9</v>
      </c>
      <c r="D9" s="76">
        <v>17</v>
      </c>
      <c r="E9" s="72"/>
      <c r="F9" s="73"/>
      <c r="G9" s="74"/>
    </row>
    <row r="10" spans="1:7" s="75" customFormat="1" ht="14.25">
      <c r="A10" s="70">
        <v>3</v>
      </c>
      <c r="B10" s="71" t="s">
        <v>58</v>
      </c>
      <c r="C10" s="72" t="s">
        <v>9</v>
      </c>
      <c r="D10" s="76">
        <v>19</v>
      </c>
      <c r="E10" s="72"/>
      <c r="F10" s="73"/>
      <c r="G10" s="74"/>
    </row>
    <row r="11" spans="1:7" s="75" customFormat="1" ht="28.5">
      <c r="A11" s="70">
        <v>4</v>
      </c>
      <c r="B11" s="71" t="s">
        <v>121</v>
      </c>
      <c r="C11" s="72" t="s">
        <v>9</v>
      </c>
      <c r="D11" s="76">
        <v>110</v>
      </c>
      <c r="E11" s="72"/>
      <c r="F11" s="73"/>
      <c r="G11" s="74" t="e">
        <f>SUM(#REF!)*$H$1</f>
        <v>#REF!</v>
      </c>
    </row>
    <row r="12" spans="1:7" s="75" customFormat="1" ht="28.5">
      <c r="A12" s="70">
        <v>5</v>
      </c>
      <c r="B12" s="71" t="s">
        <v>122</v>
      </c>
      <c r="C12" s="72" t="s">
        <v>9</v>
      </c>
      <c r="D12" s="76">
        <v>243</v>
      </c>
      <c r="E12" s="72"/>
      <c r="F12" s="73"/>
      <c r="G12" s="74"/>
    </row>
    <row r="13" spans="1:7" s="75" customFormat="1" ht="14.25">
      <c r="A13" s="70">
        <v>6</v>
      </c>
      <c r="B13" s="71" t="s">
        <v>59</v>
      </c>
      <c r="C13" s="72" t="s">
        <v>6</v>
      </c>
      <c r="D13" s="76">
        <f>D9*1.85</f>
        <v>31.450000000000003</v>
      </c>
      <c r="E13" s="72"/>
      <c r="F13" s="73"/>
      <c r="G13" s="74"/>
    </row>
    <row r="14" spans="1:7" s="75" customFormat="1" ht="71.25">
      <c r="A14" s="70">
        <v>7</v>
      </c>
      <c r="B14" s="71" t="s">
        <v>123</v>
      </c>
      <c r="C14" s="72" t="s">
        <v>7</v>
      </c>
      <c r="D14" s="76">
        <v>280</v>
      </c>
      <c r="E14" s="72"/>
      <c r="F14" s="73"/>
      <c r="G14" s="74"/>
    </row>
    <row r="15" spans="1:7" s="75" customFormat="1" ht="71.25">
      <c r="A15" s="70">
        <v>8</v>
      </c>
      <c r="B15" s="71" t="s">
        <v>124</v>
      </c>
      <c r="C15" s="72" t="s">
        <v>7</v>
      </c>
      <c r="D15" s="76">
        <v>25</v>
      </c>
      <c r="E15" s="72"/>
      <c r="F15" s="73"/>
      <c r="G15" s="74"/>
    </row>
    <row r="16" spans="1:7" s="75" customFormat="1" ht="71.25">
      <c r="A16" s="70">
        <v>9</v>
      </c>
      <c r="B16" s="71" t="s">
        <v>125</v>
      </c>
      <c r="C16" s="72" t="s">
        <v>7</v>
      </c>
      <c r="D16" s="76">
        <v>25</v>
      </c>
      <c r="E16" s="72"/>
      <c r="F16" s="73"/>
      <c r="G16" s="74"/>
    </row>
    <row r="17" spans="1:6" s="74" customFormat="1" ht="14.25">
      <c r="A17" s="77">
        <v>10</v>
      </c>
      <c r="B17" s="89" t="s">
        <v>81</v>
      </c>
      <c r="C17" s="79" t="s">
        <v>82</v>
      </c>
      <c r="D17" s="80">
        <v>2</v>
      </c>
      <c r="E17" s="91"/>
      <c r="F17" s="81"/>
    </row>
    <row r="18" spans="1:9" s="74" customFormat="1" ht="14.25">
      <c r="A18" s="77">
        <v>11</v>
      </c>
      <c r="B18" s="89" t="s">
        <v>126</v>
      </c>
      <c r="C18" s="79" t="s">
        <v>10</v>
      </c>
      <c r="D18" s="94">
        <v>6</v>
      </c>
      <c r="E18" s="91"/>
      <c r="F18" s="81"/>
      <c r="G18" s="136"/>
      <c r="H18" s="137"/>
      <c r="I18" s="95"/>
    </row>
    <row r="19" spans="1:9" s="74" customFormat="1" ht="14.25">
      <c r="A19" s="77">
        <v>12</v>
      </c>
      <c r="B19" s="89" t="s">
        <v>127</v>
      </c>
      <c r="C19" s="79" t="s">
        <v>10</v>
      </c>
      <c r="D19" s="94">
        <v>5</v>
      </c>
      <c r="E19" s="91"/>
      <c r="F19" s="81"/>
      <c r="G19" s="136"/>
      <c r="H19" s="137"/>
      <c r="I19" s="95"/>
    </row>
    <row r="20" spans="1:9" s="74" customFormat="1" ht="14.25">
      <c r="A20" s="77">
        <v>13</v>
      </c>
      <c r="B20" s="89" t="s">
        <v>128</v>
      </c>
      <c r="C20" s="79" t="s">
        <v>10</v>
      </c>
      <c r="D20" s="94">
        <v>1</v>
      </c>
      <c r="E20" s="91"/>
      <c r="F20" s="81"/>
      <c r="G20" s="136"/>
      <c r="H20" s="137"/>
      <c r="I20" s="95"/>
    </row>
    <row r="21" spans="1:9" s="74" customFormat="1" ht="14.25">
      <c r="A21" s="77">
        <v>14</v>
      </c>
      <c r="B21" s="89" t="s">
        <v>129</v>
      </c>
      <c r="C21" s="79" t="s">
        <v>10</v>
      </c>
      <c r="D21" s="94">
        <v>1</v>
      </c>
      <c r="E21" s="91"/>
      <c r="F21" s="81"/>
      <c r="G21" s="136"/>
      <c r="H21" s="137"/>
      <c r="I21" s="95"/>
    </row>
    <row r="22" spans="1:9" s="74" customFormat="1" ht="14.25">
      <c r="A22" s="77">
        <v>15</v>
      </c>
      <c r="B22" s="89" t="s">
        <v>130</v>
      </c>
      <c r="C22" s="79" t="s">
        <v>10</v>
      </c>
      <c r="D22" s="94">
        <v>1</v>
      </c>
      <c r="E22" s="91"/>
      <c r="F22" s="81"/>
      <c r="G22" s="136"/>
      <c r="H22" s="137"/>
      <c r="I22" s="95"/>
    </row>
    <row r="23" spans="1:6" s="74" customFormat="1" ht="14.25">
      <c r="A23" s="77">
        <v>16</v>
      </c>
      <c r="B23" s="89" t="s">
        <v>87</v>
      </c>
      <c r="C23" s="79" t="s">
        <v>86</v>
      </c>
      <c r="D23" s="80">
        <v>2</v>
      </c>
      <c r="E23" s="91"/>
      <c r="F23" s="81"/>
    </row>
    <row r="24" spans="1:8" s="74" customFormat="1" ht="14.25">
      <c r="A24" s="77">
        <v>17</v>
      </c>
      <c r="B24" s="89" t="s">
        <v>88</v>
      </c>
      <c r="C24" s="79" t="s">
        <v>10</v>
      </c>
      <c r="D24" s="80">
        <v>2</v>
      </c>
      <c r="E24" s="91"/>
      <c r="F24" s="81"/>
      <c r="G24" s="95"/>
      <c r="H24" s="95"/>
    </row>
    <row r="25" spans="1:7" s="75" customFormat="1" ht="14.25">
      <c r="A25" s="70">
        <v>18</v>
      </c>
      <c r="B25" s="71" t="s">
        <v>131</v>
      </c>
      <c r="C25" s="72" t="s">
        <v>10</v>
      </c>
      <c r="D25" s="76">
        <v>2</v>
      </c>
      <c r="E25" s="72"/>
      <c r="F25" s="73"/>
      <c r="G25" s="74"/>
    </row>
    <row r="26" spans="1:8" s="74" customFormat="1" ht="14.25">
      <c r="A26" s="77">
        <v>19</v>
      </c>
      <c r="B26" s="89" t="s">
        <v>89</v>
      </c>
      <c r="C26" s="79" t="s">
        <v>10</v>
      </c>
      <c r="D26" s="80">
        <v>2</v>
      </c>
      <c r="E26" s="91"/>
      <c r="F26" s="81"/>
      <c r="G26" s="95"/>
      <c r="H26" s="95"/>
    </row>
    <row r="27" spans="1:8" s="105" customFormat="1" ht="28.5">
      <c r="A27" s="100">
        <v>20</v>
      </c>
      <c r="B27" s="89" t="s">
        <v>183</v>
      </c>
      <c r="C27" s="77" t="s">
        <v>10</v>
      </c>
      <c r="D27" s="101">
        <v>1</v>
      </c>
      <c r="E27" s="102"/>
      <c r="F27" s="103"/>
      <c r="G27" s="95" t="s">
        <v>28</v>
      </c>
      <c r="H27" s="104"/>
    </row>
    <row r="28" spans="1:6" s="132" customFormat="1" ht="16.5">
      <c r="A28" s="106"/>
      <c r="B28" s="78" t="s">
        <v>5</v>
      </c>
      <c r="C28" s="77"/>
      <c r="D28" s="134"/>
      <c r="E28" s="77"/>
      <c r="F28" s="80"/>
    </row>
    <row r="29" spans="1:6" s="133" customFormat="1" ht="16.5">
      <c r="A29" s="59"/>
      <c r="B29" s="57" t="s">
        <v>33</v>
      </c>
      <c r="C29" s="49" t="s">
        <v>185</v>
      </c>
      <c r="D29" s="49"/>
      <c r="E29" s="49"/>
      <c r="F29" s="49"/>
    </row>
    <row r="30" spans="1:6" s="132" customFormat="1" ht="16.5">
      <c r="A30" s="106"/>
      <c r="B30" s="78" t="s">
        <v>5</v>
      </c>
      <c r="C30" s="77"/>
      <c r="D30" s="134"/>
      <c r="E30" s="77"/>
      <c r="F30" s="101"/>
    </row>
    <row r="31" spans="1:6" s="133" customFormat="1" ht="16.5">
      <c r="A31" s="59"/>
      <c r="B31" s="57" t="s">
        <v>8</v>
      </c>
      <c r="C31" s="49" t="s">
        <v>185</v>
      </c>
      <c r="D31" s="55"/>
      <c r="E31" s="49"/>
      <c r="F31" s="63"/>
    </row>
    <row r="32" spans="1:6" s="132" customFormat="1" ht="16.5">
      <c r="A32" s="106"/>
      <c r="B32" s="78" t="s">
        <v>26</v>
      </c>
      <c r="C32" s="77"/>
      <c r="D32" s="134"/>
      <c r="E32" s="77"/>
      <c r="F32" s="80"/>
    </row>
  </sheetData>
  <sheetProtection/>
  <autoFilter ref="A1:A32"/>
  <mergeCells count="8">
    <mergeCell ref="B1:F2"/>
    <mergeCell ref="B3:F3"/>
    <mergeCell ref="A5:A6"/>
    <mergeCell ref="B5:B6"/>
    <mergeCell ref="C5:C6"/>
    <mergeCell ref="B4:F4"/>
    <mergeCell ref="D5:D6"/>
    <mergeCell ref="E5:F5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khatia kapanadze</cp:lastModifiedBy>
  <cp:lastPrinted>2017-12-13T08:02:28Z</cp:lastPrinted>
  <dcterms:created xsi:type="dcterms:W3CDTF">1996-10-14T23:33:28Z</dcterms:created>
  <dcterms:modified xsi:type="dcterms:W3CDTF">2018-03-14T14:10:25Z</dcterms:modified>
  <cp:category/>
  <cp:version/>
  <cp:contentType/>
  <cp:contentStatus/>
</cp:coreProperties>
</file>