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1700" windowHeight="6090" tabRatio="598" activeTab="0"/>
  </bookViews>
  <sheets>
    <sheet name="4-1" sheetId="1" r:id="rId1"/>
    <sheet name="3-1" sheetId="2" r:id="rId2"/>
    <sheet name="2-4" sheetId="3" r:id="rId3"/>
    <sheet name="2-3" sheetId="4" r:id="rId4"/>
    <sheet name="2-2" sheetId="5" r:id="rId5"/>
    <sheet name="2-1" sheetId="6" r:id="rId6"/>
    <sheet name="ობ.2" sheetId="7" r:id="rId7"/>
    <sheet name="1-5" sheetId="8" r:id="rId8"/>
    <sheet name="1-4" sheetId="9" r:id="rId9"/>
    <sheet name="1-3" sheetId="10" r:id="rId10"/>
    <sheet name="1-2" sheetId="11" r:id="rId11"/>
    <sheet name="gare kan." sheetId="12" state="hidden" r:id="rId12"/>
    <sheet name="1-1" sheetId="13" r:id="rId13"/>
    <sheet name="ობ.1" sheetId="14" r:id="rId14"/>
    <sheet name="ნაკრები" sheetId="15" r:id="rId15"/>
  </sheets>
  <definedNames>
    <definedName name="_xlnm.Print_Area" localSheetId="12">'1-1'!$A$1:$F$86</definedName>
    <definedName name="_xlnm.Print_Area" localSheetId="9">'1-3'!$A$1:$F$34</definedName>
    <definedName name="_xlnm.Print_Area" localSheetId="8">'1-4'!$A$1:$F$35</definedName>
    <definedName name="_xlnm.Print_Area" localSheetId="5">'2-1'!$A$1:$F$57</definedName>
    <definedName name="_xlnm.Print_Area" localSheetId="3">'2-3'!$A$1:$F$28</definedName>
    <definedName name="_xlnm.Print_Area" localSheetId="2">'2-4'!$A$1:$F$25</definedName>
    <definedName name="_xlnm.Print_Area" localSheetId="0">'4-1'!$A$1:$F$14</definedName>
    <definedName name="_xlnm.Print_Area" localSheetId="14">'ნაკრები'!$A$1:$I$34</definedName>
    <definedName name="_xlnm.Print_Area" localSheetId="13">'ობ.1'!$A$1:$M$21</definedName>
    <definedName name="_xlnm.Print_Area" localSheetId="6">'ობ.2'!$A$1:$M$18</definedName>
  </definedNames>
  <calcPr fullCalcOnLoad="1"/>
</workbook>
</file>

<file path=xl/sharedStrings.xml><?xml version="1.0" encoding="utf-8"?>
<sst xmlns="http://schemas.openxmlformats.org/spreadsheetml/2006/main" count="1191" uniqueCount="459">
  <si>
    <t>lari</t>
  </si>
  <si>
    <t>#</t>
  </si>
  <si>
    <t>xarjTaRricxvis nomeri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</si>
  <si>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</si>
  <si>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</si>
  <si>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</si>
  <si>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</si>
  <si>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</si>
  <si>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</si>
  <si>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</si>
  <si>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</si>
  <si>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</si>
  <si>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</si>
  <si>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</si>
  <si>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</si>
  <si>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</si>
  <si>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</si>
  <si>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</si>
  <si>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</si>
  <si>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</si>
  <si>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</si>
  <si>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</si>
  <si>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</si>
  <si>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</si>
  <si>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</si>
  <si>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</si>
  <si>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</si>
  <si>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</si>
  <si>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</si>
  <si>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</si>
  <si>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</si>
  <si>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</si>
  <si>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</si>
  <si>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</si>
  <si>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</si>
  <si>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</si>
  <si>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100 grZ/m.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</si>
  <si>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</si>
  <si>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</si>
  <si>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</si>
  <si>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</si>
  <si>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</si>
  <si>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</si>
  <si>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 xml:space="preserve">kedlebSi eleqtro sadenebisaTvis naxvretebis mowyoba </t>
  </si>
  <si>
    <t xml:space="preserve">mSeneblobis Rirebulebis nakrebi saxarjTaRricxvo angariSi </t>
  </si>
  <si>
    <t xml:space="preserve">obieqtis, samuSaos da xarjebis dasaxeleba </t>
  </si>
  <si>
    <t>Tavi I</t>
  </si>
  <si>
    <t>teritoriis momzadeba</t>
  </si>
  <si>
    <t>Tavi II</t>
  </si>
  <si>
    <t xml:space="preserve">mSeneblobis ZiriTadi obieqtebi </t>
  </si>
  <si>
    <t>2.1.</t>
  </si>
  <si>
    <t xml:space="preserve">jami Tavi II </t>
  </si>
  <si>
    <t xml:space="preserve">Tavi VI </t>
  </si>
  <si>
    <t>gare qselebi</t>
  </si>
  <si>
    <t xml:space="preserve">teritoriis keTilmowyoba da gamwvaneba </t>
  </si>
  <si>
    <t>kac/sT</t>
  </si>
  <si>
    <t>sxva masalebi</t>
  </si>
  <si>
    <r>
      <t>m</t>
    </r>
    <r>
      <rPr>
        <vertAlign val="superscript"/>
        <sz val="10"/>
        <rFont val="AcadNusx"/>
        <family val="0"/>
      </rPr>
      <t>3</t>
    </r>
  </si>
  <si>
    <t>g/m</t>
  </si>
  <si>
    <t>k-1,15</t>
  </si>
  <si>
    <t>man/sT</t>
  </si>
  <si>
    <t>g\m</t>
  </si>
  <si>
    <t>kompl</t>
  </si>
  <si>
    <t>sul krebsiTi saxarjTaRricxvo Rirebuleba</t>
  </si>
  <si>
    <t xml:space="preserve"> </t>
  </si>
  <si>
    <t>SromiTi danaxarji 0,66X1,15</t>
  </si>
  <si>
    <t>manqanebi 0,4X1,15</t>
  </si>
  <si>
    <t xml:space="preserve">saobieqto-saxarjTaRricxvo angariSi #1 </t>
  </si>
  <si>
    <t>saxarjTaRricxvo nomeri</t>
  </si>
  <si>
    <t xml:space="preserve">samuSaos da xarjebis dasaxeleba 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</si>
  <si>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</si>
  <si>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</si>
  <si>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</si>
  <si>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</si>
  <si>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</si>
  <si>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</si>
  <si>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</si>
  <si>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</si>
  <si>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</si>
  <si>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</si>
  <si>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</si>
  <si>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</si>
  <si>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</si>
  <si>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</si>
  <si>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</si>
  <si>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</si>
  <si>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</si>
  <si>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</si>
  <si>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</si>
  <si>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</si>
  <si>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</si>
  <si>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</si>
  <si>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</si>
  <si>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</si>
  <si>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</si>
  <si>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</si>
  <si>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</si>
  <si>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</si>
  <si>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</si>
  <si>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</si>
  <si>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</si>
  <si>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</si>
  <si>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</si>
  <si>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</si>
  <si>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</si>
  <si>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</si>
  <si>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</si>
  <si>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</si>
  <si>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</si>
  <si>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</si>
  <si>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 xml:space="preserve">   saxarjTaRricxvo Rirebuleba   </t>
  </si>
  <si>
    <t xml:space="preserve">    Sromis gadasaxadi           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</si>
  <si>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</si>
  <si>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</si>
  <si>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</si>
  <si>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</si>
  <si>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</si>
  <si>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</si>
  <si>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</si>
  <si>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</si>
  <si>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</si>
  <si>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</si>
  <si>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</si>
  <si>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</si>
  <si>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</si>
  <si>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</si>
  <si>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</si>
  <si>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</si>
  <si>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</si>
  <si>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</si>
  <si>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</si>
  <si>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</si>
  <si>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</si>
  <si>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</si>
  <si>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</si>
  <si>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samSeneblo samuSaoebi  </t>
  </si>
  <si>
    <t>Sromis gadasaxadi Llari</t>
  </si>
  <si>
    <t>mili minaboWkovani d-32</t>
  </si>
  <si>
    <t>transportis xarji 2%</t>
  </si>
  <si>
    <t>unitazi</t>
  </si>
  <si>
    <t xml:space="preserve">titani </t>
  </si>
  <si>
    <t>el.titanis montaJi</t>
  </si>
  <si>
    <t xml:space="preserve">baRis Senobis samSeneblo samuSaoebi </t>
  </si>
  <si>
    <t>xulos municipalitetis sofel riyeTis sabavSvo baRisaTvis administraciuli  Senobis rekonstruqcia - remonti</t>
  </si>
  <si>
    <t>tn</t>
  </si>
  <si>
    <t>maT Soris:</t>
  </si>
  <si>
    <t xml:space="preserve">1. SromiTi danaxarji </t>
  </si>
  <si>
    <t>2. manqanebi</t>
  </si>
  <si>
    <t>3. masalebi</t>
  </si>
  <si>
    <t>jami: pirdapir xarjebze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</si>
  <si>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</si>
  <si>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</si>
  <si>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</si>
  <si>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</si>
  <si>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</si>
  <si>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</si>
  <si>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</si>
  <si>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</si>
  <si>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</si>
  <si>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</si>
  <si>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</si>
  <si>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</si>
  <si>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</si>
  <si>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</si>
  <si>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</si>
  <si>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</si>
  <si>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</si>
  <si>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</si>
  <si>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</si>
  <si>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gamwovi ventiliatoris mowyoba</t>
  </si>
  <si>
    <t>betonis saZirkvlis mowyoba liTonis dgarebisaTvis betoni m-200</t>
  </si>
  <si>
    <t>forveqsis ventilis montaJi</t>
  </si>
  <si>
    <t>kb.m</t>
  </si>
  <si>
    <t>saxarjTaRricxvo Rirebuleba (lari)</t>
  </si>
  <si>
    <t>100kb.m M</t>
  </si>
  <si>
    <t>kb.m M</t>
  </si>
  <si>
    <t>kv.m</t>
  </si>
  <si>
    <t>100 kv.m</t>
  </si>
  <si>
    <t>grZ.m</t>
  </si>
  <si>
    <t>tixrebis mowyoba mcire zomis betonis blokebisagan 38×10×19 sm</t>
  </si>
  <si>
    <t xml:space="preserve">liTonis karis blokis mowyoba mowyobilobebTan erTad </t>
  </si>
  <si>
    <r>
      <t>100 m</t>
    </r>
    <r>
      <rPr>
        <vertAlign val="superscript"/>
        <sz val="10"/>
        <rFont val="AcadNusx"/>
        <family val="0"/>
      </rPr>
      <t>3</t>
    </r>
  </si>
  <si>
    <t>m3</t>
  </si>
  <si>
    <t>milsadenebze Camketi armaturis dayeneba diametriT 50 mm-mde</t>
  </si>
  <si>
    <t xml:space="preserve">შიგა wyalgayvanilobaze </t>
  </si>
  <si>
    <t xml:space="preserve">Siga kanalizaciaze </t>
  </si>
  <si>
    <t xml:space="preserve">შიგა el. samontaJo samuSaoebze </t>
  </si>
  <si>
    <t>komp</t>
  </si>
  <si>
    <t>spilenZisZarRviani (ormagi izolaciiT) el. sadenebis gayvana daxuruli el. gayvanilobisaTvis</t>
  </si>
  <si>
    <t>100grZ.m</t>
  </si>
  <si>
    <t>Siga wyalgayvanilobis samuSaoebi</t>
  </si>
  <si>
    <t>Siga kanalizaciis samuSaoebi</t>
  </si>
  <si>
    <t>Siga el. samontaJo samuSaoebi</t>
  </si>
  <si>
    <t xml:space="preserve"> inventaruli xaraCos dayeneba da daSla simaRliT 8 metramde </t>
  </si>
  <si>
    <t xml:space="preserve"> kb.m.</t>
  </si>
  <si>
    <t xml:space="preserve"> samSeneblo nagvis zidva 5 km manZilze</t>
  </si>
  <si>
    <t>samSeneblo nagvis datvirTva xeliT a/TviTmclelebze</t>
  </si>
  <si>
    <t>betonis sarinelis mowyoba В-15 betonisagan sisqiT 10 sm siganiT 60 sm bordiurebis mowyobiT</t>
  </si>
  <si>
    <t xml:space="preserve">sarinelis morkinva cementis xsnariT sisqiT 30mm </t>
  </si>
  <si>
    <t xml:space="preserve">jami Tavi VI </t>
  </si>
  <si>
    <t xml:space="preserve">jami Tavi  I-VI </t>
  </si>
  <si>
    <t xml:space="preserve">armatura  АIII </t>
  </si>
  <si>
    <t xml:space="preserve"> meTlaxis flinTusebis mowyoba </t>
  </si>
  <si>
    <t>29</t>
  </si>
  <si>
    <t>42</t>
  </si>
  <si>
    <t>gaTboba</t>
  </si>
  <si>
    <t>I. gaTboba</t>
  </si>
  <si>
    <t>gaTbobis plastmasis arm. milebis gayvana diametriT 50 mm-mde</t>
  </si>
  <si>
    <t>paneluri radiatorebis dayeneba</t>
  </si>
  <si>
    <t>100m</t>
  </si>
  <si>
    <t>jami I:</t>
  </si>
  <si>
    <t>II. saqvabe</t>
  </si>
  <si>
    <t>gamanawilebeli kvanZis montaJi</t>
  </si>
  <si>
    <t>jami II:</t>
  </si>
  <si>
    <t>mafarToebeli WurWlis montaJi V=100 litri</t>
  </si>
  <si>
    <t>monoliTuri betonis  saZirkvelis da zeZirkvelis mowyoba В_20 betoniT sakvamle milis qveS</t>
  </si>
  <si>
    <t>d100 mm-iani trapis montaJi saqvabeSi</t>
  </si>
  <si>
    <t>komp.</t>
  </si>
  <si>
    <t>filtris montaJi</t>
  </si>
  <si>
    <t>liTonis damontaJebuli nawilebis  SeRebva  antikoroziuli saRebaviT samjer</t>
  </si>
  <si>
    <t>t</t>
  </si>
  <si>
    <t xml:space="preserve">ავტომატური amომrTvelebis dayeneba </t>
  </si>
  <si>
    <t xml:space="preserve">Cafluli tipis erTpolusa CamrTvelebis dayeneba </t>
  </si>
  <si>
    <t xml:space="preserve">germetuli, daxuruli tipis ჭერის sanaTis da kedlis bris dayeneba </t>
  </si>
  <si>
    <t>გრძ.მ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</si>
  <si>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</si>
  <si>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</si>
  <si>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კვ.მ</t>
  </si>
  <si>
    <t xml:space="preserve">მრგვალი ფოლადის (d=18მმ) მონტაჟი ადგილობრივი დამიწებისათვის კუთხოვანას შტირებზე შედუღებით </t>
  </si>
  <si>
    <t>с</t>
  </si>
  <si>
    <t>მაგნიტოგამშვები მონტაჟი</t>
  </si>
  <si>
    <t>fexiani xelsabanis dayeneba (bavSvebisaTvis)</t>
  </si>
  <si>
    <t>trapebis  montaJi d-100mm</t>
  </si>
  <si>
    <t xml:space="preserve"> wylis gamacxeleblis (msgavsi `aristoni~-s)  montaJi 100l samzareuloSi</t>
  </si>
  <si>
    <t>Sxap-Semrevis montaJi - jgufebSi</t>
  </si>
  <si>
    <t>plastmasis sakanalizacio milis gayvana diametriT 50 (2,2) mm</t>
  </si>
  <si>
    <t>Cafluli tipis Stefseluri rozetebis dayeneba  დამიწების კონტაქტით  დაცული ,klipsebiT</t>
  </si>
  <si>
    <t>I. daSliTi samuSaoebi</t>
  </si>
  <si>
    <t xml:space="preserve">Siga da fasadis   kedlebidan da Weridan   saRebavis Camofxeka </t>
  </si>
  <si>
    <t>samSeneblo nagvis datvirTva xeliT</t>
  </si>
  <si>
    <t>samSeneblo nagvis gatana 5 km-mde 5×1,8</t>
  </si>
  <si>
    <t xml:space="preserve">liTonis furclovani saxuravis daSla </t>
  </si>
  <si>
    <t xml:space="preserve">lamfis, nivnivebis, dgarebis da sxva xis konstruqciebis  daSla </t>
  </si>
  <si>
    <t xml:space="preserve">xis karis da fanjris blokebis demontaJi </t>
  </si>
  <si>
    <t xml:space="preserve"> betonis kedlebis da tixrebis daSla Riobebis adgilebis gamotexviT</t>
  </si>
  <si>
    <t>gruntis damuSaveba saZirkvelSi saqvabis saTavsos xeliT SemdgomSi iatakis qveS CayriT (2+2+3,35)*0,5*0,5+4*0,3*0,3= kb.m</t>
  </si>
  <si>
    <t xml:space="preserve">monoliTuri betonis saZirkvlis mowyoba В-7,5 betonisagan </t>
  </si>
  <si>
    <t>balastis Sevseba zeZirkvlis kedlebSi saqvabis SesasvlelSi</t>
  </si>
  <si>
    <t xml:space="preserve">iatakebze cementis moWimvis mowyoba saqvabesa da SesasvlelSi sisqiT 30 mm </t>
  </si>
  <si>
    <t xml:space="preserve">kedlebis da tixrebis  amoSeneba  wvrili sakedle blokebiT 39X19X19sm  </t>
  </si>
  <si>
    <t>100kv.m</t>
  </si>
  <si>
    <t>metaloplastmasis karis blokebis mowyoba karis mowyobilobebTan erTad arsebuli(4,9 kv.m) da axali(3,74kv.m) blokebiT</t>
  </si>
  <si>
    <t>mdf-is karis blokebis  mowyoba karis mowyobilobebTan erTad arsebuli(1,98 kv.m) da axali(6,72+6,72kv.m) blokebiT</t>
  </si>
  <si>
    <t>xis Sekiduli Weris mowyoba xis karkasze meore sarTulis aivanze</t>
  </si>
  <si>
    <t xml:space="preserve">liTonis konstruqciebis mowyoba  saevakuacio kibis ,  moajirebis da saxuravis konstruqciebisaTvis   </t>
  </si>
  <si>
    <t>100c</t>
  </si>
  <si>
    <t xml:space="preserve"> laminirebuli iatakebis  mowyoba xis  safuZvelze laminirebuli flinTusebis  mowyobiT (44,32) da arsebuli laminirebuli  iatakebis Secvla (10)  </t>
  </si>
  <si>
    <t xml:space="preserve">meTlaxis arsebuli filebis Secvla da axlis mowyoba sankvanZebSi filebis mowyoba sankvanZebSi </t>
  </si>
  <si>
    <t>damcavi badeebis montaJi fanjrebze</t>
  </si>
  <si>
    <t xml:space="preserve"> meTlaxis filebis mowyoba aivanze , kibeebis baqnebze da pirveli sartulis foieSi  xaoiani (mozaikis imitaciiT) zedapiriT   </t>
  </si>
  <si>
    <t xml:space="preserve">BbaTqaSis mowyoba Siga kedlebze adgilebze karisa da fanjris ferdoebis CaTvliT </t>
  </si>
  <si>
    <t xml:space="preserve"> kafelis filebis akvra kedelze svel wertilebSi , samzareulo  da sawyobi bolomde</t>
  </si>
  <si>
    <t xml:space="preserve">miwis damuSaveba xeliT saZirkvlSi liTonis saevakuacio kibis dgarebis qveS 0,4×04×1m (19c) </t>
  </si>
  <si>
    <t xml:space="preserve">BbaTqaSis mowyoba saqvabis Siga da gare kedlebze </t>
  </si>
  <si>
    <t xml:space="preserve">Siga kedlebis  damuSaveba da  SeRebva karis da fanjris ferdoebis CaTvliT baTqaSze recxvadi saRebaviT </t>
  </si>
  <si>
    <t xml:space="preserve">Sekiduli TabaSir-muyaos filebiT axlad mowyobili da arsebuli Weris damuSaveba da  SeRebva recxvadi  saRebaviT </t>
  </si>
  <si>
    <t xml:space="preserve"> laminirebuli iatakebis  mowyoba laminirebuli flinTusebis  mowyobiT  pirveli sarTulis darbazSi gasaxdelsa da kabinetSi</t>
  </si>
  <si>
    <t>38</t>
  </si>
  <si>
    <t>39</t>
  </si>
  <si>
    <t>41</t>
  </si>
  <si>
    <t>liTonis konstruqciebis   da moajirebis SeRebva  antikoroziuli saRebaviT</t>
  </si>
  <si>
    <t xml:space="preserve">Bgare kedlebis damuSaveba da SeRebva ferdoebis CaTvliT </t>
  </si>
  <si>
    <t xml:space="preserve"> Siga da gare kedlebidan da Weridan dazianebuli baTqaSis fenilebis Camoyra ( pirveli sarTuli) </t>
  </si>
  <si>
    <t>RorRis (10 sm) safuZvelis mowyoba saqvabis  saZirkvlebis da  Sesasvlelis filis qveS qveS (2*8*0,1)</t>
  </si>
  <si>
    <t xml:space="preserve">iatakebze cementis moWimvis mowyoba saqvabesa da SesasvlelSi sisqiT 70 mm-de </t>
  </si>
  <si>
    <t>kibis r/betonis safexurebis mowyoba</t>
  </si>
  <si>
    <t xml:space="preserve"> Werze recxvadi plastikatis  filebis mowyoba samzareulo sasadilosa da svel wertilebSi xis Zelakebze zomiT  5*5 sm</t>
  </si>
  <si>
    <t>plasamasis wyalgayvanilobis milebis gayvana diametriT 25 mmmat Soris 3m arsebul qselSi armaturis mowyobiT</t>
  </si>
  <si>
    <t>uCxos საბავშვო ბაღისა da kulturis saxlis Senobis reabilitacia</t>
  </si>
  <si>
    <t>fexiani xelsabanis dayeneba (didebisaTvis) arsebuli</t>
  </si>
  <si>
    <t xml:space="preserve">tualetis mowyobilobebis montaJi </t>
  </si>
  <si>
    <t xml:space="preserve">orseqciani sarecxelas montaJi </t>
  </si>
  <si>
    <t>haergamSvebis montaJi</t>
  </si>
  <si>
    <t>d168X6 mm-iani liTonis sakvamuri milsadenis montaJi calmxrivad betonSi Casmuli ankerebSi damagrebiTqolgiTa da mWimebiT</t>
  </si>
  <si>
    <t>civi wylis  tumbos montaJi</t>
  </si>
  <si>
    <t>d20-32mm-iani folgiani gaTbobis  milsadenis montaJi</t>
  </si>
  <si>
    <t>Termometris dayeneba</t>
  </si>
  <si>
    <t>manometris dayeneba</t>
  </si>
  <si>
    <t xml:space="preserve">kedlebze eleqtro sadenebisaTvis arxebis mowyoba </t>
  </si>
  <si>
    <t>sapirfareSo 2 wertilze</t>
  </si>
  <si>
    <t>zedmeti gruntis gatana 5 km manZilze</t>
  </si>
  <si>
    <t>RorRis fuZis mowyoba xeliT sisqiT 6sm</t>
  </si>
  <si>
    <t>1000kb.m</t>
  </si>
  <si>
    <t xml:space="preserve">gruntis moWra eqskavatoriT kovSis tevadobiT 0,5 kb.m da datvirTviT a/TviTmclelze </t>
  </si>
  <si>
    <t xml:space="preserve">qviSa-xreSovani balastis mowyoba  SemotaniT სისქე 10 სმ </t>
  </si>
  <si>
    <t xml:space="preserve"> sadrenaJe milebis gayvana d-200mm daxvretili gofrirebuli milebiT bunebrivi qvis SemoyolebiT</t>
  </si>
  <si>
    <t xml:space="preserve">gruntis damuSaveba xeliT betonis 
wertilovani saZirkvlis da sadrenaJe arxisaTvis
</t>
  </si>
  <si>
    <t>damuSavebuli gruntis ukuCayra da mosworeba adgilze</t>
  </si>
  <si>
    <t>100 m</t>
  </si>
  <si>
    <t>liTonis Robis dgarebis da WiSkaris SeRebva  antikoroziuli saRebaviT</t>
  </si>
  <si>
    <r>
      <t>100 m</t>
    </r>
    <r>
      <rPr>
        <vertAlign val="superscript"/>
        <sz val="10"/>
        <rFont val="LitNusx"/>
        <family val="0"/>
      </rPr>
      <t>2</t>
    </r>
  </si>
  <si>
    <t>liTonis Robis  mowyoba milkvadratebiT</t>
  </si>
  <si>
    <t>saval bilikebze betonis filebis (sxvadasxva feris 10X20X6 ) dageba qviSis safuZvelze betonis saniaRvre Rarebis mowyobiT</t>
  </si>
  <si>
    <t>bazaltis (50X20X10;)   bordiurebis    mowyoba</t>
  </si>
  <si>
    <t>atraqcionebis Sesyidva  montaJi</t>
  </si>
  <si>
    <t>sabavSvo atraqcioni CamosasrialeblebiT montaJTan erTad</t>
  </si>
  <si>
    <t>sabavSvo atraqcioni  aiwona - daiwona montaJTan erTad</t>
  </si>
  <si>
    <t>jami:</t>
  </si>
  <si>
    <t>teritoriis keTilmowyoba</t>
  </si>
  <si>
    <t>atraqcionebis SeZena montaJi</t>
  </si>
  <si>
    <t>rezervi gauTvaliswinebel xarjebze 3%</t>
  </si>
  <si>
    <t>metaloplastmasis fanjrebis da framugebis (TeTri feris, sisqiT 5,2sm) mowyoba arsebuli(2,03 kv.m) da axali(0,325+23,43) blokebiT   gaReba-gadmokidvis meqanizmebis mowyobiT(23,755)</t>
  </si>
  <si>
    <t xml:space="preserve">xis sanivnive sistemis mowyoba sareabilitacio da dasamatebeli saxuravisaTvis  </t>
  </si>
  <si>
    <t xml:space="preserve"> molartyva xis ficriT  40 mm  sisqis  ficrebiT karnizis ficrebis mowyobasTan erTad sisqiT 40 mm </t>
  </si>
  <si>
    <t>saxuravis burulis Secvla  wyalsadinari Rarebisa da milebis mowyobiT profnastili feradi 0.5mm sisqis (trapecia) furclebiT simaRliT aranakleb 2,7sm arsebul ZiriTad saxuravze</t>
  </si>
  <si>
    <t>saxuravis burulis mowyoba  profnastili feradi 0.5mm sisqis (trapecia) furclebiT simaRliT aranakleb 2,7sm dasamatebel saxuravze</t>
  </si>
  <si>
    <t xml:space="preserve">arsebuli saxuravios xis sanivnive sistemis gaZliereba, axali konstruqciuli elementebis Camateba  </t>
  </si>
  <si>
    <t xml:space="preserve">arsebuli da axali xis konstruqciebis cecxldacva </t>
  </si>
  <si>
    <t xml:space="preserve">arsebuli da axali xis  xis elementebis antiseptireba </t>
  </si>
  <si>
    <t>ბეტონის საფუძვლის  მოწყობა სისქით 6 სმ  ბ–20</t>
  </si>
  <si>
    <t>100 კვმ</t>
  </si>
  <si>
    <t>მოედნის ზედაპირის მორკინვა</t>
  </si>
  <si>
    <t>rezinis moednis ( kauCukis Savi, ) dageba betonis safuZvelze aparatiT</t>
  </si>
  <si>
    <t>jami  II</t>
  </si>
  <si>
    <t xml:space="preserve">jami I-II: </t>
  </si>
  <si>
    <t>II. samSeneblo-saremonto samuSaoebi</t>
  </si>
  <si>
    <t>raodnoba</t>
  </si>
  <si>
    <t>erTeulis Rirebuleba (lari)</t>
  </si>
  <si>
    <t>sul Rirebuleba (lari)</t>
  </si>
  <si>
    <r>
      <t xml:space="preserve"> filis  mowyoba  saqvabesa da SesasvlelSi  sisqiT 10 sm betoni 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B-20 </t>
    </r>
  </si>
  <si>
    <r>
      <t>100m</t>
    </r>
    <r>
      <rPr>
        <vertAlign val="superscript"/>
        <sz val="10"/>
        <rFont val="AcadNusx"/>
        <family val="0"/>
      </rPr>
      <t>3</t>
    </r>
  </si>
  <si>
    <r>
      <t xml:space="preserve">kibis r/betonis baqnebis mowyoba  betoni </t>
    </r>
    <r>
      <rPr>
        <sz val="10"/>
        <rFont val="Calibri"/>
        <family val="2"/>
      </rPr>
      <t>B</t>
    </r>
    <r>
      <rPr>
        <sz val="10"/>
        <rFont val="AcadNusx"/>
        <family val="0"/>
      </rPr>
      <t>B-20</t>
    </r>
  </si>
  <si>
    <r>
      <t>100 m</t>
    </r>
    <r>
      <rPr>
        <vertAlign val="superscript"/>
        <sz val="10"/>
        <rFont val="AcadNusx"/>
        <family val="0"/>
      </rPr>
      <t>2</t>
    </r>
  </si>
  <si>
    <r>
      <t>100m</t>
    </r>
    <r>
      <rPr>
        <vertAlign val="superscript"/>
        <sz val="10"/>
        <rFont val="AcadNusx"/>
        <family val="0"/>
      </rPr>
      <t>2</t>
    </r>
  </si>
  <si>
    <r>
      <t>Sekiduli Weris mowyoba TabaSir-muyaos filebiT  (sisqiT 12,5mm; 1,2</t>
    </r>
    <r>
      <rPr>
        <sz val="10"/>
        <rFont val="Calibri"/>
        <family val="2"/>
      </rPr>
      <t>×</t>
    </r>
    <r>
      <rPr>
        <sz val="10"/>
        <rFont val="AcadNusx"/>
        <family val="0"/>
      </rPr>
      <t>2,5m) xis karkasze qafplastis flinTusebis mowyobiT</t>
    </r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</si>
  <si>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</si>
  <si>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 xml:space="preserve">monoliTuri betonis kibis safexurebis mowyoba SekeTeba pirvel sartulze  В-20 betonisagan </t>
  </si>
  <si>
    <t>satransporto da amwe-meqanizmebis xarjebi masalebis Rirebulebidan araumetes 8%</t>
  </si>
  <si>
    <t>%</t>
  </si>
  <si>
    <t>zednadebi xarjebi araumetes 10%</t>
  </si>
  <si>
    <t>gegmiuri dagroveba araumetes 8%</t>
  </si>
  <si>
    <t>xarjTaRricxva #1/1</t>
  </si>
  <si>
    <t>samSeneblo - saremonto samuSaoebi</t>
  </si>
  <si>
    <t>26</t>
  </si>
  <si>
    <t>30</t>
  </si>
  <si>
    <t>31</t>
  </si>
  <si>
    <t>35</t>
  </si>
  <si>
    <t>36</t>
  </si>
  <si>
    <t>40</t>
  </si>
  <si>
    <t>46</t>
  </si>
  <si>
    <t>47</t>
  </si>
  <si>
    <t xml:space="preserve">  pretendeti ----------------------------------------------------------------------------</t>
  </si>
  <si>
    <t>xarjTaRricxva #1/2</t>
  </si>
  <si>
    <t xml:space="preserve">jami </t>
  </si>
  <si>
    <t>xarjTaRricxva #1/3</t>
  </si>
  <si>
    <t>dasajdomi sabavSvo(1) da didebis(1- arsebuli) unitazebis montaJi</t>
  </si>
  <si>
    <t xml:space="preserve"> xarjTaRricxva #1/4</t>
  </si>
  <si>
    <t>mTavari gamanawilebeli faris  dayeneba da momzadeba CarTvisaTvis</t>
  </si>
  <si>
    <t>Semyvan-gamanawilebeli faris (CamrTvel-amomrTveliT) dayeneba da momzadeba CarTvisaTvis</t>
  </si>
  <si>
    <t>zednadebi xarjebi SromiTi danaxarjidan araumetes 75%</t>
  </si>
  <si>
    <t xml:space="preserve">       pretendeti ----------------------------------------------------------------------------</t>
  </si>
  <si>
    <t>xarjTaRricxva #1/5</t>
  </si>
  <si>
    <t xml:space="preserve">jami I_II: </t>
  </si>
  <si>
    <r>
      <rPr>
        <sz val="10"/>
        <color indexed="8"/>
        <rFont val="Times New Roman"/>
        <family val="1"/>
      </rPr>
      <t>6</t>
    </r>
    <r>
      <rPr>
        <sz val="10"/>
        <color indexed="8"/>
        <rFont val="AcadNusx"/>
        <family val="0"/>
      </rPr>
      <t xml:space="preserve">9,8  </t>
    </r>
    <r>
      <rPr>
        <sz val="10"/>
        <color indexed="8"/>
        <rFont val="Arial"/>
        <family val="2"/>
      </rPr>
      <t xml:space="preserve"> kw</t>
    </r>
    <r>
      <rPr>
        <sz val="10"/>
        <color indexed="8"/>
        <rFont val="AcadNusx"/>
        <family val="0"/>
      </rPr>
      <t xml:space="preserve"> warmadobis gaTbobis qvabis montaJi-  `aფონდიტალი, elba dual~</t>
    </r>
  </si>
  <si>
    <r>
      <t xml:space="preserve">dizelis sanTuris montaJi </t>
    </r>
    <r>
      <rPr>
        <sz val="10"/>
        <rFont val="Arial"/>
        <family val="2"/>
      </rPr>
      <t>max</t>
    </r>
    <r>
      <rPr>
        <sz val="10"/>
        <rFont val="AcadNusx"/>
        <family val="0"/>
      </rPr>
      <t xml:space="preserve"> 8 simlZravliT 47-105 kvt.</t>
    </r>
  </si>
  <si>
    <r>
      <t xml:space="preserve">sacirkulacio tumbos montaJi, alarko </t>
    </r>
    <r>
      <rPr>
        <sz val="10"/>
        <rFont val="Times New Roman"/>
        <family val="1"/>
      </rPr>
      <t>HCPC6/13 DN 50 PN-6</t>
    </r>
  </si>
  <si>
    <r>
      <t xml:space="preserve">d50 mm-iani folgiani cxeli wylis milsadenis montaJi - kedlis sisqiT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AcadNusx"/>
        <family val="0"/>
      </rPr>
      <t xml:space="preserve">=10,5 mm. - </t>
    </r>
    <r>
      <rPr>
        <sz val="10"/>
        <color indexed="8"/>
        <rFont val="Times New Roman"/>
        <family val="1"/>
      </rPr>
      <t>PN</t>
    </r>
    <r>
      <rPr>
        <sz val="10"/>
        <color indexed="8"/>
        <rFont val="AcadNusx"/>
        <family val="0"/>
      </rPr>
      <t>-25</t>
    </r>
  </si>
  <si>
    <r>
      <t xml:space="preserve">dizelis rezervuaris damontaJeba </t>
    </r>
    <r>
      <rPr>
        <sz val="10"/>
        <rFont val="Calibri"/>
        <family val="2"/>
      </rPr>
      <t>V</t>
    </r>
    <r>
      <rPr>
        <sz val="10"/>
        <rFont val="AcadNusx"/>
        <family val="0"/>
      </rPr>
      <t>=5 kb.m</t>
    </r>
  </si>
  <si>
    <r>
      <t>1000 m</t>
    </r>
    <r>
      <rPr>
        <vertAlign val="superscript"/>
        <sz val="10"/>
        <rFont val="AcadNusx"/>
        <family val="0"/>
      </rPr>
      <t>3</t>
    </r>
  </si>
  <si>
    <t xml:space="preserve">betonis В-15 wertilovani saZirkvlebis mowyoba RobisaTvis 
</t>
  </si>
  <si>
    <t xml:space="preserve">liTonis WiSkris mowyoba
</t>
  </si>
  <si>
    <t>wyaros svetis  mcire arq. Formos mowyoba</t>
  </si>
  <si>
    <t>pretendenti ------------------------------------------------------------------------------</t>
  </si>
  <si>
    <t>x. #1/1</t>
  </si>
  <si>
    <t>x. #1/2</t>
  </si>
  <si>
    <t>x. #1/3</t>
  </si>
  <si>
    <t>x. #1/4</t>
  </si>
  <si>
    <t>x. #1/5</t>
  </si>
  <si>
    <t>Rirebuleba aTasi lari</t>
  </si>
  <si>
    <t xml:space="preserve">      pretendenti  ---------------------------------------------------------------------------</t>
  </si>
  <si>
    <t>aTasi lari</t>
  </si>
  <si>
    <t>xarjTaRricxva #3/1</t>
  </si>
  <si>
    <t xml:space="preserve"> xarjTaRricxva #4/1</t>
  </si>
  <si>
    <t xml:space="preserve"> gruntis damuSaveba xeliT gverdze yriT mosworebiT 11,7×0,5×0,4</t>
  </si>
  <si>
    <r>
      <t xml:space="preserve">monoliTuri betonis lenturi saZirkvlis da zeZirkvlis mowyoba </t>
    </r>
    <r>
      <rPr>
        <sz val="10"/>
        <rFont val="Cambria"/>
        <family val="1"/>
      </rPr>
      <t>B-18,5</t>
    </r>
    <r>
      <rPr>
        <sz val="10"/>
        <rFont val="AcadNusx"/>
        <family val="0"/>
      </rPr>
      <t xml:space="preserve"> betonisagan </t>
    </r>
  </si>
  <si>
    <t>kedlebis mowyoba mcire zomis betonis blokebisagan frontonebis mowyobiT 38×19×19sm</t>
  </si>
  <si>
    <r>
      <t>monoliTuri rk/betonis sartylebis  mowyoba B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 betonisagan</t>
    </r>
  </si>
  <si>
    <t>armatura Ф_6 А_I</t>
  </si>
  <si>
    <r>
      <t xml:space="preserve">armatura А-III, </t>
    </r>
    <r>
      <rPr>
        <sz val="10"/>
        <rFont val="Sylfaen"/>
        <family val="1"/>
      </rPr>
      <t>Ø=</t>
    </r>
    <r>
      <rPr>
        <sz val="10"/>
        <rFont val="AcadNusx"/>
        <family val="0"/>
      </rPr>
      <t>14 mm</t>
    </r>
  </si>
  <si>
    <r>
      <t xml:space="preserve">monoliTuri rk/betonis gadaxurvis filis mowyoba 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betonisagan sisqiT 200 mm-mde</t>
    </r>
  </si>
  <si>
    <r>
      <t xml:space="preserve">armatura А-III, </t>
    </r>
    <r>
      <rPr>
        <sz val="10"/>
        <rFont val="Sylfaen"/>
        <family val="1"/>
      </rPr>
      <t>Ø=</t>
    </r>
    <r>
      <rPr>
        <sz val="10"/>
        <rFont val="AcadNusx"/>
        <family val="0"/>
      </rPr>
      <t>12 mm</t>
    </r>
  </si>
  <si>
    <t xml:space="preserve">saxuravis xis konstruqciebis mowyoba xis daxerxili sxvadasxva zomis mSrali masalisagan </t>
  </si>
  <si>
    <t xml:space="preserve"> molartyva xis 30 mm sisqis ficrebiT  </t>
  </si>
  <si>
    <t xml:space="preserve">saxuravis, karnizebis, parapetebis gadaxurvis mowyoba moTuTiebuli liTonis furclebiT 0,5mm </t>
  </si>
  <si>
    <t>metaloplastmasis fortoCkebis TeTri feris sisqiT 5,2mm montaJi  RirebulebiT</t>
  </si>
  <si>
    <t>metaloplastmasis karebis montaJi RirebulebiT</t>
  </si>
  <si>
    <t>betonis iatakis filis mowyoba m 100 betonisagan</t>
  </si>
  <si>
    <t>cementis moWimvis mowyoba sisqiT 50mm</t>
  </si>
  <si>
    <t>m2</t>
  </si>
  <si>
    <t>keramikuli filebis dageba iatakebze</t>
  </si>
  <si>
    <t>Siga kedlebis Selesva cementis xsnariT</t>
  </si>
  <si>
    <t>Weris maRalxarisxovani Selesva cementis xsnariT</t>
  </si>
  <si>
    <t>Siga kedlebis maRalxarisxovani SeRebva wyalemulsiuri saRebaviT (kafelis zemo nawili)</t>
  </si>
  <si>
    <t xml:space="preserve">Weris maRalxarisxovani SeRebva wyalemulsiuri saRebaviT </t>
  </si>
  <si>
    <t>kedlebis mopirkeTeba moWiquli filebiT simaRliT 1,6 m</t>
  </si>
  <si>
    <t xml:space="preserve">fasadis kedlebis (karnizebi, parapetebi) maRalxarisxovani baTqaSi zeZirkvelis baTqaSiT </t>
  </si>
  <si>
    <t>fanjris da karis ferdoebis baTqaSi (Siga da gare mxare)</t>
  </si>
  <si>
    <t>m</t>
  </si>
  <si>
    <t>fasadis kedlebis (karnizebi, parapetebi) SeRebva wyalmedegi fasadis saRebaviT zeZirkvelis SeRebviT</t>
  </si>
  <si>
    <t>gruntis datkepna RorRiT gare kibeebis da baqnebis qveS sisqiT 5sm</t>
  </si>
  <si>
    <r>
      <t xml:space="preserve">betonis safuZvelis mowyoba </t>
    </r>
    <r>
      <rPr>
        <sz val="10"/>
        <rFont val="Cambria"/>
        <family val="1"/>
      </rPr>
      <t>B-15</t>
    </r>
    <r>
      <rPr>
        <sz val="10"/>
        <rFont val="AcadNusx"/>
        <family val="0"/>
      </rPr>
      <t xml:space="preserve"> betonisagan sisqiT 10sm</t>
    </r>
  </si>
  <si>
    <r>
      <t xml:space="preserve">monoliTuri betonis safexurebis mowyoba </t>
    </r>
    <r>
      <rPr>
        <sz val="10"/>
        <rFont val="Cambria"/>
        <family val="1"/>
      </rPr>
      <t>B-15</t>
    </r>
    <r>
      <rPr>
        <sz val="10"/>
        <rFont val="AcadNusx"/>
        <family val="0"/>
      </rPr>
      <t xml:space="preserve"> betonisagan </t>
    </r>
  </si>
  <si>
    <t>betonis filebis dageba baqanze da safexurebze  30×15×2 sm</t>
  </si>
  <si>
    <t xml:space="preserve"> samSeneblo narCenebis datvirTva xeliT a/TviTmclelebze  </t>
  </si>
  <si>
    <t>samSeneblo narCenebis gatana (zidva 3km) 1,6×1,5</t>
  </si>
  <si>
    <t xml:space="preserve">jami: </t>
  </si>
  <si>
    <t xml:space="preserve"> wyalgayvanilobis mowyoba plastmasis ufolgo milebiT  d=20 (fitingebiT) </t>
  </si>
  <si>
    <t xml:space="preserve">sapirfareSos შიგა wyalgayvanilobaze </t>
  </si>
  <si>
    <t>kanalizaciis plastmasis  mili d=50mm</t>
  </si>
  <si>
    <t>kanalizaciis  plastmasis mili d=100(2.7)mm</t>
  </si>
  <si>
    <t>unitazi aziuri Camrecxi avziT</t>
  </si>
  <si>
    <t>trapis (nikelis) mowyoba</t>
  </si>
  <si>
    <t>xelsabani fexiani</t>
  </si>
  <si>
    <t xml:space="preserve">sapirfareSos Siga kanalizaciaze </t>
  </si>
  <si>
    <t>zednadebi xarjebi araumetes 12%</t>
  </si>
  <si>
    <t>erTfaza avtom. amomrTveli  10a</t>
  </si>
  <si>
    <t>bra erTnaTuriani</t>
  </si>
  <si>
    <t>erTpolusiani gamomrTveli</t>
  </si>
  <si>
    <t>aluminis izolirebuli kabeli    kveTiT 2X2,5mm2</t>
  </si>
  <si>
    <t>grZ. m</t>
  </si>
  <si>
    <t xml:space="preserve">sapirfareSos შიგა el. samontaJo samuSaoebze </t>
  </si>
  <si>
    <t>x. #2/1</t>
  </si>
  <si>
    <t>x. #2/2</t>
  </si>
  <si>
    <t>x. #2/3</t>
  </si>
  <si>
    <t>x. #2/4</t>
  </si>
  <si>
    <t xml:space="preserve"> sapirfareSos მშენებლობაor wertilze</t>
  </si>
  <si>
    <t>ob. x. #1</t>
  </si>
  <si>
    <t>ob. x. #2</t>
  </si>
  <si>
    <t>xarj. #3</t>
  </si>
  <si>
    <t>xarj. #4</t>
  </si>
  <si>
    <t>teritoriis SemoRobva</t>
  </si>
  <si>
    <t>jami Tavi VII</t>
  </si>
  <si>
    <t>Tavi VIII _ XII</t>
  </si>
  <si>
    <t>samuSaoebi da xarjebi ar aris</t>
  </si>
  <si>
    <t>jami Tavi I-VII</t>
  </si>
  <si>
    <t>Tavi III-V</t>
  </si>
  <si>
    <t>Tavi VII</t>
  </si>
  <si>
    <t>3.1.</t>
  </si>
  <si>
    <t>4.1.</t>
  </si>
  <si>
    <t>4.2.</t>
  </si>
  <si>
    <t>damatebiTi Rirebulebis gadasaxadi 18%</t>
  </si>
  <si>
    <t xml:space="preserve">danadgarebi, aveji, inventari </t>
  </si>
  <si>
    <t xml:space="preserve">         nakrebi saxarjTaRricxvo gaangariSeba              </t>
  </si>
  <si>
    <t>xarjTaRricxva #2/3</t>
  </si>
  <si>
    <t xml:space="preserve"> xarjTaRricxva #2/4</t>
  </si>
  <si>
    <t>xarjTaRricxva #2/2</t>
  </si>
  <si>
    <t>xarjTaRricxva #2/1</t>
  </si>
  <si>
    <t xml:space="preserve">saobieqto-saxarjTaRricxvo angariSi #2 </t>
  </si>
  <si>
    <t>უჩხოს საბავშვო ბაღისა და სოფლის კლუბის შენობის რეაბილიტაციa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</si>
</sst>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i/>
      <sz val="12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i/>
      <sz val="11"/>
      <name val="AcadNusx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vertAlign val="superscript"/>
      <sz val="10"/>
      <name val="LitNusx"/>
      <family val="0"/>
    </font>
    <font>
      <sz val="10"/>
      <color indexed="10"/>
      <name val="Arial"/>
      <family val="2"/>
    </font>
    <font>
      <sz val="14"/>
      <name val="AcadNusx"/>
      <family val="0"/>
    </font>
    <font>
      <sz val="10"/>
      <color indexed="8"/>
      <name val="AcadNusx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AcadNusx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KAD NUSX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KAD NUSX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9"/>
      <name val="AcadNusx"/>
      <family val="0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KAD NUSX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KAD NUSX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cadNusx"/>
      <family val="0"/>
    </font>
    <font>
      <sz val="10"/>
      <color theme="2" tint="-0.7499799728393555"/>
      <name val="AcadNusx"/>
      <family val="0"/>
    </font>
    <font>
      <b/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28" borderId="6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1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80" fontId="16" fillId="0" borderId="9" xfId="0" applyNumberFormat="1" applyFont="1" applyBorder="1" applyAlignment="1">
      <alignment horizontal="center" vertical="center" wrapText="1"/>
    </xf>
    <xf numFmtId="181" fontId="1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/>
    </xf>
    <xf numFmtId="180" fontId="16" fillId="33" borderId="9" xfId="0" applyNumberFormat="1" applyFont="1" applyFill="1" applyBorder="1" applyAlignment="1">
      <alignment horizontal="center" vertical="center" wrapText="1"/>
    </xf>
    <xf numFmtId="182" fontId="16" fillId="33" borderId="9" xfId="0" applyNumberFormat="1" applyFont="1" applyFill="1" applyBorder="1" applyAlignment="1">
      <alignment horizontal="center" vertical="center" wrapText="1"/>
    </xf>
    <xf numFmtId="181" fontId="16" fillId="33" borderId="9" xfId="0" applyNumberFormat="1" applyFont="1" applyFill="1" applyBorder="1" applyAlignment="1">
      <alignment horizontal="center" vertical="center" wrapText="1"/>
    </xf>
    <xf numFmtId="2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2" fontId="27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80" fontId="27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" fontId="16" fillId="33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33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top" wrapText="1"/>
    </xf>
    <xf numFmtId="2" fontId="16" fillId="0" borderId="9" xfId="0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vertical="center" wrapText="1"/>
    </xf>
    <xf numFmtId="9" fontId="16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33" borderId="0" xfId="0" applyFont="1" applyFill="1" applyAlignment="1">
      <alignment/>
    </xf>
    <xf numFmtId="49" fontId="16" fillId="33" borderId="9" xfId="0" applyNumberFormat="1" applyFont="1" applyFill="1" applyBorder="1" applyAlignment="1">
      <alignment horizontal="left" vertical="center" wrapText="1"/>
    </xf>
    <xf numFmtId="0" fontId="25" fillId="33" borderId="9" xfId="0" applyFont="1" applyFill="1" applyBorder="1" applyAlignment="1">
      <alignment horizontal="center" vertical="center" wrapText="1"/>
    </xf>
    <xf numFmtId="181" fontId="28" fillId="0" borderId="0" xfId="0" applyNumberFormat="1" applyFont="1" applyAlignment="1">
      <alignment vertical="center" wrapText="1"/>
    </xf>
    <xf numFmtId="181" fontId="27" fillId="0" borderId="9" xfId="0" applyNumberFormat="1" applyFont="1" applyBorder="1" applyAlignment="1">
      <alignment horizontal="center" vertical="center" wrapText="1"/>
    </xf>
    <xf numFmtId="181" fontId="22" fillId="0" borderId="9" xfId="0" applyNumberFormat="1" applyFont="1" applyBorder="1" applyAlignment="1">
      <alignment horizontal="center" vertical="center" wrapText="1"/>
    </xf>
    <xf numFmtId="182" fontId="16" fillId="0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9" xfId="0" applyFont="1" applyBorder="1" applyAlignment="1" quotePrefix="1">
      <alignment horizontal="center" vertical="top" wrapText="1"/>
    </xf>
    <xf numFmtId="0" fontId="29" fillId="0" borderId="9" xfId="0" applyNumberFormat="1" applyFont="1" applyBorder="1" applyAlignment="1" quotePrefix="1">
      <alignment horizontal="center" vertical="top" wrapText="1"/>
    </xf>
    <xf numFmtId="0" fontId="8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6" fillId="33" borderId="9" xfId="0" applyFont="1" applyFill="1" applyBorder="1" applyAlignment="1" quotePrefix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top" wrapText="1"/>
    </xf>
    <xf numFmtId="180" fontId="33" fillId="33" borderId="9" xfId="0" applyNumberFormat="1" applyFont="1" applyFill="1" applyBorder="1" applyAlignment="1">
      <alignment horizontal="center" vertical="center" wrapText="1"/>
    </xf>
    <xf numFmtId="1" fontId="16" fillId="33" borderId="9" xfId="0" applyNumberFormat="1" applyFont="1" applyFill="1" applyBorder="1" applyAlignment="1" quotePrefix="1">
      <alignment horizontal="center" vertical="center" wrapText="1"/>
    </xf>
    <xf numFmtId="0" fontId="33" fillId="33" borderId="9" xfId="0" applyFont="1" applyFill="1" applyBorder="1" applyAlignment="1">
      <alignment horizontal="center" vertical="center" wrapText="1"/>
    </xf>
    <xf numFmtId="2" fontId="33" fillId="33" borderId="9" xfId="0" applyNumberFormat="1" applyFont="1" applyFill="1" applyBorder="1" applyAlignment="1">
      <alignment horizontal="center" vertical="center" wrapText="1"/>
    </xf>
    <xf numFmtId="0" fontId="33" fillId="33" borderId="9" xfId="0" applyFont="1" applyFill="1" applyBorder="1" applyAlignment="1">
      <alignment horizontal="left" vertical="center" wrapText="1"/>
    </xf>
    <xf numFmtId="0" fontId="33" fillId="33" borderId="9" xfId="0" applyFont="1" applyFill="1" applyBorder="1" applyAlignment="1">
      <alignment horizontal="center" vertical="center"/>
    </xf>
    <xf numFmtId="2" fontId="33" fillId="33" borderId="9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2" fillId="0" borderId="10" xfId="0" applyFont="1" applyFill="1" applyBorder="1" applyAlignment="1">
      <alignment horizontal="center" vertical="center" wrapText="1"/>
    </xf>
    <xf numFmtId="2" fontId="84" fillId="0" borderId="9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Alignment="1">
      <alignment horizontal="center"/>
    </xf>
    <xf numFmtId="0" fontId="1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1" fontId="84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8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1" fontId="83" fillId="0" borderId="9" xfId="0" applyNumberFormat="1" applyFont="1" applyFill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/>
    </xf>
    <xf numFmtId="1" fontId="82" fillId="33" borderId="9" xfId="0" applyNumberFormat="1" applyFont="1" applyFill="1" applyBorder="1" applyAlignment="1">
      <alignment horizontal="center" vertical="center"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49" fontId="16" fillId="33" borderId="9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 textRotation="90" wrapText="1"/>
    </xf>
    <xf numFmtId="49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180" fontId="16" fillId="33" borderId="0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2" fontId="16" fillId="33" borderId="9" xfId="0" applyNumberFormat="1" applyFont="1" applyFill="1" applyBorder="1" applyAlignment="1">
      <alignment horizontal="center" wrapText="1"/>
    </xf>
    <xf numFmtId="4" fontId="16" fillId="33" borderId="9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33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 quotePrefix="1">
      <alignment horizontal="center" vertical="top" wrapText="1"/>
    </xf>
    <xf numFmtId="0" fontId="16" fillId="33" borderId="9" xfId="0" applyFont="1" applyFill="1" applyBorder="1" applyAlignment="1">
      <alignment horizontal="center" vertical="top" wrapText="1"/>
    </xf>
    <xf numFmtId="0" fontId="37" fillId="0" borderId="9" xfId="0" applyFont="1" applyBorder="1" applyAlignment="1">
      <alignment horizontal="left" vertical="center" wrapText="1"/>
    </xf>
    <xf numFmtId="0" fontId="82" fillId="33" borderId="9" xfId="0" applyFont="1" applyFill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82" fillId="0" borderId="9" xfId="0" applyFont="1" applyFill="1" applyBorder="1" applyAlignment="1">
      <alignment horizontal="center" vertical="center" wrapText="1"/>
    </xf>
    <xf numFmtId="1" fontId="16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8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84" fillId="0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wrapText="1"/>
    </xf>
    <xf numFmtId="1" fontId="27" fillId="0" borderId="9" xfId="0" applyNumberFormat="1" applyFont="1" applyBorder="1" applyAlignment="1">
      <alignment horizontal="center" vertical="center" wrapText="1"/>
    </xf>
    <xf numFmtId="181" fontId="16" fillId="0" borderId="0" xfId="0" applyNumberFormat="1" applyFont="1" applyAlignment="1">
      <alignment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16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textRotation="90" wrapText="1"/>
    </xf>
    <xf numFmtId="1" fontId="18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1" fontId="18" fillId="33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181" fontId="16" fillId="0" borderId="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left" wrapText="1"/>
    </xf>
    <xf numFmtId="49" fontId="11" fillId="0" borderId="0" xfId="0" applyNumberFormat="1" applyFont="1" applyBorder="1" applyAlignment="1">
      <alignment horizontal="left" vertical="center" wrapText="1"/>
    </xf>
    <xf numFmtId="0" fontId="27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81" fontId="28" fillId="0" borderId="0" xfId="0" applyNumberFormat="1" applyFont="1" applyAlignment="1">
      <alignment horizontal="righ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181" fontId="28" fillId="0" borderId="9" xfId="0" applyNumberFormat="1" applyFont="1" applyBorder="1" applyAlignment="1">
      <alignment horizontal="center" vertical="center" wrapText="1"/>
    </xf>
    <xf numFmtId="181" fontId="28" fillId="0" borderId="9" xfId="0" applyNumberFormat="1" applyFont="1" applyBorder="1" applyAlignment="1">
      <alignment horizontal="center" vertical="center" textRotation="90" wrapText="1"/>
    </xf>
    <xf numFmtId="181" fontId="16" fillId="0" borderId="9" xfId="0" applyNumberFormat="1" applyFont="1" applyBorder="1" applyAlignment="1">
      <alignment horizontal="center" vertical="center" wrapText="1"/>
    </xf>
    <xf numFmtId="0" fontId="30" fillId="33" borderId="0" xfId="0" applyFont="1" applyFill="1" applyAlignment="1">
      <alignment horizontal="center" wrapText="1"/>
    </xf>
    <xf numFmtId="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8" fillId="33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181" fontId="28" fillId="0" borderId="0" xfId="0" applyNumberFormat="1" applyFont="1" applyAlignment="1">
      <alignment horizontal="center" vertical="center" wrapText="1"/>
    </xf>
    <xf numFmtId="181" fontId="27" fillId="0" borderId="0" xfId="0" applyNumberFormat="1" applyFont="1" applyBorder="1" applyAlignment="1">
      <alignment horizontal="left" vertical="center" wrapText="1"/>
    </xf>
    <xf numFmtId="181" fontId="28" fillId="0" borderId="10" xfId="0" applyNumberFormat="1" applyFont="1" applyBorder="1" applyAlignment="1">
      <alignment horizontal="center" vertical="center" wrapText="1"/>
    </xf>
    <xf numFmtId="181" fontId="28" fillId="0" borderId="13" xfId="0" applyNumberFormat="1" applyFont="1" applyBorder="1" applyAlignment="1">
      <alignment horizontal="center" vertical="center" wrapText="1"/>
    </xf>
    <xf numFmtId="181" fontId="28" fillId="0" borderId="10" xfId="0" applyNumberFormat="1" applyFont="1" applyBorder="1" applyAlignment="1">
      <alignment horizontal="center" vertical="center" textRotation="90" wrapText="1"/>
    </xf>
    <xf numFmtId="181" fontId="28" fillId="0" borderId="13" xfId="0" applyNumberFormat="1" applyFont="1" applyBorder="1" applyAlignment="1">
      <alignment horizontal="center" vertical="center" textRotation="90" wrapText="1"/>
    </xf>
    <xf numFmtId="181" fontId="28" fillId="0" borderId="12" xfId="0" applyNumberFormat="1" applyFont="1" applyBorder="1" applyAlignment="1">
      <alignment horizontal="center" vertical="center" wrapText="1"/>
    </xf>
    <xf numFmtId="181" fontId="28" fillId="0" borderId="14" xfId="0" applyNumberFormat="1" applyFont="1" applyBorder="1" applyAlignment="1">
      <alignment horizontal="center" vertical="center" wrapText="1"/>
    </xf>
    <xf numFmtId="181" fontId="28" fillId="0" borderId="15" xfId="0" applyNumberFormat="1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 wrapText="1"/>
    </xf>
    <xf numFmtId="181" fontId="16" fillId="0" borderId="13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textRotation="90" wrapText="1"/>
    </xf>
    <xf numFmtId="0" fontId="27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110" zoomScaleSheetLayoutView="110" zoomScalePageLayoutView="0" workbookViewId="0" topLeftCell="A1">
      <selection activeCell="A1" sqref="A1:F1"/>
    </sheetView>
  </sheetViews>
  <sheetFormatPr defaultColWidth="9.00390625" defaultRowHeight="12.75"/>
  <cols>
    <col min="1" max="1" width="4.25390625" style="0" customWidth="1"/>
    <col min="2" max="2" width="40.375" style="0" customWidth="1"/>
    <col min="3" max="6" width="11.625" style="0" customWidth="1"/>
  </cols>
  <sheetData>
    <row r="1" spans="1:7" ht="28.5" customHeight="1">
      <c r="A1" s="233" t="s">
        <v>458</v>
      </c>
      <c r="B1" s="233"/>
      <c r="C1" s="233"/>
      <c r="D1" s="233"/>
      <c r="E1" s="233"/>
      <c r="F1" s="233"/>
      <c r="G1" s="112"/>
    </row>
    <row r="2" spans="1:7" ht="28.5" customHeight="1">
      <c r="A2" s="177" t="s">
        <v>382</v>
      </c>
      <c r="B2" s="177"/>
      <c r="C2" s="177"/>
      <c r="D2" s="177"/>
      <c r="E2" s="177"/>
      <c r="F2" s="177"/>
      <c r="G2" s="112"/>
    </row>
    <row r="3" spans="1:7" ht="22.5" customHeight="1">
      <c r="A3" s="176" t="s">
        <v>304</v>
      </c>
      <c r="B3" s="176"/>
      <c r="C3" s="176"/>
      <c r="D3" s="176"/>
      <c r="E3" s="176"/>
      <c r="F3" s="176"/>
      <c r="G3" s="112"/>
    </row>
    <row r="4" spans="1:6" ht="78.7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6" t="s">
        <v>327</v>
      </c>
      <c r="F4" s="136" t="s">
        <v>328</v>
      </c>
    </row>
    <row r="5" spans="1:7" ht="15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  <c r="G5" s="113"/>
    </row>
    <row r="6" spans="1:7" ht="44.25" customHeight="1">
      <c r="A6" s="69">
        <v>1</v>
      </c>
      <c r="B6" s="106" t="s">
        <v>305</v>
      </c>
      <c r="C6" s="110" t="s">
        <v>187</v>
      </c>
      <c r="D6" s="114">
        <v>1</v>
      </c>
      <c r="E6" s="109"/>
      <c r="F6" s="107"/>
      <c r="G6" s="113"/>
    </row>
    <row r="7" spans="1:7" ht="41.25" customHeight="1">
      <c r="A7" s="69">
        <v>3</v>
      </c>
      <c r="B7" s="106" t="s">
        <v>306</v>
      </c>
      <c r="C7" s="110" t="s">
        <v>187</v>
      </c>
      <c r="D7" s="114">
        <v>1</v>
      </c>
      <c r="E7" s="109"/>
      <c r="F7" s="107"/>
      <c r="G7" s="113"/>
    </row>
    <row r="8" spans="1:7" ht="17.25" customHeight="1">
      <c r="A8" s="70"/>
      <c r="B8" s="71" t="s">
        <v>307</v>
      </c>
      <c r="C8" s="71"/>
      <c r="D8" s="73"/>
      <c r="E8" s="77"/>
      <c r="F8" s="115"/>
      <c r="G8" s="116"/>
    </row>
    <row r="9" spans="1:7" ht="17.25" customHeight="1">
      <c r="A9" s="157"/>
      <c r="B9" s="158"/>
      <c r="C9" s="158"/>
      <c r="D9" s="159"/>
      <c r="E9" s="160"/>
      <c r="F9" s="161"/>
      <c r="G9" s="116"/>
    </row>
    <row r="10" spans="1:7" ht="13.5">
      <c r="A10" s="117"/>
      <c r="B10" s="108"/>
      <c r="C10" s="118"/>
      <c r="D10" s="118"/>
      <c r="E10" s="119"/>
      <c r="F10" s="120"/>
      <c r="G10" s="121"/>
    </row>
    <row r="11" spans="1:5" ht="13.5">
      <c r="A11" s="178" t="s">
        <v>372</v>
      </c>
      <c r="B11" s="178"/>
      <c r="C11" s="178"/>
      <c r="D11" s="178"/>
      <c r="E11" s="178"/>
    </row>
    <row r="12" spans="2:4" ht="16.5">
      <c r="B12" s="122"/>
      <c r="C12" s="123"/>
      <c r="D12" s="123"/>
    </row>
  </sheetData>
  <sheetProtection/>
  <mergeCells count="4">
    <mergeCell ref="A1:F1"/>
    <mergeCell ref="A3:F3"/>
    <mergeCell ref="A2:F2"/>
    <mergeCell ref="A11:E11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875" style="0" customWidth="1"/>
    <col min="2" max="2" width="46.75390625" style="0" customWidth="1"/>
    <col min="3" max="5" width="13.375" style="0" customWidth="1"/>
    <col min="6" max="6" width="13.375" style="96" customWidth="1"/>
  </cols>
  <sheetData>
    <row r="1" spans="1:6" ht="18" customHeight="1">
      <c r="A1" s="180" t="s">
        <v>458</v>
      </c>
      <c r="B1" s="180"/>
      <c r="C1" s="180"/>
      <c r="D1" s="180"/>
      <c r="E1" s="180"/>
      <c r="F1" s="180"/>
    </row>
    <row r="2" spans="1:6" ht="17.25" customHeight="1">
      <c r="A2" s="181" t="s">
        <v>354</v>
      </c>
      <c r="B2" s="181"/>
      <c r="C2" s="181"/>
      <c r="D2" s="181"/>
      <c r="E2" s="181"/>
      <c r="F2" s="181"/>
    </row>
    <row r="3" spans="1:6" ht="21" customHeight="1">
      <c r="A3" s="181" t="s">
        <v>185</v>
      </c>
      <c r="B3" s="181"/>
      <c r="C3" s="181"/>
      <c r="D3" s="181"/>
      <c r="E3" s="181"/>
      <c r="F3" s="181"/>
    </row>
    <row r="4" spans="1:6" ht="87.7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</row>
    <row r="5" spans="1:6" ht="13.5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6" s="14" customFormat="1" ht="35.25" customHeight="1">
      <c r="A6" s="54" t="s">
        <v>15</v>
      </c>
      <c r="B6" s="54" t="s">
        <v>235</v>
      </c>
      <c r="C6" s="54" t="s">
        <v>74</v>
      </c>
      <c r="D6" s="18">
        <v>8</v>
      </c>
      <c r="E6" s="55"/>
      <c r="F6" s="67"/>
    </row>
    <row r="7" spans="1:6" s="14" customFormat="1" ht="35.25" customHeight="1">
      <c r="A7" s="54" t="s">
        <v>16</v>
      </c>
      <c r="B7" s="54" t="s">
        <v>355</v>
      </c>
      <c r="C7" s="54" t="s">
        <v>96</v>
      </c>
      <c r="D7" s="20">
        <v>2</v>
      </c>
      <c r="E7" s="55"/>
      <c r="F7" s="67"/>
    </row>
    <row r="8" spans="1:6" s="14" customFormat="1" ht="35.25" customHeight="1">
      <c r="A8" s="54" t="s">
        <v>17</v>
      </c>
      <c r="B8" s="54" t="s">
        <v>231</v>
      </c>
      <c r="C8" s="54" t="s">
        <v>26</v>
      </c>
      <c r="D8" s="20">
        <v>1</v>
      </c>
      <c r="E8" s="55"/>
      <c r="F8" s="67"/>
    </row>
    <row r="9" spans="1:6" ht="35.25" customHeight="1">
      <c r="A9" s="54" t="s">
        <v>18</v>
      </c>
      <c r="B9" s="54" t="s">
        <v>279</v>
      </c>
      <c r="C9" s="54" t="s">
        <v>26</v>
      </c>
      <c r="D9" s="20">
        <v>1</v>
      </c>
      <c r="E9" s="55"/>
      <c r="F9" s="67"/>
    </row>
    <row r="10" spans="1:6" s="14" customFormat="1" ht="32.25" customHeight="1">
      <c r="A10" s="54" t="s">
        <v>19</v>
      </c>
      <c r="B10" s="54" t="s">
        <v>171</v>
      </c>
      <c r="C10" s="54" t="s">
        <v>96</v>
      </c>
      <c r="D10" s="20">
        <v>1</v>
      </c>
      <c r="E10" s="55"/>
      <c r="F10" s="67"/>
    </row>
    <row r="11" spans="1:6" s="14" customFormat="1" ht="32.25" customHeight="1">
      <c r="A11" s="54" t="s">
        <v>20</v>
      </c>
      <c r="B11" s="54" t="s">
        <v>232</v>
      </c>
      <c r="C11" s="54" t="s">
        <v>76</v>
      </c>
      <c r="D11" s="20">
        <v>5</v>
      </c>
      <c r="E11" s="55"/>
      <c r="F11" s="67"/>
    </row>
    <row r="12" spans="1:6" ht="24.75" customHeight="1">
      <c r="A12" s="70">
        <v>7</v>
      </c>
      <c r="B12" s="175" t="s">
        <v>280</v>
      </c>
      <c r="C12" s="71" t="s">
        <v>187</v>
      </c>
      <c r="D12" s="77">
        <v>4</v>
      </c>
      <c r="E12" s="71"/>
      <c r="F12" s="77"/>
    </row>
    <row r="13" spans="1:6" ht="34.5" customHeight="1">
      <c r="A13" s="70">
        <v>8</v>
      </c>
      <c r="B13" s="72" t="s">
        <v>233</v>
      </c>
      <c r="C13" s="70" t="s">
        <v>187</v>
      </c>
      <c r="D13" s="51">
        <v>1</v>
      </c>
      <c r="E13" s="55"/>
      <c r="F13" s="67"/>
    </row>
    <row r="14" spans="1:6" ht="27" customHeight="1">
      <c r="A14" s="54" t="s">
        <v>10</v>
      </c>
      <c r="B14" s="54" t="s">
        <v>281</v>
      </c>
      <c r="C14" s="54" t="s">
        <v>187</v>
      </c>
      <c r="D14" s="20">
        <v>1</v>
      </c>
      <c r="E14" s="55"/>
      <c r="F14" s="67"/>
    </row>
    <row r="15" spans="1:6" ht="27" customHeight="1">
      <c r="A15" s="54" t="s">
        <v>11</v>
      </c>
      <c r="B15" s="72" t="s">
        <v>234</v>
      </c>
      <c r="C15" s="54" t="s">
        <v>187</v>
      </c>
      <c r="D15" s="20">
        <v>1</v>
      </c>
      <c r="E15" s="55"/>
      <c r="F15" s="67"/>
    </row>
    <row r="16" spans="1:6" s="14" customFormat="1" ht="32.25" customHeight="1">
      <c r="A16" s="54" t="s">
        <v>71</v>
      </c>
      <c r="B16" s="54" t="s">
        <v>99</v>
      </c>
      <c r="C16" s="54" t="s">
        <v>26</v>
      </c>
      <c r="D16" s="20">
        <v>6</v>
      </c>
      <c r="E16" s="20"/>
      <c r="F16" s="67"/>
    </row>
    <row r="17" spans="1:6" ht="18.75" customHeight="1">
      <c r="A17" s="135"/>
      <c r="B17" s="135" t="s">
        <v>353</v>
      </c>
      <c r="C17" s="135"/>
      <c r="D17" s="76"/>
      <c r="E17" s="67"/>
      <c r="F17" s="42"/>
    </row>
    <row r="18" spans="1:6" ht="18.75" customHeight="1">
      <c r="A18" s="135"/>
      <c r="B18" s="84" t="s">
        <v>145</v>
      </c>
      <c r="C18" s="135"/>
      <c r="D18" s="76"/>
      <c r="E18" s="67"/>
      <c r="F18" s="42"/>
    </row>
    <row r="19" spans="1:6" ht="18.75" customHeight="1">
      <c r="A19" s="135"/>
      <c r="B19" s="84" t="s">
        <v>146</v>
      </c>
      <c r="C19" s="135" t="s">
        <v>0</v>
      </c>
      <c r="D19" s="76"/>
      <c r="E19" s="76"/>
      <c r="F19" s="42"/>
    </row>
    <row r="20" spans="1:6" ht="18.75" customHeight="1">
      <c r="A20" s="135"/>
      <c r="B20" s="84" t="s">
        <v>147</v>
      </c>
      <c r="C20" s="135" t="s">
        <v>0</v>
      </c>
      <c r="D20" s="76"/>
      <c r="E20" s="76"/>
      <c r="F20" s="42"/>
    </row>
    <row r="21" spans="1:6" ht="18.75" customHeight="1">
      <c r="A21" s="135"/>
      <c r="B21" s="84" t="s">
        <v>148</v>
      </c>
      <c r="C21" s="135" t="s">
        <v>0</v>
      </c>
      <c r="D21" s="76"/>
      <c r="E21" s="76"/>
      <c r="F21" s="42"/>
    </row>
    <row r="22" spans="1:6" s="50" customFormat="1" ht="32.25" customHeight="1">
      <c r="A22" s="67"/>
      <c r="B22" s="46" t="s">
        <v>337</v>
      </c>
      <c r="C22" s="46" t="s">
        <v>0</v>
      </c>
      <c r="D22" s="81" t="s">
        <v>338</v>
      </c>
      <c r="E22" s="46"/>
      <c r="F22" s="143"/>
    </row>
    <row r="23" spans="1:6" ht="21" customHeight="1">
      <c r="A23" s="135"/>
      <c r="B23" s="135" t="s">
        <v>149</v>
      </c>
      <c r="C23" s="46" t="s">
        <v>0</v>
      </c>
      <c r="D23" s="76"/>
      <c r="E23" s="76"/>
      <c r="F23" s="42"/>
    </row>
    <row r="24" spans="1:6" ht="21" customHeight="1">
      <c r="A24" s="135"/>
      <c r="B24" s="135" t="s">
        <v>424</v>
      </c>
      <c r="C24" s="135" t="s">
        <v>0</v>
      </c>
      <c r="D24" s="81" t="s">
        <v>338</v>
      </c>
      <c r="E24" s="76"/>
      <c r="F24" s="42"/>
    </row>
    <row r="25" spans="1:6" ht="21" customHeight="1">
      <c r="A25" s="135"/>
      <c r="B25" s="135" t="s">
        <v>12</v>
      </c>
      <c r="C25" s="135" t="s">
        <v>0</v>
      </c>
      <c r="D25" s="76"/>
      <c r="E25" s="76"/>
      <c r="F25" s="42"/>
    </row>
    <row r="26" spans="1:6" ht="21" customHeight="1">
      <c r="A26" s="135"/>
      <c r="B26" s="135" t="s">
        <v>340</v>
      </c>
      <c r="C26" s="135" t="s">
        <v>0</v>
      </c>
      <c r="D26" s="81" t="s">
        <v>338</v>
      </c>
      <c r="E26" s="76"/>
      <c r="F26" s="42"/>
    </row>
    <row r="27" spans="1:6" ht="21" customHeight="1">
      <c r="A27" s="135"/>
      <c r="B27" s="135" t="s">
        <v>41</v>
      </c>
      <c r="C27" s="135" t="s">
        <v>0</v>
      </c>
      <c r="D27" s="76"/>
      <c r="E27" s="67"/>
      <c r="F27" s="42"/>
    </row>
    <row r="28" spans="1:6" ht="13.5">
      <c r="A28" s="137"/>
      <c r="B28" s="137"/>
      <c r="C28" s="137"/>
      <c r="D28" s="138"/>
      <c r="E28" s="139"/>
      <c r="F28" s="140"/>
    </row>
    <row r="29" spans="1:6" ht="13.5">
      <c r="A29" s="144"/>
      <c r="B29" s="137"/>
      <c r="C29" s="137"/>
      <c r="D29" s="137"/>
      <c r="E29" s="137"/>
      <c r="F29" s="137"/>
    </row>
    <row r="30" spans="1:6" ht="20.25" customHeight="1">
      <c r="A30" s="179" t="s">
        <v>351</v>
      </c>
      <c r="B30" s="179"/>
      <c r="C30" s="179"/>
      <c r="D30" s="179"/>
      <c r="E30" s="179"/>
      <c r="F30" s="179"/>
    </row>
  </sheetData>
  <sheetProtection/>
  <mergeCells count="4">
    <mergeCell ref="A1:F1"/>
    <mergeCell ref="A2:F2"/>
    <mergeCell ref="A3:F3"/>
    <mergeCell ref="A30:F3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875" style="0" customWidth="1"/>
    <col min="2" max="2" width="52.00390625" style="0" customWidth="1"/>
    <col min="3" max="5" width="11.875" style="0" customWidth="1"/>
    <col min="6" max="6" width="11.875" style="66" customWidth="1"/>
  </cols>
  <sheetData>
    <row r="1" spans="1:6" ht="17.25" customHeight="1">
      <c r="A1" s="180" t="s">
        <v>458</v>
      </c>
      <c r="B1" s="180"/>
      <c r="C1" s="180"/>
      <c r="D1" s="180"/>
      <c r="E1" s="180"/>
      <c r="F1" s="180"/>
    </row>
    <row r="2" spans="1:6" ht="17.25" customHeight="1">
      <c r="A2" s="181" t="s">
        <v>352</v>
      </c>
      <c r="B2" s="181"/>
      <c r="C2" s="181"/>
      <c r="D2" s="181"/>
      <c r="E2" s="181"/>
      <c r="F2" s="181"/>
    </row>
    <row r="3" spans="1:6" ht="21" customHeight="1">
      <c r="A3" s="181" t="s">
        <v>184</v>
      </c>
      <c r="B3" s="181"/>
      <c r="C3" s="181"/>
      <c r="D3" s="181"/>
      <c r="E3" s="181"/>
      <c r="F3" s="181"/>
    </row>
    <row r="4" spans="1:6" ht="88.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</row>
    <row r="5" spans="1:6" ht="13.5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6" s="14" customFormat="1" ht="48" customHeight="1">
      <c r="A6" s="54" t="s">
        <v>15</v>
      </c>
      <c r="B6" s="54" t="s">
        <v>277</v>
      </c>
      <c r="C6" s="54" t="s">
        <v>74</v>
      </c>
      <c r="D6" s="20">
        <v>11</v>
      </c>
      <c r="E6" s="55"/>
      <c r="F6" s="67"/>
    </row>
    <row r="7" spans="1:6" s="14" customFormat="1" ht="24.75" customHeight="1">
      <c r="A7" s="54" t="s">
        <v>16</v>
      </c>
      <c r="B7" s="54" t="s">
        <v>91</v>
      </c>
      <c r="C7" s="54" t="s">
        <v>74</v>
      </c>
      <c r="D7" s="20">
        <v>25</v>
      </c>
      <c r="E7" s="55"/>
      <c r="F7" s="67"/>
    </row>
    <row r="8" spans="1:6" s="14" customFormat="1" ht="29.25" customHeight="1">
      <c r="A8" s="54" t="s">
        <v>17</v>
      </c>
      <c r="B8" s="54" t="s">
        <v>99</v>
      </c>
      <c r="C8" s="54" t="s">
        <v>26</v>
      </c>
      <c r="D8" s="20">
        <v>6</v>
      </c>
      <c r="E8" s="20"/>
      <c r="F8" s="67"/>
    </row>
    <row r="9" spans="1:7" ht="19.5" customHeight="1">
      <c r="A9" s="135"/>
      <c r="B9" s="135" t="s">
        <v>353</v>
      </c>
      <c r="C9" s="135"/>
      <c r="D9" s="76"/>
      <c r="E9" s="67"/>
      <c r="F9" s="42"/>
      <c r="G9" s="14"/>
    </row>
    <row r="10" spans="1:7" ht="19.5" customHeight="1">
      <c r="A10" s="135"/>
      <c r="B10" s="84" t="s">
        <v>145</v>
      </c>
      <c r="C10" s="135"/>
      <c r="D10" s="76"/>
      <c r="E10" s="67"/>
      <c r="F10" s="42"/>
      <c r="G10" s="14"/>
    </row>
    <row r="11" spans="1:7" ht="19.5" customHeight="1">
      <c r="A11" s="135"/>
      <c r="B11" s="84" t="s">
        <v>146</v>
      </c>
      <c r="C11" s="135" t="s">
        <v>0</v>
      </c>
      <c r="D11" s="76"/>
      <c r="E11" s="76"/>
      <c r="F11" s="42"/>
      <c r="G11" s="14"/>
    </row>
    <row r="12" spans="1:7" ht="19.5" customHeight="1">
      <c r="A12" s="135"/>
      <c r="B12" s="84" t="s">
        <v>147</v>
      </c>
      <c r="C12" s="135" t="s">
        <v>0</v>
      </c>
      <c r="D12" s="76"/>
      <c r="E12" s="76"/>
      <c r="F12" s="42"/>
      <c r="G12" s="14"/>
    </row>
    <row r="13" spans="1:7" ht="19.5" customHeight="1">
      <c r="A13" s="135"/>
      <c r="B13" s="84" t="s">
        <v>148</v>
      </c>
      <c r="C13" s="135" t="s">
        <v>0</v>
      </c>
      <c r="D13" s="76"/>
      <c r="E13" s="76"/>
      <c r="F13" s="42"/>
      <c r="G13" s="14"/>
    </row>
    <row r="14" spans="1:13" s="50" customFormat="1" ht="36.75" customHeight="1">
      <c r="A14" s="67"/>
      <c r="B14" s="46" t="s">
        <v>337</v>
      </c>
      <c r="C14" s="46" t="s">
        <v>0</v>
      </c>
      <c r="D14" s="81" t="s">
        <v>338</v>
      </c>
      <c r="E14" s="46"/>
      <c r="F14" s="143"/>
      <c r="G14" s="48"/>
      <c r="H14" s="48"/>
      <c r="I14" s="49"/>
      <c r="J14" s="49"/>
      <c r="K14" s="49"/>
      <c r="L14" s="49"/>
      <c r="M14" s="49"/>
    </row>
    <row r="15" spans="1:7" ht="21" customHeight="1">
      <c r="A15" s="135"/>
      <c r="B15" s="135" t="s">
        <v>149</v>
      </c>
      <c r="C15" s="46" t="s">
        <v>0</v>
      </c>
      <c r="D15" s="76"/>
      <c r="E15" s="76"/>
      <c r="F15" s="42"/>
      <c r="G15" s="14"/>
    </row>
    <row r="16" spans="1:7" ht="21" customHeight="1">
      <c r="A16" s="135"/>
      <c r="B16" s="135" t="s">
        <v>339</v>
      </c>
      <c r="C16" s="135" t="s">
        <v>0</v>
      </c>
      <c r="D16" s="81" t="s">
        <v>338</v>
      </c>
      <c r="E16" s="76"/>
      <c r="F16" s="42"/>
      <c r="G16" s="14"/>
    </row>
    <row r="17" spans="1:7" ht="21" customHeight="1">
      <c r="A17" s="135"/>
      <c r="B17" s="135" t="s">
        <v>12</v>
      </c>
      <c r="C17" s="135" t="s">
        <v>0</v>
      </c>
      <c r="D17" s="76"/>
      <c r="E17" s="76"/>
      <c r="F17" s="42"/>
      <c r="G17" s="14"/>
    </row>
    <row r="18" spans="1:7" ht="21" customHeight="1">
      <c r="A18" s="135"/>
      <c r="B18" s="135" t="s">
        <v>340</v>
      </c>
      <c r="C18" s="135" t="s">
        <v>0</v>
      </c>
      <c r="D18" s="81" t="s">
        <v>338</v>
      </c>
      <c r="E18" s="76"/>
      <c r="F18" s="42"/>
      <c r="G18" s="30"/>
    </row>
    <row r="19" spans="1:7" ht="21" customHeight="1">
      <c r="A19" s="135"/>
      <c r="B19" s="135" t="s">
        <v>41</v>
      </c>
      <c r="C19" s="135" t="s">
        <v>0</v>
      </c>
      <c r="D19" s="76"/>
      <c r="E19" s="67"/>
      <c r="F19" s="42"/>
      <c r="G19" t="s">
        <v>64</v>
      </c>
    </row>
    <row r="20" spans="1:6" ht="13.5">
      <c r="A20" s="137"/>
      <c r="B20" s="137"/>
      <c r="C20" s="137"/>
      <c r="D20" s="138"/>
      <c r="E20" s="139"/>
      <c r="F20" s="140"/>
    </row>
    <row r="21" spans="1:6" ht="13.5">
      <c r="A21" s="144"/>
      <c r="B21" s="137"/>
      <c r="C21" s="137"/>
      <c r="D21" s="137"/>
      <c r="E21" s="137"/>
      <c r="F21" s="137"/>
    </row>
    <row r="22" spans="1:6" ht="13.5">
      <c r="A22" s="179" t="s">
        <v>351</v>
      </c>
      <c r="B22" s="179"/>
      <c r="C22" s="179"/>
      <c r="D22" s="179"/>
      <c r="E22" s="179"/>
      <c r="F22" s="179"/>
    </row>
    <row r="23" spans="1:6" ht="13.5">
      <c r="A23" s="56"/>
      <c r="B23" s="56"/>
      <c r="C23" s="56"/>
      <c r="D23" s="56"/>
      <c r="E23" s="56"/>
      <c r="F23" s="83"/>
    </row>
    <row r="24" spans="2:7" ht="15" customHeight="1">
      <c r="B24" s="186"/>
      <c r="C24" s="186"/>
      <c r="D24" s="186"/>
      <c r="E24" s="186"/>
      <c r="F24" s="186"/>
      <c r="G24" s="186"/>
    </row>
  </sheetData>
  <sheetProtection/>
  <mergeCells count="5">
    <mergeCell ref="A3:F3"/>
    <mergeCell ref="A1:F1"/>
    <mergeCell ref="A2:F2"/>
    <mergeCell ref="B24:G24"/>
    <mergeCell ref="A22:F2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08" t="s">
        <v>83</v>
      </c>
      <c r="B1" s="208"/>
      <c r="C1" s="208"/>
      <c r="D1" s="208"/>
      <c r="E1" s="208"/>
      <c r="F1" s="208"/>
      <c r="G1" s="208"/>
      <c r="H1" s="208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09" t="s">
        <v>143</v>
      </c>
      <c r="B3" s="209"/>
      <c r="C3" s="209"/>
      <c r="D3" s="209"/>
      <c r="E3" s="209"/>
      <c r="F3" s="209"/>
      <c r="G3" s="209"/>
      <c r="H3" s="209"/>
    </row>
    <row r="4" spans="1:8" ht="17.25" customHeight="1">
      <c r="A4" s="210" t="s">
        <v>131</v>
      </c>
      <c r="B4" s="210"/>
      <c r="C4" s="210"/>
      <c r="D4" s="210"/>
      <c r="E4" s="210"/>
      <c r="F4" s="210"/>
      <c r="G4" s="210"/>
      <c r="H4" s="210"/>
    </row>
    <row r="5" spans="1:8" ht="16.5" hidden="1">
      <c r="A5" s="33"/>
      <c r="B5" s="33"/>
      <c r="C5" s="33"/>
      <c r="D5" s="33"/>
      <c r="E5" s="33"/>
      <c r="F5" s="33"/>
      <c r="G5" s="33"/>
      <c r="H5" s="33"/>
    </row>
    <row r="6" spans="1:8" ht="15" hidden="1">
      <c r="A6" s="211"/>
      <c r="B6" s="211"/>
      <c r="C6" s="211"/>
      <c r="D6" s="211"/>
      <c r="E6" s="211"/>
      <c r="F6" s="211"/>
      <c r="G6" s="211"/>
      <c r="H6" s="211"/>
    </row>
    <row r="7" spans="1:8" ht="16.5">
      <c r="A7" s="212" t="s">
        <v>101</v>
      </c>
      <c r="B7" s="212"/>
      <c r="C7" s="212"/>
      <c r="D7" s="212"/>
      <c r="E7" s="40" t="e">
        <f>H132</f>
        <v>#REF!</v>
      </c>
      <c r="F7" s="33" t="s">
        <v>0</v>
      </c>
      <c r="G7" s="31"/>
      <c r="H7" s="31"/>
    </row>
    <row r="8" spans="1:8" ht="16.5">
      <c r="A8" s="212" t="s">
        <v>102</v>
      </c>
      <c r="B8" s="212"/>
      <c r="C8" s="212"/>
      <c r="D8" s="212"/>
      <c r="E8" s="40" t="e">
        <f>H125</f>
        <v>#REF!</v>
      </c>
      <c r="F8" s="33" t="s">
        <v>0</v>
      </c>
      <c r="G8" s="31"/>
      <c r="H8" s="31"/>
    </row>
    <row r="9" spans="1:8" ht="16.5">
      <c r="A9" s="200" t="s">
        <v>103</v>
      </c>
      <c r="B9" s="200"/>
      <c r="C9" s="200"/>
      <c r="D9" s="200"/>
      <c r="E9" s="40" t="e">
        <f>E8/4.6</f>
        <v>#REF!</v>
      </c>
      <c r="F9" s="36" t="s">
        <v>55</v>
      </c>
      <c r="G9" s="35"/>
      <c r="H9" s="35"/>
    </row>
    <row r="10" spans="1:8" ht="15">
      <c r="A10" s="201" t="s">
        <v>150</v>
      </c>
      <c r="B10" s="201"/>
      <c r="C10" s="201"/>
      <c r="D10" s="201"/>
      <c r="E10" s="201"/>
      <c r="F10" s="201"/>
      <c r="G10" s="201"/>
      <c r="H10" s="20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02" t="s">
        <v>1</v>
      </c>
      <c r="B12" s="203" t="s">
        <v>24</v>
      </c>
      <c r="C12" s="204" t="s">
        <v>25</v>
      </c>
      <c r="D12" s="205" t="s">
        <v>13</v>
      </c>
      <c r="E12" s="206" t="s">
        <v>21</v>
      </c>
      <c r="F12" s="206"/>
      <c r="G12" s="207" t="s">
        <v>3</v>
      </c>
      <c r="H12" s="207"/>
    </row>
    <row r="13" spans="1:8" ht="49.5">
      <c r="A13" s="202"/>
      <c r="B13" s="203"/>
      <c r="C13" s="204"/>
      <c r="D13" s="205"/>
      <c r="E13" s="7" t="s">
        <v>13</v>
      </c>
      <c r="F13" s="7" t="s">
        <v>23</v>
      </c>
      <c r="G13" s="7" t="s">
        <v>22</v>
      </c>
      <c r="H13" s="22" t="s">
        <v>14</v>
      </c>
    </row>
    <row r="14" spans="1:8" ht="13.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17" t="s">
        <v>20</v>
      </c>
      <c r="G14" s="3" t="s">
        <v>8</v>
      </c>
      <c r="H14" s="23">
        <v>8</v>
      </c>
    </row>
    <row r="15" spans="1:8" s="14" customFormat="1" ht="49.5" customHeight="1">
      <c r="A15" s="3" t="s">
        <v>15</v>
      </c>
      <c r="B15" s="3" t="s">
        <v>118</v>
      </c>
      <c r="C15" s="5" t="s">
        <v>151</v>
      </c>
      <c r="D15" s="3" t="s">
        <v>74</v>
      </c>
      <c r="E15" s="12"/>
      <c r="F15" s="17">
        <v>30</v>
      </c>
      <c r="G15" s="12"/>
      <c r="H15" s="39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59</v>
      </c>
      <c r="C16" s="16" t="s">
        <v>117</v>
      </c>
      <c r="D16" s="4" t="s">
        <v>75</v>
      </c>
      <c r="E16" s="8">
        <v>0.12</v>
      </c>
      <c r="F16" s="10">
        <f>E16*F15</f>
        <v>3.5999999999999996</v>
      </c>
      <c r="G16" s="8">
        <v>4.6</v>
      </c>
      <c r="H16" s="25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119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5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137</v>
      </c>
      <c r="D18" s="4" t="s">
        <v>74</v>
      </c>
      <c r="E18" s="9">
        <v>1.01</v>
      </c>
      <c r="F18" s="10">
        <f>E18*F15</f>
        <v>30.3</v>
      </c>
      <c r="G18" s="8">
        <v>4.1</v>
      </c>
      <c r="H18" s="25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112</v>
      </c>
      <c r="D19" s="4" t="s">
        <v>76</v>
      </c>
      <c r="E19" s="10"/>
      <c r="F19" s="10">
        <v>13</v>
      </c>
      <c r="G19" s="8">
        <v>0.8</v>
      </c>
      <c r="H19" s="25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113</v>
      </c>
      <c r="D20" s="4" t="s">
        <v>76</v>
      </c>
      <c r="E20" s="10"/>
      <c r="F20" s="10">
        <v>3</v>
      </c>
      <c r="G20" s="8">
        <v>10.2</v>
      </c>
      <c r="H20" s="25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5">
        <f t="shared" si="1"/>
        <v>1.5804479999999999</v>
      </c>
    </row>
    <row r="22" spans="1:8" s="14" customFormat="1" ht="46.5" customHeight="1">
      <c r="A22" s="3" t="s">
        <v>16</v>
      </c>
      <c r="B22" s="3" t="s">
        <v>118</v>
      </c>
      <c r="C22" s="5" t="s">
        <v>132</v>
      </c>
      <c r="D22" s="3" t="s">
        <v>74</v>
      </c>
      <c r="E22" s="12"/>
      <c r="F22" s="17">
        <v>24</v>
      </c>
      <c r="G22" s="12"/>
      <c r="H22" s="39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59</v>
      </c>
      <c r="C23" s="16" t="s">
        <v>117</v>
      </c>
      <c r="D23" s="4" t="s">
        <v>75</v>
      </c>
      <c r="E23" s="8">
        <v>0.12</v>
      </c>
      <c r="F23" s="10">
        <f>E23*F22</f>
        <v>2.88</v>
      </c>
      <c r="G23" s="8">
        <v>4.6</v>
      </c>
      <c r="H23" s="25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119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5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84</v>
      </c>
      <c r="D25" s="4" t="s">
        <v>74</v>
      </c>
      <c r="E25" s="9">
        <v>1.01</v>
      </c>
      <c r="F25" s="10">
        <f>E25*F22</f>
        <v>24.240000000000002</v>
      </c>
      <c r="G25" s="8">
        <v>2.5</v>
      </c>
      <c r="H25" s="25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85</v>
      </c>
      <c r="D26" s="4" t="s">
        <v>76</v>
      </c>
      <c r="E26" s="10"/>
      <c r="F26" s="10">
        <v>12</v>
      </c>
      <c r="G26" s="8">
        <v>0.6</v>
      </c>
      <c r="H26" s="25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86</v>
      </c>
      <c r="D27" s="4" t="s">
        <v>76</v>
      </c>
      <c r="E27" s="10"/>
      <c r="F27" s="10">
        <v>4</v>
      </c>
      <c r="G27" s="8">
        <v>8.5</v>
      </c>
      <c r="H27" s="25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5">
        <f t="shared" si="3"/>
        <v>1.2643584</v>
      </c>
    </row>
    <row r="29" spans="1:8" s="14" customFormat="1" ht="45" customHeight="1">
      <c r="A29" s="3" t="s">
        <v>17</v>
      </c>
      <c r="B29" s="3" t="s">
        <v>118</v>
      </c>
      <c r="C29" s="5" t="s">
        <v>107</v>
      </c>
      <c r="D29" s="3" t="s">
        <v>74</v>
      </c>
      <c r="E29" s="12"/>
      <c r="F29" s="17">
        <v>32</v>
      </c>
      <c r="G29" s="12"/>
      <c r="H29" s="39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59</v>
      </c>
      <c r="C30" s="16" t="s">
        <v>117</v>
      </c>
      <c r="D30" s="4" t="s">
        <v>75</v>
      </c>
      <c r="E30" s="8">
        <v>0.12</v>
      </c>
      <c r="F30" s="10">
        <f>E30*F29</f>
        <v>3.84</v>
      </c>
      <c r="G30" s="8">
        <v>4.6</v>
      </c>
      <c r="H30" s="25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119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5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87</v>
      </c>
      <c r="D32" s="4" t="s">
        <v>74</v>
      </c>
      <c r="E32" s="9">
        <v>1.01</v>
      </c>
      <c r="F32" s="10">
        <f>E32*F29</f>
        <v>32.32</v>
      </c>
      <c r="G32" s="8">
        <v>1.7</v>
      </c>
      <c r="H32" s="25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88</v>
      </c>
      <c r="D33" s="4" t="s">
        <v>76</v>
      </c>
      <c r="E33" s="10"/>
      <c r="F33" s="10">
        <v>13</v>
      </c>
      <c r="G33" s="8">
        <v>0.4</v>
      </c>
      <c r="H33" s="25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89</v>
      </c>
      <c r="D34" s="4" t="s">
        <v>76</v>
      </c>
      <c r="E34" s="10"/>
      <c r="F34" s="10">
        <v>3</v>
      </c>
      <c r="G34" s="8">
        <v>6.8</v>
      </c>
      <c r="H34" s="25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5">
        <f t="shared" si="5"/>
        <v>1.6858111999999998</v>
      </c>
    </row>
    <row r="36" spans="1:8" s="14" customFormat="1" ht="45" customHeight="1">
      <c r="A36" s="3" t="s">
        <v>18</v>
      </c>
      <c r="B36" s="3" t="s">
        <v>152</v>
      </c>
      <c r="C36" s="5" t="s">
        <v>154</v>
      </c>
      <c r="D36" s="3" t="s">
        <v>26</v>
      </c>
      <c r="E36" s="12"/>
      <c r="F36" s="17">
        <v>1</v>
      </c>
      <c r="G36" s="12"/>
      <c r="H36" s="39">
        <f>H37++H38++H39++H40</f>
        <v>20.748</v>
      </c>
    </row>
    <row r="37" spans="1:8" ht="15">
      <c r="A37" s="10">
        <f>A36+0.1</f>
        <v>4.1</v>
      </c>
      <c r="B37" s="4"/>
      <c r="C37" s="16" t="s">
        <v>115</v>
      </c>
      <c r="D37" s="4" t="s">
        <v>75</v>
      </c>
      <c r="E37" s="8">
        <v>1.54</v>
      </c>
      <c r="F37" s="10">
        <f>E37*F36</f>
        <v>1.54</v>
      </c>
      <c r="G37" s="8">
        <v>4.6</v>
      </c>
      <c r="H37" s="25">
        <f>F37*G37</f>
        <v>7.084</v>
      </c>
    </row>
    <row r="38" spans="1:8" ht="15">
      <c r="A38" s="10">
        <f>A37+0.1</f>
        <v>4.199999999999999</v>
      </c>
      <c r="B38" s="4"/>
      <c r="C38" s="16" t="s">
        <v>70</v>
      </c>
      <c r="D38" s="4" t="s">
        <v>60</v>
      </c>
      <c r="E38" s="8">
        <v>0.03</v>
      </c>
      <c r="F38" s="9">
        <f>E38*F36</f>
        <v>0.03</v>
      </c>
      <c r="G38" s="8">
        <v>3.2</v>
      </c>
      <c r="H38" s="52">
        <f>F38*G38</f>
        <v>0.096</v>
      </c>
    </row>
    <row r="39" spans="1:8" ht="15">
      <c r="A39" s="10">
        <f>A38+0.1</f>
        <v>4.299999999999999</v>
      </c>
      <c r="B39" s="4"/>
      <c r="C39" s="16" t="s">
        <v>153</v>
      </c>
      <c r="D39" s="4" t="s">
        <v>74</v>
      </c>
      <c r="E39" s="9">
        <v>1</v>
      </c>
      <c r="F39" s="10">
        <f>E39*F36</f>
        <v>1</v>
      </c>
      <c r="G39" s="8">
        <v>12</v>
      </c>
      <c r="H39" s="25">
        <f>F39*G39</f>
        <v>12</v>
      </c>
    </row>
    <row r="40" spans="1:8" ht="15">
      <c r="A40" s="10">
        <f>A39+0.1</f>
        <v>4.399999999999999</v>
      </c>
      <c r="B40" s="4"/>
      <c r="C40" s="16" t="s">
        <v>56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5">
        <f>F40*G40</f>
        <v>1.568</v>
      </c>
    </row>
    <row r="41" spans="1:8" s="14" customFormat="1" ht="45" customHeight="1">
      <c r="A41" s="3" t="s">
        <v>19</v>
      </c>
      <c r="B41" s="3" t="s">
        <v>152</v>
      </c>
      <c r="C41" s="5" t="s">
        <v>155</v>
      </c>
      <c r="D41" s="3" t="s">
        <v>26</v>
      </c>
      <c r="E41" s="12"/>
      <c r="F41" s="17">
        <v>1</v>
      </c>
      <c r="G41" s="12"/>
      <c r="H41" s="39">
        <f>H42+H43+H44++H45</f>
        <v>38.748</v>
      </c>
    </row>
    <row r="42" spans="1:8" ht="15">
      <c r="A42" s="10">
        <f>A41+0.1</f>
        <v>5.1</v>
      </c>
      <c r="B42" s="4"/>
      <c r="C42" s="16" t="s">
        <v>115</v>
      </c>
      <c r="D42" s="4" t="s">
        <v>75</v>
      </c>
      <c r="E42" s="8">
        <v>1.54</v>
      </c>
      <c r="F42" s="10">
        <f>E42*F41</f>
        <v>1.54</v>
      </c>
      <c r="G42" s="8">
        <v>4.6</v>
      </c>
      <c r="H42" s="25">
        <f>F42*G42</f>
        <v>7.084</v>
      </c>
    </row>
    <row r="43" spans="1:8" ht="15">
      <c r="A43" s="10">
        <f>A42+0.1</f>
        <v>5.199999999999999</v>
      </c>
      <c r="B43" s="4"/>
      <c r="C43" s="16" t="s">
        <v>70</v>
      </c>
      <c r="D43" s="4" t="s">
        <v>60</v>
      </c>
      <c r="E43" s="8">
        <v>0.03</v>
      </c>
      <c r="F43" s="9">
        <f>E43*F41</f>
        <v>0.03</v>
      </c>
      <c r="G43" s="8">
        <v>3.2</v>
      </c>
      <c r="H43" s="52">
        <f>F43*G43</f>
        <v>0.096</v>
      </c>
    </row>
    <row r="44" spans="1:8" ht="15">
      <c r="A44" s="10">
        <f>A43+0.1</f>
        <v>5.299999999999999</v>
      </c>
      <c r="B44" s="4"/>
      <c r="C44" s="16" t="s">
        <v>155</v>
      </c>
      <c r="D44" s="4" t="s">
        <v>74</v>
      </c>
      <c r="E44" s="9">
        <v>1</v>
      </c>
      <c r="F44" s="10">
        <f>E44*F41</f>
        <v>1</v>
      </c>
      <c r="G44" s="8">
        <v>30</v>
      </c>
      <c r="H44" s="25">
        <f>F44*G44</f>
        <v>30</v>
      </c>
    </row>
    <row r="45" spans="1:8" ht="15">
      <c r="A45" s="10">
        <f>A44+0.1</f>
        <v>5.399999999999999</v>
      </c>
      <c r="B45" s="4"/>
      <c r="C45" s="16" t="s">
        <v>56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5">
        <f>F45*G45</f>
        <v>1.568</v>
      </c>
    </row>
    <row r="46" spans="1:8" s="14" customFormat="1" ht="42" customHeight="1">
      <c r="A46" s="3" t="s">
        <v>20</v>
      </c>
      <c r="B46" s="3" t="s">
        <v>152</v>
      </c>
      <c r="C46" s="5" t="s">
        <v>122</v>
      </c>
      <c r="D46" s="3" t="s">
        <v>26</v>
      </c>
      <c r="E46" s="12"/>
      <c r="F46" s="17">
        <v>1</v>
      </c>
      <c r="G46" s="12"/>
      <c r="H46" s="39">
        <f>H47+H48++H49++H50</f>
        <v>20.748</v>
      </c>
    </row>
    <row r="47" spans="1:8" ht="15">
      <c r="A47" s="10">
        <f>A46+0.1</f>
        <v>6.1</v>
      </c>
      <c r="B47" s="4"/>
      <c r="C47" s="16" t="s">
        <v>115</v>
      </c>
      <c r="D47" s="4" t="s">
        <v>75</v>
      </c>
      <c r="E47" s="8">
        <v>1.54</v>
      </c>
      <c r="F47" s="10">
        <f>E47*F46</f>
        <v>1.54</v>
      </c>
      <c r="G47" s="8">
        <v>4.6</v>
      </c>
      <c r="H47" s="25">
        <f>F47*G47</f>
        <v>7.084</v>
      </c>
    </row>
    <row r="48" spans="1:8" ht="15">
      <c r="A48" s="10">
        <f>A47+0.1</f>
        <v>6.199999999999999</v>
      </c>
      <c r="B48" s="4"/>
      <c r="C48" s="16" t="s">
        <v>70</v>
      </c>
      <c r="D48" s="4" t="s">
        <v>60</v>
      </c>
      <c r="E48" s="8">
        <v>0.03</v>
      </c>
      <c r="F48" s="9">
        <f>E48*F46</f>
        <v>0.03</v>
      </c>
      <c r="G48" s="8">
        <v>3.2</v>
      </c>
      <c r="H48" s="52">
        <f>F48*G48</f>
        <v>0.096</v>
      </c>
    </row>
    <row r="49" spans="1:8" ht="15">
      <c r="A49" s="10">
        <f>A48+0.1</f>
        <v>6.299999999999999</v>
      </c>
      <c r="B49" s="4"/>
      <c r="C49" s="16" t="s">
        <v>122</v>
      </c>
      <c r="D49" s="4" t="s">
        <v>74</v>
      </c>
      <c r="E49" s="9">
        <v>1</v>
      </c>
      <c r="F49" s="10">
        <f>E49*F46</f>
        <v>1</v>
      </c>
      <c r="G49" s="8">
        <v>12</v>
      </c>
      <c r="H49" s="25">
        <f>F49*G49</f>
        <v>12</v>
      </c>
    </row>
    <row r="50" spans="1:8" ht="15">
      <c r="A50" s="10">
        <f>A49+0.1</f>
        <v>6.399999999999999</v>
      </c>
      <c r="B50" s="4"/>
      <c r="C50" s="16" t="s">
        <v>56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5">
        <f>F50*G50</f>
        <v>1.568</v>
      </c>
    </row>
    <row r="51" spans="1:9" s="14" customFormat="1" ht="40.5">
      <c r="A51" s="3" t="s">
        <v>8</v>
      </c>
      <c r="B51" s="3" t="s">
        <v>90</v>
      </c>
      <c r="C51" s="5" t="s">
        <v>91</v>
      </c>
      <c r="D51" s="3" t="s">
        <v>74</v>
      </c>
      <c r="E51" s="12"/>
      <c r="F51" s="17">
        <v>86</v>
      </c>
      <c r="G51" s="12"/>
      <c r="H51" s="39">
        <f>H52+H53</f>
        <v>35.514559999999996</v>
      </c>
      <c r="I51" s="38"/>
    </row>
    <row r="52" spans="1:8" ht="18" customHeight="1">
      <c r="A52" s="10">
        <f>A51+0.1</f>
        <v>7.1</v>
      </c>
      <c r="B52" s="4"/>
      <c r="C52" s="16" t="s">
        <v>114</v>
      </c>
      <c r="D52" s="4" t="s">
        <v>75</v>
      </c>
      <c r="E52" s="8">
        <v>0.06</v>
      </c>
      <c r="F52" s="10">
        <f>E52*F51</f>
        <v>5.16</v>
      </c>
      <c r="G52" s="8">
        <v>4.6</v>
      </c>
      <c r="H52" s="25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5">
        <f>F53*G53</f>
        <v>11.778559999999999</v>
      </c>
    </row>
    <row r="54" spans="1:8" s="14" customFormat="1" ht="51.75" customHeight="1">
      <c r="A54" s="3" t="s">
        <v>9</v>
      </c>
      <c r="B54" s="3" t="s">
        <v>120</v>
      </c>
      <c r="C54" s="5" t="s">
        <v>158</v>
      </c>
      <c r="D54" s="3" t="s">
        <v>96</v>
      </c>
      <c r="E54" s="12"/>
      <c r="F54" s="17">
        <v>1</v>
      </c>
      <c r="G54" s="12"/>
      <c r="H54" s="39">
        <f>H55+H56++H57++H58++H59</f>
        <v>566.3100000000001</v>
      </c>
    </row>
    <row r="55" spans="1:8" ht="13.5">
      <c r="A55" s="10">
        <f>A54+0.1</f>
        <v>8.1</v>
      </c>
      <c r="B55" s="4"/>
      <c r="C55" s="37" t="s">
        <v>121</v>
      </c>
      <c r="D55" s="4" t="s">
        <v>75</v>
      </c>
      <c r="E55" s="8">
        <v>19.09</v>
      </c>
      <c r="F55" s="10">
        <f>E55*F54</f>
        <v>19.09</v>
      </c>
      <c r="G55" s="8">
        <v>4.6</v>
      </c>
      <c r="H55" s="25">
        <f>F55*G55</f>
        <v>87.814</v>
      </c>
    </row>
    <row r="56" spans="1:8" ht="15" customHeight="1">
      <c r="A56" s="10">
        <f>A55+0.1</f>
        <v>8.2</v>
      </c>
      <c r="B56" s="4"/>
      <c r="C56" s="37" t="s">
        <v>109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5">
        <f>F56*G56</f>
        <v>1.4400000000000002</v>
      </c>
    </row>
    <row r="57" spans="1:8" ht="13.5">
      <c r="A57" s="10">
        <f>A56+0.1</f>
        <v>8.299999999999999</v>
      </c>
      <c r="B57" s="4"/>
      <c r="C57" s="26" t="s">
        <v>156</v>
      </c>
      <c r="D57" s="4" t="s">
        <v>62</v>
      </c>
      <c r="E57" s="10">
        <v>1</v>
      </c>
      <c r="F57" s="10">
        <f>E57*F54</f>
        <v>1</v>
      </c>
      <c r="G57" s="8">
        <v>430</v>
      </c>
      <c r="H57" s="25">
        <f>F57*G57</f>
        <v>430</v>
      </c>
    </row>
    <row r="58" spans="1:8" ht="13.5">
      <c r="A58" s="10">
        <f>A57+0.1</f>
        <v>8.399999999999999</v>
      </c>
      <c r="B58" s="4"/>
      <c r="C58" s="26" t="s">
        <v>157</v>
      </c>
      <c r="D58" s="4" t="s">
        <v>26</v>
      </c>
      <c r="E58" s="10"/>
      <c r="F58" s="10">
        <v>1</v>
      </c>
      <c r="G58" s="8">
        <v>42</v>
      </c>
      <c r="H58" s="25">
        <f>F58*G58</f>
        <v>42</v>
      </c>
    </row>
    <row r="59" spans="1:8" ht="15.75" customHeight="1">
      <c r="A59" s="10">
        <f>A58+0.1</f>
        <v>8.499999999999998</v>
      </c>
      <c r="B59" s="4"/>
      <c r="C59" s="37" t="s">
        <v>56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5">
        <f>F59*G59</f>
        <v>5.056000000000001</v>
      </c>
    </row>
    <row r="60" spans="1:8" s="14" customFormat="1" ht="52.5" customHeight="1">
      <c r="A60" s="3" t="s">
        <v>10</v>
      </c>
      <c r="B60" s="3" t="s">
        <v>42</v>
      </c>
      <c r="C60" s="5" t="s">
        <v>99</v>
      </c>
      <c r="D60" s="3" t="s">
        <v>26</v>
      </c>
      <c r="E60" s="17"/>
      <c r="F60" s="17">
        <v>10</v>
      </c>
      <c r="G60" s="17"/>
      <c r="H60" s="39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65</v>
      </c>
      <c r="D61" s="4" t="s">
        <v>55</v>
      </c>
      <c r="E61" s="9">
        <v>0.76</v>
      </c>
      <c r="F61" s="10">
        <f>E61*F60</f>
        <v>7.6</v>
      </c>
      <c r="G61" s="8">
        <v>4.6</v>
      </c>
      <c r="H61" s="25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66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5">
        <f>F62*G62</f>
        <v>14.720000000000002</v>
      </c>
    </row>
    <row r="63" spans="1:8" ht="16.5" customHeight="1">
      <c r="A63" s="4"/>
      <c r="B63" s="4"/>
      <c r="C63" s="34" t="s">
        <v>92</v>
      </c>
      <c r="D63" s="4"/>
      <c r="E63" s="8"/>
      <c r="F63" s="10"/>
      <c r="G63" s="8"/>
      <c r="H63" s="25"/>
    </row>
    <row r="64" spans="1:8" s="14" customFormat="1" ht="45" customHeight="1">
      <c r="A64" s="3" t="s">
        <v>11</v>
      </c>
      <c r="B64" s="3" t="s">
        <v>93</v>
      </c>
      <c r="C64" s="5" t="s">
        <v>94</v>
      </c>
      <c r="D64" s="3" t="s">
        <v>74</v>
      </c>
      <c r="E64" s="12"/>
      <c r="F64" s="17">
        <v>22</v>
      </c>
      <c r="G64" s="12"/>
      <c r="H64" s="39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104</v>
      </c>
      <c r="D65" s="4" t="s">
        <v>75</v>
      </c>
      <c r="E65" s="8">
        <v>0.67</v>
      </c>
      <c r="F65" s="10">
        <f>E65*F64</f>
        <v>14.74</v>
      </c>
      <c r="G65" s="8">
        <v>4.6</v>
      </c>
      <c r="H65" s="25">
        <f>F65*G65</f>
        <v>67.804</v>
      </c>
    </row>
    <row r="66" spans="1:8" ht="15">
      <c r="A66" s="10">
        <f>A65+0.1</f>
        <v>10.2</v>
      </c>
      <c r="B66" s="4"/>
      <c r="C66" s="16" t="s">
        <v>105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5">
        <f>F66*G66</f>
        <v>0.0704</v>
      </c>
    </row>
    <row r="67" spans="1:8" ht="15">
      <c r="A67" s="10">
        <f>A66+0.1</f>
        <v>10.299999999999999</v>
      </c>
      <c r="B67" s="4"/>
      <c r="C67" s="16" t="s">
        <v>116</v>
      </c>
      <c r="D67" s="4" t="s">
        <v>61</v>
      </c>
      <c r="E67" s="10">
        <v>1</v>
      </c>
      <c r="F67" s="10">
        <f>E67*F64</f>
        <v>22</v>
      </c>
      <c r="G67" s="8">
        <v>5.1</v>
      </c>
      <c r="H67" s="25">
        <f>F67*G67</f>
        <v>112.19999999999999</v>
      </c>
    </row>
    <row r="68" spans="1:8" ht="15">
      <c r="A68" s="10">
        <f>A67+0.1</f>
        <v>10.399999999999999</v>
      </c>
      <c r="B68" s="4"/>
      <c r="C68" s="16" t="s">
        <v>95</v>
      </c>
      <c r="D68" s="4" t="s">
        <v>76</v>
      </c>
      <c r="E68" s="8"/>
      <c r="F68" s="10">
        <v>14</v>
      </c>
      <c r="G68" s="8">
        <v>5</v>
      </c>
      <c r="H68" s="25">
        <f>F68*G68</f>
        <v>70</v>
      </c>
    </row>
    <row r="69" spans="1:8" ht="15">
      <c r="A69" s="10">
        <f>A68+0.1</f>
        <v>10.499999999999998</v>
      </c>
      <c r="B69" s="3"/>
      <c r="C69" s="16" t="s">
        <v>56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5">
        <f>F69*G69</f>
        <v>14.6432</v>
      </c>
    </row>
    <row r="70" spans="1:8" s="14" customFormat="1" ht="45" customHeight="1">
      <c r="A70" s="3" t="s">
        <v>71</v>
      </c>
      <c r="B70" s="3" t="s">
        <v>77</v>
      </c>
      <c r="C70" s="5" t="s">
        <v>78</v>
      </c>
      <c r="D70" s="3" t="s">
        <v>74</v>
      </c>
      <c r="E70" s="12"/>
      <c r="F70" s="17">
        <v>20</v>
      </c>
      <c r="G70" s="12"/>
      <c r="H70" s="39">
        <f>H71+H72++H73+H74+H75</f>
        <v>224.448</v>
      </c>
    </row>
    <row r="71" spans="1:8" ht="15">
      <c r="A71" s="10">
        <f>A70+0.1</f>
        <v>11.1</v>
      </c>
      <c r="B71" s="4"/>
      <c r="C71" s="16" t="s">
        <v>79</v>
      </c>
      <c r="D71" s="4" t="s">
        <v>75</v>
      </c>
      <c r="E71" s="8">
        <v>0.7</v>
      </c>
      <c r="F71" s="10">
        <f>E71*F70</f>
        <v>14</v>
      </c>
      <c r="G71" s="8">
        <v>4.6</v>
      </c>
      <c r="H71" s="25">
        <f>F71*G71</f>
        <v>64.39999999999999</v>
      </c>
    </row>
    <row r="72" spans="1:8" ht="15">
      <c r="A72" s="10">
        <f>A71+0.1</f>
        <v>11.2</v>
      </c>
      <c r="B72" s="4"/>
      <c r="C72" s="16" t="s">
        <v>80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5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81</v>
      </c>
      <c r="D73" s="4" t="s">
        <v>61</v>
      </c>
      <c r="E73" s="10">
        <v>1</v>
      </c>
      <c r="F73" s="10">
        <f>E73*F70</f>
        <v>20</v>
      </c>
      <c r="G73" s="8">
        <v>4</v>
      </c>
      <c r="H73" s="25">
        <f>F73*G73</f>
        <v>80</v>
      </c>
    </row>
    <row r="74" spans="1:8" ht="15">
      <c r="A74" s="10">
        <f>A73+0.1</f>
        <v>11.399999999999999</v>
      </c>
      <c r="B74" s="4"/>
      <c r="C74" s="16" t="s">
        <v>82</v>
      </c>
      <c r="D74" s="4" t="s">
        <v>76</v>
      </c>
      <c r="E74" s="8"/>
      <c r="F74" s="10">
        <v>20</v>
      </c>
      <c r="G74" s="8">
        <v>3.5</v>
      </c>
      <c r="H74" s="25">
        <f>F74*G74</f>
        <v>70</v>
      </c>
    </row>
    <row r="75" spans="1:8" ht="15">
      <c r="A75" s="10">
        <f>A74+0.1</f>
        <v>11.499999999999998</v>
      </c>
      <c r="B75" s="4"/>
      <c r="C75" s="16" t="s">
        <v>56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5">
        <f>F75*G75</f>
        <v>9.984000000000002</v>
      </c>
    </row>
    <row r="76" spans="1:8" s="14" customFormat="1" ht="48" customHeight="1">
      <c r="A76" s="3" t="s">
        <v>27</v>
      </c>
      <c r="B76" s="3" t="s">
        <v>125</v>
      </c>
      <c r="C76" s="5" t="s">
        <v>159</v>
      </c>
      <c r="D76" s="3" t="s">
        <v>96</v>
      </c>
      <c r="E76" s="12"/>
      <c r="F76" s="17">
        <v>4</v>
      </c>
      <c r="G76" s="12"/>
      <c r="H76" s="39">
        <f>H77++H78++H79++H80</f>
        <v>537.2479999999999</v>
      </c>
    </row>
    <row r="77" spans="1:8" ht="15">
      <c r="A77" s="10">
        <f>A76+0.1</f>
        <v>12.1</v>
      </c>
      <c r="B77" s="4"/>
      <c r="C77" s="16" t="s">
        <v>123</v>
      </c>
      <c r="D77" s="4" t="s">
        <v>75</v>
      </c>
      <c r="E77" s="8">
        <v>4.2</v>
      </c>
      <c r="F77" s="10">
        <f>E77*F76</f>
        <v>16.8</v>
      </c>
      <c r="G77" s="8">
        <v>4.6</v>
      </c>
      <c r="H77" s="25">
        <f>F77*G77</f>
        <v>77.28</v>
      </c>
    </row>
    <row r="78" spans="1:8" ht="15">
      <c r="A78" s="10">
        <f>A77+0.1</f>
        <v>12.2</v>
      </c>
      <c r="B78" s="4"/>
      <c r="C78" s="16" t="s">
        <v>124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5">
        <f>F78*G78</f>
        <v>4.096</v>
      </c>
    </row>
    <row r="79" spans="1:8" ht="15">
      <c r="A79" s="10">
        <f>A78+0.1</f>
        <v>12.299999999999999</v>
      </c>
      <c r="B79" s="4"/>
      <c r="C79" s="16" t="s">
        <v>160</v>
      </c>
      <c r="D79" s="4" t="s">
        <v>62</v>
      </c>
      <c r="E79" s="8">
        <v>1</v>
      </c>
      <c r="F79" s="10">
        <f>E79*F76</f>
        <v>4</v>
      </c>
      <c r="G79" s="10">
        <v>110</v>
      </c>
      <c r="H79" s="25">
        <f>F79*G79</f>
        <v>440</v>
      </c>
    </row>
    <row r="80" spans="1:8" ht="15">
      <c r="A80" s="10">
        <f>A79+0.1</f>
        <v>12.399999999999999</v>
      </c>
      <c r="B80" s="4"/>
      <c r="C80" s="16" t="s">
        <v>56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5">
        <f>F80*G80</f>
        <v>15.872</v>
      </c>
    </row>
    <row r="81" spans="1:8" s="14" customFormat="1" ht="52.5" customHeight="1">
      <c r="A81" s="3" t="s">
        <v>28</v>
      </c>
      <c r="B81" s="3" t="s">
        <v>126</v>
      </c>
      <c r="C81" s="5" t="s">
        <v>161</v>
      </c>
      <c r="D81" s="3" t="s">
        <v>96</v>
      </c>
      <c r="E81" s="12"/>
      <c r="F81" s="17">
        <v>4</v>
      </c>
      <c r="G81" s="12"/>
      <c r="H81" s="39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127</v>
      </c>
      <c r="D82" s="4" t="s">
        <v>75</v>
      </c>
      <c r="E82" s="8">
        <v>7.88</v>
      </c>
      <c r="F82" s="10">
        <f>E82*F81</f>
        <v>31.52</v>
      </c>
      <c r="G82" s="8">
        <v>4.6</v>
      </c>
      <c r="H82" s="25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128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5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162</v>
      </c>
      <c r="D84" s="4" t="s">
        <v>62</v>
      </c>
      <c r="E84" s="8">
        <v>1</v>
      </c>
      <c r="F84" s="10">
        <f>E84*F81</f>
        <v>4</v>
      </c>
      <c r="G84" s="8">
        <v>110</v>
      </c>
      <c r="H84" s="25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108</v>
      </c>
      <c r="D85" s="4" t="s">
        <v>26</v>
      </c>
      <c r="E85" s="8">
        <v>1</v>
      </c>
      <c r="F85" s="10">
        <f>E85*F81</f>
        <v>4</v>
      </c>
      <c r="G85" s="8">
        <v>25</v>
      </c>
      <c r="H85" s="25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97</v>
      </c>
      <c r="D86" s="4" t="s">
        <v>26</v>
      </c>
      <c r="E86" s="8">
        <v>2</v>
      </c>
      <c r="F86" s="10">
        <f>E86*F81</f>
        <v>8</v>
      </c>
      <c r="G86" s="8">
        <v>9</v>
      </c>
      <c r="H86" s="25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5">
        <f t="shared" si="7"/>
        <v>4.736</v>
      </c>
    </row>
    <row r="88" spans="1:8" s="14" customFormat="1" ht="45" customHeight="1">
      <c r="A88" s="3" t="s">
        <v>29</v>
      </c>
      <c r="B88" s="3" t="s">
        <v>125</v>
      </c>
      <c r="C88" s="5" t="s">
        <v>163</v>
      </c>
      <c r="D88" s="3" t="s">
        <v>96</v>
      </c>
      <c r="E88" s="12"/>
      <c r="F88" s="17">
        <v>1</v>
      </c>
      <c r="G88" s="12"/>
      <c r="H88" s="39">
        <f>H89++H90++H91++H92</f>
        <v>154.31199999999998</v>
      </c>
    </row>
    <row r="89" spans="1:8" ht="15">
      <c r="A89" s="10">
        <f>A88+0.1</f>
        <v>14.1</v>
      </c>
      <c r="B89" s="4"/>
      <c r="C89" s="16" t="s">
        <v>123</v>
      </c>
      <c r="D89" s="4" t="s">
        <v>75</v>
      </c>
      <c r="E89" s="8">
        <v>4.2</v>
      </c>
      <c r="F89" s="10">
        <f>E89*F88</f>
        <v>4.2</v>
      </c>
      <c r="G89" s="8">
        <v>4.6</v>
      </c>
      <c r="H89" s="25">
        <f>F89*G89</f>
        <v>19.32</v>
      </c>
    </row>
    <row r="90" spans="1:8" ht="15">
      <c r="A90" s="10">
        <f>A89+0.1</f>
        <v>14.2</v>
      </c>
      <c r="B90" s="4"/>
      <c r="C90" s="16" t="s">
        <v>124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5">
        <f>F90*G90</f>
        <v>1.024</v>
      </c>
    </row>
    <row r="91" spans="1:8" ht="15">
      <c r="A91" s="10">
        <f>A90+0.1</f>
        <v>14.299999999999999</v>
      </c>
      <c r="B91" s="4"/>
      <c r="C91" s="16" t="s">
        <v>139</v>
      </c>
      <c r="D91" s="4" t="s">
        <v>62</v>
      </c>
      <c r="E91" s="8">
        <v>1</v>
      </c>
      <c r="F91" s="10">
        <f>E91*F88</f>
        <v>1</v>
      </c>
      <c r="G91" s="10">
        <v>130</v>
      </c>
      <c r="H91" s="25">
        <f>F91*G91</f>
        <v>130</v>
      </c>
    </row>
    <row r="92" spans="1:8" ht="15">
      <c r="A92" s="10">
        <f>A91+0.1</f>
        <v>14.399999999999999</v>
      </c>
      <c r="B92" s="4"/>
      <c r="C92" s="16" t="s">
        <v>56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5">
        <f>F92*G92</f>
        <v>3.968</v>
      </c>
    </row>
    <row r="93" spans="1:8" s="14" customFormat="1" ht="45.75" customHeight="1">
      <c r="A93" s="3" t="s">
        <v>72</v>
      </c>
      <c r="B93" s="3" t="s">
        <v>126</v>
      </c>
      <c r="C93" s="5" t="s">
        <v>164</v>
      </c>
      <c r="D93" s="3" t="s">
        <v>96</v>
      </c>
      <c r="E93" s="12"/>
      <c r="F93" s="17">
        <v>2</v>
      </c>
      <c r="G93" s="12"/>
      <c r="H93" s="39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127</v>
      </c>
      <c r="D94" s="4" t="s">
        <v>75</v>
      </c>
      <c r="E94" s="8">
        <v>7.88</v>
      </c>
      <c r="F94" s="10">
        <f>E94*F93</f>
        <v>15.76</v>
      </c>
      <c r="G94" s="8">
        <v>4.6</v>
      </c>
      <c r="H94" s="25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128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5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166</v>
      </c>
      <c r="D96" s="4" t="s">
        <v>62</v>
      </c>
      <c r="E96" s="8">
        <v>1</v>
      </c>
      <c r="F96" s="10">
        <f>E96*F93</f>
        <v>2</v>
      </c>
      <c r="G96" s="8">
        <v>120</v>
      </c>
      <c r="H96" s="25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108</v>
      </c>
      <c r="D97" s="4" t="s">
        <v>26</v>
      </c>
      <c r="E97" s="8">
        <v>1</v>
      </c>
      <c r="F97" s="10">
        <f>E97*F93</f>
        <v>2</v>
      </c>
      <c r="G97" s="8">
        <v>25</v>
      </c>
      <c r="H97" s="25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97</v>
      </c>
      <c r="D98" s="4" t="s">
        <v>26</v>
      </c>
      <c r="E98" s="8">
        <v>2</v>
      </c>
      <c r="F98" s="10">
        <f>E98*F93</f>
        <v>4</v>
      </c>
      <c r="G98" s="8">
        <v>9</v>
      </c>
      <c r="H98" s="25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5">
        <f t="shared" si="9"/>
        <v>2.368</v>
      </c>
    </row>
    <row r="100" spans="1:8" s="14" customFormat="1" ht="47.25" customHeight="1">
      <c r="A100" s="3" t="s">
        <v>34</v>
      </c>
      <c r="B100" s="3" t="s">
        <v>126</v>
      </c>
      <c r="C100" s="5" t="s">
        <v>165</v>
      </c>
      <c r="D100" s="3" t="s">
        <v>96</v>
      </c>
      <c r="E100" s="12"/>
      <c r="F100" s="17">
        <v>1</v>
      </c>
      <c r="G100" s="12"/>
      <c r="H100" s="39">
        <f>H101+H102++H103++H104++H105</f>
        <v>152.56</v>
      </c>
    </row>
    <row r="101" spans="1:8" ht="15">
      <c r="A101" s="10">
        <f>A100+0.1</f>
        <v>16.1</v>
      </c>
      <c r="B101" s="4"/>
      <c r="C101" s="16" t="s">
        <v>127</v>
      </c>
      <c r="D101" s="4" t="s">
        <v>75</v>
      </c>
      <c r="E101" s="8">
        <v>7.88</v>
      </c>
      <c r="F101" s="10">
        <f>E101*F100</f>
        <v>7.88</v>
      </c>
      <c r="G101" s="8">
        <v>4.6</v>
      </c>
      <c r="H101" s="25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128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5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165</v>
      </c>
      <c r="D103" s="4" t="s">
        <v>62</v>
      </c>
      <c r="E103" s="8">
        <v>1</v>
      </c>
      <c r="F103" s="10">
        <f>E103*F100</f>
        <v>1</v>
      </c>
      <c r="G103" s="8">
        <v>90</v>
      </c>
      <c r="H103" s="25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108</v>
      </c>
      <c r="D104" s="4" t="s">
        <v>26</v>
      </c>
      <c r="E104" s="8">
        <v>1</v>
      </c>
      <c r="F104" s="10">
        <f>E104*F100</f>
        <v>1</v>
      </c>
      <c r="G104" s="8">
        <v>25</v>
      </c>
      <c r="H104" s="25">
        <f>F104*G104</f>
        <v>25</v>
      </c>
    </row>
    <row r="105" spans="1:8" ht="15">
      <c r="A105" s="10">
        <f>A104+0.1</f>
        <v>16.500000000000007</v>
      </c>
      <c r="B105" s="4"/>
      <c r="C105" s="16" t="s">
        <v>56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5">
        <f>F105*G105</f>
        <v>1.184</v>
      </c>
    </row>
    <row r="106" spans="1:8" s="14" customFormat="1" ht="48" customHeight="1">
      <c r="A106" s="3" t="s">
        <v>35</v>
      </c>
      <c r="B106" s="3" t="s">
        <v>98</v>
      </c>
      <c r="C106" s="5" t="s">
        <v>129</v>
      </c>
      <c r="D106" s="3" t="s">
        <v>76</v>
      </c>
      <c r="E106" s="12"/>
      <c r="F106" s="17">
        <v>7</v>
      </c>
      <c r="G106" s="12"/>
      <c r="H106" s="39">
        <f>H107+H108+H109+H110</f>
        <v>125.013</v>
      </c>
    </row>
    <row r="107" spans="1:8" ht="15">
      <c r="A107" s="10">
        <f>A106+0.1</f>
        <v>17.1</v>
      </c>
      <c r="B107" s="4"/>
      <c r="C107" s="16" t="s">
        <v>106</v>
      </c>
      <c r="D107" s="4" t="s">
        <v>75</v>
      </c>
      <c r="E107" s="8">
        <v>0.529</v>
      </c>
      <c r="F107" s="10">
        <f>E107*F106</f>
        <v>3.7030000000000003</v>
      </c>
      <c r="G107" s="8">
        <v>4.6</v>
      </c>
      <c r="H107" s="25">
        <f>F107*G107</f>
        <v>17.0338</v>
      </c>
    </row>
    <row r="108" spans="1:8" ht="15">
      <c r="A108" s="10">
        <f>A107+0.1</f>
        <v>17.200000000000003</v>
      </c>
      <c r="B108" s="4"/>
      <c r="C108" s="16" t="s">
        <v>73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5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130</v>
      </c>
      <c r="D109" s="4" t="s">
        <v>76</v>
      </c>
      <c r="E109" s="8">
        <v>1</v>
      </c>
      <c r="F109" s="10">
        <f>E109*F106</f>
        <v>7</v>
      </c>
      <c r="G109" s="10">
        <v>15</v>
      </c>
      <c r="H109" s="25">
        <f>F109*G109</f>
        <v>105</v>
      </c>
    </row>
    <row r="110" spans="1:8" ht="15">
      <c r="A110" s="10">
        <f>A109+0.1</f>
        <v>17.400000000000006</v>
      </c>
      <c r="B110" s="4"/>
      <c r="C110" s="16" t="s">
        <v>56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5">
        <f>F110*G110</f>
        <v>2.4640000000000004</v>
      </c>
    </row>
    <row r="111" spans="1:8" s="14" customFormat="1" ht="45" customHeight="1">
      <c r="A111" s="3" t="s">
        <v>37</v>
      </c>
      <c r="B111" s="3" t="s">
        <v>98</v>
      </c>
      <c r="C111" s="5" t="s">
        <v>167</v>
      </c>
      <c r="D111" s="3" t="s">
        <v>76</v>
      </c>
      <c r="E111" s="12"/>
      <c r="F111" s="17">
        <v>2</v>
      </c>
      <c r="G111" s="12"/>
      <c r="H111" s="39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168</v>
      </c>
      <c r="D112" s="4" t="s">
        <v>75</v>
      </c>
      <c r="E112" s="8">
        <v>1.5</v>
      </c>
      <c r="F112" s="10">
        <f>E112*F111</f>
        <v>3</v>
      </c>
      <c r="G112" s="8">
        <v>4.6</v>
      </c>
      <c r="H112" s="25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73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5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167</v>
      </c>
      <c r="D114" s="4" t="s">
        <v>76</v>
      </c>
      <c r="E114" s="8">
        <v>1</v>
      </c>
      <c r="F114" s="10">
        <f>E114*F111</f>
        <v>2</v>
      </c>
      <c r="G114" s="10">
        <v>70</v>
      </c>
      <c r="H114" s="25">
        <f>F114*G114</f>
        <v>140</v>
      </c>
    </row>
    <row r="115" spans="1:8" ht="15">
      <c r="A115" s="10">
        <f>A114+0.1</f>
        <v>18.400000000000006</v>
      </c>
      <c r="B115" s="4"/>
      <c r="C115" s="16" t="s">
        <v>56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5">
        <f>F115*G115</f>
        <v>0.7040000000000001</v>
      </c>
    </row>
    <row r="116" spans="1:8" s="14" customFormat="1" ht="45" customHeight="1">
      <c r="A116" s="3" t="s">
        <v>38</v>
      </c>
      <c r="B116" s="3" t="s">
        <v>98</v>
      </c>
      <c r="C116" s="5" t="s">
        <v>141</v>
      </c>
      <c r="D116" s="3" t="s">
        <v>76</v>
      </c>
      <c r="E116" s="12"/>
      <c r="F116" s="17">
        <v>3</v>
      </c>
      <c r="G116" s="12"/>
      <c r="H116" s="39">
        <f>H117+H118+H119+H120</f>
        <v>908.577</v>
      </c>
    </row>
    <row r="117" spans="1:8" ht="15">
      <c r="A117" s="10">
        <f>A116+0.1</f>
        <v>19.1</v>
      </c>
      <c r="B117" s="4"/>
      <c r="C117" s="16" t="s">
        <v>106</v>
      </c>
      <c r="D117" s="4" t="s">
        <v>75</v>
      </c>
      <c r="E117" s="8">
        <v>0.529</v>
      </c>
      <c r="F117" s="10">
        <f>E117*F116</f>
        <v>1.5870000000000002</v>
      </c>
      <c r="G117" s="8">
        <v>4.6</v>
      </c>
      <c r="H117" s="25">
        <f>F117*G117</f>
        <v>7.3002</v>
      </c>
    </row>
    <row r="118" spans="1:8" ht="15">
      <c r="A118" s="10">
        <f>A117+0.1</f>
        <v>19.200000000000003</v>
      </c>
      <c r="B118" s="4"/>
      <c r="C118" s="16" t="s">
        <v>73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5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140</v>
      </c>
      <c r="D119" s="4" t="s">
        <v>76</v>
      </c>
      <c r="E119" s="8">
        <v>1</v>
      </c>
      <c r="F119" s="10">
        <f>E119*F116</f>
        <v>3</v>
      </c>
      <c r="G119" s="10">
        <v>300</v>
      </c>
      <c r="H119" s="25">
        <f>F119*G119</f>
        <v>900</v>
      </c>
    </row>
    <row r="120" spans="1:8" ht="15">
      <c r="A120" s="10">
        <f>A119+0.1</f>
        <v>19.400000000000006</v>
      </c>
      <c r="B120" s="4"/>
      <c r="C120" s="16" t="s">
        <v>56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5">
        <f>F120*G120</f>
        <v>1.056</v>
      </c>
    </row>
    <row r="121" spans="1:8" s="14" customFormat="1" ht="52.5" customHeight="1">
      <c r="A121" s="3" t="s">
        <v>39</v>
      </c>
      <c r="B121" s="3" t="s">
        <v>42</v>
      </c>
      <c r="C121" s="5" t="s">
        <v>99</v>
      </c>
      <c r="D121" s="3" t="s">
        <v>26</v>
      </c>
      <c r="E121" s="17"/>
      <c r="F121" s="17">
        <v>8</v>
      </c>
      <c r="G121" s="17"/>
      <c r="H121" s="39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65</v>
      </c>
      <c r="D122" s="4" t="s">
        <v>55</v>
      </c>
      <c r="E122" s="9">
        <v>0.76</v>
      </c>
      <c r="F122" s="10">
        <f>E122*F121</f>
        <v>6.08</v>
      </c>
      <c r="G122" s="8">
        <v>4.6</v>
      </c>
      <c r="H122" s="25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66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5">
        <f>F123*G123</f>
        <v>11.776000000000002</v>
      </c>
    </row>
    <row r="124" spans="1:10" ht="13.5">
      <c r="A124" s="3"/>
      <c r="B124" s="4"/>
      <c r="C124" s="3" t="s">
        <v>30</v>
      </c>
      <c r="D124" s="3" t="s">
        <v>0</v>
      </c>
      <c r="E124" s="12"/>
      <c r="F124" s="12"/>
      <c r="G124" s="15"/>
      <c r="H124" s="39" t="e">
        <f>H121++#REF!++#REF!+H116++H111+H106++H81++H76+#REF!+H70++H64++#REF!++H51++H29++H22++H15</f>
        <v>#REF!</v>
      </c>
      <c r="I124" s="30"/>
      <c r="J124" s="14"/>
    </row>
    <row r="125" spans="1:10" ht="16.5" customHeight="1">
      <c r="A125" s="3"/>
      <c r="B125" s="4"/>
      <c r="C125" s="3" t="s">
        <v>31</v>
      </c>
      <c r="D125" s="3" t="s">
        <v>0</v>
      </c>
      <c r="E125" s="12"/>
      <c r="F125" s="12"/>
      <c r="G125" s="12"/>
      <c r="H125" s="39" t="e">
        <f>H122+#REF!+#REF!+H117+H112+H107+H82+H77+#REF!+H71+H65+#REF!+#REF!+H52+H30+H23+H16</f>
        <v>#REF!</v>
      </c>
      <c r="I125" s="41"/>
      <c r="J125" s="14"/>
    </row>
    <row r="126" spans="1:10" ht="27.75" customHeight="1">
      <c r="A126" s="3"/>
      <c r="B126" s="4"/>
      <c r="C126" s="3" t="s">
        <v>40</v>
      </c>
      <c r="D126" s="3" t="s">
        <v>0</v>
      </c>
      <c r="E126" s="12"/>
      <c r="F126" s="12"/>
      <c r="G126" s="12"/>
      <c r="H126" s="39" t="e">
        <f>H124-H125</f>
        <v>#REF!</v>
      </c>
      <c r="I126" s="14"/>
      <c r="J126" s="14"/>
    </row>
    <row r="127" spans="1:10" ht="15">
      <c r="A127" s="3"/>
      <c r="B127" s="4"/>
      <c r="C127" s="5" t="s">
        <v>138</v>
      </c>
      <c r="D127" s="5"/>
      <c r="E127" s="11"/>
      <c r="F127" s="11"/>
      <c r="G127" s="11"/>
      <c r="H127" s="25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12</v>
      </c>
      <c r="D128" s="3" t="s">
        <v>0</v>
      </c>
      <c r="E128" s="12"/>
      <c r="F128" s="12"/>
      <c r="G128" s="12"/>
      <c r="H128" s="39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133</v>
      </c>
      <c r="D129" s="3" t="s">
        <v>0</v>
      </c>
      <c r="E129" s="12"/>
      <c r="F129" s="12"/>
      <c r="G129" s="12"/>
      <c r="H129" s="39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12</v>
      </c>
      <c r="D130" s="3" t="s">
        <v>0</v>
      </c>
      <c r="E130" s="12"/>
      <c r="F130" s="12"/>
      <c r="G130" s="12"/>
      <c r="H130" s="39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134</v>
      </c>
      <c r="D131" s="3" t="s">
        <v>0</v>
      </c>
      <c r="E131" s="12"/>
      <c r="F131" s="12"/>
      <c r="G131" s="12"/>
      <c r="H131" s="39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41</v>
      </c>
      <c r="D132" s="3" t="s">
        <v>0</v>
      </c>
      <c r="E132" s="8"/>
      <c r="F132" s="8"/>
      <c r="G132" s="24"/>
      <c r="H132" s="39" t="e">
        <f>H130+H131</f>
        <v>#REF!</v>
      </c>
    </row>
    <row r="135" spans="1:7" ht="15">
      <c r="A135" s="32"/>
      <c r="B135" s="32"/>
      <c r="C135" s="32"/>
      <c r="D135" s="32"/>
      <c r="E135" s="32"/>
      <c r="F135" s="32"/>
      <c r="G135" s="32"/>
    </row>
    <row r="136" spans="1:9" ht="15" customHeight="1">
      <c r="A136" s="199" t="s">
        <v>100</v>
      </c>
      <c r="B136" s="199"/>
      <c r="C136" s="199"/>
      <c r="D136" s="199"/>
      <c r="E136" s="199"/>
      <c r="F136" s="199"/>
      <c r="G136" s="199"/>
      <c r="H136" s="199"/>
      <c r="I136" s="28"/>
    </row>
    <row r="139" spans="3:10" ht="15" customHeight="1">
      <c r="C139" s="186"/>
      <c r="D139" s="186"/>
      <c r="E139" s="186"/>
      <c r="F139" s="186"/>
      <c r="G139" s="186"/>
      <c r="H139" s="186"/>
      <c r="I139" s="186"/>
      <c r="J139" s="186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5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3.375" style="0" customWidth="1"/>
    <col min="2" max="2" width="53.125" style="0" customWidth="1"/>
    <col min="3" max="4" width="11.875" style="0" customWidth="1"/>
    <col min="5" max="5" width="11.875" style="82" customWidth="1"/>
    <col min="6" max="6" width="11.875" style="0" customWidth="1"/>
  </cols>
  <sheetData>
    <row r="1" spans="1:6" ht="15.75">
      <c r="A1" s="181" t="s">
        <v>458</v>
      </c>
      <c r="B1" s="181"/>
      <c r="C1" s="181"/>
      <c r="D1" s="181"/>
      <c r="E1" s="181"/>
      <c r="F1" s="181"/>
    </row>
    <row r="2" spans="1:6" ht="18.75" customHeight="1">
      <c r="A2" s="187" t="s">
        <v>341</v>
      </c>
      <c r="B2" s="187"/>
      <c r="C2" s="187"/>
      <c r="D2" s="187"/>
      <c r="E2" s="187"/>
      <c r="F2" s="187"/>
    </row>
    <row r="3" spans="1:6" ht="28.5" customHeight="1">
      <c r="A3" s="187" t="s">
        <v>342</v>
      </c>
      <c r="B3" s="187"/>
      <c r="C3" s="187"/>
      <c r="D3" s="187"/>
      <c r="E3" s="187"/>
      <c r="F3" s="187"/>
    </row>
    <row r="4" spans="1:6" ht="16.5" customHeight="1" hidden="1">
      <c r="A4" s="188"/>
      <c r="B4" s="188"/>
      <c r="C4" s="188"/>
      <c r="D4" s="188"/>
      <c r="E4" s="188"/>
      <c r="F4" s="188"/>
    </row>
    <row r="5" spans="1:6" ht="99" customHeight="1">
      <c r="A5" s="135" t="s">
        <v>1</v>
      </c>
      <c r="B5" s="135" t="s">
        <v>25</v>
      </c>
      <c r="C5" s="133" t="s">
        <v>13</v>
      </c>
      <c r="D5" s="133" t="s">
        <v>326</v>
      </c>
      <c r="E5" s="133" t="s">
        <v>327</v>
      </c>
      <c r="F5" s="133" t="s">
        <v>328</v>
      </c>
    </row>
    <row r="6" spans="1:6" ht="16.5" customHeight="1">
      <c r="A6" s="135" t="s">
        <v>15</v>
      </c>
      <c r="B6" s="135" t="s">
        <v>16</v>
      </c>
      <c r="C6" s="135" t="s">
        <v>17</v>
      </c>
      <c r="D6" s="135" t="s">
        <v>18</v>
      </c>
      <c r="E6" s="135" t="s">
        <v>19</v>
      </c>
      <c r="F6" s="46">
        <v>6</v>
      </c>
    </row>
    <row r="7" spans="1:6" ht="17.25" customHeight="1">
      <c r="A7" s="214" t="s">
        <v>237</v>
      </c>
      <c r="B7" s="214"/>
      <c r="C7" s="214"/>
      <c r="D7" s="214"/>
      <c r="E7" s="214"/>
      <c r="F7" s="214"/>
    </row>
    <row r="8" spans="1:6" ht="24.75" customHeight="1">
      <c r="A8" s="70">
        <v>1</v>
      </c>
      <c r="B8" s="46" t="s">
        <v>241</v>
      </c>
      <c r="C8" s="71" t="s">
        <v>177</v>
      </c>
      <c r="D8" s="76">
        <v>0.11</v>
      </c>
      <c r="E8" s="46"/>
      <c r="F8" s="45"/>
    </row>
    <row r="9" spans="1:6" ht="34.5" customHeight="1">
      <c r="A9" s="70">
        <v>2</v>
      </c>
      <c r="B9" s="46" t="s">
        <v>242</v>
      </c>
      <c r="C9" s="71" t="s">
        <v>177</v>
      </c>
      <c r="D9" s="44">
        <f>D8</f>
        <v>0.11</v>
      </c>
      <c r="E9" s="71"/>
      <c r="F9" s="45"/>
    </row>
    <row r="10" spans="1:6" ht="27" customHeight="1">
      <c r="A10" s="70">
        <v>3</v>
      </c>
      <c r="B10" s="46" t="s">
        <v>243</v>
      </c>
      <c r="C10" s="71" t="s">
        <v>177</v>
      </c>
      <c r="D10" s="44">
        <v>0.4609</v>
      </c>
      <c r="E10" s="71"/>
      <c r="F10" s="45"/>
    </row>
    <row r="11" spans="1:6" s="14" customFormat="1" ht="33" customHeight="1">
      <c r="A11" s="70">
        <v>4</v>
      </c>
      <c r="B11" s="70" t="s">
        <v>272</v>
      </c>
      <c r="C11" s="70" t="s">
        <v>177</v>
      </c>
      <c r="D11" s="45">
        <v>0.4</v>
      </c>
      <c r="E11" s="71"/>
      <c r="F11" s="45"/>
    </row>
    <row r="12" spans="1:6" s="14" customFormat="1" ht="35.25" customHeight="1">
      <c r="A12" s="70">
        <v>5</v>
      </c>
      <c r="B12" s="54" t="s">
        <v>238</v>
      </c>
      <c r="C12" s="4" t="s">
        <v>300</v>
      </c>
      <c r="D12" s="9">
        <v>4.2</v>
      </c>
      <c r="E12" s="8"/>
      <c r="F12" s="45"/>
    </row>
    <row r="13" spans="1:6" s="14" customFormat="1" ht="27">
      <c r="A13" s="70">
        <v>6</v>
      </c>
      <c r="B13" s="70" t="s">
        <v>244</v>
      </c>
      <c r="C13" s="70" t="s">
        <v>172</v>
      </c>
      <c r="D13" s="45">
        <v>3.141</v>
      </c>
      <c r="E13" s="71"/>
      <c r="F13" s="45"/>
    </row>
    <row r="14" spans="1:6" s="14" customFormat="1" ht="24" customHeight="1">
      <c r="A14" s="70">
        <v>7</v>
      </c>
      <c r="B14" s="70" t="s">
        <v>239</v>
      </c>
      <c r="C14" s="70" t="s">
        <v>172</v>
      </c>
      <c r="D14" s="45">
        <v>5</v>
      </c>
      <c r="E14" s="71"/>
      <c r="F14" s="45"/>
    </row>
    <row r="15" spans="1:6" s="14" customFormat="1" ht="24" customHeight="1">
      <c r="A15" s="70">
        <v>8</v>
      </c>
      <c r="B15" s="70" t="s">
        <v>240</v>
      </c>
      <c r="C15" s="70" t="s">
        <v>220</v>
      </c>
      <c r="D15" s="76">
        <v>9</v>
      </c>
      <c r="E15" s="71"/>
      <c r="F15" s="45"/>
    </row>
    <row r="16" spans="1:6" ht="18.75" customHeight="1">
      <c r="A16" s="135"/>
      <c r="B16" s="135" t="s">
        <v>210</v>
      </c>
      <c r="C16" s="135"/>
      <c r="D16" s="135"/>
      <c r="E16" s="135"/>
      <c r="F16" s="45"/>
    </row>
    <row r="17" spans="1:6" ht="18.75" customHeight="1">
      <c r="A17" s="213" t="s">
        <v>325</v>
      </c>
      <c r="B17" s="213"/>
      <c r="C17" s="213"/>
      <c r="D17" s="213"/>
      <c r="E17" s="213"/>
      <c r="F17" s="213"/>
    </row>
    <row r="18" spans="1:6" s="14" customFormat="1" ht="43.5" customHeight="1">
      <c r="A18" s="135" t="s">
        <v>15</v>
      </c>
      <c r="B18" s="135" t="s">
        <v>245</v>
      </c>
      <c r="C18" s="135" t="s">
        <v>181</v>
      </c>
      <c r="D18" s="44">
        <v>0.022</v>
      </c>
      <c r="E18" s="76"/>
      <c r="F18" s="42"/>
    </row>
    <row r="19" spans="1:6" s="92" customFormat="1" ht="46.5" customHeight="1">
      <c r="A19" s="46">
        <v>2</v>
      </c>
      <c r="B19" s="46" t="s">
        <v>273</v>
      </c>
      <c r="C19" s="46" t="s">
        <v>175</v>
      </c>
      <c r="D19" s="76">
        <v>1.6</v>
      </c>
      <c r="E19" s="46"/>
      <c r="F19" s="45"/>
    </row>
    <row r="20" spans="1:6" s="14" customFormat="1" ht="34.5" customHeight="1">
      <c r="A20" s="46">
        <v>3</v>
      </c>
      <c r="B20" s="46" t="s">
        <v>246</v>
      </c>
      <c r="C20" s="46" t="s">
        <v>174</v>
      </c>
      <c r="D20" s="76">
        <v>0.03</v>
      </c>
      <c r="E20" s="46"/>
      <c r="F20" s="45"/>
    </row>
    <row r="21" spans="1:6" ht="34.5" customHeight="1">
      <c r="A21" s="135" t="s">
        <v>18</v>
      </c>
      <c r="B21" s="135" t="s">
        <v>247</v>
      </c>
      <c r="C21" s="135" t="s">
        <v>57</v>
      </c>
      <c r="D21" s="42">
        <v>1.5</v>
      </c>
      <c r="E21" s="76"/>
      <c r="F21" s="42"/>
    </row>
    <row r="22" spans="1:6" s="14" customFormat="1" ht="34.5" customHeight="1">
      <c r="A22" s="135" t="s">
        <v>19</v>
      </c>
      <c r="B22" s="135" t="s">
        <v>329</v>
      </c>
      <c r="C22" s="135" t="s">
        <v>330</v>
      </c>
      <c r="D22" s="43">
        <v>0.01665</v>
      </c>
      <c r="E22" s="76"/>
      <c r="F22" s="42"/>
    </row>
    <row r="23" spans="1:6" ht="34.5" customHeight="1">
      <c r="A23" s="46">
        <v>6</v>
      </c>
      <c r="B23" s="46" t="s">
        <v>248</v>
      </c>
      <c r="C23" s="46" t="s">
        <v>176</v>
      </c>
      <c r="D23" s="45">
        <f>16.65</f>
        <v>16.65</v>
      </c>
      <c r="E23" s="46"/>
      <c r="F23" s="45"/>
    </row>
    <row r="24" spans="1:6" ht="34.5" customHeight="1">
      <c r="A24" s="135" t="s">
        <v>8</v>
      </c>
      <c r="B24" s="135" t="s">
        <v>249</v>
      </c>
      <c r="C24" s="135" t="s">
        <v>57</v>
      </c>
      <c r="D24" s="45">
        <f>5.4+2.16</f>
        <v>7.5600000000000005</v>
      </c>
      <c r="E24" s="42"/>
      <c r="F24" s="42"/>
    </row>
    <row r="25" spans="1:6" ht="34.5" customHeight="1">
      <c r="A25" s="46">
        <v>8</v>
      </c>
      <c r="B25" s="46" t="s">
        <v>179</v>
      </c>
      <c r="C25" s="46" t="s">
        <v>175</v>
      </c>
      <c r="D25" s="45">
        <f>3.15-2.16</f>
        <v>0.9899999999999998</v>
      </c>
      <c r="E25" s="46"/>
      <c r="F25" s="45"/>
    </row>
    <row r="26" spans="1:6" ht="29.25" customHeight="1">
      <c r="A26" s="135" t="s">
        <v>10</v>
      </c>
      <c r="B26" s="135" t="s">
        <v>331</v>
      </c>
      <c r="C26" s="135" t="s">
        <v>330</v>
      </c>
      <c r="D26" s="43">
        <f>0.01</f>
        <v>0.01</v>
      </c>
      <c r="E26" s="76"/>
      <c r="F26" s="42"/>
    </row>
    <row r="27" spans="1:6" ht="29.25" customHeight="1">
      <c r="A27" s="67">
        <v>10</v>
      </c>
      <c r="B27" s="135" t="s">
        <v>201</v>
      </c>
      <c r="C27" s="135" t="s">
        <v>33</v>
      </c>
      <c r="D27" s="43">
        <f>60*1.5*0.888/1000</f>
        <v>0.07992</v>
      </c>
      <c r="E27" s="45"/>
      <c r="F27" s="42"/>
    </row>
    <row r="28" spans="1:6" ht="31.5" customHeight="1">
      <c r="A28" s="135" t="s">
        <v>71</v>
      </c>
      <c r="B28" s="135" t="s">
        <v>254</v>
      </c>
      <c r="C28" s="135" t="s">
        <v>144</v>
      </c>
      <c r="D28" s="44">
        <v>1.64</v>
      </c>
      <c r="E28" s="76"/>
      <c r="F28" s="42"/>
    </row>
    <row r="29" spans="1:6" ht="27" customHeight="1">
      <c r="A29" s="135" t="s">
        <v>27</v>
      </c>
      <c r="B29" s="135" t="s">
        <v>275</v>
      </c>
      <c r="C29" s="135" t="s">
        <v>255</v>
      </c>
      <c r="D29" s="43">
        <v>0.21</v>
      </c>
      <c r="E29" s="76"/>
      <c r="F29" s="42"/>
    </row>
    <row r="30" spans="1:6" ht="32.25" customHeight="1">
      <c r="A30" s="135" t="s">
        <v>28</v>
      </c>
      <c r="B30" s="135" t="s">
        <v>312</v>
      </c>
      <c r="C30" s="135" t="s">
        <v>57</v>
      </c>
      <c r="D30" s="45">
        <v>0.56</v>
      </c>
      <c r="E30" s="76"/>
      <c r="F30" s="42"/>
    </row>
    <row r="31" spans="1:6" ht="30.75" customHeight="1">
      <c r="A31" s="46">
        <v>14</v>
      </c>
      <c r="B31" s="46" t="s">
        <v>313</v>
      </c>
      <c r="C31" s="46" t="s">
        <v>176</v>
      </c>
      <c r="D31" s="76">
        <v>234</v>
      </c>
      <c r="E31" s="46"/>
      <c r="F31" s="45"/>
    </row>
    <row r="32" spans="1:6" ht="44.25" customHeight="1">
      <c r="A32" s="135" t="s">
        <v>72</v>
      </c>
      <c r="B32" s="135" t="s">
        <v>316</v>
      </c>
      <c r="C32" s="135" t="s">
        <v>57</v>
      </c>
      <c r="D32" s="45">
        <v>4.9</v>
      </c>
      <c r="E32" s="76"/>
      <c r="F32" s="42"/>
    </row>
    <row r="33" spans="1:6" ht="29.25" customHeight="1">
      <c r="A33" s="135" t="s">
        <v>34</v>
      </c>
      <c r="B33" s="135" t="s">
        <v>317</v>
      </c>
      <c r="C33" s="135" t="s">
        <v>57</v>
      </c>
      <c r="D33" s="45">
        <v>12</v>
      </c>
      <c r="E33" s="76"/>
      <c r="F33" s="42"/>
    </row>
    <row r="34" spans="1:6" ht="34.5" customHeight="1">
      <c r="A34" s="135" t="s">
        <v>35</v>
      </c>
      <c r="B34" s="135" t="s">
        <v>318</v>
      </c>
      <c r="C34" s="135" t="s">
        <v>32</v>
      </c>
      <c r="D34" s="44">
        <v>2.34</v>
      </c>
      <c r="E34" s="76"/>
      <c r="F34" s="42"/>
    </row>
    <row r="35" spans="1:6" ht="57.75" customHeight="1">
      <c r="A35" s="135" t="s">
        <v>37</v>
      </c>
      <c r="B35" s="135" t="s">
        <v>314</v>
      </c>
      <c r="C35" s="135" t="s">
        <v>332</v>
      </c>
      <c r="D35" s="44">
        <v>2.08</v>
      </c>
      <c r="E35" s="76"/>
      <c r="F35" s="42"/>
    </row>
    <row r="36" spans="1:6" ht="45.75" customHeight="1">
      <c r="A36" s="135" t="s">
        <v>38</v>
      </c>
      <c r="B36" s="135" t="s">
        <v>315</v>
      </c>
      <c r="C36" s="135" t="s">
        <v>332</v>
      </c>
      <c r="D36" s="44">
        <v>0.15</v>
      </c>
      <c r="E36" s="76"/>
      <c r="F36" s="42"/>
    </row>
    <row r="37" spans="1:6" ht="60" customHeight="1">
      <c r="A37" s="46">
        <v>20</v>
      </c>
      <c r="B37" s="46" t="s">
        <v>311</v>
      </c>
      <c r="C37" s="46" t="s">
        <v>177</v>
      </c>
      <c r="D37" s="44">
        <f>(2.03+0.325+23.43)/100</f>
        <v>0.25785</v>
      </c>
      <c r="E37" s="46"/>
      <c r="F37" s="42"/>
    </row>
    <row r="38" spans="1:6" ht="26.25" customHeight="1">
      <c r="A38" s="46">
        <v>21</v>
      </c>
      <c r="B38" s="70" t="s">
        <v>258</v>
      </c>
      <c r="C38" s="141" t="s">
        <v>176</v>
      </c>
      <c r="D38" s="142">
        <v>52.04</v>
      </c>
      <c r="E38" s="71"/>
      <c r="F38" s="51"/>
    </row>
    <row r="39" spans="1:6" ht="42" customHeight="1">
      <c r="A39" s="46">
        <v>22</v>
      </c>
      <c r="B39" s="46" t="s">
        <v>251</v>
      </c>
      <c r="C39" s="46" t="s">
        <v>177</v>
      </c>
      <c r="D39" s="43">
        <f>(4.9+3.74)/100</f>
        <v>0.0864</v>
      </c>
      <c r="E39" s="46"/>
      <c r="F39" s="42"/>
    </row>
    <row r="40" spans="1:6" ht="30" customHeight="1">
      <c r="A40" s="46">
        <v>23</v>
      </c>
      <c r="B40" s="46" t="s">
        <v>180</v>
      </c>
      <c r="C40" s="46" t="s">
        <v>176</v>
      </c>
      <c r="D40" s="45">
        <v>8.19</v>
      </c>
      <c r="E40" s="46"/>
      <c r="F40" s="45"/>
    </row>
    <row r="41" spans="1:6" ht="44.25" customHeight="1">
      <c r="A41" s="46">
        <v>24</v>
      </c>
      <c r="B41" s="46" t="s">
        <v>252</v>
      </c>
      <c r="C41" s="46" t="s">
        <v>177</v>
      </c>
      <c r="D41" s="43">
        <f>15.42/100</f>
        <v>0.1542</v>
      </c>
      <c r="E41" s="46"/>
      <c r="F41" s="45"/>
    </row>
    <row r="42" spans="1:6" ht="32.25" customHeight="1">
      <c r="A42" s="70">
        <v>25</v>
      </c>
      <c r="B42" s="71" t="s">
        <v>253</v>
      </c>
      <c r="C42" s="71" t="s">
        <v>250</v>
      </c>
      <c r="D42" s="44">
        <v>0.1</v>
      </c>
      <c r="E42" s="46"/>
      <c r="F42" s="45"/>
    </row>
    <row r="43" spans="1:6" ht="46.5" customHeight="1">
      <c r="A43" s="135" t="s">
        <v>343</v>
      </c>
      <c r="B43" s="135" t="s">
        <v>276</v>
      </c>
      <c r="C43" s="135" t="s">
        <v>333</v>
      </c>
      <c r="D43" s="44">
        <v>0.373</v>
      </c>
      <c r="E43" s="76"/>
      <c r="F43" s="42"/>
    </row>
    <row r="44" spans="1:6" ht="35.25" customHeight="1">
      <c r="A44" s="46">
        <v>27</v>
      </c>
      <c r="B44" s="46" t="s">
        <v>274</v>
      </c>
      <c r="C44" s="46" t="s">
        <v>176</v>
      </c>
      <c r="D44" s="45">
        <v>86.13</v>
      </c>
      <c r="E44" s="46"/>
      <c r="F44" s="45"/>
    </row>
    <row r="45" spans="1:6" ht="48" customHeight="1">
      <c r="A45" s="46">
        <v>28</v>
      </c>
      <c r="B45" s="46" t="s">
        <v>256</v>
      </c>
      <c r="C45" s="46" t="s">
        <v>177</v>
      </c>
      <c r="D45" s="76">
        <v>0.543</v>
      </c>
      <c r="E45" s="46"/>
      <c r="F45" s="42"/>
    </row>
    <row r="46" spans="1:6" s="14" customFormat="1" ht="31.5" customHeight="1">
      <c r="A46" s="135" t="s">
        <v>203</v>
      </c>
      <c r="B46" s="98" t="s">
        <v>257</v>
      </c>
      <c r="C46" s="135" t="s">
        <v>332</v>
      </c>
      <c r="D46" s="45">
        <f>9.81/100</f>
        <v>0.0981</v>
      </c>
      <c r="E46" s="76"/>
      <c r="F46" s="42"/>
    </row>
    <row r="47" spans="1:6" s="14" customFormat="1" ht="46.5" customHeight="1">
      <c r="A47" s="135" t="s">
        <v>344</v>
      </c>
      <c r="B47" s="135" t="s">
        <v>259</v>
      </c>
      <c r="C47" s="135" t="s">
        <v>332</v>
      </c>
      <c r="D47" s="44">
        <f>0.1981+0.1709+0.0225</f>
        <v>0.3915</v>
      </c>
      <c r="E47" s="76"/>
      <c r="F47" s="42"/>
    </row>
    <row r="48" spans="1:6" s="19" customFormat="1" ht="28.5" customHeight="1">
      <c r="A48" s="135" t="s">
        <v>345</v>
      </c>
      <c r="B48" s="85" t="s">
        <v>202</v>
      </c>
      <c r="C48" s="135" t="s">
        <v>36</v>
      </c>
      <c r="D48" s="43">
        <v>0.55</v>
      </c>
      <c r="E48" s="76"/>
      <c r="F48" s="42"/>
    </row>
    <row r="49" spans="1:6" s="19" customFormat="1" ht="44.25" customHeight="1">
      <c r="A49" s="70">
        <v>32</v>
      </c>
      <c r="B49" s="71" t="s">
        <v>334</v>
      </c>
      <c r="C49" s="71" t="s">
        <v>250</v>
      </c>
      <c r="D49" s="44">
        <v>1.32</v>
      </c>
      <c r="E49" s="46"/>
      <c r="F49" s="45"/>
    </row>
    <row r="50" spans="1:6" s="19" customFormat="1" ht="43.5" customHeight="1">
      <c r="A50" s="46">
        <v>33</v>
      </c>
      <c r="B50" s="46" t="s">
        <v>266</v>
      </c>
      <c r="C50" s="46" t="s">
        <v>177</v>
      </c>
      <c r="D50" s="76">
        <v>1.03</v>
      </c>
      <c r="E50" s="46"/>
      <c r="F50" s="42"/>
    </row>
    <row r="51" spans="1:6" s="19" customFormat="1" ht="38.25" customHeight="1">
      <c r="A51" s="46">
        <v>34</v>
      </c>
      <c r="B51" s="46" t="s">
        <v>336</v>
      </c>
      <c r="C51" s="46" t="s">
        <v>174</v>
      </c>
      <c r="D51" s="76">
        <v>0.084</v>
      </c>
      <c r="E51" s="46"/>
      <c r="F51" s="45"/>
    </row>
    <row r="52" spans="1:6" s="14" customFormat="1" ht="33" customHeight="1">
      <c r="A52" s="135" t="s">
        <v>346</v>
      </c>
      <c r="B52" s="135" t="s">
        <v>260</v>
      </c>
      <c r="C52" s="135" t="s">
        <v>332</v>
      </c>
      <c r="D52" s="45">
        <v>0.4</v>
      </c>
      <c r="E52" s="76"/>
      <c r="F52" s="42"/>
    </row>
    <row r="53" spans="1:6" s="14" customFormat="1" ht="33.75" customHeight="1">
      <c r="A53" s="135" t="s">
        <v>347</v>
      </c>
      <c r="B53" s="135" t="s">
        <v>261</v>
      </c>
      <c r="C53" s="135" t="s">
        <v>335</v>
      </c>
      <c r="D53" s="45">
        <v>1.27</v>
      </c>
      <c r="E53" s="42"/>
      <c r="F53" s="42"/>
    </row>
    <row r="54" spans="1:6" s="14" customFormat="1" ht="43.5" customHeight="1">
      <c r="A54" s="70">
        <v>37</v>
      </c>
      <c r="B54" s="74" t="s">
        <v>265</v>
      </c>
      <c r="C54" s="71" t="s">
        <v>176</v>
      </c>
      <c r="D54" s="76">
        <v>240</v>
      </c>
      <c r="E54" s="71"/>
      <c r="F54" s="51"/>
    </row>
    <row r="55" spans="1:6" s="14" customFormat="1" ht="43.5" customHeight="1">
      <c r="A55" s="135" t="s">
        <v>267</v>
      </c>
      <c r="B55" s="135" t="s">
        <v>264</v>
      </c>
      <c r="C55" s="135" t="s">
        <v>332</v>
      </c>
      <c r="D55" s="45">
        <v>4.75</v>
      </c>
      <c r="E55" s="42"/>
      <c r="F55" s="42"/>
    </row>
    <row r="56" spans="1:6" s="19" customFormat="1" ht="27.75" customHeight="1">
      <c r="A56" s="135" t="s">
        <v>268</v>
      </c>
      <c r="B56" s="135" t="s">
        <v>263</v>
      </c>
      <c r="C56" s="135" t="s">
        <v>332</v>
      </c>
      <c r="D56" s="45">
        <v>0.36</v>
      </c>
      <c r="E56" s="76"/>
      <c r="F56" s="42"/>
    </row>
    <row r="57" spans="1:6" s="14" customFormat="1" ht="33" customHeight="1">
      <c r="A57" s="135" t="s">
        <v>348</v>
      </c>
      <c r="B57" s="135" t="s">
        <v>262</v>
      </c>
      <c r="C57" s="135" t="s">
        <v>181</v>
      </c>
      <c r="D57" s="43">
        <v>0.0032</v>
      </c>
      <c r="E57" s="76"/>
      <c r="F57" s="42"/>
    </row>
    <row r="58" spans="1:6" s="19" customFormat="1" ht="32.25" customHeight="1">
      <c r="A58" s="135" t="s">
        <v>269</v>
      </c>
      <c r="B58" s="135" t="s">
        <v>170</v>
      </c>
      <c r="C58" s="135" t="s">
        <v>181</v>
      </c>
      <c r="D58" s="43">
        <f>19*0.4*0.4/100</f>
        <v>0.030400000000000003</v>
      </c>
      <c r="E58" s="76"/>
      <c r="F58" s="42"/>
    </row>
    <row r="59" spans="1:6" s="14" customFormat="1" ht="34.5" customHeight="1">
      <c r="A59" s="135" t="s">
        <v>204</v>
      </c>
      <c r="B59" s="135" t="s">
        <v>270</v>
      </c>
      <c r="C59" s="135" t="s">
        <v>332</v>
      </c>
      <c r="D59" s="45">
        <v>0.164</v>
      </c>
      <c r="E59" s="76"/>
      <c r="F59" s="42"/>
    </row>
    <row r="60" spans="1:6" s="14" customFormat="1" ht="31.5" customHeight="1">
      <c r="A60" s="70">
        <v>43</v>
      </c>
      <c r="B60" s="135" t="s">
        <v>271</v>
      </c>
      <c r="C60" s="135" t="s">
        <v>335</v>
      </c>
      <c r="D60" s="76">
        <v>3.52</v>
      </c>
      <c r="E60" s="71"/>
      <c r="F60" s="51"/>
    </row>
    <row r="61" spans="1:6" ht="31.5" customHeight="1">
      <c r="A61" s="46">
        <v>44</v>
      </c>
      <c r="B61" s="46" t="s">
        <v>197</v>
      </c>
      <c r="C61" s="46" t="s">
        <v>177</v>
      </c>
      <c r="D61" s="44">
        <f>50.4*0.6/100</f>
        <v>0.3024</v>
      </c>
      <c r="E61" s="76"/>
      <c r="F61" s="45"/>
    </row>
    <row r="62" spans="1:6" ht="26.25" customHeight="1">
      <c r="A62" s="46">
        <v>45</v>
      </c>
      <c r="B62" s="46" t="s">
        <v>198</v>
      </c>
      <c r="C62" s="46" t="s">
        <v>176</v>
      </c>
      <c r="D62" s="45">
        <v>30.2</v>
      </c>
      <c r="E62" s="46"/>
      <c r="F62" s="45"/>
    </row>
    <row r="63" spans="1:6" ht="30.75" customHeight="1">
      <c r="A63" s="135" t="s">
        <v>349</v>
      </c>
      <c r="B63" s="135" t="s">
        <v>193</v>
      </c>
      <c r="C63" s="135" t="s">
        <v>32</v>
      </c>
      <c r="D63" s="45">
        <v>1.6</v>
      </c>
      <c r="E63" s="76"/>
      <c r="F63" s="42"/>
    </row>
    <row r="64" spans="1:6" ht="28.5" customHeight="1">
      <c r="A64" s="135" t="s">
        <v>350</v>
      </c>
      <c r="B64" s="135" t="s">
        <v>196</v>
      </c>
      <c r="C64" s="135" t="s">
        <v>194</v>
      </c>
      <c r="D64" s="45">
        <v>10</v>
      </c>
      <c r="E64" s="76"/>
      <c r="F64" s="42"/>
    </row>
    <row r="65" spans="1:6" ht="23.25" customHeight="1">
      <c r="A65" s="67">
        <v>48</v>
      </c>
      <c r="B65" s="42" t="s">
        <v>195</v>
      </c>
      <c r="C65" s="42" t="s">
        <v>57</v>
      </c>
      <c r="D65" s="42">
        <v>10</v>
      </c>
      <c r="E65" s="42"/>
      <c r="F65" s="42"/>
    </row>
    <row r="66" spans="1:6" ht="21.75" customHeight="1">
      <c r="A66" s="135"/>
      <c r="B66" s="135" t="s">
        <v>323</v>
      </c>
      <c r="C66" s="135" t="s">
        <v>0</v>
      </c>
      <c r="D66" s="76"/>
      <c r="E66" s="67"/>
      <c r="F66" s="42"/>
    </row>
    <row r="67" spans="1:6" ht="21.75" customHeight="1">
      <c r="A67" s="135"/>
      <c r="B67" s="135" t="s">
        <v>324</v>
      </c>
      <c r="C67" s="135"/>
      <c r="D67" s="76"/>
      <c r="E67" s="67"/>
      <c r="F67" s="42"/>
    </row>
    <row r="68" spans="1:6" ht="21.75" customHeight="1">
      <c r="A68" s="135"/>
      <c r="B68" s="84" t="s">
        <v>145</v>
      </c>
      <c r="C68" s="135"/>
      <c r="D68" s="76"/>
      <c r="E68" s="67"/>
      <c r="F68" s="42"/>
    </row>
    <row r="69" spans="1:6" ht="21.75" customHeight="1">
      <c r="A69" s="135"/>
      <c r="B69" s="84" t="s">
        <v>146</v>
      </c>
      <c r="C69" s="135" t="s">
        <v>0</v>
      </c>
      <c r="D69" s="76"/>
      <c r="E69" s="76"/>
      <c r="F69" s="42"/>
    </row>
    <row r="70" spans="1:6" ht="21.75" customHeight="1">
      <c r="A70" s="135"/>
      <c r="B70" s="84" t="s">
        <v>147</v>
      </c>
      <c r="C70" s="135" t="s">
        <v>0</v>
      </c>
      <c r="D70" s="76"/>
      <c r="E70" s="76"/>
      <c r="F70" s="42"/>
    </row>
    <row r="71" spans="1:6" ht="21.75" customHeight="1">
      <c r="A71" s="135"/>
      <c r="B71" s="84" t="s">
        <v>148</v>
      </c>
      <c r="C71" s="135" t="s">
        <v>0</v>
      </c>
      <c r="D71" s="76"/>
      <c r="E71" s="76"/>
      <c r="F71" s="42"/>
    </row>
    <row r="72" spans="1:6" s="50" customFormat="1" ht="30.75" customHeight="1">
      <c r="A72" s="67"/>
      <c r="B72" s="46" t="s">
        <v>337</v>
      </c>
      <c r="C72" s="46" t="s">
        <v>0</v>
      </c>
      <c r="D72" s="81" t="s">
        <v>338</v>
      </c>
      <c r="E72" s="46"/>
      <c r="F72" s="143"/>
    </row>
    <row r="73" spans="1:6" ht="21.75" customHeight="1">
      <c r="A73" s="135"/>
      <c r="B73" s="135" t="s">
        <v>149</v>
      </c>
      <c r="C73" s="46" t="s">
        <v>0</v>
      </c>
      <c r="D73" s="76"/>
      <c r="E73" s="76"/>
      <c r="F73" s="42"/>
    </row>
    <row r="74" spans="1:6" ht="21.75" customHeight="1">
      <c r="A74" s="135"/>
      <c r="B74" s="135" t="s">
        <v>339</v>
      </c>
      <c r="C74" s="135" t="s">
        <v>0</v>
      </c>
      <c r="D74" s="81" t="s">
        <v>338</v>
      </c>
      <c r="E74" s="76"/>
      <c r="F74" s="42"/>
    </row>
    <row r="75" spans="1:6" ht="21.75" customHeight="1">
      <c r="A75" s="135"/>
      <c r="B75" s="135" t="s">
        <v>12</v>
      </c>
      <c r="C75" s="135" t="s">
        <v>0</v>
      </c>
      <c r="D75" s="76"/>
      <c r="E75" s="76"/>
      <c r="F75" s="42"/>
    </row>
    <row r="76" spans="1:6" ht="21.75" customHeight="1">
      <c r="A76" s="135"/>
      <c r="B76" s="135" t="s">
        <v>340</v>
      </c>
      <c r="C76" s="135" t="s">
        <v>0</v>
      </c>
      <c r="D76" s="81" t="s">
        <v>338</v>
      </c>
      <c r="E76" s="76"/>
      <c r="F76" s="42"/>
    </row>
    <row r="77" spans="1:6" ht="21.75" customHeight="1">
      <c r="A77" s="135"/>
      <c r="B77" s="135" t="s">
        <v>41</v>
      </c>
      <c r="C77" s="135" t="s">
        <v>0</v>
      </c>
      <c r="D77" s="76"/>
      <c r="E77" s="67"/>
      <c r="F77" s="42"/>
    </row>
    <row r="78" spans="1:6" ht="21.75" customHeight="1">
      <c r="A78" s="137"/>
      <c r="B78" s="137"/>
      <c r="C78" s="137"/>
      <c r="D78" s="138"/>
      <c r="E78" s="139"/>
      <c r="F78" s="140"/>
    </row>
    <row r="79" spans="1:6" ht="13.5">
      <c r="A79" s="144"/>
      <c r="B79" s="137"/>
      <c r="C79" s="137"/>
      <c r="D79" s="137"/>
      <c r="E79" s="137"/>
      <c r="F79" s="137"/>
    </row>
    <row r="80" spans="1:6" ht="13.5">
      <c r="A80" s="179" t="s">
        <v>351</v>
      </c>
      <c r="B80" s="179"/>
      <c r="C80" s="179"/>
      <c r="D80" s="179"/>
      <c r="E80" s="179"/>
      <c r="F80" s="179"/>
    </row>
    <row r="81" spans="1:6" ht="13.5">
      <c r="A81" s="144"/>
      <c r="B81" s="144"/>
      <c r="C81" s="144"/>
      <c r="D81" s="144"/>
      <c r="E81" s="144"/>
      <c r="F81" s="144"/>
    </row>
    <row r="82" spans="1:6" ht="12.75">
      <c r="A82" s="145"/>
      <c r="B82" s="145"/>
      <c r="C82" s="145"/>
      <c r="D82" s="145"/>
      <c r="E82" s="145"/>
      <c r="F82" s="145"/>
    </row>
    <row r="83" spans="1:6" ht="12.75">
      <c r="A83" s="146"/>
      <c r="B83" s="146"/>
      <c r="C83" s="146"/>
      <c r="D83" s="146"/>
      <c r="E83" s="145"/>
      <c r="F83" s="146"/>
    </row>
    <row r="84" spans="1:6" ht="12.75">
      <c r="A84" s="146"/>
      <c r="B84" s="146"/>
      <c r="C84" s="146"/>
      <c r="D84" s="146"/>
      <c r="E84" s="145"/>
      <c r="F84" s="146"/>
    </row>
    <row r="85" spans="1:6" ht="12.75">
      <c r="A85" s="146"/>
      <c r="B85" s="146"/>
      <c r="C85" s="146"/>
      <c r="D85" s="146"/>
      <c r="E85" s="145"/>
      <c r="F85" s="146"/>
    </row>
    <row r="86" spans="1:6" ht="12.75">
      <c r="A86" s="146"/>
      <c r="B86" s="146"/>
      <c r="C86" s="146"/>
      <c r="D86" s="146"/>
      <c r="E86" s="145"/>
      <c r="F86" s="146"/>
    </row>
    <row r="87" spans="1:6" ht="12.75">
      <c r="A87" s="146"/>
      <c r="B87" s="146"/>
      <c r="C87" s="146"/>
      <c r="D87" s="146"/>
      <c r="E87" s="145"/>
      <c r="F87" s="146"/>
    </row>
    <row r="88" spans="1:6" ht="12.75">
      <c r="A88" s="146"/>
      <c r="B88" s="146"/>
      <c r="C88" s="146"/>
      <c r="D88" s="146"/>
      <c r="E88" s="145"/>
      <c r="F88" s="146"/>
    </row>
    <row r="89" spans="1:6" ht="12.75">
      <c r="A89" s="146"/>
      <c r="B89" s="146"/>
      <c r="C89" s="146"/>
      <c r="D89" s="146"/>
      <c r="E89" s="145"/>
      <c r="F89" s="146"/>
    </row>
    <row r="90" spans="1:6" ht="12.75">
      <c r="A90" s="146"/>
      <c r="B90" s="146"/>
      <c r="C90" s="146"/>
      <c r="D90" s="146"/>
      <c r="E90" s="145"/>
      <c r="F90" s="146"/>
    </row>
    <row r="91" spans="1:6" ht="12.75">
      <c r="A91" s="146"/>
      <c r="B91" s="146"/>
      <c r="C91" s="146"/>
      <c r="D91" s="146"/>
      <c r="E91" s="145"/>
      <c r="F91" s="146"/>
    </row>
    <row r="92" spans="1:6" ht="12.75">
      <c r="A92" s="146"/>
      <c r="B92" s="146"/>
      <c r="C92" s="146"/>
      <c r="D92" s="146"/>
      <c r="E92" s="145"/>
      <c r="F92" s="146"/>
    </row>
    <row r="93" spans="1:6" ht="12.75">
      <c r="A93" s="146"/>
      <c r="B93" s="146"/>
      <c r="C93" s="146"/>
      <c r="D93" s="146"/>
      <c r="E93" s="145"/>
      <c r="F93" s="146"/>
    </row>
    <row r="94" spans="1:6" ht="12.75">
      <c r="A94" s="146"/>
      <c r="B94" s="146"/>
      <c r="C94" s="146"/>
      <c r="D94" s="146"/>
      <c r="E94" s="145"/>
      <c r="F94" s="146"/>
    </row>
    <row r="95" spans="1:6" ht="12.75">
      <c r="A95" s="146"/>
      <c r="B95" s="146"/>
      <c r="C95" s="146"/>
      <c r="D95" s="146"/>
      <c r="E95" s="145"/>
      <c r="F95" s="146"/>
    </row>
    <row r="96" spans="1:6" ht="12.75">
      <c r="A96" s="146"/>
      <c r="B96" s="146"/>
      <c r="C96" s="146"/>
      <c r="D96" s="146"/>
      <c r="E96" s="145"/>
      <c r="F96" s="146"/>
    </row>
    <row r="97" spans="1:6" ht="12.75">
      <c r="A97" s="146"/>
      <c r="B97" s="146"/>
      <c r="C97" s="146"/>
      <c r="D97" s="146"/>
      <c r="E97" s="145"/>
      <c r="F97" s="146"/>
    </row>
    <row r="98" spans="1:6" ht="12.75">
      <c r="A98" s="146"/>
      <c r="B98" s="146"/>
      <c r="C98" s="146"/>
      <c r="D98" s="146"/>
      <c r="E98" s="145"/>
      <c r="F98" s="146"/>
    </row>
    <row r="99" spans="1:6" ht="12.75">
      <c r="A99" s="146"/>
      <c r="B99" s="146"/>
      <c r="C99" s="146"/>
      <c r="D99" s="146"/>
      <c r="E99" s="145"/>
      <c r="F99" s="146"/>
    </row>
    <row r="100" spans="1:6" ht="12.75">
      <c r="A100" s="146"/>
      <c r="B100" s="146"/>
      <c r="C100" s="146"/>
      <c r="D100" s="146"/>
      <c r="E100" s="145"/>
      <c r="F100" s="146"/>
    </row>
    <row r="101" spans="1:6" ht="12.75">
      <c r="A101" s="146"/>
      <c r="B101" s="146"/>
      <c r="C101" s="146"/>
      <c r="D101" s="146"/>
      <c r="E101" s="145"/>
      <c r="F101" s="146"/>
    </row>
    <row r="102" spans="1:6" ht="12.75">
      <c r="A102" s="146"/>
      <c r="B102" s="146"/>
      <c r="C102" s="146"/>
      <c r="D102" s="146"/>
      <c r="E102" s="145"/>
      <c r="F102" s="146"/>
    </row>
    <row r="103" spans="1:6" ht="12.75">
      <c r="A103" s="146"/>
      <c r="B103" s="146"/>
      <c r="C103" s="146"/>
      <c r="D103" s="146"/>
      <c r="E103" s="145"/>
      <c r="F103" s="146"/>
    </row>
    <row r="104" spans="1:6" ht="12.75">
      <c r="A104" s="146"/>
      <c r="B104" s="146"/>
      <c r="C104" s="146"/>
      <c r="D104" s="146"/>
      <c r="E104" s="145"/>
      <c r="F104" s="146"/>
    </row>
    <row r="105" spans="1:6" ht="12.75">
      <c r="A105" s="146"/>
      <c r="B105" s="146"/>
      <c r="C105" s="146"/>
      <c r="D105" s="146"/>
      <c r="E105" s="145"/>
      <c r="F105" s="146"/>
    </row>
    <row r="106" spans="1:6" ht="12.75">
      <c r="A106" s="146"/>
      <c r="B106" s="146"/>
      <c r="C106" s="146"/>
      <c r="D106" s="146"/>
      <c r="E106" s="145"/>
      <c r="F106" s="146"/>
    </row>
    <row r="107" spans="1:6" ht="12.75">
      <c r="A107" s="146"/>
      <c r="B107" s="146"/>
      <c r="C107" s="146"/>
      <c r="D107" s="146"/>
      <c r="E107" s="145"/>
      <c r="F107" s="146"/>
    </row>
    <row r="108" spans="1:6" ht="12.75">
      <c r="A108" s="146"/>
      <c r="B108" s="146"/>
      <c r="C108" s="146"/>
      <c r="D108" s="146"/>
      <c r="E108" s="145"/>
      <c r="F108" s="146"/>
    </row>
    <row r="109" spans="1:6" ht="12.75">
      <c r="A109" s="146"/>
      <c r="B109" s="146"/>
      <c r="C109" s="146"/>
      <c r="D109" s="146"/>
      <c r="E109" s="145"/>
      <c r="F109" s="146"/>
    </row>
    <row r="110" spans="1:6" ht="12.75">
      <c r="A110" s="146"/>
      <c r="B110" s="146"/>
      <c r="C110" s="146"/>
      <c r="D110" s="146"/>
      <c r="E110" s="145"/>
      <c r="F110" s="146"/>
    </row>
    <row r="111" spans="1:6" ht="12.75">
      <c r="A111" s="146"/>
      <c r="B111" s="146"/>
      <c r="C111" s="146"/>
      <c r="D111" s="146"/>
      <c r="E111" s="145"/>
      <c r="F111" s="146"/>
    </row>
    <row r="112" spans="1:6" ht="12.75">
      <c r="A112" s="146"/>
      <c r="B112" s="146"/>
      <c r="C112" s="146"/>
      <c r="D112" s="146"/>
      <c r="E112" s="145"/>
      <c r="F112" s="146"/>
    </row>
    <row r="113" spans="1:6" ht="12.75">
      <c r="A113" s="146"/>
      <c r="B113" s="146"/>
      <c r="C113" s="146"/>
      <c r="D113" s="146"/>
      <c r="E113" s="145"/>
      <c r="F113" s="146"/>
    </row>
    <row r="114" spans="1:6" ht="12.75">
      <c r="A114" s="146"/>
      <c r="B114" s="146"/>
      <c r="C114" s="146"/>
      <c r="D114" s="146"/>
      <c r="E114" s="145"/>
      <c r="F114" s="146"/>
    </row>
    <row r="115" spans="1:6" ht="12.75">
      <c r="A115" s="146"/>
      <c r="B115" s="146"/>
      <c r="C115" s="146"/>
      <c r="D115" s="146"/>
      <c r="E115" s="145"/>
      <c r="F115" s="146"/>
    </row>
    <row r="116" spans="1:6" ht="12.75">
      <c r="A116" s="146"/>
      <c r="B116" s="146"/>
      <c r="C116" s="146"/>
      <c r="D116" s="146"/>
      <c r="E116" s="145"/>
      <c r="F116" s="146"/>
    </row>
    <row r="117" spans="1:6" ht="12.75">
      <c r="A117" s="146"/>
      <c r="B117" s="146"/>
      <c r="C117" s="146"/>
      <c r="D117" s="146"/>
      <c r="E117" s="145"/>
      <c r="F117" s="146"/>
    </row>
    <row r="118" spans="1:6" ht="12.75">
      <c r="A118" s="146"/>
      <c r="B118" s="146"/>
      <c r="C118" s="146"/>
      <c r="D118" s="146"/>
      <c r="E118" s="145"/>
      <c r="F118" s="146"/>
    </row>
    <row r="119" spans="1:6" ht="12.75">
      <c r="A119" s="146"/>
      <c r="B119" s="146"/>
      <c r="C119" s="146"/>
      <c r="D119" s="146"/>
      <c r="E119" s="145"/>
      <c r="F119" s="146"/>
    </row>
    <row r="120" spans="1:6" ht="12.75">
      <c r="A120" s="146"/>
      <c r="B120" s="146"/>
      <c r="C120" s="146"/>
      <c r="D120" s="146"/>
      <c r="E120" s="145"/>
      <c r="F120" s="146"/>
    </row>
    <row r="121" spans="1:6" ht="12.75">
      <c r="A121" s="146"/>
      <c r="B121" s="146"/>
      <c r="C121" s="146"/>
      <c r="D121" s="146"/>
      <c r="E121" s="145"/>
      <c r="F121" s="146"/>
    </row>
    <row r="122" spans="1:6" ht="12.75">
      <c r="A122" s="146"/>
      <c r="B122" s="146"/>
      <c r="C122" s="146"/>
      <c r="D122" s="146"/>
      <c r="E122" s="145"/>
      <c r="F122" s="146"/>
    </row>
    <row r="123" spans="1:6" ht="12.75">
      <c r="A123" s="146"/>
      <c r="B123" s="146"/>
      <c r="C123" s="146"/>
      <c r="D123" s="146"/>
      <c r="E123" s="145"/>
      <c r="F123" s="146"/>
    </row>
    <row r="124" spans="1:6" ht="12.75">
      <c r="A124" s="146"/>
      <c r="B124" s="146"/>
      <c r="C124" s="146"/>
      <c r="D124" s="146"/>
      <c r="E124" s="145"/>
      <c r="F124" s="146"/>
    </row>
    <row r="125" spans="1:6" ht="12.75">
      <c r="A125" s="146"/>
      <c r="B125" s="146"/>
      <c r="C125" s="146"/>
      <c r="D125" s="146"/>
      <c r="E125" s="145"/>
      <c r="F125" s="146"/>
    </row>
    <row r="126" spans="1:6" ht="12.75">
      <c r="A126" s="146"/>
      <c r="B126" s="146"/>
      <c r="C126" s="146"/>
      <c r="D126" s="146"/>
      <c r="E126" s="145"/>
      <c r="F126" s="146"/>
    </row>
    <row r="127" spans="1:6" ht="12.75">
      <c r="A127" s="146"/>
      <c r="B127" s="146"/>
      <c r="C127" s="146"/>
      <c r="D127" s="146"/>
      <c r="E127" s="145"/>
      <c r="F127" s="146"/>
    </row>
    <row r="128" spans="1:6" ht="12.75">
      <c r="A128" s="146"/>
      <c r="B128" s="146"/>
      <c r="C128" s="146"/>
      <c r="D128" s="146"/>
      <c r="E128" s="145"/>
      <c r="F128" s="146"/>
    </row>
    <row r="129" spans="1:6" ht="12.75">
      <c r="A129" s="146"/>
      <c r="B129" s="146"/>
      <c r="C129" s="146"/>
      <c r="D129" s="146"/>
      <c r="E129" s="145"/>
      <c r="F129" s="146"/>
    </row>
    <row r="130" spans="1:6" ht="12.75">
      <c r="A130" s="146"/>
      <c r="B130" s="146"/>
      <c r="C130" s="146"/>
      <c r="D130" s="146"/>
      <c r="E130" s="145"/>
      <c r="F130" s="146"/>
    </row>
    <row r="131" spans="1:6" ht="12.75">
      <c r="A131" s="146"/>
      <c r="B131" s="146"/>
      <c r="C131" s="146"/>
      <c r="D131" s="146"/>
      <c r="E131" s="145"/>
      <c r="F131" s="146"/>
    </row>
    <row r="132" spans="1:6" ht="12.75">
      <c r="A132" s="146"/>
      <c r="B132" s="146"/>
      <c r="C132" s="146"/>
      <c r="D132" s="146"/>
      <c r="E132" s="145"/>
      <c r="F132" s="146"/>
    </row>
    <row r="133" spans="1:6" ht="12.75">
      <c r="A133" s="146"/>
      <c r="B133" s="146"/>
      <c r="C133" s="146"/>
      <c r="D133" s="146"/>
      <c r="E133" s="145"/>
      <c r="F133" s="146"/>
    </row>
    <row r="134" spans="1:6" ht="12.75">
      <c r="A134" s="146"/>
      <c r="B134" s="146"/>
      <c r="C134" s="146"/>
      <c r="D134" s="146"/>
      <c r="E134" s="145"/>
      <c r="F134" s="146"/>
    </row>
    <row r="135" spans="1:6" ht="12.75">
      <c r="A135" s="146"/>
      <c r="B135" s="146"/>
      <c r="C135" s="146"/>
      <c r="D135" s="146"/>
      <c r="E135" s="145"/>
      <c r="F135" s="146"/>
    </row>
    <row r="136" spans="1:6" ht="12.75">
      <c r="A136" s="146"/>
      <c r="B136" s="146"/>
      <c r="C136" s="146"/>
      <c r="D136" s="146"/>
      <c r="E136" s="145"/>
      <c r="F136" s="146"/>
    </row>
    <row r="137" spans="1:6" ht="12.75">
      <c r="A137" s="146"/>
      <c r="B137" s="146"/>
      <c r="C137" s="146"/>
      <c r="D137" s="146"/>
      <c r="E137" s="145"/>
      <c r="F137" s="146"/>
    </row>
    <row r="138" spans="1:6" ht="12.75">
      <c r="A138" s="146"/>
      <c r="B138" s="146"/>
      <c r="C138" s="146"/>
      <c r="D138" s="146"/>
      <c r="E138" s="145"/>
      <c r="F138" s="146"/>
    </row>
    <row r="139" spans="1:6" ht="12.75">
      <c r="A139" s="146"/>
      <c r="B139" s="146"/>
      <c r="C139" s="146"/>
      <c r="D139" s="146"/>
      <c r="E139" s="145"/>
      <c r="F139" s="146"/>
    </row>
    <row r="140" spans="1:6" ht="12.75">
      <c r="A140" s="146"/>
      <c r="B140" s="146"/>
      <c r="C140" s="146"/>
      <c r="D140" s="146"/>
      <c r="E140" s="145"/>
      <c r="F140" s="146"/>
    </row>
    <row r="141" spans="1:6" ht="12.75">
      <c r="A141" s="146"/>
      <c r="B141" s="146"/>
      <c r="C141" s="146"/>
      <c r="D141" s="146"/>
      <c r="E141" s="145"/>
      <c r="F141" s="146"/>
    </row>
    <row r="142" spans="1:6" ht="12.75">
      <c r="A142" s="146"/>
      <c r="B142" s="146"/>
      <c r="C142" s="146"/>
      <c r="D142" s="146"/>
      <c r="E142" s="145"/>
      <c r="F142" s="146"/>
    </row>
    <row r="143" spans="1:6" ht="12.75">
      <c r="A143" s="146"/>
      <c r="B143" s="146"/>
      <c r="C143" s="146"/>
      <c r="D143" s="146"/>
      <c r="E143" s="145"/>
      <c r="F143" s="146"/>
    </row>
    <row r="144" spans="1:6" ht="12.75">
      <c r="A144" s="146"/>
      <c r="B144" s="146"/>
      <c r="C144" s="146"/>
      <c r="D144" s="146"/>
      <c r="E144" s="145"/>
      <c r="F144" s="146"/>
    </row>
    <row r="145" spans="1:6" ht="12.75">
      <c r="A145" s="146"/>
      <c r="B145" s="146"/>
      <c r="C145" s="146"/>
      <c r="D145" s="146"/>
      <c r="E145" s="145"/>
      <c r="F145" s="146"/>
    </row>
    <row r="146" spans="1:6" ht="12.75">
      <c r="A146" s="146"/>
      <c r="B146" s="146"/>
      <c r="C146" s="146"/>
      <c r="D146" s="146"/>
      <c r="E146" s="145"/>
      <c r="F146" s="146"/>
    </row>
    <row r="147" spans="1:6" ht="12.75">
      <c r="A147" s="146"/>
      <c r="B147" s="146"/>
      <c r="C147" s="146"/>
      <c r="D147" s="146"/>
      <c r="E147" s="145"/>
      <c r="F147" s="146"/>
    </row>
    <row r="148" spans="1:6" ht="12.75">
      <c r="A148" s="146"/>
      <c r="B148" s="146"/>
      <c r="C148" s="146"/>
      <c r="D148" s="146"/>
      <c r="E148" s="145"/>
      <c r="F148" s="146"/>
    </row>
    <row r="149" spans="1:6" ht="12.75">
      <c r="A149" s="146"/>
      <c r="B149" s="146"/>
      <c r="C149" s="146"/>
      <c r="D149" s="146"/>
      <c r="E149" s="145"/>
      <c r="F149" s="146"/>
    </row>
    <row r="150" spans="1:6" ht="12.75">
      <c r="A150" s="146"/>
      <c r="B150" s="146"/>
      <c r="C150" s="146"/>
      <c r="D150" s="146"/>
      <c r="E150" s="145"/>
      <c r="F150" s="146"/>
    </row>
    <row r="151" spans="1:6" ht="12.75">
      <c r="A151" s="146"/>
      <c r="B151" s="146"/>
      <c r="C151" s="146"/>
      <c r="D151" s="146"/>
      <c r="E151" s="145"/>
      <c r="F151" s="146"/>
    </row>
    <row r="152" spans="1:6" ht="12.75">
      <c r="A152" s="146"/>
      <c r="B152" s="146"/>
      <c r="C152" s="146"/>
      <c r="D152" s="146"/>
      <c r="E152" s="145"/>
      <c r="F152" s="146"/>
    </row>
    <row r="153" spans="1:6" ht="12.75">
      <c r="A153" s="146"/>
      <c r="B153" s="146"/>
      <c r="C153" s="146"/>
      <c r="D153" s="146"/>
      <c r="E153" s="145"/>
      <c r="F153" s="146"/>
    </row>
    <row r="154" spans="1:6" ht="12.75">
      <c r="A154" s="146"/>
      <c r="B154" s="146"/>
      <c r="C154" s="146"/>
      <c r="D154" s="146"/>
      <c r="E154" s="145"/>
      <c r="F154" s="146"/>
    </row>
    <row r="155" spans="1:6" ht="12.75">
      <c r="A155" s="146"/>
      <c r="B155" s="146"/>
      <c r="C155" s="146"/>
      <c r="D155" s="146"/>
      <c r="E155" s="145"/>
      <c r="F155" s="146"/>
    </row>
    <row r="156" spans="1:6" ht="12.75">
      <c r="A156" s="146"/>
      <c r="B156" s="146"/>
      <c r="C156" s="146"/>
      <c r="D156" s="146"/>
      <c r="E156" s="145"/>
      <c r="F156" s="146"/>
    </row>
    <row r="157" spans="1:6" ht="12.75">
      <c r="A157" s="146"/>
      <c r="B157" s="146"/>
      <c r="C157" s="146"/>
      <c r="D157" s="146"/>
      <c r="E157" s="145"/>
      <c r="F157" s="146"/>
    </row>
    <row r="158" spans="1:6" ht="12.75">
      <c r="A158" s="146"/>
      <c r="B158" s="146"/>
      <c r="C158" s="146"/>
      <c r="D158" s="146"/>
      <c r="E158" s="145"/>
      <c r="F158" s="146"/>
    </row>
    <row r="159" spans="1:6" ht="12.75">
      <c r="A159" s="146"/>
      <c r="B159" s="146"/>
      <c r="C159" s="146"/>
      <c r="D159" s="146"/>
      <c r="E159" s="145"/>
      <c r="F159" s="146"/>
    </row>
    <row r="160" spans="1:6" ht="12.75">
      <c r="A160" s="146"/>
      <c r="B160" s="146"/>
      <c r="C160" s="146"/>
      <c r="D160" s="146"/>
      <c r="E160" s="145"/>
      <c r="F160" s="146"/>
    </row>
    <row r="161" spans="1:6" ht="12.75">
      <c r="A161" s="146"/>
      <c r="B161" s="146"/>
      <c r="C161" s="146"/>
      <c r="D161" s="146"/>
      <c r="E161" s="145"/>
      <c r="F161" s="146"/>
    </row>
    <row r="162" spans="1:6" ht="12.75">
      <c r="A162" s="146"/>
      <c r="B162" s="146"/>
      <c r="C162" s="146"/>
      <c r="D162" s="146"/>
      <c r="E162" s="145"/>
      <c r="F162" s="146"/>
    </row>
    <row r="163" spans="1:6" ht="12.75">
      <c r="A163" s="146"/>
      <c r="B163" s="146"/>
      <c r="C163" s="146"/>
      <c r="D163" s="146"/>
      <c r="E163" s="145"/>
      <c r="F163" s="146"/>
    </row>
    <row r="164" spans="1:6" ht="12.75">
      <c r="A164" s="146"/>
      <c r="B164" s="146"/>
      <c r="C164" s="146"/>
      <c r="D164" s="146"/>
      <c r="E164" s="145"/>
      <c r="F164" s="146"/>
    </row>
    <row r="165" spans="1:6" ht="12.75">
      <c r="A165" s="146"/>
      <c r="B165" s="146"/>
      <c r="C165" s="146"/>
      <c r="D165" s="146"/>
      <c r="E165" s="145"/>
      <c r="F165" s="146"/>
    </row>
    <row r="166" spans="1:6" ht="12.75">
      <c r="A166" s="146"/>
      <c r="B166" s="146"/>
      <c r="C166" s="146"/>
      <c r="D166" s="146"/>
      <c r="E166" s="145"/>
      <c r="F166" s="146"/>
    </row>
    <row r="167" spans="1:6" ht="12.75">
      <c r="A167" s="146"/>
      <c r="B167" s="146"/>
      <c r="C167" s="146"/>
      <c r="D167" s="146"/>
      <c r="E167" s="145"/>
      <c r="F167" s="146"/>
    </row>
    <row r="168" spans="1:6" ht="12.75">
      <c r="A168" s="146"/>
      <c r="B168" s="146"/>
      <c r="C168" s="146"/>
      <c r="D168" s="146"/>
      <c r="E168" s="145"/>
      <c r="F168" s="146"/>
    </row>
    <row r="169" spans="1:6" ht="12.75">
      <c r="A169" s="146"/>
      <c r="B169" s="146"/>
      <c r="C169" s="146"/>
      <c r="D169" s="146"/>
      <c r="E169" s="145"/>
      <c r="F169" s="146"/>
    </row>
    <row r="170" spans="1:6" ht="12.75">
      <c r="A170" s="146"/>
      <c r="B170" s="146"/>
      <c r="C170" s="146"/>
      <c r="D170" s="146"/>
      <c r="E170" s="145"/>
      <c r="F170" s="146"/>
    </row>
    <row r="171" spans="1:6" ht="12.75">
      <c r="A171" s="146"/>
      <c r="B171" s="146"/>
      <c r="C171" s="146"/>
      <c r="D171" s="146"/>
      <c r="E171" s="145"/>
      <c r="F171" s="146"/>
    </row>
    <row r="172" spans="1:6" ht="12.75">
      <c r="A172" s="146"/>
      <c r="B172" s="146"/>
      <c r="C172" s="146"/>
      <c r="D172" s="146"/>
      <c r="E172" s="145"/>
      <c r="F172" s="146"/>
    </row>
    <row r="173" spans="1:6" ht="12.75">
      <c r="A173" s="146"/>
      <c r="B173" s="146"/>
      <c r="C173" s="146"/>
      <c r="D173" s="146"/>
      <c r="E173" s="145"/>
      <c r="F173" s="146"/>
    </row>
    <row r="174" spans="1:6" ht="12.75">
      <c r="A174" s="146"/>
      <c r="B174" s="146"/>
      <c r="C174" s="146"/>
      <c r="D174" s="146"/>
      <c r="E174" s="145"/>
      <c r="F174" s="146"/>
    </row>
    <row r="175" spans="1:6" ht="12.75">
      <c r="A175" s="146"/>
      <c r="B175" s="146"/>
      <c r="C175" s="146"/>
      <c r="D175" s="146"/>
      <c r="E175" s="145"/>
      <c r="F175" s="146"/>
    </row>
    <row r="176" spans="1:6" ht="12.75">
      <c r="A176" s="146"/>
      <c r="B176" s="146"/>
      <c r="C176" s="146"/>
      <c r="D176" s="146"/>
      <c r="E176" s="145"/>
      <c r="F176" s="146"/>
    </row>
    <row r="177" spans="1:6" ht="12.75">
      <c r="A177" s="146"/>
      <c r="B177" s="146"/>
      <c r="C177" s="146"/>
      <c r="D177" s="146"/>
      <c r="E177" s="145"/>
      <c r="F177" s="146"/>
    </row>
    <row r="178" spans="1:6" ht="12.75">
      <c r="A178" s="146"/>
      <c r="B178" s="146"/>
      <c r="C178" s="146"/>
      <c r="D178" s="146"/>
      <c r="E178" s="145"/>
      <c r="F178" s="146"/>
    </row>
    <row r="179" spans="1:6" ht="12.75">
      <c r="A179" s="146"/>
      <c r="B179" s="146"/>
      <c r="C179" s="146"/>
      <c r="D179" s="146"/>
      <c r="E179" s="145"/>
      <c r="F179" s="146"/>
    </row>
    <row r="180" spans="1:6" ht="12.75">
      <c r="A180" s="146"/>
      <c r="B180" s="146"/>
      <c r="C180" s="146"/>
      <c r="D180" s="146"/>
      <c r="E180" s="145"/>
      <c r="F180" s="146"/>
    </row>
    <row r="181" spans="1:6" ht="12.75">
      <c r="A181" s="146"/>
      <c r="B181" s="146"/>
      <c r="C181" s="146"/>
      <c r="D181" s="146"/>
      <c r="E181" s="145"/>
      <c r="F181" s="146"/>
    </row>
    <row r="182" spans="1:6" ht="12.75">
      <c r="A182" s="146"/>
      <c r="B182" s="146"/>
      <c r="C182" s="146"/>
      <c r="D182" s="146"/>
      <c r="E182" s="145"/>
      <c r="F182" s="146"/>
    </row>
    <row r="183" spans="1:6" ht="12.75">
      <c r="A183" s="146"/>
      <c r="B183" s="146"/>
      <c r="C183" s="146"/>
      <c r="D183" s="146"/>
      <c r="E183" s="145"/>
      <c r="F183" s="146"/>
    </row>
    <row r="184" spans="1:6" ht="12.75">
      <c r="A184" s="146"/>
      <c r="B184" s="146"/>
      <c r="C184" s="146"/>
      <c r="D184" s="146"/>
      <c r="E184" s="145"/>
      <c r="F184" s="146"/>
    </row>
    <row r="185" spans="1:6" ht="12.75">
      <c r="A185" s="146"/>
      <c r="B185" s="146"/>
      <c r="C185" s="146"/>
      <c r="D185" s="146"/>
      <c r="E185" s="145"/>
      <c r="F185" s="146"/>
    </row>
    <row r="186" spans="1:6" ht="12.75">
      <c r="A186" s="146"/>
      <c r="B186" s="146"/>
      <c r="C186" s="146"/>
      <c r="D186" s="146"/>
      <c r="E186" s="145"/>
      <c r="F186" s="146"/>
    </row>
    <row r="187" spans="1:6" ht="12.75">
      <c r="A187" s="146"/>
      <c r="B187" s="146"/>
      <c r="C187" s="146"/>
      <c r="D187" s="146"/>
      <c r="E187" s="145"/>
      <c r="F187" s="146"/>
    </row>
    <row r="188" spans="1:6" ht="12.75">
      <c r="A188" s="146"/>
      <c r="B188" s="146"/>
      <c r="C188" s="146"/>
      <c r="D188" s="146"/>
      <c r="E188" s="145"/>
      <c r="F188" s="146"/>
    </row>
    <row r="189" spans="1:6" ht="12.75">
      <c r="A189" s="146"/>
      <c r="B189" s="146"/>
      <c r="C189" s="146"/>
      <c r="D189" s="146"/>
      <c r="E189" s="145"/>
      <c r="F189" s="146"/>
    </row>
    <row r="190" spans="1:6" ht="12.75">
      <c r="A190" s="146"/>
      <c r="B190" s="146"/>
      <c r="C190" s="146"/>
      <c r="D190" s="146"/>
      <c r="E190" s="145"/>
      <c r="F190" s="146"/>
    </row>
    <row r="191" spans="1:6" ht="12.75">
      <c r="A191" s="146"/>
      <c r="B191" s="146"/>
      <c r="C191" s="146"/>
      <c r="D191" s="146"/>
      <c r="E191" s="145"/>
      <c r="F191" s="146"/>
    </row>
    <row r="192" spans="1:6" ht="12.75">
      <c r="A192" s="146"/>
      <c r="B192" s="146"/>
      <c r="C192" s="146"/>
      <c r="D192" s="146"/>
      <c r="E192" s="145"/>
      <c r="F192" s="146"/>
    </row>
    <row r="193" spans="1:6" ht="12.75">
      <c r="A193" s="146"/>
      <c r="B193" s="146"/>
      <c r="C193" s="146"/>
      <c r="D193" s="146"/>
      <c r="E193" s="145"/>
      <c r="F193" s="146"/>
    </row>
    <row r="194" spans="1:6" ht="12.75">
      <c r="A194" s="146"/>
      <c r="B194" s="146"/>
      <c r="C194" s="146"/>
      <c r="D194" s="146"/>
      <c r="E194" s="145"/>
      <c r="F194" s="146"/>
    </row>
    <row r="195" spans="1:6" ht="12.75">
      <c r="A195" s="146"/>
      <c r="B195" s="146"/>
      <c r="C195" s="146"/>
      <c r="D195" s="146"/>
      <c r="E195" s="145"/>
      <c r="F195" s="146"/>
    </row>
    <row r="196" spans="1:6" ht="12.75">
      <c r="A196" s="146"/>
      <c r="B196" s="146"/>
      <c r="C196" s="146"/>
      <c r="D196" s="146"/>
      <c r="E196" s="145"/>
      <c r="F196" s="146"/>
    </row>
    <row r="197" spans="1:6" ht="12.75">
      <c r="A197" s="146"/>
      <c r="B197" s="146"/>
      <c r="C197" s="146"/>
      <c r="D197" s="146"/>
      <c r="E197" s="145"/>
      <c r="F197" s="146"/>
    </row>
    <row r="198" spans="1:6" ht="12.75">
      <c r="A198" s="146"/>
      <c r="B198" s="146"/>
      <c r="C198" s="146"/>
      <c r="D198" s="146"/>
      <c r="E198" s="145"/>
      <c r="F198" s="146"/>
    </row>
    <row r="199" spans="1:6" ht="12.75">
      <c r="A199" s="146"/>
      <c r="B199" s="146"/>
      <c r="C199" s="146"/>
      <c r="D199" s="146"/>
      <c r="E199" s="145"/>
      <c r="F199" s="146"/>
    </row>
    <row r="200" spans="1:6" ht="12.75">
      <c r="A200" s="146"/>
      <c r="B200" s="146"/>
      <c r="C200" s="146"/>
      <c r="D200" s="146"/>
      <c r="E200" s="145"/>
      <c r="F200" s="146"/>
    </row>
    <row r="201" spans="1:6" ht="12.75">
      <c r="A201" s="146"/>
      <c r="B201" s="146"/>
      <c r="C201" s="146"/>
      <c r="D201" s="146"/>
      <c r="E201" s="145"/>
      <c r="F201" s="146"/>
    </row>
    <row r="202" spans="1:6" ht="12.75">
      <c r="A202" s="146"/>
      <c r="B202" s="146"/>
      <c r="C202" s="146"/>
      <c r="D202" s="146"/>
      <c r="E202" s="145"/>
      <c r="F202" s="146"/>
    </row>
    <row r="203" spans="1:6" ht="12.75">
      <c r="A203" s="146"/>
      <c r="B203" s="146"/>
      <c r="C203" s="146"/>
      <c r="D203" s="146"/>
      <c r="E203" s="145"/>
      <c r="F203" s="146"/>
    </row>
    <row r="204" spans="1:6" ht="12.75">
      <c r="A204" s="146"/>
      <c r="B204" s="146"/>
      <c r="C204" s="146"/>
      <c r="D204" s="146"/>
      <c r="E204" s="145"/>
      <c r="F204" s="146"/>
    </row>
    <row r="205" spans="1:6" ht="12.75">
      <c r="A205" s="146"/>
      <c r="B205" s="146"/>
      <c r="C205" s="146"/>
      <c r="D205" s="146"/>
      <c r="E205" s="145"/>
      <c r="F205" s="146"/>
    </row>
    <row r="206" spans="1:6" ht="12.75">
      <c r="A206" s="146"/>
      <c r="B206" s="146"/>
      <c r="C206" s="146"/>
      <c r="D206" s="146"/>
      <c r="E206" s="145"/>
      <c r="F206" s="146"/>
    </row>
    <row r="207" spans="1:6" ht="12.75">
      <c r="A207" s="146"/>
      <c r="B207" s="146"/>
      <c r="C207" s="146"/>
      <c r="D207" s="146"/>
      <c r="E207" s="145"/>
      <c r="F207" s="146"/>
    </row>
    <row r="208" spans="1:6" ht="12.75">
      <c r="A208" s="146"/>
      <c r="B208" s="146"/>
      <c r="C208" s="146"/>
      <c r="D208" s="146"/>
      <c r="E208" s="145"/>
      <c r="F208" s="146"/>
    </row>
    <row r="209" spans="1:6" ht="12.75">
      <c r="A209" s="146"/>
      <c r="B209" s="146"/>
      <c r="C209" s="146"/>
      <c r="D209" s="146"/>
      <c r="E209" s="145"/>
      <c r="F209" s="146"/>
    </row>
    <row r="210" spans="1:6" ht="12.75">
      <c r="A210" s="146"/>
      <c r="B210" s="146"/>
      <c r="C210" s="146"/>
      <c r="D210" s="146"/>
      <c r="E210" s="145"/>
      <c r="F210" s="146"/>
    </row>
    <row r="211" spans="1:6" ht="12.75">
      <c r="A211" s="146"/>
      <c r="B211" s="146"/>
      <c r="C211" s="146"/>
      <c r="D211" s="146"/>
      <c r="E211" s="145"/>
      <c r="F211" s="146"/>
    </row>
    <row r="212" spans="1:6" ht="12.75">
      <c r="A212" s="146"/>
      <c r="B212" s="146"/>
      <c r="C212" s="146"/>
      <c r="D212" s="146"/>
      <c r="E212" s="145"/>
      <c r="F212" s="146"/>
    </row>
    <row r="213" spans="1:6" ht="12.75">
      <c r="A213" s="146"/>
      <c r="B213" s="146"/>
      <c r="C213" s="146"/>
      <c r="D213" s="146"/>
      <c r="E213" s="145"/>
      <c r="F213" s="146"/>
    </row>
    <row r="214" spans="1:6" ht="12.75">
      <c r="A214" s="146"/>
      <c r="B214" s="146"/>
      <c r="C214" s="146"/>
      <c r="D214" s="146"/>
      <c r="E214" s="145"/>
      <c r="F214" s="146"/>
    </row>
    <row r="215" spans="1:6" ht="12.75">
      <c r="A215" s="146"/>
      <c r="B215" s="146"/>
      <c r="C215" s="146"/>
      <c r="D215" s="146"/>
      <c r="E215" s="145"/>
      <c r="F215" s="146"/>
    </row>
    <row r="216" spans="1:6" ht="12.75">
      <c r="A216" s="146"/>
      <c r="B216" s="146"/>
      <c r="C216" s="146"/>
      <c r="D216" s="146"/>
      <c r="E216" s="145"/>
      <c r="F216" s="146"/>
    </row>
    <row r="217" spans="1:6" ht="12.75">
      <c r="A217" s="146"/>
      <c r="B217" s="146"/>
      <c r="C217" s="146"/>
      <c r="D217" s="146"/>
      <c r="E217" s="145"/>
      <c r="F217" s="146"/>
    </row>
    <row r="218" spans="1:6" ht="12.75">
      <c r="A218" s="146"/>
      <c r="B218" s="146"/>
      <c r="C218" s="146"/>
      <c r="D218" s="146"/>
      <c r="E218" s="145"/>
      <c r="F218" s="146"/>
    </row>
    <row r="219" spans="1:6" ht="12.75">
      <c r="A219" s="146"/>
      <c r="B219" s="146"/>
      <c r="C219" s="146"/>
      <c r="D219" s="146"/>
      <c r="E219" s="145"/>
      <c r="F219" s="146"/>
    </row>
    <row r="220" spans="1:6" ht="12.75">
      <c r="A220" s="146"/>
      <c r="B220" s="146"/>
      <c r="C220" s="146"/>
      <c r="D220" s="146"/>
      <c r="E220" s="145"/>
      <c r="F220" s="146"/>
    </row>
    <row r="221" spans="1:6" ht="12.75">
      <c r="A221" s="146"/>
      <c r="B221" s="146"/>
      <c r="C221" s="146"/>
      <c r="D221" s="146"/>
      <c r="E221" s="145"/>
      <c r="F221" s="146"/>
    </row>
    <row r="222" spans="1:6" ht="12.75">
      <c r="A222" s="146"/>
      <c r="B222" s="146"/>
      <c r="C222" s="146"/>
      <c r="D222" s="146"/>
      <c r="E222" s="145"/>
      <c r="F222" s="146"/>
    </row>
    <row r="223" spans="1:6" ht="12.75">
      <c r="A223" s="146"/>
      <c r="B223" s="146"/>
      <c r="C223" s="146"/>
      <c r="D223" s="146"/>
      <c r="E223" s="145"/>
      <c r="F223" s="146"/>
    </row>
    <row r="224" spans="1:6" ht="12.75">
      <c r="A224" s="146"/>
      <c r="B224" s="146"/>
      <c r="C224" s="146"/>
      <c r="D224" s="146"/>
      <c r="E224" s="145"/>
      <c r="F224" s="146"/>
    </row>
    <row r="225" spans="1:6" ht="12.75">
      <c r="A225" s="146"/>
      <c r="B225" s="146"/>
      <c r="C225" s="146"/>
      <c r="D225" s="146"/>
      <c r="E225" s="145"/>
      <c r="F225" s="146"/>
    </row>
    <row r="226" spans="1:6" ht="12.75">
      <c r="A226" s="146"/>
      <c r="B226" s="146"/>
      <c r="C226" s="146"/>
      <c r="D226" s="146"/>
      <c r="E226" s="145"/>
      <c r="F226" s="146"/>
    </row>
    <row r="227" spans="1:6" ht="12.75">
      <c r="A227" s="146"/>
      <c r="B227" s="146"/>
      <c r="C227" s="146"/>
      <c r="D227" s="146"/>
      <c r="E227" s="145"/>
      <c r="F227" s="146"/>
    </row>
    <row r="228" spans="1:6" ht="12.75">
      <c r="A228" s="146"/>
      <c r="B228" s="146"/>
      <c r="C228" s="146"/>
      <c r="D228" s="146"/>
      <c r="E228" s="145"/>
      <c r="F228" s="146"/>
    </row>
    <row r="229" spans="1:6" ht="12.75">
      <c r="A229" s="146"/>
      <c r="B229" s="146"/>
      <c r="C229" s="146"/>
      <c r="D229" s="146"/>
      <c r="E229" s="145"/>
      <c r="F229" s="146"/>
    </row>
    <row r="230" spans="1:6" ht="12.75">
      <c r="A230" s="146"/>
      <c r="B230" s="146"/>
      <c r="C230" s="146"/>
      <c r="D230" s="146"/>
      <c r="E230" s="145"/>
      <c r="F230" s="146"/>
    </row>
    <row r="231" spans="1:6" ht="12.75">
      <c r="A231" s="146"/>
      <c r="B231" s="146"/>
      <c r="C231" s="146"/>
      <c r="D231" s="146"/>
      <c r="E231" s="145"/>
      <c r="F231" s="146"/>
    </row>
    <row r="232" spans="1:6" ht="12.75">
      <c r="A232" s="146"/>
      <c r="B232" s="146"/>
      <c r="C232" s="146"/>
      <c r="D232" s="146"/>
      <c r="E232" s="145"/>
      <c r="F232" s="146"/>
    </row>
    <row r="233" spans="1:6" ht="12.75">
      <c r="A233" s="146"/>
      <c r="B233" s="146"/>
      <c r="C233" s="146"/>
      <c r="D233" s="146"/>
      <c r="E233" s="145"/>
      <c r="F233" s="146"/>
    </row>
    <row r="234" spans="1:6" ht="12.75">
      <c r="A234" s="146"/>
      <c r="B234" s="146"/>
      <c r="C234" s="146"/>
      <c r="D234" s="146"/>
      <c r="E234" s="145"/>
      <c r="F234" s="146"/>
    </row>
    <row r="235" spans="1:6" ht="12.75">
      <c r="A235" s="146"/>
      <c r="B235" s="146"/>
      <c r="C235" s="146"/>
      <c r="D235" s="146"/>
      <c r="E235" s="145"/>
      <c r="F235" s="146"/>
    </row>
    <row r="236" spans="1:6" ht="12.75">
      <c r="A236" s="146"/>
      <c r="B236" s="146"/>
      <c r="C236" s="146"/>
      <c r="D236" s="146"/>
      <c r="E236" s="145"/>
      <c r="F236" s="146"/>
    </row>
    <row r="237" spans="1:6" ht="12.75">
      <c r="A237" s="146"/>
      <c r="B237" s="146"/>
      <c r="C237" s="146"/>
      <c r="D237" s="146"/>
      <c r="E237" s="145"/>
      <c r="F237" s="146"/>
    </row>
    <row r="238" spans="1:6" ht="12.75">
      <c r="A238" s="146"/>
      <c r="B238" s="146"/>
      <c r="C238" s="146"/>
      <c r="D238" s="146"/>
      <c r="E238" s="145"/>
      <c r="F238" s="146"/>
    </row>
    <row r="239" spans="1:6" ht="12.75">
      <c r="A239" s="146"/>
      <c r="B239" s="146"/>
      <c r="C239" s="146"/>
      <c r="D239" s="146"/>
      <c r="E239" s="145"/>
      <c r="F239" s="146"/>
    </row>
    <row r="240" spans="1:6" ht="12.75">
      <c r="A240" s="146"/>
      <c r="B240" s="146"/>
      <c r="C240" s="146"/>
      <c r="D240" s="146"/>
      <c r="E240" s="145"/>
      <c r="F240" s="146"/>
    </row>
    <row r="241" spans="1:6" ht="12.75">
      <c r="A241" s="146"/>
      <c r="B241" s="146"/>
      <c r="C241" s="146"/>
      <c r="D241" s="146"/>
      <c r="E241" s="145"/>
      <c r="F241" s="146"/>
    </row>
    <row r="242" spans="1:6" ht="12.75">
      <c r="A242" s="146"/>
      <c r="B242" s="146"/>
      <c r="C242" s="146"/>
      <c r="D242" s="146"/>
      <c r="E242" s="145"/>
      <c r="F242" s="146"/>
    </row>
    <row r="243" spans="1:6" ht="12.75">
      <c r="A243" s="146"/>
      <c r="B243" s="146"/>
      <c r="C243" s="146"/>
      <c r="D243" s="146"/>
      <c r="E243" s="145"/>
      <c r="F243" s="146"/>
    </row>
    <row r="244" spans="1:6" ht="12.75">
      <c r="A244" s="146"/>
      <c r="B244" s="146"/>
      <c r="C244" s="146"/>
      <c r="D244" s="146"/>
      <c r="E244" s="145"/>
      <c r="F244" s="146"/>
    </row>
    <row r="245" spans="1:6" ht="12.75">
      <c r="A245" s="146"/>
      <c r="B245" s="146"/>
      <c r="C245" s="146"/>
      <c r="D245" s="146"/>
      <c r="E245" s="145"/>
      <c r="F245" s="146"/>
    </row>
    <row r="246" spans="1:6" ht="12.75">
      <c r="A246" s="146"/>
      <c r="B246" s="146"/>
      <c r="C246" s="146"/>
      <c r="D246" s="146"/>
      <c r="E246" s="145"/>
      <c r="F246" s="146"/>
    </row>
    <row r="247" spans="1:6" ht="12.75">
      <c r="A247" s="146"/>
      <c r="B247" s="146"/>
      <c r="C247" s="146"/>
      <c r="D247" s="146"/>
      <c r="E247" s="145"/>
      <c r="F247" s="146"/>
    </row>
    <row r="248" spans="1:6" ht="12.75">
      <c r="A248" s="146"/>
      <c r="B248" s="146"/>
      <c r="C248" s="146"/>
      <c r="D248" s="146"/>
      <c r="E248" s="145"/>
      <c r="F248" s="146"/>
    </row>
    <row r="249" spans="1:6" ht="12.75">
      <c r="A249" s="146"/>
      <c r="B249" s="146"/>
      <c r="C249" s="146"/>
      <c r="D249" s="146"/>
      <c r="E249" s="145"/>
      <c r="F249" s="146"/>
    </row>
    <row r="250" spans="1:6" ht="12.75">
      <c r="A250" s="146"/>
      <c r="B250" s="146"/>
      <c r="C250" s="146"/>
      <c r="D250" s="146"/>
      <c r="E250" s="145"/>
      <c r="F250" s="146"/>
    </row>
    <row r="251" spans="1:6" ht="12.75">
      <c r="A251" s="146"/>
      <c r="B251" s="146"/>
      <c r="C251" s="146"/>
      <c r="D251" s="146"/>
      <c r="E251" s="145"/>
      <c r="F251" s="146"/>
    </row>
    <row r="252" spans="1:6" ht="12.75">
      <c r="A252" s="146"/>
      <c r="B252" s="146"/>
      <c r="C252" s="146"/>
      <c r="D252" s="146"/>
      <c r="E252" s="145"/>
      <c r="F252" s="146"/>
    </row>
    <row r="253" spans="1:6" ht="12.75">
      <c r="A253" s="146"/>
      <c r="B253" s="146"/>
      <c r="C253" s="146"/>
      <c r="D253" s="146"/>
      <c r="E253" s="145"/>
      <c r="F253" s="146"/>
    </row>
    <row r="254" spans="1:6" ht="12.75">
      <c r="A254" s="146"/>
      <c r="B254" s="146"/>
      <c r="C254" s="146"/>
      <c r="D254" s="146"/>
      <c r="E254" s="145"/>
      <c r="F254" s="146"/>
    </row>
    <row r="255" spans="1:6" ht="12.75">
      <c r="A255" s="146"/>
      <c r="B255" s="146"/>
      <c r="C255" s="146"/>
      <c r="D255" s="146"/>
      <c r="E255" s="145"/>
      <c r="F255" s="146"/>
    </row>
    <row r="256" spans="1:6" ht="12.75">
      <c r="A256" s="146"/>
      <c r="B256" s="146"/>
      <c r="C256" s="146"/>
      <c r="D256" s="146"/>
      <c r="E256" s="145"/>
      <c r="F256" s="146"/>
    </row>
    <row r="257" spans="1:6" ht="12.75">
      <c r="A257" s="146"/>
      <c r="B257" s="146"/>
      <c r="C257" s="146"/>
      <c r="D257" s="146"/>
      <c r="E257" s="145"/>
      <c r="F257" s="146"/>
    </row>
    <row r="258" spans="1:6" ht="12.75">
      <c r="A258" s="146"/>
      <c r="B258" s="146"/>
      <c r="C258" s="146"/>
      <c r="D258" s="146"/>
      <c r="E258" s="145"/>
      <c r="F258" s="146"/>
    </row>
    <row r="259" spans="1:6" ht="12.75">
      <c r="A259" s="146"/>
      <c r="B259" s="146"/>
      <c r="C259" s="146"/>
      <c r="D259" s="146"/>
      <c r="E259" s="145"/>
      <c r="F259" s="146"/>
    </row>
    <row r="260" spans="1:6" ht="12.75">
      <c r="A260" s="146"/>
      <c r="B260" s="146"/>
      <c r="C260" s="146"/>
      <c r="D260" s="146"/>
      <c r="E260" s="145"/>
      <c r="F260" s="146"/>
    </row>
    <row r="261" spans="1:6" ht="12.75">
      <c r="A261" s="146"/>
      <c r="B261" s="146"/>
      <c r="C261" s="146"/>
      <c r="D261" s="146"/>
      <c r="E261" s="145"/>
      <c r="F261" s="146"/>
    </row>
    <row r="262" spans="1:6" ht="12.75">
      <c r="A262" s="146"/>
      <c r="B262" s="146"/>
      <c r="C262" s="146"/>
      <c r="D262" s="146"/>
      <c r="E262" s="145"/>
      <c r="F262" s="146"/>
    </row>
    <row r="263" spans="1:6" ht="12.75">
      <c r="A263" s="146"/>
      <c r="B263" s="146"/>
      <c r="C263" s="146"/>
      <c r="D263" s="146"/>
      <c r="E263" s="145"/>
      <c r="F263" s="146"/>
    </row>
    <row r="264" spans="1:6" ht="12.75">
      <c r="A264" s="146"/>
      <c r="B264" s="146"/>
      <c r="C264" s="146"/>
      <c r="D264" s="146"/>
      <c r="E264" s="145"/>
      <c r="F264" s="146"/>
    </row>
    <row r="265" spans="1:6" ht="12.75">
      <c r="A265" s="146"/>
      <c r="B265" s="146"/>
      <c r="C265" s="146"/>
      <c r="D265" s="146"/>
      <c r="E265" s="145"/>
      <c r="F265" s="146"/>
    </row>
    <row r="266" spans="1:6" ht="12.75">
      <c r="A266" s="146"/>
      <c r="B266" s="146"/>
      <c r="C266" s="146"/>
      <c r="D266" s="146"/>
      <c r="E266" s="145"/>
      <c r="F266" s="146"/>
    </row>
    <row r="267" spans="1:6" ht="12.75">
      <c r="A267" s="146"/>
      <c r="B267" s="146"/>
      <c r="C267" s="146"/>
      <c r="D267" s="146"/>
      <c r="E267" s="145"/>
      <c r="F267" s="146"/>
    </row>
    <row r="268" spans="1:6" ht="12.75">
      <c r="A268" s="146"/>
      <c r="B268" s="146"/>
      <c r="C268" s="146"/>
      <c r="D268" s="146"/>
      <c r="E268" s="145"/>
      <c r="F268" s="146"/>
    </row>
    <row r="269" spans="1:6" ht="12.75">
      <c r="A269" s="146"/>
      <c r="B269" s="146"/>
      <c r="C269" s="146"/>
      <c r="D269" s="146"/>
      <c r="E269" s="145"/>
      <c r="F269" s="146"/>
    </row>
    <row r="270" spans="1:6" ht="12.75">
      <c r="A270" s="146"/>
      <c r="B270" s="146"/>
      <c r="C270" s="146"/>
      <c r="D270" s="146"/>
      <c r="E270" s="145"/>
      <c r="F270" s="146"/>
    </row>
    <row r="271" spans="1:6" ht="12.75">
      <c r="A271" s="146"/>
      <c r="B271" s="146"/>
      <c r="C271" s="146"/>
      <c r="D271" s="146"/>
      <c r="E271" s="145"/>
      <c r="F271" s="146"/>
    </row>
    <row r="272" spans="1:6" ht="12.75">
      <c r="A272" s="146"/>
      <c r="B272" s="146"/>
      <c r="C272" s="146"/>
      <c r="D272" s="146"/>
      <c r="E272" s="145"/>
      <c r="F272" s="146"/>
    </row>
    <row r="273" spans="1:6" ht="12.75">
      <c r="A273" s="146"/>
      <c r="B273" s="146"/>
      <c r="C273" s="146"/>
      <c r="D273" s="146"/>
      <c r="E273" s="145"/>
      <c r="F273" s="146"/>
    </row>
    <row r="274" spans="1:6" ht="12.75">
      <c r="A274" s="146"/>
      <c r="B274" s="146"/>
      <c r="C274" s="146"/>
      <c r="D274" s="146"/>
      <c r="E274" s="145"/>
      <c r="F274" s="146"/>
    </row>
    <row r="275" spans="1:6" ht="12.75">
      <c r="A275" s="146"/>
      <c r="B275" s="146"/>
      <c r="C275" s="146"/>
      <c r="D275" s="146"/>
      <c r="E275" s="145"/>
      <c r="F275" s="146"/>
    </row>
    <row r="276" spans="1:6" ht="12.75">
      <c r="A276" s="146"/>
      <c r="B276" s="146"/>
      <c r="C276" s="146"/>
      <c r="D276" s="146"/>
      <c r="E276" s="145"/>
      <c r="F276" s="146"/>
    </row>
    <row r="277" spans="1:6" ht="12.75">
      <c r="A277" s="146"/>
      <c r="B277" s="146"/>
      <c r="C277" s="146"/>
      <c r="D277" s="146"/>
      <c r="E277" s="145"/>
      <c r="F277" s="146"/>
    </row>
    <row r="278" spans="1:6" ht="12.75">
      <c r="A278" s="146"/>
      <c r="B278" s="146"/>
      <c r="C278" s="146"/>
      <c r="D278" s="146"/>
      <c r="E278" s="145"/>
      <c r="F278" s="146"/>
    </row>
    <row r="279" spans="1:6" ht="12.75">
      <c r="A279" s="146"/>
      <c r="B279" s="146"/>
      <c r="C279" s="146"/>
      <c r="D279" s="146"/>
      <c r="E279" s="145"/>
      <c r="F279" s="146"/>
    </row>
    <row r="280" spans="1:6" ht="12.75">
      <c r="A280" s="146"/>
      <c r="B280" s="146"/>
      <c r="C280" s="146"/>
      <c r="D280" s="146"/>
      <c r="E280" s="145"/>
      <c r="F280" s="146"/>
    </row>
    <row r="281" spans="1:6" ht="12.75">
      <c r="A281" s="146"/>
      <c r="B281" s="146"/>
      <c r="C281" s="146"/>
      <c r="D281" s="146"/>
      <c r="E281" s="145"/>
      <c r="F281" s="146"/>
    </row>
    <row r="282" spans="1:6" ht="12.75">
      <c r="A282" s="146"/>
      <c r="B282" s="146"/>
      <c r="C282" s="146"/>
      <c r="D282" s="146"/>
      <c r="E282" s="145"/>
      <c r="F282" s="146"/>
    </row>
    <row r="283" spans="1:6" ht="12.75">
      <c r="A283" s="146"/>
      <c r="B283" s="146"/>
      <c r="C283" s="146"/>
      <c r="D283" s="146"/>
      <c r="E283" s="145"/>
      <c r="F283" s="146"/>
    </row>
    <row r="284" spans="1:6" ht="12.75">
      <c r="A284" s="146"/>
      <c r="B284" s="146"/>
      <c r="C284" s="146"/>
      <c r="D284" s="146"/>
      <c r="E284" s="145"/>
      <c r="F284" s="146"/>
    </row>
    <row r="285" spans="1:6" ht="12.75">
      <c r="A285" s="146"/>
      <c r="B285" s="146"/>
      <c r="C285" s="146"/>
      <c r="D285" s="146"/>
      <c r="E285" s="145"/>
      <c r="F285" s="146"/>
    </row>
    <row r="286" spans="1:6" ht="12.75">
      <c r="A286" s="146"/>
      <c r="B286" s="146"/>
      <c r="C286" s="146"/>
      <c r="D286" s="146"/>
      <c r="E286" s="145"/>
      <c r="F286" s="146"/>
    </row>
    <row r="287" spans="1:6" ht="12.75">
      <c r="A287" s="146"/>
      <c r="B287" s="146"/>
      <c r="C287" s="146"/>
      <c r="D287" s="146"/>
      <c r="E287" s="145"/>
      <c r="F287" s="146"/>
    </row>
    <row r="288" spans="1:6" ht="12.75">
      <c r="A288" s="146"/>
      <c r="B288" s="146"/>
      <c r="C288" s="146"/>
      <c r="D288" s="146"/>
      <c r="E288" s="145"/>
      <c r="F288" s="146"/>
    </row>
    <row r="289" spans="1:6" ht="12.75">
      <c r="A289" s="146"/>
      <c r="B289" s="146"/>
      <c r="C289" s="146"/>
      <c r="D289" s="146"/>
      <c r="E289" s="145"/>
      <c r="F289" s="146"/>
    </row>
    <row r="290" spans="1:6" ht="12.75">
      <c r="A290" s="146"/>
      <c r="B290" s="146"/>
      <c r="C290" s="146"/>
      <c r="D290" s="146"/>
      <c r="E290" s="145"/>
      <c r="F290" s="146"/>
    </row>
    <row r="291" spans="1:6" ht="12.75">
      <c r="A291" s="146"/>
      <c r="B291" s="146"/>
      <c r="C291" s="146"/>
      <c r="D291" s="146"/>
      <c r="E291" s="145"/>
      <c r="F291" s="146"/>
    </row>
    <row r="292" spans="1:6" ht="12.75">
      <c r="A292" s="146"/>
      <c r="B292" s="146"/>
      <c r="C292" s="146"/>
      <c r="D292" s="146"/>
      <c r="E292" s="145"/>
      <c r="F292" s="146"/>
    </row>
    <row r="293" spans="1:6" ht="12.75">
      <c r="A293" s="146"/>
      <c r="B293" s="146"/>
      <c r="C293" s="146"/>
      <c r="D293" s="146"/>
      <c r="E293" s="145"/>
      <c r="F293" s="146"/>
    </row>
    <row r="294" spans="1:6" ht="12.75">
      <c r="A294" s="146"/>
      <c r="B294" s="146"/>
      <c r="C294" s="146"/>
      <c r="D294" s="146"/>
      <c r="E294" s="145"/>
      <c r="F294" s="146"/>
    </row>
    <row r="295" spans="1:6" ht="12.75">
      <c r="A295" s="146"/>
      <c r="B295" s="146"/>
      <c r="C295" s="146"/>
      <c r="D295" s="146"/>
      <c r="E295" s="145"/>
      <c r="F295" s="146"/>
    </row>
    <row r="296" spans="1:6" ht="12.75">
      <c r="A296" s="146"/>
      <c r="B296" s="146"/>
      <c r="C296" s="146"/>
      <c r="D296" s="146"/>
      <c r="E296" s="145"/>
      <c r="F296" s="146"/>
    </row>
    <row r="297" spans="1:6" ht="12.75">
      <c r="A297" s="146"/>
      <c r="B297" s="146"/>
      <c r="C297" s="146"/>
      <c r="D297" s="146"/>
      <c r="E297" s="145"/>
      <c r="F297" s="146"/>
    </row>
    <row r="298" spans="1:6" ht="12.75">
      <c r="A298" s="146"/>
      <c r="B298" s="146"/>
      <c r="C298" s="146"/>
      <c r="D298" s="146"/>
      <c r="E298" s="145"/>
      <c r="F298" s="146"/>
    </row>
    <row r="299" spans="1:6" ht="12.75">
      <c r="A299" s="146"/>
      <c r="B299" s="146"/>
      <c r="C299" s="146"/>
      <c r="D299" s="146"/>
      <c r="E299" s="145"/>
      <c r="F299" s="146"/>
    </row>
    <row r="300" spans="1:6" ht="12.75">
      <c r="A300" s="146"/>
      <c r="B300" s="146"/>
      <c r="C300" s="146"/>
      <c r="D300" s="146"/>
      <c r="E300" s="145"/>
      <c r="F300" s="146"/>
    </row>
    <row r="301" spans="1:6" ht="12.75">
      <c r="A301" s="146"/>
      <c r="B301" s="146"/>
      <c r="C301" s="146"/>
      <c r="D301" s="146"/>
      <c r="E301" s="145"/>
      <c r="F301" s="146"/>
    </row>
    <row r="302" spans="1:6" ht="12.75">
      <c r="A302" s="146"/>
      <c r="B302" s="146"/>
      <c r="C302" s="146"/>
      <c r="D302" s="146"/>
      <c r="E302" s="145"/>
      <c r="F302" s="146"/>
    </row>
    <row r="303" spans="1:6" ht="12.75">
      <c r="A303" s="146"/>
      <c r="B303" s="146"/>
      <c r="C303" s="146"/>
      <c r="D303" s="146"/>
      <c r="E303" s="145"/>
      <c r="F303" s="146"/>
    </row>
    <row r="304" spans="1:6" ht="12.75">
      <c r="A304" s="146"/>
      <c r="B304" s="146"/>
      <c r="C304" s="146"/>
      <c r="D304" s="146"/>
      <c r="E304" s="145"/>
      <c r="F304" s="146"/>
    </row>
    <row r="305" spans="1:6" ht="12.75">
      <c r="A305" s="146"/>
      <c r="B305" s="146"/>
      <c r="C305" s="146"/>
      <c r="D305" s="146"/>
      <c r="E305" s="145"/>
      <c r="F305" s="146"/>
    </row>
  </sheetData>
  <sheetProtection/>
  <mergeCells count="7">
    <mergeCell ref="A17:F17"/>
    <mergeCell ref="A7:F7"/>
    <mergeCell ref="A80:F80"/>
    <mergeCell ref="A1:F1"/>
    <mergeCell ref="A3:F3"/>
    <mergeCell ref="A4:F4"/>
    <mergeCell ref="A2:F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2.75"/>
  <cols>
    <col min="1" max="1" width="4.375" style="0" customWidth="1"/>
    <col min="2" max="2" width="10.375" style="0" customWidth="1"/>
    <col min="3" max="3" width="33.875" style="0" customWidth="1"/>
    <col min="4" max="7" width="15.75390625" style="0" customWidth="1"/>
  </cols>
  <sheetData>
    <row r="1" spans="1:12" ht="16.5">
      <c r="A1" s="215" t="s">
        <v>67</v>
      </c>
      <c r="B1" s="215"/>
      <c r="C1" s="215"/>
      <c r="D1" s="215"/>
      <c r="E1" s="215"/>
      <c r="F1" s="215"/>
      <c r="G1" s="215"/>
      <c r="H1" s="29"/>
      <c r="I1" s="29"/>
      <c r="J1" s="29"/>
      <c r="K1" s="29"/>
      <c r="L1" s="29"/>
    </row>
    <row r="2" spans="1:12" ht="12.75" customHeight="1">
      <c r="A2" s="215"/>
      <c r="B2" s="215"/>
      <c r="C2" s="215"/>
      <c r="D2" s="215"/>
      <c r="E2" s="215"/>
      <c r="F2" s="215"/>
      <c r="G2" s="215"/>
      <c r="H2" s="29"/>
      <c r="I2" s="29"/>
      <c r="J2" s="29"/>
      <c r="K2" s="29"/>
      <c r="L2" s="29"/>
    </row>
    <row r="3" spans="1:12" ht="32.25" customHeight="1">
      <c r="A3" s="232" t="s">
        <v>458</v>
      </c>
      <c r="B3" s="232"/>
      <c r="C3" s="232"/>
      <c r="D3" s="232"/>
      <c r="E3" s="232"/>
      <c r="F3" s="232"/>
      <c r="G3" s="232"/>
      <c r="H3" s="29"/>
      <c r="I3" s="29"/>
      <c r="J3" s="29"/>
      <c r="K3" s="29"/>
      <c r="L3" s="29"/>
    </row>
    <row r="4" spans="1:12" ht="21.75" customHeight="1">
      <c r="A4" s="191" t="s">
        <v>110</v>
      </c>
      <c r="B4" s="191"/>
      <c r="C4" s="191"/>
      <c r="D4" s="191"/>
      <c r="E4" s="191"/>
      <c r="F4" s="86"/>
      <c r="G4" s="164" t="s">
        <v>380</v>
      </c>
      <c r="H4" s="29"/>
      <c r="I4" s="29"/>
      <c r="J4" s="29"/>
      <c r="K4" s="29"/>
      <c r="L4" s="29"/>
    </row>
    <row r="5" spans="1:12" ht="21.75" customHeight="1">
      <c r="A5" s="191" t="s">
        <v>111</v>
      </c>
      <c r="B5" s="191"/>
      <c r="C5" s="191"/>
      <c r="D5" s="191"/>
      <c r="E5" s="191"/>
      <c r="F5" s="86"/>
      <c r="G5" s="164" t="s">
        <v>380</v>
      </c>
      <c r="H5" s="29"/>
      <c r="I5" s="29"/>
      <c r="J5" s="29"/>
      <c r="K5" s="29"/>
      <c r="L5" s="29"/>
    </row>
    <row r="6" spans="1:12" ht="11.25" customHeight="1">
      <c r="A6" s="216"/>
      <c r="B6" s="216"/>
      <c r="C6" s="216"/>
      <c r="D6" s="216"/>
      <c r="E6" s="216"/>
      <c r="F6" s="216"/>
      <c r="G6" s="216"/>
      <c r="H6" s="29"/>
      <c r="I6" s="29"/>
      <c r="J6" s="29"/>
      <c r="K6" s="29"/>
      <c r="L6" s="29"/>
    </row>
    <row r="7" spans="1:12" ht="9" customHeight="1">
      <c r="A7" s="217"/>
      <c r="B7" s="217"/>
      <c r="C7" s="217"/>
      <c r="D7" s="217"/>
      <c r="E7" s="217"/>
      <c r="F7" s="217"/>
      <c r="G7" s="86"/>
      <c r="H7" s="29"/>
      <c r="I7" s="29"/>
      <c r="J7" s="29"/>
      <c r="K7" s="29"/>
      <c r="L7" s="29"/>
    </row>
    <row r="8" spans="1:12" ht="33" customHeight="1">
      <c r="A8" s="218" t="s">
        <v>1</v>
      </c>
      <c r="B8" s="220" t="s">
        <v>68</v>
      </c>
      <c r="C8" s="218" t="s">
        <v>69</v>
      </c>
      <c r="D8" s="222" t="s">
        <v>378</v>
      </c>
      <c r="E8" s="223"/>
      <c r="F8" s="224"/>
      <c r="G8" s="225" t="s">
        <v>136</v>
      </c>
      <c r="H8" s="29"/>
      <c r="I8" s="29"/>
      <c r="J8" s="29"/>
      <c r="K8" s="29"/>
      <c r="L8" s="29"/>
    </row>
    <row r="9" spans="1:12" ht="90.75" customHeight="1">
      <c r="A9" s="219"/>
      <c r="B9" s="221"/>
      <c r="C9" s="219"/>
      <c r="D9" s="87" t="s">
        <v>4</v>
      </c>
      <c r="E9" s="87" t="s">
        <v>5</v>
      </c>
      <c r="F9" s="87" t="s">
        <v>14</v>
      </c>
      <c r="G9" s="226"/>
      <c r="H9" s="29"/>
      <c r="I9" s="29"/>
      <c r="J9" s="29"/>
      <c r="K9" s="29"/>
      <c r="L9" s="29"/>
    </row>
    <row r="10" spans="1:12" ht="42.75" customHeight="1">
      <c r="A10" s="163">
        <v>1</v>
      </c>
      <c r="B10" s="87" t="s">
        <v>373</v>
      </c>
      <c r="C10" s="87" t="s">
        <v>135</v>
      </c>
      <c r="D10" s="87"/>
      <c r="E10" s="87"/>
      <c r="F10" s="87"/>
      <c r="G10" s="87"/>
      <c r="H10" s="29"/>
      <c r="I10" s="29"/>
      <c r="J10" s="29"/>
      <c r="K10" s="29"/>
      <c r="L10" s="29"/>
    </row>
    <row r="11" spans="1:12" ht="41.25" customHeight="1">
      <c r="A11" s="163">
        <v>2</v>
      </c>
      <c r="B11" s="87" t="s">
        <v>374</v>
      </c>
      <c r="C11" s="87" t="s">
        <v>190</v>
      </c>
      <c r="D11" s="87"/>
      <c r="E11" s="87"/>
      <c r="F11" s="87"/>
      <c r="G11" s="87"/>
      <c r="H11" s="29"/>
      <c r="I11" s="29"/>
      <c r="J11" s="29"/>
      <c r="K11" s="29"/>
      <c r="L11" s="29"/>
    </row>
    <row r="12" spans="1:12" ht="42" customHeight="1">
      <c r="A12" s="163">
        <v>3</v>
      </c>
      <c r="B12" s="87" t="s">
        <v>375</v>
      </c>
      <c r="C12" s="87" t="s">
        <v>191</v>
      </c>
      <c r="D12" s="87"/>
      <c r="E12" s="87"/>
      <c r="F12" s="87"/>
      <c r="G12" s="87"/>
      <c r="H12" s="29"/>
      <c r="I12" s="29"/>
      <c r="J12" s="29"/>
      <c r="K12" s="29"/>
      <c r="L12" s="29"/>
    </row>
    <row r="13" spans="1:12" ht="42" customHeight="1">
      <c r="A13" s="163">
        <v>4</v>
      </c>
      <c r="B13" s="87" t="s">
        <v>376</v>
      </c>
      <c r="C13" s="87" t="s">
        <v>192</v>
      </c>
      <c r="D13" s="87"/>
      <c r="E13" s="87"/>
      <c r="F13" s="87"/>
      <c r="G13" s="87"/>
      <c r="H13" s="29"/>
      <c r="I13" s="29"/>
      <c r="J13" s="29"/>
      <c r="K13" s="29"/>
      <c r="L13" s="29"/>
    </row>
    <row r="14" spans="1:12" ht="42" customHeight="1">
      <c r="A14" s="163">
        <v>5</v>
      </c>
      <c r="B14" s="163" t="s">
        <v>377</v>
      </c>
      <c r="C14" s="87" t="s">
        <v>205</v>
      </c>
      <c r="D14" s="87"/>
      <c r="E14" s="87"/>
      <c r="F14" s="87"/>
      <c r="G14" s="87"/>
      <c r="H14" s="29"/>
      <c r="I14" s="29"/>
      <c r="J14" s="29"/>
      <c r="K14" s="29"/>
      <c r="L14" s="29"/>
    </row>
    <row r="15" spans="1:12" ht="41.25" customHeight="1">
      <c r="A15" s="87"/>
      <c r="B15" s="87"/>
      <c r="C15" s="88" t="s">
        <v>12</v>
      </c>
      <c r="D15" s="88"/>
      <c r="E15" s="88"/>
      <c r="F15" s="88"/>
      <c r="G15" s="88"/>
      <c r="H15" s="29"/>
      <c r="I15" s="29"/>
      <c r="J15" s="29"/>
      <c r="K15" s="29"/>
      <c r="L15" s="29"/>
    </row>
    <row r="16" spans="1:12" ht="16.5">
      <c r="A16" s="86"/>
      <c r="B16" s="86"/>
      <c r="C16" s="86"/>
      <c r="D16" s="86"/>
      <c r="E16" s="86"/>
      <c r="F16" s="86"/>
      <c r="G16" s="86"/>
      <c r="H16" s="29"/>
      <c r="I16" s="29"/>
      <c r="J16" s="29"/>
      <c r="K16" s="29"/>
      <c r="L16" s="29"/>
    </row>
    <row r="17" spans="1:12" ht="16.5">
      <c r="A17" s="60"/>
      <c r="B17" s="60"/>
      <c r="C17" s="192"/>
      <c r="D17" s="192"/>
      <c r="E17" s="192"/>
      <c r="F17" s="192"/>
      <c r="G17" s="192"/>
      <c r="H17" s="29"/>
      <c r="I17" s="29"/>
      <c r="J17" s="29"/>
      <c r="K17" s="29"/>
      <c r="L17" s="29"/>
    </row>
    <row r="18" spans="1:12" ht="16.5">
      <c r="A18" s="178" t="s">
        <v>379</v>
      </c>
      <c r="B18" s="178"/>
      <c r="C18" s="178"/>
      <c r="D18" s="178"/>
      <c r="E18" s="178"/>
      <c r="F18" s="178"/>
      <c r="G18" s="178"/>
      <c r="H18" s="178"/>
      <c r="I18" s="29"/>
      <c r="J18" s="29"/>
      <c r="K18" s="29"/>
      <c r="L18" s="29"/>
    </row>
    <row r="19" spans="1:7" ht="13.5">
      <c r="A19" s="56"/>
      <c r="B19" s="56"/>
      <c r="C19" s="56"/>
      <c r="D19" s="56"/>
      <c r="E19" s="56"/>
      <c r="F19" s="56"/>
      <c r="G19" s="56"/>
    </row>
    <row r="20" spans="1:7" ht="13.5">
      <c r="A20" s="56"/>
      <c r="B20" s="56"/>
      <c r="C20" s="56"/>
      <c r="D20" s="56"/>
      <c r="E20" s="56"/>
      <c r="F20" s="56"/>
      <c r="G20" s="56"/>
    </row>
  </sheetData>
  <sheetProtection/>
  <mergeCells count="14">
    <mergeCell ref="D8:F8"/>
    <mergeCell ref="G8:G9"/>
    <mergeCell ref="A18:H18"/>
    <mergeCell ref="A5:E5"/>
    <mergeCell ref="A1:G1"/>
    <mergeCell ref="A2:G2"/>
    <mergeCell ref="A3:G3"/>
    <mergeCell ref="A4:E4"/>
    <mergeCell ref="C17:G17"/>
    <mergeCell ref="A6:G6"/>
    <mergeCell ref="A7:F7"/>
    <mergeCell ref="A8:A9"/>
    <mergeCell ref="B8:B9"/>
    <mergeCell ref="C8:C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89" r:id="rId1"/>
  <colBreaks count="1" manualBreakCount="1">
    <brk id="7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90" zoomScaleNormal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45.25390625" style="0" customWidth="1"/>
    <col min="4" max="8" width="12.00390625" style="0" customWidth="1"/>
    <col min="9" max="9" width="9.25390625" style="0" bestFit="1" customWidth="1"/>
  </cols>
  <sheetData>
    <row r="1" spans="1:8" ht="24.75" customHeight="1">
      <c r="A1" s="230" t="s">
        <v>452</v>
      </c>
      <c r="B1" s="230"/>
      <c r="C1" s="230"/>
      <c r="D1" s="230"/>
      <c r="E1" s="230"/>
      <c r="F1" s="230"/>
      <c r="G1" s="68" t="s">
        <v>0</v>
      </c>
      <c r="H1" s="68"/>
    </row>
    <row r="2" spans="1:8" ht="30" customHeight="1">
      <c r="A2" s="231" t="s">
        <v>44</v>
      </c>
      <c r="B2" s="231"/>
      <c r="C2" s="231"/>
      <c r="D2" s="231"/>
      <c r="E2" s="231"/>
      <c r="F2" s="231"/>
      <c r="G2" s="231"/>
      <c r="H2" s="231"/>
    </row>
    <row r="3" spans="1:8" ht="27.75" customHeight="1">
      <c r="A3" s="189" t="s">
        <v>458</v>
      </c>
      <c r="B3" s="189"/>
      <c r="C3" s="189"/>
      <c r="D3" s="189"/>
      <c r="E3" s="189"/>
      <c r="F3" s="189"/>
      <c r="G3" s="189"/>
      <c r="H3" s="189"/>
    </row>
    <row r="4" spans="1:8" ht="24" customHeight="1">
      <c r="A4" s="227" t="s">
        <v>1</v>
      </c>
      <c r="B4" s="228" t="s">
        <v>2</v>
      </c>
      <c r="C4" s="229" t="s">
        <v>45</v>
      </c>
      <c r="D4" s="227" t="s">
        <v>173</v>
      </c>
      <c r="E4" s="227"/>
      <c r="F4" s="227"/>
      <c r="G4" s="227"/>
      <c r="H4" s="227"/>
    </row>
    <row r="5" spans="1:8" ht="104.25" customHeight="1">
      <c r="A5" s="227"/>
      <c r="B5" s="228"/>
      <c r="C5" s="229"/>
      <c r="D5" s="167" t="s">
        <v>4</v>
      </c>
      <c r="E5" s="167" t="s">
        <v>5</v>
      </c>
      <c r="F5" s="167" t="s">
        <v>451</v>
      </c>
      <c r="G5" s="167" t="s">
        <v>6</v>
      </c>
      <c r="H5" s="167" t="s">
        <v>7</v>
      </c>
    </row>
    <row r="6" spans="1:8" ht="18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spans="1:8" ht="18" customHeight="1">
      <c r="A7" s="55"/>
      <c r="B7" s="55"/>
      <c r="C7" s="165" t="s">
        <v>46</v>
      </c>
      <c r="D7" s="55"/>
      <c r="E7" s="55"/>
      <c r="F7" s="55"/>
      <c r="G7" s="55"/>
      <c r="H7" s="55"/>
    </row>
    <row r="8" spans="1:8" ht="18" customHeight="1">
      <c r="A8" s="55">
        <v>1</v>
      </c>
      <c r="B8" s="18"/>
      <c r="C8" s="59" t="s">
        <v>47</v>
      </c>
      <c r="D8" s="18"/>
      <c r="E8" s="18"/>
      <c r="F8" s="18"/>
      <c r="G8" s="18"/>
      <c r="H8" s="18"/>
    </row>
    <row r="9" spans="1:8" ht="18" customHeight="1">
      <c r="A9" s="55"/>
      <c r="B9" s="18"/>
      <c r="C9" s="165" t="s">
        <v>48</v>
      </c>
      <c r="D9" s="18"/>
      <c r="E9" s="18"/>
      <c r="F9" s="18"/>
      <c r="G9" s="18"/>
      <c r="H9" s="18"/>
    </row>
    <row r="10" spans="1:8" ht="18" customHeight="1">
      <c r="A10" s="55">
        <v>2</v>
      </c>
      <c r="B10" s="18"/>
      <c r="C10" s="59" t="s">
        <v>49</v>
      </c>
      <c r="D10" s="18"/>
      <c r="E10" s="18"/>
      <c r="F10" s="18"/>
      <c r="G10" s="18"/>
      <c r="H10" s="18"/>
    </row>
    <row r="11" spans="1:8" s="14" customFormat="1" ht="18" customHeight="1">
      <c r="A11" s="55" t="s">
        <v>50</v>
      </c>
      <c r="B11" s="18" t="s">
        <v>436</v>
      </c>
      <c r="C11" s="59" t="s">
        <v>142</v>
      </c>
      <c r="D11" s="21"/>
      <c r="E11" s="21"/>
      <c r="F11" s="21"/>
      <c r="G11" s="21"/>
      <c r="H11" s="21"/>
    </row>
    <row r="12" spans="1:9" s="14" customFormat="1" ht="18" customHeight="1">
      <c r="A12" s="55"/>
      <c r="B12" s="18"/>
      <c r="C12" s="59" t="s">
        <v>51</v>
      </c>
      <c r="D12" s="21"/>
      <c r="E12" s="21"/>
      <c r="F12" s="21"/>
      <c r="G12" s="21"/>
      <c r="H12" s="21"/>
      <c r="I12" s="41"/>
    </row>
    <row r="13" spans="1:8" ht="18" customHeight="1">
      <c r="A13" s="55">
        <v>2</v>
      </c>
      <c r="B13" s="18"/>
      <c r="C13" s="59" t="s">
        <v>445</v>
      </c>
      <c r="D13" s="195" t="s">
        <v>443</v>
      </c>
      <c r="E13" s="195"/>
      <c r="F13" s="195"/>
      <c r="G13" s="195"/>
      <c r="H13" s="195"/>
    </row>
    <row r="14" spans="1:8" ht="21" customHeight="1">
      <c r="A14" s="55"/>
      <c r="B14" s="18"/>
      <c r="C14" s="59" t="s">
        <v>52</v>
      </c>
      <c r="D14" s="21"/>
      <c r="E14" s="21"/>
      <c r="F14" s="21"/>
      <c r="G14" s="21"/>
      <c r="H14" s="21"/>
    </row>
    <row r="15" spans="1:8" ht="21" customHeight="1">
      <c r="A15" s="55">
        <v>3</v>
      </c>
      <c r="B15" s="18"/>
      <c r="C15" s="59" t="s">
        <v>53</v>
      </c>
      <c r="D15" s="21"/>
      <c r="E15" s="21"/>
      <c r="F15" s="21"/>
      <c r="G15" s="21"/>
      <c r="H15" s="21"/>
    </row>
    <row r="16" spans="1:8" ht="21" customHeight="1">
      <c r="A16" s="166" t="s">
        <v>447</v>
      </c>
      <c r="B16" s="18" t="s">
        <v>437</v>
      </c>
      <c r="C16" s="59" t="s">
        <v>289</v>
      </c>
      <c r="D16" s="21"/>
      <c r="E16" s="21"/>
      <c r="F16" s="21"/>
      <c r="G16" s="21"/>
      <c r="H16" s="21"/>
    </row>
    <row r="17" spans="1:8" ht="21" customHeight="1">
      <c r="A17" s="166"/>
      <c r="B17" s="18"/>
      <c r="C17" s="59" t="s">
        <v>199</v>
      </c>
      <c r="D17" s="21"/>
      <c r="E17" s="21"/>
      <c r="F17" s="21"/>
      <c r="G17" s="21"/>
      <c r="H17" s="21"/>
    </row>
    <row r="18" spans="1:9" ht="21" customHeight="1">
      <c r="A18" s="166"/>
      <c r="B18" s="18"/>
      <c r="C18" s="59" t="s">
        <v>200</v>
      </c>
      <c r="D18" s="21"/>
      <c r="E18" s="21"/>
      <c r="F18" s="21"/>
      <c r="G18" s="21"/>
      <c r="H18" s="21"/>
      <c r="I18" s="90"/>
    </row>
    <row r="19" spans="1:9" ht="21" customHeight="1">
      <c r="A19" s="55"/>
      <c r="B19" s="18"/>
      <c r="C19" s="59" t="s">
        <v>446</v>
      </c>
      <c r="D19" s="21"/>
      <c r="E19" s="21"/>
      <c r="F19" s="21"/>
      <c r="G19" s="21"/>
      <c r="H19" s="21"/>
      <c r="I19" s="90"/>
    </row>
    <row r="20" spans="1:9" ht="21" customHeight="1">
      <c r="A20" s="55">
        <v>4</v>
      </c>
      <c r="B20" s="18"/>
      <c r="C20" s="59" t="s">
        <v>54</v>
      </c>
      <c r="D20" s="21"/>
      <c r="E20" s="21"/>
      <c r="F20" s="21"/>
      <c r="G20" s="21"/>
      <c r="H20" s="21"/>
      <c r="I20" s="90"/>
    </row>
    <row r="21" spans="1:9" ht="21" customHeight="1">
      <c r="A21" s="55" t="s">
        <v>448</v>
      </c>
      <c r="B21" s="18" t="s">
        <v>438</v>
      </c>
      <c r="C21" s="59" t="s">
        <v>440</v>
      </c>
      <c r="D21" s="21"/>
      <c r="E21" s="21"/>
      <c r="F21" s="21"/>
      <c r="G21" s="21"/>
      <c r="H21" s="21"/>
      <c r="I21" s="90"/>
    </row>
    <row r="22" spans="1:9" ht="21" customHeight="1">
      <c r="A22" s="55" t="s">
        <v>449</v>
      </c>
      <c r="B22" s="18" t="s">
        <v>439</v>
      </c>
      <c r="C22" s="59" t="s">
        <v>309</v>
      </c>
      <c r="D22" s="21"/>
      <c r="E22" s="21"/>
      <c r="F22" s="21"/>
      <c r="G22" s="21"/>
      <c r="H22" s="21"/>
      <c r="I22" s="90"/>
    </row>
    <row r="23" spans="1:9" ht="21" customHeight="1">
      <c r="A23" s="165"/>
      <c r="B23" s="59"/>
      <c r="C23" s="59" t="s">
        <v>441</v>
      </c>
      <c r="D23" s="21"/>
      <c r="E23" s="21"/>
      <c r="F23" s="21"/>
      <c r="G23" s="21"/>
      <c r="H23" s="21"/>
      <c r="I23" s="90"/>
    </row>
    <row r="24" spans="1:9" ht="21" customHeight="1">
      <c r="A24" s="165"/>
      <c r="B24" s="59"/>
      <c r="C24" s="59" t="s">
        <v>444</v>
      </c>
      <c r="D24" s="21"/>
      <c r="E24" s="21"/>
      <c r="F24" s="21"/>
      <c r="G24" s="21"/>
      <c r="H24" s="21"/>
      <c r="I24" s="90"/>
    </row>
    <row r="25" spans="1:9" ht="21" customHeight="1">
      <c r="A25" s="165">
        <v>5</v>
      </c>
      <c r="B25" s="59"/>
      <c r="C25" s="59" t="s">
        <v>442</v>
      </c>
      <c r="D25" s="195" t="s">
        <v>443</v>
      </c>
      <c r="E25" s="195"/>
      <c r="F25" s="195"/>
      <c r="G25" s="195"/>
      <c r="H25" s="195"/>
      <c r="I25" s="90"/>
    </row>
    <row r="26" spans="1:9" ht="22.5" customHeight="1">
      <c r="A26" s="55">
        <v>6</v>
      </c>
      <c r="B26" s="18"/>
      <c r="C26" s="59" t="s">
        <v>310</v>
      </c>
      <c r="D26" s="21"/>
      <c r="E26" s="21"/>
      <c r="F26" s="21"/>
      <c r="G26" s="21"/>
      <c r="H26" s="21"/>
      <c r="I26" s="90"/>
    </row>
    <row r="27" spans="1:9" ht="22.5" customHeight="1">
      <c r="A27" s="55"/>
      <c r="B27" s="18"/>
      <c r="C27" s="59" t="s">
        <v>12</v>
      </c>
      <c r="D27" s="21"/>
      <c r="E27" s="21"/>
      <c r="F27" s="21"/>
      <c r="G27" s="21"/>
      <c r="H27" s="21"/>
      <c r="I27" s="90"/>
    </row>
    <row r="28" spans="1:9" ht="22.5" customHeight="1">
      <c r="A28" s="55">
        <v>7</v>
      </c>
      <c r="B28" s="18"/>
      <c r="C28" s="59" t="s">
        <v>450</v>
      </c>
      <c r="D28" s="21"/>
      <c r="E28" s="21"/>
      <c r="F28" s="21"/>
      <c r="G28" s="21"/>
      <c r="H28" s="21"/>
      <c r="I28" s="90"/>
    </row>
    <row r="29" spans="1:9" s="27" customFormat="1" ht="31.5" customHeight="1">
      <c r="A29" s="55"/>
      <c r="B29" s="18"/>
      <c r="C29" s="59" t="s">
        <v>63</v>
      </c>
      <c r="D29" s="21"/>
      <c r="E29" s="21"/>
      <c r="F29" s="21"/>
      <c r="G29" s="21"/>
      <c r="H29" s="21"/>
      <c r="I29" s="90"/>
    </row>
    <row r="30" spans="1:9" s="27" customFormat="1" ht="31.5" customHeight="1">
      <c r="A30" s="61"/>
      <c r="B30" s="62"/>
      <c r="C30" s="173"/>
      <c r="D30" s="174"/>
      <c r="E30" s="174"/>
      <c r="F30" s="174"/>
      <c r="G30" s="174"/>
      <c r="H30" s="174"/>
      <c r="I30" s="90"/>
    </row>
    <row r="31" spans="1:8" s="27" customFormat="1" ht="14.25" customHeight="1">
      <c r="A31" s="61"/>
      <c r="B31" s="62"/>
      <c r="C31" s="63"/>
      <c r="D31" s="64"/>
      <c r="E31" s="65"/>
      <c r="F31" s="65"/>
      <c r="G31" s="64"/>
      <c r="H31" s="64"/>
    </row>
    <row r="32" spans="1:8" ht="16.5" customHeight="1">
      <c r="A32" s="178" t="s">
        <v>379</v>
      </c>
      <c r="B32" s="178"/>
      <c r="C32" s="178"/>
      <c r="D32" s="178"/>
      <c r="E32" s="178"/>
      <c r="F32" s="178"/>
      <c r="G32" s="178"/>
      <c r="H32" s="178"/>
    </row>
    <row r="33" spans="1:8" ht="13.5">
      <c r="A33" s="56"/>
      <c r="B33" s="56"/>
      <c r="C33" s="56"/>
      <c r="D33" s="56"/>
      <c r="E33" s="56"/>
      <c r="F33" s="56"/>
      <c r="G33" s="56"/>
      <c r="H33" s="56"/>
    </row>
    <row r="34" spans="1:8" ht="13.5">
      <c r="A34" s="56"/>
      <c r="B34" s="56"/>
      <c r="C34" s="56"/>
      <c r="D34" s="56"/>
      <c r="E34" s="56"/>
      <c r="F34" s="56"/>
      <c r="G34" s="56"/>
      <c r="H34" s="56"/>
    </row>
  </sheetData>
  <sheetProtection/>
  <mergeCells count="11">
    <mergeCell ref="E1:F1"/>
    <mergeCell ref="A32:H32"/>
    <mergeCell ref="A4:A5"/>
    <mergeCell ref="B4:B5"/>
    <mergeCell ref="C4:C5"/>
    <mergeCell ref="D4:H4"/>
    <mergeCell ref="A1:D1"/>
    <mergeCell ref="A3:H3"/>
    <mergeCell ref="A2:H2"/>
    <mergeCell ref="D25:H25"/>
    <mergeCell ref="D13:H1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8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875" style="0" customWidth="1"/>
    <col min="2" max="2" width="44.75390625" style="0" customWidth="1"/>
    <col min="3" max="6" width="10.00390625" style="0" customWidth="1"/>
  </cols>
  <sheetData>
    <row r="1" spans="1:6" ht="15.75">
      <c r="A1" s="180" t="s">
        <v>458</v>
      </c>
      <c r="B1" s="180"/>
      <c r="C1" s="180"/>
      <c r="D1" s="180"/>
      <c r="E1" s="180"/>
      <c r="F1" s="180"/>
    </row>
    <row r="2" spans="1:6" ht="15.75">
      <c r="A2" s="181" t="s">
        <v>381</v>
      </c>
      <c r="B2" s="181"/>
      <c r="C2" s="181"/>
      <c r="D2" s="181"/>
      <c r="E2" s="181"/>
      <c r="F2" s="181"/>
    </row>
    <row r="3" spans="1:6" ht="15.75">
      <c r="A3" s="181" t="s">
        <v>308</v>
      </c>
      <c r="B3" s="181"/>
      <c r="C3" s="181"/>
      <c r="D3" s="181"/>
      <c r="E3" s="181"/>
      <c r="F3" s="181"/>
    </row>
    <row r="4" spans="1:6" ht="81.7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6" t="s">
        <v>327</v>
      </c>
      <c r="F4" s="136" t="s">
        <v>328</v>
      </c>
    </row>
    <row r="5" spans="1:6" ht="17.25" customHeight="1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6" ht="45.75" customHeight="1">
      <c r="A6" s="80" t="s">
        <v>15</v>
      </c>
      <c r="B6" s="80" t="s">
        <v>293</v>
      </c>
      <c r="C6" s="80" t="s">
        <v>368</v>
      </c>
      <c r="D6" s="91">
        <v>0.06</v>
      </c>
      <c r="E6" s="73"/>
      <c r="F6" s="77"/>
    </row>
    <row r="7" spans="1:6" ht="15.75">
      <c r="A7" s="77">
        <v>2</v>
      </c>
      <c r="B7" s="125" t="s">
        <v>290</v>
      </c>
      <c r="C7" s="125" t="s">
        <v>57</v>
      </c>
      <c r="D7" s="125">
        <v>30</v>
      </c>
      <c r="E7" s="125"/>
      <c r="F7" s="77"/>
    </row>
    <row r="8" spans="1:6" ht="30" customHeight="1">
      <c r="A8" s="71">
        <v>3</v>
      </c>
      <c r="B8" s="80" t="s">
        <v>294</v>
      </c>
      <c r="C8" s="80" t="s">
        <v>181</v>
      </c>
      <c r="D8" s="91">
        <v>0.06</v>
      </c>
      <c r="E8" s="71"/>
      <c r="F8" s="77"/>
    </row>
    <row r="9" spans="1:6" ht="42.75" customHeight="1">
      <c r="A9" s="80" t="s">
        <v>18</v>
      </c>
      <c r="B9" s="71" t="s">
        <v>296</v>
      </c>
      <c r="C9" s="80" t="s">
        <v>181</v>
      </c>
      <c r="D9" s="91">
        <v>0.091</v>
      </c>
      <c r="E9" s="73"/>
      <c r="F9" s="125"/>
    </row>
    <row r="10" spans="1:6" ht="42" customHeight="1">
      <c r="A10" s="80" t="s">
        <v>19</v>
      </c>
      <c r="B10" s="80" t="s">
        <v>295</v>
      </c>
      <c r="C10" s="80" t="s">
        <v>58</v>
      </c>
      <c r="D10" s="125">
        <v>15</v>
      </c>
      <c r="E10" s="73"/>
      <c r="F10" s="77"/>
    </row>
    <row r="11" spans="1:6" ht="33" customHeight="1">
      <c r="A11" s="126">
        <v>6</v>
      </c>
      <c r="B11" s="80" t="s">
        <v>297</v>
      </c>
      <c r="C11" s="80" t="s">
        <v>175</v>
      </c>
      <c r="D11" s="125">
        <f>D9*100</f>
        <v>9.1</v>
      </c>
      <c r="E11" s="73"/>
      <c r="F11" s="77"/>
    </row>
    <row r="12" spans="1:6" ht="32.25" customHeight="1">
      <c r="A12" s="80" t="s">
        <v>8</v>
      </c>
      <c r="B12" s="71" t="s">
        <v>369</v>
      </c>
      <c r="C12" s="80" t="s">
        <v>181</v>
      </c>
      <c r="D12" s="89">
        <v>0.018</v>
      </c>
      <c r="E12" s="73"/>
      <c r="F12" s="125"/>
    </row>
    <row r="13" spans="1:6" ht="20.25" customHeight="1">
      <c r="A13" s="71">
        <v>8</v>
      </c>
      <c r="B13" s="71" t="s">
        <v>370</v>
      </c>
      <c r="C13" s="126" t="s">
        <v>26</v>
      </c>
      <c r="D13" s="91">
        <v>6</v>
      </c>
      <c r="E13" s="73"/>
      <c r="F13" s="51"/>
    </row>
    <row r="14" spans="1:6" ht="21" customHeight="1">
      <c r="A14" s="155">
        <v>9</v>
      </c>
      <c r="B14" s="74" t="s">
        <v>301</v>
      </c>
      <c r="C14" s="74" t="s">
        <v>298</v>
      </c>
      <c r="D14" s="51">
        <v>0.4</v>
      </c>
      <c r="E14" s="127"/>
      <c r="F14" s="125"/>
    </row>
    <row r="15" spans="1:6" ht="32.25" customHeight="1">
      <c r="A15" s="77">
        <v>10</v>
      </c>
      <c r="B15" s="80" t="s">
        <v>299</v>
      </c>
      <c r="C15" s="124" t="s">
        <v>300</v>
      </c>
      <c r="D15" s="129">
        <v>0.35</v>
      </c>
      <c r="E15" s="128"/>
      <c r="F15" s="25"/>
    </row>
    <row r="16" spans="1:6" ht="13.5">
      <c r="A16" s="71">
        <v>11</v>
      </c>
      <c r="B16" s="71" t="s">
        <v>291</v>
      </c>
      <c r="C16" s="71" t="s">
        <v>292</v>
      </c>
      <c r="D16" s="153">
        <v>0.0036</v>
      </c>
      <c r="E16" s="47"/>
      <c r="F16" s="77"/>
    </row>
    <row r="17" spans="1:6" ht="30.75" customHeight="1">
      <c r="A17" s="131">
        <v>12</v>
      </c>
      <c r="B17" s="156" t="s">
        <v>319</v>
      </c>
      <c r="C17" s="131" t="s">
        <v>320</v>
      </c>
      <c r="D17" s="131">
        <v>0.686</v>
      </c>
      <c r="E17" s="131"/>
      <c r="F17" s="154"/>
    </row>
    <row r="18" spans="1:6" ht="55.5" customHeight="1">
      <c r="A18" s="111">
        <v>13</v>
      </c>
      <c r="B18" s="71" t="s">
        <v>302</v>
      </c>
      <c r="C18" s="111" t="s">
        <v>176</v>
      </c>
      <c r="D18" s="51">
        <v>244.2</v>
      </c>
      <c r="E18" s="111"/>
      <c r="F18" s="130"/>
    </row>
    <row r="19" spans="1:6" ht="21.75" customHeight="1">
      <c r="A19" s="131">
        <v>14</v>
      </c>
      <c r="B19" s="156" t="s">
        <v>321</v>
      </c>
      <c r="C19" s="131" t="s">
        <v>320</v>
      </c>
      <c r="D19" s="131">
        <v>0.6</v>
      </c>
      <c r="E19" s="131"/>
      <c r="F19" s="132"/>
    </row>
    <row r="20" spans="1:6" ht="29.25" customHeight="1">
      <c r="A20" s="71">
        <v>15</v>
      </c>
      <c r="B20" s="71" t="s">
        <v>303</v>
      </c>
      <c r="C20" s="71" t="s">
        <v>298</v>
      </c>
      <c r="D20" s="51">
        <v>0.347</v>
      </c>
      <c r="E20" s="125"/>
      <c r="F20" s="77"/>
    </row>
    <row r="21" spans="1:6" ht="31.5" customHeight="1">
      <c r="A21" s="71">
        <v>16</v>
      </c>
      <c r="B21" s="71" t="s">
        <v>322</v>
      </c>
      <c r="C21" s="71" t="s">
        <v>176</v>
      </c>
      <c r="D21" s="51">
        <v>60</v>
      </c>
      <c r="E21" s="125"/>
      <c r="F21" s="77"/>
    </row>
    <row r="22" spans="1:6" ht="24.75" customHeight="1">
      <c r="A22" s="71">
        <v>17</v>
      </c>
      <c r="B22" s="71" t="s">
        <v>371</v>
      </c>
      <c r="C22" s="71" t="s">
        <v>26</v>
      </c>
      <c r="D22" s="51">
        <v>1</v>
      </c>
      <c r="E22" s="125"/>
      <c r="F22" s="77"/>
    </row>
    <row r="23" spans="1:6" ht="18" customHeight="1">
      <c r="A23" s="135"/>
      <c r="B23" s="135" t="s">
        <v>353</v>
      </c>
      <c r="C23" s="135"/>
      <c r="D23" s="76"/>
      <c r="E23" s="67"/>
      <c r="F23" s="42"/>
    </row>
    <row r="24" spans="1:6" ht="18" customHeight="1">
      <c r="A24" s="135"/>
      <c r="B24" s="84" t="s">
        <v>145</v>
      </c>
      <c r="C24" s="135"/>
      <c r="D24" s="76"/>
      <c r="E24" s="67"/>
      <c r="F24" s="42"/>
    </row>
    <row r="25" spans="1:6" ht="18" customHeight="1">
      <c r="A25" s="135"/>
      <c r="B25" s="84" t="s">
        <v>146</v>
      </c>
      <c r="C25" s="135" t="s">
        <v>0</v>
      </c>
      <c r="D25" s="76"/>
      <c r="E25" s="76"/>
      <c r="F25" s="42"/>
    </row>
    <row r="26" spans="1:6" ht="18" customHeight="1">
      <c r="A26" s="135"/>
      <c r="B26" s="84" t="s">
        <v>147</v>
      </c>
      <c r="C26" s="135" t="s">
        <v>0</v>
      </c>
      <c r="D26" s="76"/>
      <c r="E26" s="76"/>
      <c r="F26" s="42"/>
    </row>
    <row r="27" spans="1:6" ht="18" customHeight="1">
      <c r="A27" s="135"/>
      <c r="B27" s="84" t="s">
        <v>148</v>
      </c>
      <c r="C27" s="135" t="s">
        <v>0</v>
      </c>
      <c r="D27" s="76"/>
      <c r="E27" s="76"/>
      <c r="F27" s="42"/>
    </row>
    <row r="28" spans="1:6" ht="30.75" customHeight="1">
      <c r="A28" s="67"/>
      <c r="B28" s="46" t="s">
        <v>337</v>
      </c>
      <c r="C28" s="46" t="s">
        <v>0</v>
      </c>
      <c r="D28" s="81" t="s">
        <v>338</v>
      </c>
      <c r="E28" s="46"/>
      <c r="F28" s="143"/>
    </row>
    <row r="29" spans="1:6" ht="22.5" customHeight="1">
      <c r="A29" s="135"/>
      <c r="B29" s="135" t="s">
        <v>149</v>
      </c>
      <c r="C29" s="46" t="s">
        <v>0</v>
      </c>
      <c r="D29" s="76"/>
      <c r="E29" s="76"/>
      <c r="F29" s="42"/>
    </row>
    <row r="30" spans="1:6" ht="22.5" customHeight="1">
      <c r="A30" s="135"/>
      <c r="B30" s="135" t="s">
        <v>339</v>
      </c>
      <c r="C30" s="135" t="s">
        <v>0</v>
      </c>
      <c r="D30" s="81" t="s">
        <v>338</v>
      </c>
      <c r="E30" s="76"/>
      <c r="F30" s="42"/>
    </row>
    <row r="31" spans="1:6" ht="22.5" customHeight="1">
      <c r="A31" s="135"/>
      <c r="B31" s="135" t="s">
        <v>12</v>
      </c>
      <c r="C31" s="135" t="s">
        <v>0</v>
      </c>
      <c r="D31" s="76"/>
      <c r="E31" s="76"/>
      <c r="F31" s="42"/>
    </row>
    <row r="32" spans="1:6" ht="22.5" customHeight="1">
      <c r="A32" s="135"/>
      <c r="B32" s="135" t="s">
        <v>340</v>
      </c>
      <c r="C32" s="135" t="s">
        <v>0</v>
      </c>
      <c r="D32" s="81" t="s">
        <v>338</v>
      </c>
      <c r="E32" s="76"/>
      <c r="F32" s="42"/>
    </row>
    <row r="33" spans="1:6" ht="22.5" customHeight="1">
      <c r="A33" s="135"/>
      <c r="B33" s="135" t="s">
        <v>41</v>
      </c>
      <c r="C33" s="135" t="s">
        <v>0</v>
      </c>
      <c r="D33" s="76"/>
      <c r="E33" s="67"/>
      <c r="F33" s="42"/>
    </row>
    <row r="34" spans="1:6" ht="13.5">
      <c r="A34" s="56"/>
      <c r="B34" s="56"/>
      <c r="C34" s="56"/>
      <c r="D34" s="56"/>
      <c r="E34" s="56"/>
      <c r="F34" s="56"/>
    </row>
    <row r="35" spans="1:6" ht="13.5">
      <c r="A35" s="179" t="s">
        <v>351</v>
      </c>
      <c r="B35" s="179"/>
      <c r="C35" s="179"/>
      <c r="D35" s="179"/>
      <c r="E35" s="179"/>
      <c r="F35" s="179"/>
    </row>
  </sheetData>
  <sheetProtection/>
  <mergeCells count="4">
    <mergeCell ref="A35:F35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125" style="0" customWidth="1"/>
    <col min="2" max="2" width="55.00390625" style="0" customWidth="1"/>
    <col min="3" max="6" width="12.375" style="0" customWidth="1"/>
  </cols>
  <sheetData>
    <row r="1" spans="1:6" ht="15.75">
      <c r="A1" s="182" t="s">
        <v>458</v>
      </c>
      <c r="B1" s="182"/>
      <c r="C1" s="182"/>
      <c r="D1" s="182"/>
      <c r="E1" s="182"/>
      <c r="F1" s="182"/>
    </row>
    <row r="2" spans="1:6" ht="20.25" customHeight="1">
      <c r="A2" s="183" t="s">
        <v>454</v>
      </c>
      <c r="B2" s="183"/>
      <c r="C2" s="183"/>
      <c r="D2" s="183"/>
      <c r="E2" s="183"/>
      <c r="F2" s="183"/>
    </row>
    <row r="3" spans="1:6" ht="20.25" customHeight="1">
      <c r="A3" s="184" t="s">
        <v>430</v>
      </c>
      <c r="B3" s="184"/>
      <c r="C3" s="184"/>
      <c r="D3" s="184"/>
      <c r="E3" s="184"/>
      <c r="F3" s="184"/>
    </row>
    <row r="4" spans="1:6" ht="94.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</row>
    <row r="5" spans="1:6" ht="15.75" customHeight="1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7" s="14" customFormat="1" ht="30.75" customHeight="1">
      <c r="A6" s="171">
        <v>1</v>
      </c>
      <c r="B6" s="71" t="s">
        <v>425</v>
      </c>
      <c r="C6" s="70" t="s">
        <v>26</v>
      </c>
      <c r="D6" s="73">
        <v>1</v>
      </c>
      <c r="E6" s="74"/>
      <c r="F6" s="170"/>
      <c r="G6" s="57"/>
    </row>
    <row r="7" spans="1:7" ht="29.25" customHeight="1">
      <c r="A7" s="171">
        <v>2</v>
      </c>
      <c r="B7" s="70" t="s">
        <v>426</v>
      </c>
      <c r="C7" s="70" t="s">
        <v>26</v>
      </c>
      <c r="D7" s="73">
        <v>4</v>
      </c>
      <c r="E7" s="74"/>
      <c r="F7" s="170"/>
      <c r="G7" s="56"/>
    </row>
    <row r="8" spans="1:7" ht="32.25" customHeight="1">
      <c r="A8" s="171">
        <v>3</v>
      </c>
      <c r="B8" s="71" t="s">
        <v>427</v>
      </c>
      <c r="C8" s="70" t="s">
        <v>26</v>
      </c>
      <c r="D8" s="73">
        <v>2</v>
      </c>
      <c r="E8" s="74"/>
      <c r="F8" s="170"/>
      <c r="G8" s="56"/>
    </row>
    <row r="9" spans="1:7" ht="35.25" customHeight="1">
      <c r="A9" s="171">
        <v>4</v>
      </c>
      <c r="B9" s="71" t="s">
        <v>428</v>
      </c>
      <c r="C9" s="172" t="s">
        <v>429</v>
      </c>
      <c r="D9" s="73">
        <v>14</v>
      </c>
      <c r="E9" s="73"/>
      <c r="F9" s="170"/>
      <c r="G9" s="56"/>
    </row>
    <row r="10" spans="1:7" ht="18.75" customHeight="1">
      <c r="A10" s="135"/>
      <c r="B10" s="135" t="s">
        <v>353</v>
      </c>
      <c r="C10" s="135"/>
      <c r="D10" s="76"/>
      <c r="E10" s="67"/>
      <c r="F10" s="42"/>
      <c r="G10" s="57"/>
    </row>
    <row r="11" spans="1:7" ht="18.75" customHeight="1">
      <c r="A11" s="135"/>
      <c r="B11" s="84" t="s">
        <v>145</v>
      </c>
      <c r="C11" s="135"/>
      <c r="D11" s="76"/>
      <c r="E11" s="67"/>
      <c r="F11" s="42"/>
      <c r="G11" s="57"/>
    </row>
    <row r="12" spans="1:7" ht="18.75" customHeight="1">
      <c r="A12" s="135"/>
      <c r="B12" s="84" t="s">
        <v>146</v>
      </c>
      <c r="C12" s="135" t="s">
        <v>0</v>
      </c>
      <c r="D12" s="76"/>
      <c r="E12" s="76"/>
      <c r="F12" s="42"/>
      <c r="G12" s="57"/>
    </row>
    <row r="13" spans="1:7" ht="18.75" customHeight="1">
      <c r="A13" s="135"/>
      <c r="B13" s="84" t="s">
        <v>147</v>
      </c>
      <c r="C13" s="135" t="s">
        <v>0</v>
      </c>
      <c r="D13" s="76"/>
      <c r="E13" s="76"/>
      <c r="F13" s="42"/>
      <c r="G13" s="57"/>
    </row>
    <row r="14" spans="1:7" ht="18.75" customHeight="1">
      <c r="A14" s="135"/>
      <c r="B14" s="84" t="s">
        <v>148</v>
      </c>
      <c r="C14" s="135" t="s">
        <v>0</v>
      </c>
      <c r="D14" s="76"/>
      <c r="E14" s="76"/>
      <c r="F14" s="42"/>
      <c r="G14" s="57"/>
    </row>
    <row r="15" spans="1:13" s="50" customFormat="1" ht="32.25" customHeight="1">
      <c r="A15" s="67"/>
      <c r="B15" s="46" t="s">
        <v>337</v>
      </c>
      <c r="C15" s="46" t="s">
        <v>0</v>
      </c>
      <c r="D15" s="81" t="s">
        <v>338</v>
      </c>
      <c r="E15" s="46"/>
      <c r="F15" s="143"/>
      <c r="G15" s="48"/>
      <c r="H15" s="48"/>
      <c r="I15" s="49"/>
      <c r="J15" s="49"/>
      <c r="K15" s="49"/>
      <c r="L15" s="49"/>
      <c r="M15" s="49"/>
    </row>
    <row r="16" spans="1:7" ht="18" customHeight="1">
      <c r="A16" s="135"/>
      <c r="B16" s="135" t="s">
        <v>149</v>
      </c>
      <c r="C16" s="46" t="s">
        <v>0</v>
      </c>
      <c r="D16" s="76"/>
      <c r="E16" s="76"/>
      <c r="F16" s="42"/>
      <c r="G16" s="57"/>
    </row>
    <row r="17" spans="1:7" ht="27.75" customHeight="1">
      <c r="A17" s="135"/>
      <c r="B17" s="135" t="s">
        <v>359</v>
      </c>
      <c r="C17" s="135" t="s">
        <v>0</v>
      </c>
      <c r="D17" s="81">
        <v>0</v>
      </c>
      <c r="E17" s="76"/>
      <c r="F17" s="67"/>
      <c r="G17" s="57"/>
    </row>
    <row r="18" spans="1:7" ht="18" customHeight="1">
      <c r="A18" s="135"/>
      <c r="B18" s="135" t="s">
        <v>12</v>
      </c>
      <c r="C18" s="135" t="s">
        <v>0</v>
      </c>
      <c r="D18" s="76"/>
      <c r="E18" s="76"/>
      <c r="F18" s="42"/>
      <c r="G18" s="57"/>
    </row>
    <row r="19" spans="1:7" ht="18" customHeight="1">
      <c r="A19" s="135"/>
      <c r="B19" s="135" t="s">
        <v>340</v>
      </c>
      <c r="C19" s="135" t="s">
        <v>0</v>
      </c>
      <c r="D19" s="81" t="s">
        <v>338</v>
      </c>
      <c r="E19" s="76"/>
      <c r="F19" s="42"/>
      <c r="G19" s="58"/>
    </row>
    <row r="20" spans="1:7" ht="18" customHeight="1">
      <c r="A20" s="135"/>
      <c r="B20" s="135" t="s">
        <v>41</v>
      </c>
      <c r="C20" s="135" t="s">
        <v>0</v>
      </c>
      <c r="D20" s="76"/>
      <c r="E20" s="67"/>
      <c r="F20" s="42"/>
      <c r="G20" s="56"/>
    </row>
    <row r="21" spans="1:7" ht="13.5">
      <c r="A21" s="137"/>
      <c r="B21" s="137"/>
      <c r="C21" s="137"/>
      <c r="D21" s="138"/>
      <c r="E21" s="139"/>
      <c r="F21" s="140"/>
      <c r="G21" s="56"/>
    </row>
    <row r="22" spans="1:7" ht="13.5">
      <c r="A22" s="162"/>
      <c r="B22" s="137"/>
      <c r="C22" s="137"/>
      <c r="D22" s="137"/>
      <c r="E22" s="137"/>
      <c r="F22" s="137"/>
      <c r="G22" s="56"/>
    </row>
    <row r="23" spans="1:6" ht="13.5">
      <c r="A23" s="185" t="s">
        <v>360</v>
      </c>
      <c r="B23" s="185"/>
      <c r="C23" s="185"/>
      <c r="D23" s="185"/>
      <c r="E23" s="185"/>
      <c r="F23" s="185"/>
    </row>
  </sheetData>
  <sheetProtection/>
  <mergeCells count="4">
    <mergeCell ref="A1:F1"/>
    <mergeCell ref="A2:F2"/>
    <mergeCell ref="A3:F3"/>
    <mergeCell ref="A23:F2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875" style="0" customWidth="1"/>
    <col min="2" max="2" width="46.75390625" style="0" customWidth="1"/>
    <col min="3" max="5" width="13.375" style="0" customWidth="1"/>
    <col min="6" max="6" width="13.375" style="96" customWidth="1"/>
  </cols>
  <sheetData>
    <row r="1" spans="1:6" ht="18" customHeight="1">
      <c r="A1" s="180" t="s">
        <v>458</v>
      </c>
      <c r="B1" s="180"/>
      <c r="C1" s="180"/>
      <c r="D1" s="180"/>
      <c r="E1" s="180"/>
      <c r="F1" s="180"/>
    </row>
    <row r="2" spans="1:6" ht="17.25" customHeight="1">
      <c r="A2" s="181" t="s">
        <v>453</v>
      </c>
      <c r="B2" s="181"/>
      <c r="C2" s="181"/>
      <c r="D2" s="181"/>
      <c r="E2" s="181"/>
      <c r="F2" s="181"/>
    </row>
    <row r="3" spans="1:6" ht="21" customHeight="1">
      <c r="A3" s="181" t="s">
        <v>423</v>
      </c>
      <c r="B3" s="181"/>
      <c r="C3" s="181"/>
      <c r="D3" s="181"/>
      <c r="E3" s="181"/>
      <c r="F3" s="181"/>
    </row>
    <row r="4" spans="1:6" ht="87.7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</row>
    <row r="5" spans="1:6" ht="13.5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6" s="14" customFormat="1" ht="35.25" customHeight="1">
      <c r="A6" s="70">
        <v>1</v>
      </c>
      <c r="B6" s="72" t="s">
        <v>418</v>
      </c>
      <c r="C6" s="70" t="s">
        <v>407</v>
      </c>
      <c r="D6" s="77">
        <v>8</v>
      </c>
      <c r="E6" s="71"/>
      <c r="F6" s="170"/>
    </row>
    <row r="7" spans="1:6" s="14" customFormat="1" ht="35.25" customHeight="1">
      <c r="A7" s="70">
        <v>2</v>
      </c>
      <c r="B7" s="72" t="s">
        <v>419</v>
      </c>
      <c r="C7" s="70" t="s">
        <v>407</v>
      </c>
      <c r="D7" s="77">
        <v>3</v>
      </c>
      <c r="E7" s="71"/>
      <c r="F7" s="170"/>
    </row>
    <row r="8" spans="1:6" s="14" customFormat="1" ht="35.25" customHeight="1">
      <c r="A8" s="70">
        <v>3</v>
      </c>
      <c r="B8" s="72" t="s">
        <v>420</v>
      </c>
      <c r="C8" s="71" t="s">
        <v>187</v>
      </c>
      <c r="D8" s="71">
        <v>2</v>
      </c>
      <c r="E8" s="74"/>
      <c r="F8" s="170"/>
    </row>
    <row r="9" spans="1:6" ht="35.25" customHeight="1">
      <c r="A9" s="75">
        <v>4</v>
      </c>
      <c r="B9" s="72" t="s">
        <v>421</v>
      </c>
      <c r="C9" s="74" t="s">
        <v>187</v>
      </c>
      <c r="D9" s="77">
        <v>2</v>
      </c>
      <c r="E9" s="74"/>
      <c r="F9" s="170"/>
    </row>
    <row r="10" spans="1:6" s="14" customFormat="1" ht="32.25" customHeight="1">
      <c r="A10" s="75">
        <v>5</v>
      </c>
      <c r="B10" s="72" t="s">
        <v>422</v>
      </c>
      <c r="C10" s="74" t="s">
        <v>187</v>
      </c>
      <c r="D10" s="77">
        <v>2</v>
      </c>
      <c r="E10" s="74"/>
      <c r="F10" s="170"/>
    </row>
    <row r="11" spans="1:6" ht="18.75" customHeight="1">
      <c r="A11" s="135"/>
      <c r="B11" s="135" t="s">
        <v>353</v>
      </c>
      <c r="C11" s="135"/>
      <c r="D11" s="76"/>
      <c r="E11" s="67"/>
      <c r="F11" s="42"/>
    </row>
    <row r="12" spans="1:6" ht="18.75" customHeight="1">
      <c r="A12" s="135"/>
      <c r="B12" s="84" t="s">
        <v>145</v>
      </c>
      <c r="C12" s="135"/>
      <c r="D12" s="76"/>
      <c r="E12" s="67"/>
      <c r="F12" s="42"/>
    </row>
    <row r="13" spans="1:6" ht="18.75" customHeight="1">
      <c r="A13" s="135"/>
      <c r="B13" s="84" t="s">
        <v>146</v>
      </c>
      <c r="C13" s="135" t="s">
        <v>0</v>
      </c>
      <c r="D13" s="76"/>
      <c r="E13" s="76"/>
      <c r="F13" s="42"/>
    </row>
    <row r="14" spans="1:6" ht="18.75" customHeight="1">
      <c r="A14" s="135"/>
      <c r="B14" s="84" t="s">
        <v>147</v>
      </c>
      <c r="C14" s="135" t="s">
        <v>0</v>
      </c>
      <c r="D14" s="76"/>
      <c r="E14" s="76"/>
      <c r="F14" s="42"/>
    </row>
    <row r="15" spans="1:6" ht="18.75" customHeight="1">
      <c r="A15" s="135"/>
      <c r="B15" s="84" t="s">
        <v>148</v>
      </c>
      <c r="C15" s="135" t="s">
        <v>0</v>
      </c>
      <c r="D15" s="76"/>
      <c r="E15" s="76"/>
      <c r="F15" s="42"/>
    </row>
    <row r="16" spans="1:6" s="50" customFormat="1" ht="32.25" customHeight="1">
      <c r="A16" s="67"/>
      <c r="B16" s="46" t="s">
        <v>337</v>
      </c>
      <c r="C16" s="46" t="s">
        <v>0</v>
      </c>
      <c r="D16" s="81" t="s">
        <v>338</v>
      </c>
      <c r="E16" s="46"/>
      <c r="F16" s="143"/>
    </row>
    <row r="17" spans="1:6" ht="21" customHeight="1">
      <c r="A17" s="135"/>
      <c r="B17" s="135" t="s">
        <v>149</v>
      </c>
      <c r="C17" s="46" t="s">
        <v>0</v>
      </c>
      <c r="D17" s="76"/>
      <c r="E17" s="76"/>
      <c r="F17" s="42"/>
    </row>
    <row r="18" spans="1:6" ht="21" customHeight="1">
      <c r="A18" s="135"/>
      <c r="B18" s="135" t="s">
        <v>424</v>
      </c>
      <c r="C18" s="135" t="s">
        <v>0</v>
      </c>
      <c r="D18" s="81" t="s">
        <v>338</v>
      </c>
      <c r="E18" s="76"/>
      <c r="F18" s="42"/>
    </row>
    <row r="19" spans="1:6" ht="21" customHeight="1">
      <c r="A19" s="135"/>
      <c r="B19" s="135" t="s">
        <v>12</v>
      </c>
      <c r="C19" s="135" t="s">
        <v>0</v>
      </c>
      <c r="D19" s="76"/>
      <c r="E19" s="76"/>
      <c r="F19" s="42"/>
    </row>
    <row r="20" spans="1:6" ht="21" customHeight="1">
      <c r="A20" s="135"/>
      <c r="B20" s="135" t="s">
        <v>340</v>
      </c>
      <c r="C20" s="135" t="s">
        <v>0</v>
      </c>
      <c r="D20" s="81" t="s">
        <v>338</v>
      </c>
      <c r="E20" s="76"/>
      <c r="F20" s="42"/>
    </row>
    <row r="21" spans="1:6" ht="21" customHeight="1">
      <c r="A21" s="135"/>
      <c r="B21" s="135" t="s">
        <v>41</v>
      </c>
      <c r="C21" s="135" t="s">
        <v>0</v>
      </c>
      <c r="D21" s="76"/>
      <c r="E21" s="67"/>
      <c r="F21" s="42"/>
    </row>
    <row r="22" spans="1:6" ht="13.5">
      <c r="A22" s="137"/>
      <c r="B22" s="137"/>
      <c r="C22" s="137"/>
      <c r="D22" s="138"/>
      <c r="E22" s="139"/>
      <c r="F22" s="140"/>
    </row>
    <row r="23" spans="1:6" ht="13.5">
      <c r="A23" s="162"/>
      <c r="B23" s="137"/>
      <c r="C23" s="137"/>
      <c r="D23" s="137"/>
      <c r="E23" s="137"/>
      <c r="F23" s="137"/>
    </row>
    <row r="24" spans="1:6" ht="20.25" customHeight="1">
      <c r="A24" s="179" t="s">
        <v>351</v>
      </c>
      <c r="B24" s="179"/>
      <c r="C24" s="179"/>
      <c r="D24" s="179"/>
      <c r="E24" s="179"/>
      <c r="F24" s="179"/>
    </row>
  </sheetData>
  <sheetProtection/>
  <mergeCells count="4">
    <mergeCell ref="A1:F1"/>
    <mergeCell ref="A2:F2"/>
    <mergeCell ref="A3:F3"/>
    <mergeCell ref="A24:F24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875" style="0" customWidth="1"/>
    <col min="2" max="2" width="52.00390625" style="0" customWidth="1"/>
    <col min="3" max="5" width="11.875" style="0" customWidth="1"/>
    <col min="6" max="6" width="11.875" style="66" customWidth="1"/>
  </cols>
  <sheetData>
    <row r="1" spans="1:6" ht="17.25" customHeight="1">
      <c r="A1" s="180" t="s">
        <v>458</v>
      </c>
      <c r="B1" s="180"/>
      <c r="C1" s="180"/>
      <c r="D1" s="180"/>
      <c r="E1" s="180"/>
      <c r="F1" s="180"/>
    </row>
    <row r="2" spans="1:6" ht="17.25" customHeight="1">
      <c r="A2" s="181" t="s">
        <v>455</v>
      </c>
      <c r="B2" s="181"/>
      <c r="C2" s="181"/>
      <c r="D2" s="181"/>
      <c r="E2" s="181"/>
      <c r="F2" s="181"/>
    </row>
    <row r="3" spans="1:6" ht="21" customHeight="1">
      <c r="A3" s="181" t="s">
        <v>417</v>
      </c>
      <c r="B3" s="181"/>
      <c r="C3" s="181"/>
      <c r="D3" s="181"/>
      <c r="E3" s="181"/>
      <c r="F3" s="181"/>
    </row>
    <row r="4" spans="1:6" ht="88.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</row>
    <row r="5" spans="1:6" ht="13.5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6" s="14" customFormat="1" ht="34.5" customHeight="1">
      <c r="A6" s="70">
        <v>1</v>
      </c>
      <c r="B6" s="71" t="s">
        <v>416</v>
      </c>
      <c r="C6" s="70" t="s">
        <v>407</v>
      </c>
      <c r="D6" s="153">
        <v>8</v>
      </c>
      <c r="E6" s="47"/>
      <c r="F6" s="168"/>
    </row>
    <row r="7" spans="1:6" s="14" customFormat="1" ht="32.25" customHeight="1">
      <c r="A7" s="70">
        <v>2</v>
      </c>
      <c r="B7" s="71" t="s">
        <v>183</v>
      </c>
      <c r="C7" s="70" t="s">
        <v>26</v>
      </c>
      <c r="D7" s="153">
        <v>1</v>
      </c>
      <c r="E7" s="47"/>
      <c r="F7" s="168"/>
    </row>
    <row r="8" spans="1:7" ht="19.5" customHeight="1">
      <c r="A8" s="135"/>
      <c r="B8" s="135" t="s">
        <v>353</v>
      </c>
      <c r="C8" s="135"/>
      <c r="D8" s="76"/>
      <c r="E8" s="67"/>
      <c r="F8" s="42"/>
      <c r="G8" s="14"/>
    </row>
    <row r="9" spans="1:7" ht="19.5" customHeight="1">
      <c r="A9" s="135"/>
      <c r="B9" s="84" t="s">
        <v>145</v>
      </c>
      <c r="C9" s="135"/>
      <c r="D9" s="76"/>
      <c r="E9" s="67"/>
      <c r="F9" s="42"/>
      <c r="G9" s="14"/>
    </row>
    <row r="10" spans="1:7" ht="19.5" customHeight="1">
      <c r="A10" s="135"/>
      <c r="B10" s="84" t="s">
        <v>146</v>
      </c>
      <c r="C10" s="135" t="s">
        <v>0</v>
      </c>
      <c r="D10" s="76"/>
      <c r="E10" s="76"/>
      <c r="F10" s="42"/>
      <c r="G10" s="14"/>
    </row>
    <row r="11" spans="1:7" ht="19.5" customHeight="1">
      <c r="A11" s="135"/>
      <c r="B11" s="84" t="s">
        <v>147</v>
      </c>
      <c r="C11" s="135" t="s">
        <v>0</v>
      </c>
      <c r="D11" s="76"/>
      <c r="E11" s="76"/>
      <c r="F11" s="42"/>
      <c r="G11" s="14"/>
    </row>
    <row r="12" spans="1:7" ht="19.5" customHeight="1">
      <c r="A12" s="135"/>
      <c r="B12" s="84" t="s">
        <v>148</v>
      </c>
      <c r="C12" s="135" t="s">
        <v>0</v>
      </c>
      <c r="D12" s="76"/>
      <c r="E12" s="76"/>
      <c r="F12" s="42"/>
      <c r="G12" s="14"/>
    </row>
    <row r="13" spans="1:13" s="50" customFormat="1" ht="36.75" customHeight="1">
      <c r="A13" s="67"/>
      <c r="B13" s="46" t="s">
        <v>337</v>
      </c>
      <c r="C13" s="46" t="s">
        <v>0</v>
      </c>
      <c r="D13" s="81" t="s">
        <v>338</v>
      </c>
      <c r="E13" s="46"/>
      <c r="F13" s="143"/>
      <c r="G13" s="48"/>
      <c r="H13" s="48"/>
      <c r="I13" s="49"/>
      <c r="J13" s="49"/>
      <c r="K13" s="49"/>
      <c r="L13" s="49"/>
      <c r="M13" s="49"/>
    </row>
    <row r="14" spans="1:7" ht="21" customHeight="1">
      <c r="A14" s="135"/>
      <c r="B14" s="135" t="s">
        <v>149</v>
      </c>
      <c r="C14" s="46" t="s">
        <v>0</v>
      </c>
      <c r="D14" s="76"/>
      <c r="E14" s="76"/>
      <c r="F14" s="42"/>
      <c r="G14" s="14"/>
    </row>
    <row r="15" spans="1:7" ht="21" customHeight="1">
      <c r="A15" s="135"/>
      <c r="B15" s="135" t="s">
        <v>424</v>
      </c>
      <c r="C15" s="135" t="s">
        <v>0</v>
      </c>
      <c r="D15" s="81" t="s">
        <v>338</v>
      </c>
      <c r="E15" s="76"/>
      <c r="F15" s="42"/>
      <c r="G15" s="14"/>
    </row>
    <row r="16" spans="1:7" ht="21" customHeight="1">
      <c r="A16" s="135"/>
      <c r="B16" s="135" t="s">
        <v>12</v>
      </c>
      <c r="C16" s="135" t="s">
        <v>0</v>
      </c>
      <c r="D16" s="76"/>
      <c r="E16" s="76"/>
      <c r="F16" s="42"/>
      <c r="G16" s="14"/>
    </row>
    <row r="17" spans="1:7" ht="21" customHeight="1">
      <c r="A17" s="135"/>
      <c r="B17" s="135" t="s">
        <v>340</v>
      </c>
      <c r="C17" s="135" t="s">
        <v>0</v>
      </c>
      <c r="D17" s="81" t="s">
        <v>338</v>
      </c>
      <c r="E17" s="76"/>
      <c r="F17" s="42"/>
      <c r="G17" s="30"/>
    </row>
    <row r="18" spans="1:7" ht="21" customHeight="1">
      <c r="A18" s="135"/>
      <c r="B18" s="135" t="s">
        <v>41</v>
      </c>
      <c r="C18" s="135" t="s">
        <v>0</v>
      </c>
      <c r="D18" s="76"/>
      <c r="E18" s="67"/>
      <c r="F18" s="42"/>
      <c r="G18" t="s">
        <v>64</v>
      </c>
    </row>
    <row r="19" spans="1:6" ht="13.5">
      <c r="A19" s="137"/>
      <c r="B19" s="137"/>
      <c r="C19" s="137"/>
      <c r="D19" s="138"/>
      <c r="E19" s="139"/>
      <c r="F19" s="140"/>
    </row>
    <row r="20" spans="1:6" ht="13.5">
      <c r="A20" s="162"/>
      <c r="B20" s="137"/>
      <c r="C20" s="137"/>
      <c r="D20" s="137"/>
      <c r="E20" s="137"/>
      <c r="F20" s="137"/>
    </row>
    <row r="21" spans="1:6" ht="13.5">
      <c r="A21" s="179" t="s">
        <v>351</v>
      </c>
      <c r="B21" s="179"/>
      <c r="C21" s="179"/>
      <c r="D21" s="179"/>
      <c r="E21" s="179"/>
      <c r="F21" s="179"/>
    </row>
    <row r="22" spans="1:6" ht="13.5">
      <c r="A22" s="56"/>
      <c r="B22" s="56"/>
      <c r="C22" s="56"/>
      <c r="D22" s="56"/>
      <c r="E22" s="56"/>
      <c r="F22" s="83"/>
    </row>
    <row r="23" spans="2:7" ht="15" customHeight="1">
      <c r="B23" s="186"/>
      <c r="C23" s="186"/>
      <c r="D23" s="186"/>
      <c r="E23" s="186"/>
      <c r="F23" s="186"/>
      <c r="G23" s="186"/>
    </row>
  </sheetData>
  <sheetProtection/>
  <mergeCells count="5">
    <mergeCell ref="A1:F1"/>
    <mergeCell ref="A2:F2"/>
    <mergeCell ref="A3:F3"/>
    <mergeCell ref="A21:F21"/>
    <mergeCell ref="B23:G2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6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3.375" style="0" customWidth="1"/>
    <col min="2" max="2" width="53.125" style="0" customWidth="1"/>
    <col min="3" max="4" width="11.875" style="0" customWidth="1"/>
    <col min="5" max="5" width="11.875" style="82" customWidth="1"/>
    <col min="6" max="6" width="11.875" style="0" customWidth="1"/>
  </cols>
  <sheetData>
    <row r="1" spans="1:6" ht="15.75">
      <c r="A1" s="181" t="s">
        <v>278</v>
      </c>
      <c r="B1" s="181"/>
      <c r="C1" s="181"/>
      <c r="D1" s="181"/>
      <c r="E1" s="181"/>
      <c r="F1" s="181"/>
    </row>
    <row r="2" spans="1:6" ht="18.75" customHeight="1">
      <c r="A2" s="187" t="s">
        <v>456</v>
      </c>
      <c r="B2" s="187"/>
      <c r="C2" s="187"/>
      <c r="D2" s="187"/>
      <c r="E2" s="187"/>
      <c r="F2" s="187"/>
    </row>
    <row r="3" spans="1:6" ht="28.5" customHeight="1">
      <c r="A3" s="187" t="s">
        <v>458</v>
      </c>
      <c r="B3" s="187"/>
      <c r="C3" s="187"/>
      <c r="D3" s="187"/>
      <c r="E3" s="187"/>
      <c r="F3" s="187"/>
    </row>
    <row r="4" spans="1:6" ht="16.5" customHeight="1" hidden="1">
      <c r="A4" s="188"/>
      <c r="B4" s="188"/>
      <c r="C4" s="188"/>
      <c r="D4" s="188"/>
      <c r="E4" s="188"/>
      <c r="F4" s="188"/>
    </row>
    <row r="5" spans="1:6" ht="99" customHeight="1">
      <c r="A5" s="135" t="s">
        <v>1</v>
      </c>
      <c r="B5" s="135" t="s">
        <v>25</v>
      </c>
      <c r="C5" s="133" t="s">
        <v>13</v>
      </c>
      <c r="D5" s="133" t="s">
        <v>326</v>
      </c>
      <c r="E5" s="133" t="s">
        <v>327</v>
      </c>
      <c r="F5" s="133" t="s">
        <v>328</v>
      </c>
    </row>
    <row r="6" spans="1:6" ht="16.5" customHeight="1">
      <c r="A6" s="135" t="s">
        <v>15</v>
      </c>
      <c r="B6" s="135" t="s">
        <v>16</v>
      </c>
      <c r="C6" s="135" t="s">
        <v>17</v>
      </c>
      <c r="D6" s="135" t="s">
        <v>18</v>
      </c>
      <c r="E6" s="135" t="s">
        <v>19</v>
      </c>
      <c r="F6" s="46">
        <v>6</v>
      </c>
    </row>
    <row r="7" spans="1:6" s="14" customFormat="1" ht="35.25" customHeight="1">
      <c r="A7" s="71">
        <v>1</v>
      </c>
      <c r="B7" s="71" t="s">
        <v>383</v>
      </c>
      <c r="C7" s="71" t="s">
        <v>182</v>
      </c>
      <c r="D7" s="73">
        <v>2.34</v>
      </c>
      <c r="E7" s="71"/>
      <c r="F7" s="168"/>
    </row>
    <row r="8" spans="1:6" s="92" customFormat="1" ht="35.25" customHeight="1">
      <c r="A8" s="71">
        <v>2</v>
      </c>
      <c r="B8" s="71" t="s">
        <v>384</v>
      </c>
      <c r="C8" s="71" t="s">
        <v>182</v>
      </c>
      <c r="D8" s="73">
        <v>3.184</v>
      </c>
      <c r="E8" s="71"/>
      <c r="F8" s="168"/>
    </row>
    <row r="9" spans="1:6" s="14" customFormat="1" ht="35.25" customHeight="1">
      <c r="A9" s="71">
        <v>3</v>
      </c>
      <c r="B9" s="71" t="s">
        <v>385</v>
      </c>
      <c r="C9" s="71" t="s">
        <v>182</v>
      </c>
      <c r="D9" s="73">
        <v>4.7</v>
      </c>
      <c r="E9" s="71"/>
      <c r="F9" s="168"/>
    </row>
    <row r="10" spans="1:6" ht="35.25" customHeight="1">
      <c r="A10" s="71">
        <v>4</v>
      </c>
      <c r="B10" s="71" t="s">
        <v>386</v>
      </c>
      <c r="C10" s="71" t="s">
        <v>175</v>
      </c>
      <c r="D10" s="73">
        <v>0.476</v>
      </c>
      <c r="E10" s="71"/>
      <c r="F10" s="168"/>
    </row>
    <row r="11" spans="1:6" s="14" customFormat="1" ht="24" customHeight="1">
      <c r="A11" s="71">
        <v>5</v>
      </c>
      <c r="B11" s="169" t="s">
        <v>387</v>
      </c>
      <c r="C11" s="71" t="s">
        <v>220</v>
      </c>
      <c r="D11" s="89">
        <v>0.0096</v>
      </c>
      <c r="E11" s="77"/>
      <c r="F11" s="168"/>
    </row>
    <row r="12" spans="1:6" ht="24" customHeight="1">
      <c r="A12" s="71">
        <v>6</v>
      </c>
      <c r="B12" s="169" t="s">
        <v>388</v>
      </c>
      <c r="C12" s="71" t="s">
        <v>220</v>
      </c>
      <c r="D12" s="89">
        <v>0.0658</v>
      </c>
      <c r="E12" s="77"/>
      <c r="F12" s="168"/>
    </row>
    <row r="13" spans="1:6" ht="34.5" customHeight="1">
      <c r="A13" s="71">
        <v>7</v>
      </c>
      <c r="B13" s="71" t="s">
        <v>389</v>
      </c>
      <c r="C13" s="71" t="s">
        <v>182</v>
      </c>
      <c r="D13" s="73">
        <v>0.67</v>
      </c>
      <c r="E13" s="71"/>
      <c r="F13" s="168"/>
    </row>
    <row r="14" spans="1:6" ht="26.25" customHeight="1">
      <c r="A14" s="71">
        <v>8</v>
      </c>
      <c r="B14" s="169" t="s">
        <v>390</v>
      </c>
      <c r="C14" s="71" t="s">
        <v>220</v>
      </c>
      <c r="D14" s="89">
        <v>0.0498</v>
      </c>
      <c r="E14" s="77"/>
      <c r="F14" s="168"/>
    </row>
    <row r="15" spans="1:6" ht="26.25" customHeight="1">
      <c r="A15" s="71">
        <v>9</v>
      </c>
      <c r="B15" s="169" t="s">
        <v>387</v>
      </c>
      <c r="C15" s="71" t="s">
        <v>220</v>
      </c>
      <c r="D15" s="89">
        <v>0.003</v>
      </c>
      <c r="E15" s="77"/>
      <c r="F15" s="168"/>
    </row>
    <row r="16" spans="1:6" ht="33.75" customHeight="1">
      <c r="A16" s="71">
        <v>10</v>
      </c>
      <c r="B16" s="71" t="s">
        <v>391</v>
      </c>
      <c r="C16" s="71" t="s">
        <v>175</v>
      </c>
      <c r="D16" s="73">
        <v>0.14</v>
      </c>
      <c r="E16" s="71"/>
      <c r="F16" s="168"/>
    </row>
    <row r="17" spans="1:6" ht="26.25" customHeight="1">
      <c r="A17" s="71">
        <v>11</v>
      </c>
      <c r="B17" s="71" t="s">
        <v>392</v>
      </c>
      <c r="C17" s="71" t="s">
        <v>176</v>
      </c>
      <c r="D17" s="73">
        <v>5.5</v>
      </c>
      <c r="E17" s="71"/>
      <c r="F17" s="168"/>
    </row>
    <row r="18" spans="1:6" ht="30.75" customHeight="1">
      <c r="A18" s="71">
        <v>12</v>
      </c>
      <c r="B18" s="71" t="s">
        <v>393</v>
      </c>
      <c r="C18" s="169" t="s">
        <v>250</v>
      </c>
      <c r="D18" s="51">
        <v>0.1</v>
      </c>
      <c r="E18" s="71"/>
      <c r="F18" s="168"/>
    </row>
    <row r="19" spans="1:6" ht="32.25" customHeight="1">
      <c r="A19" s="71">
        <v>13</v>
      </c>
      <c r="B19" s="71" t="s">
        <v>394</v>
      </c>
      <c r="C19" s="71" t="s">
        <v>176</v>
      </c>
      <c r="D19" s="73">
        <v>0.36</v>
      </c>
      <c r="E19" s="71"/>
      <c r="F19" s="168"/>
    </row>
    <row r="20" spans="1:6" ht="29.25" customHeight="1">
      <c r="A20" s="71">
        <v>14</v>
      </c>
      <c r="B20" s="71" t="s">
        <v>395</v>
      </c>
      <c r="C20" s="71" t="s">
        <v>176</v>
      </c>
      <c r="D20" s="73">
        <v>2.8</v>
      </c>
      <c r="E20" s="71"/>
      <c r="F20" s="168"/>
    </row>
    <row r="21" spans="1:6" ht="29.25" customHeight="1">
      <c r="A21" s="71">
        <v>15</v>
      </c>
      <c r="B21" s="71" t="s">
        <v>396</v>
      </c>
      <c r="C21" s="71" t="s">
        <v>175</v>
      </c>
      <c r="D21" s="51">
        <v>0.46</v>
      </c>
      <c r="E21" s="71"/>
      <c r="F21" s="168"/>
    </row>
    <row r="22" spans="1:6" ht="29.25" customHeight="1">
      <c r="A22" s="71">
        <v>16</v>
      </c>
      <c r="B22" s="71" t="s">
        <v>397</v>
      </c>
      <c r="C22" s="71" t="s">
        <v>398</v>
      </c>
      <c r="D22" s="51">
        <v>4.6</v>
      </c>
      <c r="E22" s="71"/>
      <c r="F22" s="168"/>
    </row>
    <row r="23" spans="1:6" ht="29.25" customHeight="1">
      <c r="A23" s="71">
        <v>17</v>
      </c>
      <c r="B23" s="71" t="s">
        <v>399</v>
      </c>
      <c r="C23" s="71" t="s">
        <v>398</v>
      </c>
      <c r="D23" s="51">
        <v>4.6</v>
      </c>
      <c r="E23" s="71"/>
      <c r="F23" s="168"/>
    </row>
    <row r="24" spans="1:6" ht="29.25" customHeight="1">
      <c r="A24" s="71">
        <v>18</v>
      </c>
      <c r="B24" s="71" t="s">
        <v>400</v>
      </c>
      <c r="C24" s="71" t="s">
        <v>177</v>
      </c>
      <c r="D24" s="73">
        <v>0.25</v>
      </c>
      <c r="E24" s="71"/>
      <c r="F24" s="168"/>
    </row>
    <row r="25" spans="1:6" ht="29.25" customHeight="1">
      <c r="A25" s="71">
        <v>19</v>
      </c>
      <c r="B25" s="71" t="s">
        <v>401</v>
      </c>
      <c r="C25" s="71" t="s">
        <v>177</v>
      </c>
      <c r="D25" s="73">
        <v>0.046</v>
      </c>
      <c r="E25" s="71"/>
      <c r="F25" s="168"/>
    </row>
    <row r="26" spans="1:6" ht="35.25" customHeight="1">
      <c r="A26" s="71">
        <v>20</v>
      </c>
      <c r="B26" s="71" t="s">
        <v>402</v>
      </c>
      <c r="C26" s="71" t="s">
        <v>176</v>
      </c>
      <c r="D26" s="73">
        <v>4.52</v>
      </c>
      <c r="E26" s="71"/>
      <c r="F26" s="168"/>
    </row>
    <row r="27" spans="1:6" ht="32.25" customHeight="1">
      <c r="A27" s="71">
        <v>21</v>
      </c>
      <c r="B27" s="71" t="s">
        <v>403</v>
      </c>
      <c r="C27" s="71" t="s">
        <v>250</v>
      </c>
      <c r="D27" s="73">
        <v>0.046</v>
      </c>
      <c r="E27" s="71"/>
      <c r="F27" s="168"/>
    </row>
    <row r="28" spans="1:6" ht="33" customHeight="1">
      <c r="A28" s="71">
        <v>22</v>
      </c>
      <c r="B28" s="71" t="s">
        <v>404</v>
      </c>
      <c r="C28" s="71" t="s">
        <v>176</v>
      </c>
      <c r="D28" s="73">
        <v>20.48</v>
      </c>
      <c r="E28" s="71"/>
      <c r="F28" s="168"/>
    </row>
    <row r="29" spans="1:6" ht="30" customHeight="1">
      <c r="A29" s="71">
        <v>23</v>
      </c>
      <c r="B29" s="71" t="s">
        <v>405</v>
      </c>
      <c r="C29" s="71" t="s">
        <v>250</v>
      </c>
      <c r="D29" s="73">
        <v>0.326</v>
      </c>
      <c r="E29" s="71"/>
      <c r="F29" s="168"/>
    </row>
    <row r="30" spans="1:6" ht="32.25" customHeight="1">
      <c r="A30" s="71">
        <v>24</v>
      </c>
      <c r="B30" s="47" t="s">
        <v>406</v>
      </c>
      <c r="C30" s="71" t="s">
        <v>407</v>
      </c>
      <c r="D30" s="73">
        <v>26</v>
      </c>
      <c r="E30" s="71"/>
      <c r="F30" s="168"/>
    </row>
    <row r="31" spans="1:6" ht="32.25" customHeight="1">
      <c r="A31" s="71">
        <v>25</v>
      </c>
      <c r="B31" s="47" t="s">
        <v>408</v>
      </c>
      <c r="C31" s="71" t="s">
        <v>176</v>
      </c>
      <c r="D31" s="73">
        <v>32.6</v>
      </c>
      <c r="E31" s="71"/>
      <c r="F31" s="168"/>
    </row>
    <row r="32" spans="1:6" ht="32.25" customHeight="1">
      <c r="A32" s="71">
        <v>26</v>
      </c>
      <c r="B32" s="71" t="s">
        <v>409</v>
      </c>
      <c r="C32" s="71" t="s">
        <v>176</v>
      </c>
      <c r="D32" s="73">
        <v>0.024</v>
      </c>
      <c r="E32" s="71"/>
      <c r="F32" s="168"/>
    </row>
    <row r="33" spans="1:6" ht="29.25" customHeight="1">
      <c r="A33" s="71">
        <v>27</v>
      </c>
      <c r="B33" s="71" t="s">
        <v>410</v>
      </c>
      <c r="C33" s="71" t="s">
        <v>172</v>
      </c>
      <c r="D33" s="91">
        <v>0.585</v>
      </c>
      <c r="E33" s="71"/>
      <c r="F33" s="168"/>
    </row>
    <row r="34" spans="1:6" ht="31.5" customHeight="1">
      <c r="A34" s="71">
        <v>28</v>
      </c>
      <c r="B34" s="71" t="s">
        <v>411</v>
      </c>
      <c r="C34" s="71" t="s">
        <v>172</v>
      </c>
      <c r="D34" s="73">
        <v>0.156</v>
      </c>
      <c r="E34" s="71"/>
      <c r="F34" s="168"/>
    </row>
    <row r="35" spans="1:6" s="14" customFormat="1" ht="31.5" customHeight="1">
      <c r="A35" s="71">
        <v>29</v>
      </c>
      <c r="B35" s="71" t="s">
        <v>412</v>
      </c>
      <c r="C35" s="71" t="s">
        <v>398</v>
      </c>
      <c r="D35" s="51">
        <v>2.34</v>
      </c>
      <c r="E35" s="71"/>
      <c r="F35" s="168"/>
    </row>
    <row r="36" spans="1:6" s="14" customFormat="1" ht="31.5" customHeight="1">
      <c r="A36" s="71">
        <v>30</v>
      </c>
      <c r="B36" s="71" t="s">
        <v>413</v>
      </c>
      <c r="C36" s="71" t="s">
        <v>182</v>
      </c>
      <c r="D36" s="73">
        <v>1.5</v>
      </c>
      <c r="E36" s="71"/>
      <c r="F36" s="168"/>
    </row>
    <row r="37" spans="1:6" s="19" customFormat="1" ht="28.5" customHeight="1">
      <c r="A37" s="71">
        <v>31</v>
      </c>
      <c r="B37" s="169" t="s">
        <v>414</v>
      </c>
      <c r="C37" s="71" t="s">
        <v>144</v>
      </c>
      <c r="D37" s="51">
        <v>2.4</v>
      </c>
      <c r="E37" s="71"/>
      <c r="F37" s="168"/>
    </row>
    <row r="38" spans="1:6" ht="21.75" customHeight="1">
      <c r="A38" s="135"/>
      <c r="B38" s="135" t="s">
        <v>415</v>
      </c>
      <c r="C38" s="135"/>
      <c r="D38" s="76"/>
      <c r="E38" s="67"/>
      <c r="F38" s="42"/>
    </row>
    <row r="39" spans="1:6" ht="21.75" customHeight="1">
      <c r="A39" s="135"/>
      <c r="B39" s="84" t="s">
        <v>145</v>
      </c>
      <c r="C39" s="135"/>
      <c r="D39" s="76"/>
      <c r="E39" s="67"/>
      <c r="F39" s="42"/>
    </row>
    <row r="40" spans="1:6" ht="21.75" customHeight="1">
      <c r="A40" s="135"/>
      <c r="B40" s="84" t="s">
        <v>146</v>
      </c>
      <c r="C40" s="135" t="s">
        <v>0</v>
      </c>
      <c r="D40" s="76"/>
      <c r="E40" s="76"/>
      <c r="F40" s="42"/>
    </row>
    <row r="41" spans="1:6" ht="21.75" customHeight="1">
      <c r="A41" s="135"/>
      <c r="B41" s="84" t="s">
        <v>147</v>
      </c>
      <c r="C41" s="135" t="s">
        <v>0</v>
      </c>
      <c r="D41" s="76"/>
      <c r="E41" s="76"/>
      <c r="F41" s="42"/>
    </row>
    <row r="42" spans="1:6" ht="21.75" customHeight="1">
      <c r="A42" s="135"/>
      <c r="B42" s="84" t="s">
        <v>148</v>
      </c>
      <c r="C42" s="135" t="s">
        <v>0</v>
      </c>
      <c r="D42" s="76"/>
      <c r="E42" s="76"/>
      <c r="F42" s="42"/>
    </row>
    <row r="43" spans="1:6" s="50" customFormat="1" ht="30.75" customHeight="1">
      <c r="A43" s="67"/>
      <c r="B43" s="46" t="s">
        <v>337</v>
      </c>
      <c r="C43" s="46" t="s">
        <v>0</v>
      </c>
      <c r="D43" s="81" t="s">
        <v>338</v>
      </c>
      <c r="E43" s="46"/>
      <c r="F43" s="143"/>
    </row>
    <row r="44" spans="1:6" ht="21.75" customHeight="1">
      <c r="A44" s="135"/>
      <c r="B44" s="135" t="s">
        <v>149</v>
      </c>
      <c r="C44" s="46" t="s">
        <v>0</v>
      </c>
      <c r="D44" s="76"/>
      <c r="E44" s="76"/>
      <c r="F44" s="42"/>
    </row>
    <row r="45" spans="1:6" ht="21.75" customHeight="1">
      <c r="A45" s="135"/>
      <c r="B45" s="135" t="s">
        <v>339</v>
      </c>
      <c r="C45" s="135" t="s">
        <v>0</v>
      </c>
      <c r="D45" s="81" t="s">
        <v>338</v>
      </c>
      <c r="E45" s="76"/>
      <c r="F45" s="42"/>
    </row>
    <row r="46" spans="1:6" ht="21.75" customHeight="1">
      <c r="A46" s="135"/>
      <c r="B46" s="135" t="s">
        <v>12</v>
      </c>
      <c r="C46" s="135" t="s">
        <v>0</v>
      </c>
      <c r="D46" s="76"/>
      <c r="E46" s="76"/>
      <c r="F46" s="42"/>
    </row>
    <row r="47" spans="1:6" ht="21.75" customHeight="1">
      <c r="A47" s="135"/>
      <c r="B47" s="135" t="s">
        <v>340</v>
      </c>
      <c r="C47" s="135" t="s">
        <v>0</v>
      </c>
      <c r="D47" s="81" t="s">
        <v>338</v>
      </c>
      <c r="E47" s="76"/>
      <c r="F47" s="42"/>
    </row>
    <row r="48" spans="1:6" ht="21.75" customHeight="1">
      <c r="A48" s="135"/>
      <c r="B48" s="135" t="s">
        <v>41</v>
      </c>
      <c r="C48" s="135" t="s">
        <v>0</v>
      </c>
      <c r="D48" s="76"/>
      <c r="E48" s="67"/>
      <c r="F48" s="42"/>
    </row>
    <row r="49" spans="1:6" ht="21.75" customHeight="1">
      <c r="A49" s="137"/>
      <c r="B49" s="137"/>
      <c r="C49" s="137"/>
      <c r="D49" s="138"/>
      <c r="E49" s="139"/>
      <c r="F49" s="140"/>
    </row>
    <row r="50" spans="1:6" ht="13.5">
      <c r="A50" s="162"/>
      <c r="B50" s="137"/>
      <c r="C50" s="137"/>
      <c r="D50" s="137"/>
      <c r="E50" s="137"/>
      <c r="F50" s="137"/>
    </row>
    <row r="51" spans="1:6" ht="13.5">
      <c r="A51" s="179" t="s">
        <v>351</v>
      </c>
      <c r="B51" s="179"/>
      <c r="C51" s="179"/>
      <c r="D51" s="179"/>
      <c r="E51" s="179"/>
      <c r="F51" s="179"/>
    </row>
    <row r="52" spans="1:6" ht="13.5">
      <c r="A52" s="162"/>
      <c r="B52" s="162"/>
      <c r="C52" s="162"/>
      <c r="D52" s="162"/>
      <c r="E52" s="162"/>
      <c r="F52" s="162"/>
    </row>
    <row r="53" spans="1:6" ht="12.75">
      <c r="A53" s="145"/>
      <c r="B53" s="145"/>
      <c r="C53" s="145"/>
      <c r="D53" s="145"/>
      <c r="E53" s="145"/>
      <c r="F53" s="145"/>
    </row>
    <row r="54" spans="1:6" ht="12.75">
      <c r="A54" s="146"/>
      <c r="B54" s="146"/>
      <c r="C54" s="146"/>
      <c r="D54" s="146"/>
      <c r="E54" s="145"/>
      <c r="F54" s="146"/>
    </row>
    <row r="55" spans="1:6" ht="12.75">
      <c r="A55" s="146"/>
      <c r="B55" s="146"/>
      <c r="C55" s="146"/>
      <c r="D55" s="146"/>
      <c r="E55" s="145"/>
      <c r="F55" s="146"/>
    </row>
    <row r="56" spans="1:6" ht="12.75">
      <c r="A56" s="146"/>
      <c r="B56" s="146"/>
      <c r="C56" s="146"/>
      <c r="D56" s="146"/>
      <c r="E56" s="145"/>
      <c r="F56" s="146"/>
    </row>
    <row r="57" spans="1:6" ht="12.75">
      <c r="A57" s="146"/>
      <c r="B57" s="146"/>
      <c r="C57" s="146"/>
      <c r="D57" s="146"/>
      <c r="E57" s="145"/>
      <c r="F57" s="146"/>
    </row>
    <row r="58" spans="1:6" ht="12.75">
      <c r="A58" s="146"/>
      <c r="B58" s="146"/>
      <c r="C58" s="146"/>
      <c r="D58" s="146"/>
      <c r="E58" s="145"/>
      <c r="F58" s="146"/>
    </row>
    <row r="59" spans="1:6" ht="12.75">
      <c r="A59" s="146"/>
      <c r="B59" s="146"/>
      <c r="C59" s="146"/>
      <c r="D59" s="146"/>
      <c r="E59" s="145"/>
      <c r="F59" s="146"/>
    </row>
    <row r="60" spans="1:6" ht="12.75">
      <c r="A60" s="146"/>
      <c r="B60" s="146"/>
      <c r="C60" s="146"/>
      <c r="D60" s="146"/>
      <c r="E60" s="145"/>
      <c r="F60" s="146"/>
    </row>
    <row r="61" spans="1:6" ht="12.75">
      <c r="A61" s="146"/>
      <c r="B61" s="146"/>
      <c r="C61" s="146"/>
      <c r="D61" s="146"/>
      <c r="E61" s="145"/>
      <c r="F61" s="146"/>
    </row>
    <row r="62" spans="1:6" ht="12.75">
      <c r="A62" s="146"/>
      <c r="B62" s="146"/>
      <c r="C62" s="146"/>
      <c r="D62" s="146"/>
      <c r="E62" s="145"/>
      <c r="F62" s="146"/>
    </row>
    <row r="63" spans="1:6" ht="12.75">
      <c r="A63" s="146"/>
      <c r="B63" s="146"/>
      <c r="C63" s="146"/>
      <c r="D63" s="146"/>
      <c r="E63" s="145"/>
      <c r="F63" s="146"/>
    </row>
    <row r="64" spans="1:6" ht="12.75">
      <c r="A64" s="146"/>
      <c r="B64" s="146"/>
      <c r="C64" s="146"/>
      <c r="D64" s="146"/>
      <c r="E64" s="145"/>
      <c r="F64" s="146"/>
    </row>
    <row r="65" spans="1:6" ht="12.75">
      <c r="A65" s="146"/>
      <c r="B65" s="146"/>
      <c r="C65" s="146"/>
      <c r="D65" s="146"/>
      <c r="E65" s="145"/>
      <c r="F65" s="146"/>
    </row>
    <row r="66" spans="1:6" ht="12.75">
      <c r="A66" s="146"/>
      <c r="B66" s="146"/>
      <c r="C66" s="146"/>
      <c r="D66" s="146"/>
      <c r="E66" s="145"/>
      <c r="F66" s="146"/>
    </row>
    <row r="67" spans="1:6" ht="12.75">
      <c r="A67" s="146"/>
      <c r="B67" s="146"/>
      <c r="C67" s="146"/>
      <c r="D67" s="146"/>
      <c r="E67" s="145"/>
      <c r="F67" s="146"/>
    </row>
    <row r="68" spans="1:6" ht="12.75">
      <c r="A68" s="146"/>
      <c r="B68" s="146"/>
      <c r="C68" s="146"/>
      <c r="D68" s="146"/>
      <c r="E68" s="145"/>
      <c r="F68" s="146"/>
    </row>
    <row r="69" spans="1:6" ht="12.75">
      <c r="A69" s="146"/>
      <c r="B69" s="146"/>
      <c r="C69" s="146"/>
      <c r="D69" s="146"/>
      <c r="E69" s="145"/>
      <c r="F69" s="146"/>
    </row>
    <row r="70" spans="1:6" ht="12.75">
      <c r="A70" s="146"/>
      <c r="B70" s="146"/>
      <c r="C70" s="146"/>
      <c r="D70" s="146"/>
      <c r="E70" s="145"/>
      <c r="F70" s="146"/>
    </row>
    <row r="71" spans="1:6" ht="12.75">
      <c r="A71" s="146"/>
      <c r="B71" s="146"/>
      <c r="C71" s="146"/>
      <c r="D71" s="146"/>
      <c r="E71" s="145"/>
      <c r="F71" s="146"/>
    </row>
    <row r="72" spans="1:6" ht="12.75">
      <c r="A72" s="146"/>
      <c r="B72" s="146"/>
      <c r="C72" s="146"/>
      <c r="D72" s="146"/>
      <c r="E72" s="145"/>
      <c r="F72" s="146"/>
    </row>
    <row r="73" spans="1:6" ht="12.75">
      <c r="A73" s="146"/>
      <c r="B73" s="146"/>
      <c r="C73" s="146"/>
      <c r="D73" s="146"/>
      <c r="E73" s="145"/>
      <c r="F73" s="146"/>
    </row>
    <row r="74" spans="1:6" ht="12.75">
      <c r="A74" s="146"/>
      <c r="B74" s="146"/>
      <c r="C74" s="146"/>
      <c r="D74" s="146"/>
      <c r="E74" s="145"/>
      <c r="F74" s="146"/>
    </row>
    <row r="75" spans="1:6" ht="12.75">
      <c r="A75" s="146"/>
      <c r="B75" s="146"/>
      <c r="C75" s="146"/>
      <c r="D75" s="146"/>
      <c r="E75" s="145"/>
      <c r="F75" s="146"/>
    </row>
    <row r="76" spans="1:6" ht="12.75">
      <c r="A76" s="146"/>
      <c r="B76" s="146"/>
      <c r="C76" s="146"/>
      <c r="D76" s="146"/>
      <c r="E76" s="145"/>
      <c r="F76" s="146"/>
    </row>
    <row r="77" spans="1:6" ht="12.75">
      <c r="A77" s="146"/>
      <c r="B77" s="146"/>
      <c r="C77" s="146"/>
      <c r="D77" s="146"/>
      <c r="E77" s="145"/>
      <c r="F77" s="146"/>
    </row>
    <row r="78" spans="1:6" ht="12.75">
      <c r="A78" s="146"/>
      <c r="B78" s="146"/>
      <c r="C78" s="146"/>
      <c r="D78" s="146"/>
      <c r="E78" s="145"/>
      <c r="F78" s="146"/>
    </row>
    <row r="79" spans="1:6" ht="12.75">
      <c r="A79" s="146"/>
      <c r="B79" s="146"/>
      <c r="C79" s="146"/>
      <c r="D79" s="146"/>
      <c r="E79" s="145"/>
      <c r="F79" s="146"/>
    </row>
    <row r="80" spans="1:6" ht="12.75">
      <c r="A80" s="146"/>
      <c r="B80" s="146"/>
      <c r="C80" s="146"/>
      <c r="D80" s="146"/>
      <c r="E80" s="145"/>
      <c r="F80" s="146"/>
    </row>
    <row r="81" spans="1:6" ht="12.75">
      <c r="A81" s="146"/>
      <c r="B81" s="146"/>
      <c r="C81" s="146"/>
      <c r="D81" s="146"/>
      <c r="E81" s="145"/>
      <c r="F81" s="146"/>
    </row>
    <row r="82" spans="1:6" ht="12.75">
      <c r="A82" s="146"/>
      <c r="B82" s="146"/>
      <c r="C82" s="146"/>
      <c r="D82" s="146"/>
      <c r="E82" s="145"/>
      <c r="F82" s="146"/>
    </row>
    <row r="83" spans="1:6" ht="12.75">
      <c r="A83" s="146"/>
      <c r="B83" s="146"/>
      <c r="C83" s="146"/>
      <c r="D83" s="146"/>
      <c r="E83" s="145"/>
      <c r="F83" s="146"/>
    </row>
    <row r="84" spans="1:6" ht="12.75">
      <c r="A84" s="146"/>
      <c r="B84" s="146"/>
      <c r="C84" s="146"/>
      <c r="D84" s="146"/>
      <c r="E84" s="145"/>
      <c r="F84" s="146"/>
    </row>
    <row r="85" spans="1:6" ht="12.75">
      <c r="A85" s="146"/>
      <c r="B85" s="146"/>
      <c r="C85" s="146"/>
      <c r="D85" s="146"/>
      <c r="E85" s="145"/>
      <c r="F85" s="146"/>
    </row>
    <row r="86" spans="1:6" ht="12.75">
      <c r="A86" s="146"/>
      <c r="B86" s="146"/>
      <c r="C86" s="146"/>
      <c r="D86" s="146"/>
      <c r="E86" s="145"/>
      <c r="F86" s="146"/>
    </row>
    <row r="87" spans="1:6" ht="12.75">
      <c r="A87" s="146"/>
      <c r="B87" s="146"/>
      <c r="C87" s="146"/>
      <c r="D87" s="146"/>
      <c r="E87" s="145"/>
      <c r="F87" s="146"/>
    </row>
    <row r="88" spans="1:6" ht="12.75">
      <c r="A88" s="146"/>
      <c r="B88" s="146"/>
      <c r="C88" s="146"/>
      <c r="D88" s="146"/>
      <c r="E88" s="145"/>
      <c r="F88" s="146"/>
    </row>
    <row r="89" spans="1:6" ht="12.75">
      <c r="A89" s="146"/>
      <c r="B89" s="146"/>
      <c r="C89" s="146"/>
      <c r="D89" s="146"/>
      <c r="E89" s="145"/>
      <c r="F89" s="146"/>
    </row>
    <row r="90" spans="1:6" ht="12.75">
      <c r="A90" s="146"/>
      <c r="B90" s="146"/>
      <c r="C90" s="146"/>
      <c r="D90" s="146"/>
      <c r="E90" s="145"/>
      <c r="F90" s="146"/>
    </row>
    <row r="91" spans="1:6" ht="12.75">
      <c r="A91" s="146"/>
      <c r="B91" s="146"/>
      <c r="C91" s="146"/>
      <c r="D91" s="146"/>
      <c r="E91" s="145"/>
      <c r="F91" s="146"/>
    </row>
    <row r="92" spans="1:6" ht="12.75">
      <c r="A92" s="146"/>
      <c r="B92" s="146"/>
      <c r="C92" s="146"/>
      <c r="D92" s="146"/>
      <c r="E92" s="145"/>
      <c r="F92" s="146"/>
    </row>
    <row r="93" spans="1:6" ht="12.75">
      <c r="A93" s="146"/>
      <c r="B93" s="146"/>
      <c r="C93" s="146"/>
      <c r="D93" s="146"/>
      <c r="E93" s="145"/>
      <c r="F93" s="146"/>
    </row>
    <row r="94" spans="1:6" ht="12.75">
      <c r="A94" s="146"/>
      <c r="B94" s="146"/>
      <c r="C94" s="146"/>
      <c r="D94" s="146"/>
      <c r="E94" s="145"/>
      <c r="F94" s="146"/>
    </row>
    <row r="95" spans="1:6" ht="12.75">
      <c r="A95" s="146"/>
      <c r="B95" s="146"/>
      <c r="C95" s="146"/>
      <c r="D95" s="146"/>
      <c r="E95" s="145"/>
      <c r="F95" s="146"/>
    </row>
    <row r="96" spans="1:6" ht="12.75">
      <c r="A96" s="146"/>
      <c r="B96" s="146"/>
      <c r="C96" s="146"/>
      <c r="D96" s="146"/>
      <c r="E96" s="145"/>
      <c r="F96" s="146"/>
    </row>
    <row r="97" spans="1:6" ht="12.75">
      <c r="A97" s="146"/>
      <c r="B97" s="146"/>
      <c r="C97" s="146"/>
      <c r="D97" s="146"/>
      <c r="E97" s="145"/>
      <c r="F97" s="146"/>
    </row>
    <row r="98" spans="1:6" ht="12.75">
      <c r="A98" s="146"/>
      <c r="B98" s="146"/>
      <c r="C98" s="146"/>
      <c r="D98" s="146"/>
      <c r="E98" s="145"/>
      <c r="F98" s="146"/>
    </row>
    <row r="99" spans="1:6" ht="12.75">
      <c r="A99" s="146"/>
      <c r="B99" s="146"/>
      <c r="C99" s="146"/>
      <c r="D99" s="146"/>
      <c r="E99" s="145"/>
      <c r="F99" s="146"/>
    </row>
    <row r="100" spans="1:6" ht="12.75">
      <c r="A100" s="146"/>
      <c r="B100" s="146"/>
      <c r="C100" s="146"/>
      <c r="D100" s="146"/>
      <c r="E100" s="145"/>
      <c r="F100" s="146"/>
    </row>
    <row r="101" spans="1:6" ht="12.75">
      <c r="A101" s="146"/>
      <c r="B101" s="146"/>
      <c r="C101" s="146"/>
      <c r="D101" s="146"/>
      <c r="E101" s="145"/>
      <c r="F101" s="146"/>
    </row>
    <row r="102" spans="1:6" ht="12.75">
      <c r="A102" s="146"/>
      <c r="B102" s="146"/>
      <c r="C102" s="146"/>
      <c r="D102" s="146"/>
      <c r="E102" s="145"/>
      <c r="F102" s="146"/>
    </row>
    <row r="103" spans="1:6" ht="12.75">
      <c r="A103" s="146"/>
      <c r="B103" s="146"/>
      <c r="C103" s="146"/>
      <c r="D103" s="146"/>
      <c r="E103" s="145"/>
      <c r="F103" s="146"/>
    </row>
    <row r="104" spans="1:6" ht="12.75">
      <c r="A104" s="146"/>
      <c r="B104" s="146"/>
      <c r="C104" s="146"/>
      <c r="D104" s="146"/>
      <c r="E104" s="145"/>
      <c r="F104" s="146"/>
    </row>
    <row r="105" spans="1:6" ht="12.75">
      <c r="A105" s="146"/>
      <c r="B105" s="146"/>
      <c r="C105" s="146"/>
      <c r="D105" s="146"/>
      <c r="E105" s="145"/>
      <c r="F105" s="146"/>
    </row>
    <row r="106" spans="1:6" ht="12.75">
      <c r="A106" s="146"/>
      <c r="B106" s="146"/>
      <c r="C106" s="146"/>
      <c r="D106" s="146"/>
      <c r="E106" s="145"/>
      <c r="F106" s="146"/>
    </row>
    <row r="107" spans="1:6" ht="12.75">
      <c r="A107" s="146"/>
      <c r="B107" s="146"/>
      <c r="C107" s="146"/>
      <c r="D107" s="146"/>
      <c r="E107" s="145"/>
      <c r="F107" s="146"/>
    </row>
    <row r="108" spans="1:6" ht="12.75">
      <c r="A108" s="146"/>
      <c r="B108" s="146"/>
      <c r="C108" s="146"/>
      <c r="D108" s="146"/>
      <c r="E108" s="145"/>
      <c r="F108" s="146"/>
    </row>
    <row r="109" spans="1:6" ht="12.75">
      <c r="A109" s="146"/>
      <c r="B109" s="146"/>
      <c r="C109" s="146"/>
      <c r="D109" s="146"/>
      <c r="E109" s="145"/>
      <c r="F109" s="146"/>
    </row>
    <row r="110" spans="1:6" ht="12.75">
      <c r="A110" s="146"/>
      <c r="B110" s="146"/>
      <c r="C110" s="146"/>
      <c r="D110" s="146"/>
      <c r="E110" s="145"/>
      <c r="F110" s="146"/>
    </row>
    <row r="111" spans="1:6" ht="12.75">
      <c r="A111" s="146"/>
      <c r="B111" s="146"/>
      <c r="C111" s="146"/>
      <c r="D111" s="146"/>
      <c r="E111" s="145"/>
      <c r="F111" s="146"/>
    </row>
    <row r="112" spans="1:6" ht="12.75">
      <c r="A112" s="146"/>
      <c r="B112" s="146"/>
      <c r="C112" s="146"/>
      <c r="D112" s="146"/>
      <c r="E112" s="145"/>
      <c r="F112" s="146"/>
    </row>
    <row r="113" spans="1:6" ht="12.75">
      <c r="A113" s="146"/>
      <c r="B113" s="146"/>
      <c r="C113" s="146"/>
      <c r="D113" s="146"/>
      <c r="E113" s="145"/>
      <c r="F113" s="146"/>
    </row>
    <row r="114" spans="1:6" ht="12.75">
      <c r="A114" s="146"/>
      <c r="B114" s="146"/>
      <c r="C114" s="146"/>
      <c r="D114" s="146"/>
      <c r="E114" s="145"/>
      <c r="F114" s="146"/>
    </row>
    <row r="115" spans="1:6" ht="12.75">
      <c r="A115" s="146"/>
      <c r="B115" s="146"/>
      <c r="C115" s="146"/>
      <c r="D115" s="146"/>
      <c r="E115" s="145"/>
      <c r="F115" s="146"/>
    </row>
    <row r="116" spans="1:6" ht="12.75">
      <c r="A116" s="146"/>
      <c r="B116" s="146"/>
      <c r="C116" s="146"/>
      <c r="D116" s="146"/>
      <c r="E116" s="145"/>
      <c r="F116" s="146"/>
    </row>
    <row r="117" spans="1:6" ht="12.75">
      <c r="A117" s="146"/>
      <c r="B117" s="146"/>
      <c r="C117" s="146"/>
      <c r="D117" s="146"/>
      <c r="E117" s="145"/>
      <c r="F117" s="146"/>
    </row>
    <row r="118" spans="1:6" ht="12.75">
      <c r="A118" s="146"/>
      <c r="B118" s="146"/>
      <c r="C118" s="146"/>
      <c r="D118" s="146"/>
      <c r="E118" s="145"/>
      <c r="F118" s="146"/>
    </row>
    <row r="119" spans="1:6" ht="12.75">
      <c r="A119" s="146"/>
      <c r="B119" s="146"/>
      <c r="C119" s="146"/>
      <c r="D119" s="146"/>
      <c r="E119" s="145"/>
      <c r="F119" s="146"/>
    </row>
    <row r="120" spans="1:6" ht="12.75">
      <c r="A120" s="146"/>
      <c r="B120" s="146"/>
      <c r="C120" s="146"/>
      <c r="D120" s="146"/>
      <c r="E120" s="145"/>
      <c r="F120" s="146"/>
    </row>
    <row r="121" spans="1:6" ht="12.75">
      <c r="A121" s="146"/>
      <c r="B121" s="146"/>
      <c r="C121" s="146"/>
      <c r="D121" s="146"/>
      <c r="E121" s="145"/>
      <c r="F121" s="146"/>
    </row>
    <row r="122" spans="1:6" ht="12.75">
      <c r="A122" s="146"/>
      <c r="B122" s="146"/>
      <c r="C122" s="146"/>
      <c r="D122" s="146"/>
      <c r="E122" s="145"/>
      <c r="F122" s="146"/>
    </row>
    <row r="123" spans="1:6" ht="12.75">
      <c r="A123" s="146"/>
      <c r="B123" s="146"/>
      <c r="C123" s="146"/>
      <c r="D123" s="146"/>
      <c r="E123" s="145"/>
      <c r="F123" s="146"/>
    </row>
    <row r="124" spans="1:6" ht="12.75">
      <c r="A124" s="146"/>
      <c r="B124" s="146"/>
      <c r="C124" s="146"/>
      <c r="D124" s="146"/>
      <c r="E124" s="145"/>
      <c r="F124" s="146"/>
    </row>
    <row r="125" spans="1:6" ht="12.75">
      <c r="A125" s="146"/>
      <c r="B125" s="146"/>
      <c r="C125" s="146"/>
      <c r="D125" s="146"/>
      <c r="E125" s="145"/>
      <c r="F125" s="146"/>
    </row>
    <row r="126" spans="1:6" ht="12.75">
      <c r="A126" s="146"/>
      <c r="B126" s="146"/>
      <c r="C126" s="146"/>
      <c r="D126" s="146"/>
      <c r="E126" s="145"/>
      <c r="F126" s="146"/>
    </row>
    <row r="127" spans="1:6" ht="12.75">
      <c r="A127" s="146"/>
      <c r="B127" s="146"/>
      <c r="C127" s="146"/>
      <c r="D127" s="146"/>
      <c r="E127" s="145"/>
      <c r="F127" s="146"/>
    </row>
    <row r="128" spans="1:6" ht="12.75">
      <c r="A128" s="146"/>
      <c r="B128" s="146"/>
      <c r="C128" s="146"/>
      <c r="D128" s="146"/>
      <c r="E128" s="145"/>
      <c r="F128" s="146"/>
    </row>
    <row r="129" spans="1:6" ht="12.75">
      <c r="A129" s="146"/>
      <c r="B129" s="146"/>
      <c r="C129" s="146"/>
      <c r="D129" s="146"/>
      <c r="E129" s="145"/>
      <c r="F129" s="146"/>
    </row>
    <row r="130" spans="1:6" ht="12.75">
      <c r="A130" s="146"/>
      <c r="B130" s="146"/>
      <c r="C130" s="146"/>
      <c r="D130" s="146"/>
      <c r="E130" s="145"/>
      <c r="F130" s="146"/>
    </row>
    <row r="131" spans="1:6" ht="12.75">
      <c r="A131" s="146"/>
      <c r="B131" s="146"/>
      <c r="C131" s="146"/>
      <c r="D131" s="146"/>
      <c r="E131" s="145"/>
      <c r="F131" s="146"/>
    </row>
    <row r="132" spans="1:6" ht="12.75">
      <c r="A132" s="146"/>
      <c r="B132" s="146"/>
      <c r="C132" s="146"/>
      <c r="D132" s="146"/>
      <c r="E132" s="145"/>
      <c r="F132" s="146"/>
    </row>
    <row r="133" spans="1:6" ht="12.75">
      <c r="A133" s="146"/>
      <c r="B133" s="146"/>
      <c r="C133" s="146"/>
      <c r="D133" s="146"/>
      <c r="E133" s="145"/>
      <c r="F133" s="146"/>
    </row>
    <row r="134" spans="1:6" ht="12.75">
      <c r="A134" s="146"/>
      <c r="B134" s="146"/>
      <c r="C134" s="146"/>
      <c r="D134" s="146"/>
      <c r="E134" s="145"/>
      <c r="F134" s="146"/>
    </row>
    <row r="135" spans="1:6" ht="12.75">
      <c r="A135" s="146"/>
      <c r="B135" s="146"/>
      <c r="C135" s="146"/>
      <c r="D135" s="146"/>
      <c r="E135" s="145"/>
      <c r="F135" s="146"/>
    </row>
    <row r="136" spans="1:6" ht="12.75">
      <c r="A136" s="146"/>
      <c r="B136" s="146"/>
      <c r="C136" s="146"/>
      <c r="D136" s="146"/>
      <c r="E136" s="145"/>
      <c r="F136" s="146"/>
    </row>
    <row r="137" spans="1:6" ht="12.75">
      <c r="A137" s="146"/>
      <c r="B137" s="146"/>
      <c r="C137" s="146"/>
      <c r="D137" s="146"/>
      <c r="E137" s="145"/>
      <c r="F137" s="146"/>
    </row>
    <row r="138" spans="1:6" ht="12.75">
      <c r="A138" s="146"/>
      <c r="B138" s="146"/>
      <c r="C138" s="146"/>
      <c r="D138" s="146"/>
      <c r="E138" s="145"/>
      <c r="F138" s="146"/>
    </row>
    <row r="139" spans="1:6" ht="12.75">
      <c r="A139" s="146"/>
      <c r="B139" s="146"/>
      <c r="C139" s="146"/>
      <c r="D139" s="146"/>
      <c r="E139" s="145"/>
      <c r="F139" s="146"/>
    </row>
    <row r="140" spans="1:6" ht="12.75">
      <c r="A140" s="146"/>
      <c r="B140" s="146"/>
      <c r="C140" s="146"/>
      <c r="D140" s="146"/>
      <c r="E140" s="145"/>
      <c r="F140" s="146"/>
    </row>
    <row r="141" spans="1:6" ht="12.75">
      <c r="A141" s="146"/>
      <c r="B141" s="146"/>
      <c r="C141" s="146"/>
      <c r="D141" s="146"/>
      <c r="E141" s="145"/>
      <c r="F141" s="146"/>
    </row>
    <row r="142" spans="1:6" ht="12.75">
      <c r="A142" s="146"/>
      <c r="B142" s="146"/>
      <c r="C142" s="146"/>
      <c r="D142" s="146"/>
      <c r="E142" s="145"/>
      <c r="F142" s="146"/>
    </row>
    <row r="143" spans="1:6" ht="12.75">
      <c r="A143" s="146"/>
      <c r="B143" s="146"/>
      <c r="C143" s="146"/>
      <c r="D143" s="146"/>
      <c r="E143" s="145"/>
      <c r="F143" s="146"/>
    </row>
    <row r="144" spans="1:6" ht="12.75">
      <c r="A144" s="146"/>
      <c r="B144" s="146"/>
      <c r="C144" s="146"/>
      <c r="D144" s="146"/>
      <c r="E144" s="145"/>
      <c r="F144" s="146"/>
    </row>
    <row r="145" spans="1:6" ht="12.75">
      <c r="A145" s="146"/>
      <c r="B145" s="146"/>
      <c r="C145" s="146"/>
      <c r="D145" s="146"/>
      <c r="E145" s="145"/>
      <c r="F145" s="146"/>
    </row>
    <row r="146" spans="1:6" ht="12.75">
      <c r="A146" s="146"/>
      <c r="B146" s="146"/>
      <c r="C146" s="146"/>
      <c r="D146" s="146"/>
      <c r="E146" s="145"/>
      <c r="F146" s="146"/>
    </row>
    <row r="147" spans="1:6" ht="12.75">
      <c r="A147" s="146"/>
      <c r="B147" s="146"/>
      <c r="C147" s="146"/>
      <c r="D147" s="146"/>
      <c r="E147" s="145"/>
      <c r="F147" s="146"/>
    </row>
    <row r="148" spans="1:6" ht="12.75">
      <c r="A148" s="146"/>
      <c r="B148" s="146"/>
      <c r="C148" s="146"/>
      <c r="D148" s="146"/>
      <c r="E148" s="145"/>
      <c r="F148" s="146"/>
    </row>
    <row r="149" spans="1:6" ht="12.75">
      <c r="A149" s="146"/>
      <c r="B149" s="146"/>
      <c r="C149" s="146"/>
      <c r="D149" s="146"/>
      <c r="E149" s="145"/>
      <c r="F149" s="146"/>
    </row>
    <row r="150" spans="1:6" ht="12.75">
      <c r="A150" s="146"/>
      <c r="B150" s="146"/>
      <c r="C150" s="146"/>
      <c r="D150" s="146"/>
      <c r="E150" s="145"/>
      <c r="F150" s="146"/>
    </row>
    <row r="151" spans="1:6" ht="12.75">
      <c r="A151" s="146"/>
      <c r="B151" s="146"/>
      <c r="C151" s="146"/>
      <c r="D151" s="146"/>
      <c r="E151" s="145"/>
      <c r="F151" s="146"/>
    </row>
    <row r="152" spans="1:6" ht="12.75">
      <c r="A152" s="146"/>
      <c r="B152" s="146"/>
      <c r="C152" s="146"/>
      <c r="D152" s="146"/>
      <c r="E152" s="145"/>
      <c r="F152" s="146"/>
    </row>
    <row r="153" spans="1:6" ht="12.75">
      <c r="A153" s="146"/>
      <c r="B153" s="146"/>
      <c r="C153" s="146"/>
      <c r="D153" s="146"/>
      <c r="E153" s="145"/>
      <c r="F153" s="146"/>
    </row>
    <row r="154" spans="1:6" ht="12.75">
      <c r="A154" s="146"/>
      <c r="B154" s="146"/>
      <c r="C154" s="146"/>
      <c r="D154" s="146"/>
      <c r="E154" s="145"/>
      <c r="F154" s="146"/>
    </row>
    <row r="155" spans="1:6" ht="12.75">
      <c r="A155" s="146"/>
      <c r="B155" s="146"/>
      <c r="C155" s="146"/>
      <c r="D155" s="146"/>
      <c r="E155" s="145"/>
      <c r="F155" s="146"/>
    </row>
    <row r="156" spans="1:6" ht="12.75">
      <c r="A156" s="146"/>
      <c r="B156" s="146"/>
      <c r="C156" s="146"/>
      <c r="D156" s="146"/>
      <c r="E156" s="145"/>
      <c r="F156" s="146"/>
    </row>
    <row r="157" spans="1:6" ht="12.75">
      <c r="A157" s="146"/>
      <c r="B157" s="146"/>
      <c r="C157" s="146"/>
      <c r="D157" s="146"/>
      <c r="E157" s="145"/>
      <c r="F157" s="146"/>
    </row>
    <row r="158" spans="1:6" ht="12.75">
      <c r="A158" s="146"/>
      <c r="B158" s="146"/>
      <c r="C158" s="146"/>
      <c r="D158" s="146"/>
      <c r="E158" s="145"/>
      <c r="F158" s="146"/>
    </row>
    <row r="159" spans="1:6" ht="12.75">
      <c r="A159" s="146"/>
      <c r="B159" s="146"/>
      <c r="C159" s="146"/>
      <c r="D159" s="146"/>
      <c r="E159" s="145"/>
      <c r="F159" s="146"/>
    </row>
    <row r="160" spans="1:6" ht="12.75">
      <c r="A160" s="146"/>
      <c r="B160" s="146"/>
      <c r="C160" s="146"/>
      <c r="D160" s="146"/>
      <c r="E160" s="145"/>
      <c r="F160" s="146"/>
    </row>
    <row r="161" spans="1:6" ht="12.75">
      <c r="A161" s="146"/>
      <c r="B161" s="146"/>
      <c r="C161" s="146"/>
      <c r="D161" s="146"/>
      <c r="E161" s="145"/>
      <c r="F161" s="146"/>
    </row>
    <row r="162" spans="1:6" ht="12.75">
      <c r="A162" s="146"/>
      <c r="B162" s="146"/>
      <c r="C162" s="146"/>
      <c r="D162" s="146"/>
      <c r="E162" s="145"/>
      <c r="F162" s="146"/>
    </row>
    <row r="163" spans="1:6" ht="12.75">
      <c r="A163" s="146"/>
      <c r="B163" s="146"/>
      <c r="C163" s="146"/>
      <c r="D163" s="146"/>
      <c r="E163" s="145"/>
      <c r="F163" s="146"/>
    </row>
    <row r="164" spans="1:6" ht="12.75">
      <c r="A164" s="146"/>
      <c r="B164" s="146"/>
      <c r="C164" s="146"/>
      <c r="D164" s="146"/>
      <c r="E164" s="145"/>
      <c r="F164" s="146"/>
    </row>
    <row r="165" spans="1:6" ht="12.75">
      <c r="A165" s="146"/>
      <c r="B165" s="146"/>
      <c r="C165" s="146"/>
      <c r="D165" s="146"/>
      <c r="E165" s="145"/>
      <c r="F165" s="146"/>
    </row>
    <row r="166" spans="1:6" ht="12.75">
      <c r="A166" s="146"/>
      <c r="B166" s="146"/>
      <c r="C166" s="146"/>
      <c r="D166" s="146"/>
      <c r="E166" s="145"/>
      <c r="F166" s="146"/>
    </row>
    <row r="167" spans="1:6" ht="12.75">
      <c r="A167" s="146"/>
      <c r="B167" s="146"/>
      <c r="C167" s="146"/>
      <c r="D167" s="146"/>
      <c r="E167" s="145"/>
      <c r="F167" s="146"/>
    </row>
    <row r="168" spans="1:6" ht="12.75">
      <c r="A168" s="146"/>
      <c r="B168" s="146"/>
      <c r="C168" s="146"/>
      <c r="D168" s="146"/>
      <c r="E168" s="145"/>
      <c r="F168" s="146"/>
    </row>
    <row r="169" spans="1:6" ht="12.75">
      <c r="A169" s="146"/>
      <c r="B169" s="146"/>
      <c r="C169" s="146"/>
      <c r="D169" s="146"/>
      <c r="E169" s="145"/>
      <c r="F169" s="146"/>
    </row>
    <row r="170" spans="1:6" ht="12.75">
      <c r="A170" s="146"/>
      <c r="B170" s="146"/>
      <c r="C170" s="146"/>
      <c r="D170" s="146"/>
      <c r="E170" s="145"/>
      <c r="F170" s="146"/>
    </row>
    <row r="171" spans="1:6" ht="12.75">
      <c r="A171" s="146"/>
      <c r="B171" s="146"/>
      <c r="C171" s="146"/>
      <c r="D171" s="146"/>
      <c r="E171" s="145"/>
      <c r="F171" s="146"/>
    </row>
    <row r="172" spans="1:6" ht="12.75">
      <c r="A172" s="146"/>
      <c r="B172" s="146"/>
      <c r="C172" s="146"/>
      <c r="D172" s="146"/>
      <c r="E172" s="145"/>
      <c r="F172" s="146"/>
    </row>
    <row r="173" spans="1:6" ht="12.75">
      <c r="A173" s="146"/>
      <c r="B173" s="146"/>
      <c r="C173" s="146"/>
      <c r="D173" s="146"/>
      <c r="E173" s="145"/>
      <c r="F173" s="146"/>
    </row>
    <row r="174" spans="1:6" ht="12.75">
      <c r="A174" s="146"/>
      <c r="B174" s="146"/>
      <c r="C174" s="146"/>
      <c r="D174" s="146"/>
      <c r="E174" s="145"/>
      <c r="F174" s="146"/>
    </row>
    <row r="175" spans="1:6" ht="12.75">
      <c r="A175" s="146"/>
      <c r="B175" s="146"/>
      <c r="C175" s="146"/>
      <c r="D175" s="146"/>
      <c r="E175" s="145"/>
      <c r="F175" s="146"/>
    </row>
    <row r="176" spans="1:6" ht="12.75">
      <c r="A176" s="146"/>
      <c r="B176" s="146"/>
      <c r="C176" s="146"/>
      <c r="D176" s="146"/>
      <c r="E176" s="145"/>
      <c r="F176" s="146"/>
    </row>
    <row r="177" spans="1:6" ht="12.75">
      <c r="A177" s="146"/>
      <c r="B177" s="146"/>
      <c r="C177" s="146"/>
      <c r="D177" s="146"/>
      <c r="E177" s="145"/>
      <c r="F177" s="146"/>
    </row>
    <row r="178" spans="1:6" ht="12.75">
      <c r="A178" s="146"/>
      <c r="B178" s="146"/>
      <c r="C178" s="146"/>
      <c r="D178" s="146"/>
      <c r="E178" s="145"/>
      <c r="F178" s="146"/>
    </row>
    <row r="179" spans="1:6" ht="12.75">
      <c r="A179" s="146"/>
      <c r="B179" s="146"/>
      <c r="C179" s="146"/>
      <c r="D179" s="146"/>
      <c r="E179" s="145"/>
      <c r="F179" s="146"/>
    </row>
    <row r="180" spans="1:6" ht="12.75">
      <c r="A180" s="146"/>
      <c r="B180" s="146"/>
      <c r="C180" s="146"/>
      <c r="D180" s="146"/>
      <c r="E180" s="145"/>
      <c r="F180" s="146"/>
    </row>
    <row r="181" spans="1:6" ht="12.75">
      <c r="A181" s="146"/>
      <c r="B181" s="146"/>
      <c r="C181" s="146"/>
      <c r="D181" s="146"/>
      <c r="E181" s="145"/>
      <c r="F181" s="146"/>
    </row>
    <row r="182" spans="1:6" ht="12.75">
      <c r="A182" s="146"/>
      <c r="B182" s="146"/>
      <c r="C182" s="146"/>
      <c r="D182" s="146"/>
      <c r="E182" s="145"/>
      <c r="F182" s="146"/>
    </row>
    <row r="183" spans="1:6" ht="12.75">
      <c r="A183" s="146"/>
      <c r="B183" s="146"/>
      <c r="C183" s="146"/>
      <c r="D183" s="146"/>
      <c r="E183" s="145"/>
      <c r="F183" s="146"/>
    </row>
    <row r="184" spans="1:6" ht="12.75">
      <c r="A184" s="146"/>
      <c r="B184" s="146"/>
      <c r="C184" s="146"/>
      <c r="D184" s="146"/>
      <c r="E184" s="145"/>
      <c r="F184" s="146"/>
    </row>
    <row r="185" spans="1:6" ht="12.75">
      <c r="A185" s="146"/>
      <c r="B185" s="146"/>
      <c r="C185" s="146"/>
      <c r="D185" s="146"/>
      <c r="E185" s="145"/>
      <c r="F185" s="146"/>
    </row>
    <row r="186" spans="1:6" ht="12.75">
      <c r="A186" s="146"/>
      <c r="B186" s="146"/>
      <c r="C186" s="146"/>
      <c r="D186" s="146"/>
      <c r="E186" s="145"/>
      <c r="F186" s="146"/>
    </row>
    <row r="187" spans="1:6" ht="12.75">
      <c r="A187" s="146"/>
      <c r="B187" s="146"/>
      <c r="C187" s="146"/>
      <c r="D187" s="146"/>
      <c r="E187" s="145"/>
      <c r="F187" s="146"/>
    </row>
    <row r="188" spans="1:6" ht="12.75">
      <c r="A188" s="146"/>
      <c r="B188" s="146"/>
      <c r="C188" s="146"/>
      <c r="D188" s="146"/>
      <c r="E188" s="145"/>
      <c r="F188" s="146"/>
    </row>
    <row r="189" spans="1:6" ht="12.75">
      <c r="A189" s="146"/>
      <c r="B189" s="146"/>
      <c r="C189" s="146"/>
      <c r="D189" s="146"/>
      <c r="E189" s="145"/>
      <c r="F189" s="146"/>
    </row>
    <row r="190" spans="1:6" ht="12.75">
      <c r="A190" s="146"/>
      <c r="B190" s="146"/>
      <c r="C190" s="146"/>
      <c r="D190" s="146"/>
      <c r="E190" s="145"/>
      <c r="F190" s="146"/>
    </row>
    <row r="191" spans="1:6" ht="12.75">
      <c r="A191" s="146"/>
      <c r="B191" s="146"/>
      <c r="C191" s="146"/>
      <c r="D191" s="146"/>
      <c r="E191" s="145"/>
      <c r="F191" s="146"/>
    </row>
    <row r="192" spans="1:6" ht="12.75">
      <c r="A192" s="146"/>
      <c r="B192" s="146"/>
      <c r="C192" s="146"/>
      <c r="D192" s="146"/>
      <c r="E192" s="145"/>
      <c r="F192" s="146"/>
    </row>
    <row r="193" spans="1:6" ht="12.75">
      <c r="A193" s="146"/>
      <c r="B193" s="146"/>
      <c r="C193" s="146"/>
      <c r="D193" s="146"/>
      <c r="E193" s="145"/>
      <c r="F193" s="146"/>
    </row>
    <row r="194" spans="1:6" ht="12.75">
      <c r="A194" s="146"/>
      <c r="B194" s="146"/>
      <c r="C194" s="146"/>
      <c r="D194" s="146"/>
      <c r="E194" s="145"/>
      <c r="F194" s="146"/>
    </row>
    <row r="195" spans="1:6" ht="12.75">
      <c r="A195" s="146"/>
      <c r="B195" s="146"/>
      <c r="C195" s="146"/>
      <c r="D195" s="146"/>
      <c r="E195" s="145"/>
      <c r="F195" s="146"/>
    </row>
    <row r="196" spans="1:6" ht="12.75">
      <c r="A196" s="146"/>
      <c r="B196" s="146"/>
      <c r="C196" s="146"/>
      <c r="D196" s="146"/>
      <c r="E196" s="145"/>
      <c r="F196" s="146"/>
    </row>
    <row r="197" spans="1:6" ht="12.75">
      <c r="A197" s="146"/>
      <c r="B197" s="146"/>
      <c r="C197" s="146"/>
      <c r="D197" s="146"/>
      <c r="E197" s="145"/>
      <c r="F197" s="146"/>
    </row>
    <row r="198" spans="1:6" ht="12.75">
      <c r="A198" s="146"/>
      <c r="B198" s="146"/>
      <c r="C198" s="146"/>
      <c r="D198" s="146"/>
      <c r="E198" s="145"/>
      <c r="F198" s="146"/>
    </row>
    <row r="199" spans="1:6" ht="12.75">
      <c r="A199" s="146"/>
      <c r="B199" s="146"/>
      <c r="C199" s="146"/>
      <c r="D199" s="146"/>
      <c r="E199" s="145"/>
      <c r="F199" s="146"/>
    </row>
    <row r="200" spans="1:6" ht="12.75">
      <c r="A200" s="146"/>
      <c r="B200" s="146"/>
      <c r="C200" s="146"/>
      <c r="D200" s="146"/>
      <c r="E200" s="145"/>
      <c r="F200" s="146"/>
    </row>
    <row r="201" spans="1:6" ht="12.75">
      <c r="A201" s="146"/>
      <c r="B201" s="146"/>
      <c r="C201" s="146"/>
      <c r="D201" s="146"/>
      <c r="E201" s="145"/>
      <c r="F201" s="146"/>
    </row>
    <row r="202" spans="1:6" ht="12.75">
      <c r="A202" s="146"/>
      <c r="B202" s="146"/>
      <c r="C202" s="146"/>
      <c r="D202" s="146"/>
      <c r="E202" s="145"/>
      <c r="F202" s="146"/>
    </row>
    <row r="203" spans="1:6" ht="12.75">
      <c r="A203" s="146"/>
      <c r="B203" s="146"/>
      <c r="C203" s="146"/>
      <c r="D203" s="146"/>
      <c r="E203" s="145"/>
      <c r="F203" s="146"/>
    </row>
    <row r="204" spans="1:6" ht="12.75">
      <c r="A204" s="146"/>
      <c r="B204" s="146"/>
      <c r="C204" s="146"/>
      <c r="D204" s="146"/>
      <c r="E204" s="145"/>
      <c r="F204" s="146"/>
    </row>
    <row r="205" spans="1:6" ht="12.75">
      <c r="A205" s="146"/>
      <c r="B205" s="146"/>
      <c r="C205" s="146"/>
      <c r="D205" s="146"/>
      <c r="E205" s="145"/>
      <c r="F205" s="146"/>
    </row>
    <row r="206" spans="1:6" ht="12.75">
      <c r="A206" s="146"/>
      <c r="B206" s="146"/>
      <c r="C206" s="146"/>
      <c r="D206" s="146"/>
      <c r="E206" s="145"/>
      <c r="F206" s="146"/>
    </row>
    <row r="207" spans="1:6" ht="12.75">
      <c r="A207" s="146"/>
      <c r="B207" s="146"/>
      <c r="C207" s="146"/>
      <c r="D207" s="146"/>
      <c r="E207" s="145"/>
      <c r="F207" s="146"/>
    </row>
    <row r="208" spans="1:6" ht="12.75">
      <c r="A208" s="146"/>
      <c r="B208" s="146"/>
      <c r="C208" s="146"/>
      <c r="D208" s="146"/>
      <c r="E208" s="145"/>
      <c r="F208" s="146"/>
    </row>
    <row r="209" spans="1:6" ht="12.75">
      <c r="A209" s="146"/>
      <c r="B209" s="146"/>
      <c r="C209" s="146"/>
      <c r="D209" s="146"/>
      <c r="E209" s="145"/>
      <c r="F209" s="146"/>
    </row>
    <row r="210" spans="1:6" ht="12.75">
      <c r="A210" s="146"/>
      <c r="B210" s="146"/>
      <c r="C210" s="146"/>
      <c r="D210" s="146"/>
      <c r="E210" s="145"/>
      <c r="F210" s="146"/>
    </row>
    <row r="211" spans="1:6" ht="12.75">
      <c r="A211" s="146"/>
      <c r="B211" s="146"/>
      <c r="C211" s="146"/>
      <c r="D211" s="146"/>
      <c r="E211" s="145"/>
      <c r="F211" s="146"/>
    </row>
    <row r="212" spans="1:6" ht="12.75">
      <c r="A212" s="146"/>
      <c r="B212" s="146"/>
      <c r="C212" s="146"/>
      <c r="D212" s="146"/>
      <c r="E212" s="145"/>
      <c r="F212" s="146"/>
    </row>
    <row r="213" spans="1:6" ht="12.75">
      <c r="A213" s="146"/>
      <c r="B213" s="146"/>
      <c r="C213" s="146"/>
      <c r="D213" s="146"/>
      <c r="E213" s="145"/>
      <c r="F213" s="146"/>
    </row>
    <row r="214" spans="1:6" ht="12.75">
      <c r="A214" s="146"/>
      <c r="B214" s="146"/>
      <c r="C214" s="146"/>
      <c r="D214" s="146"/>
      <c r="E214" s="145"/>
      <c r="F214" s="146"/>
    </row>
    <row r="215" spans="1:6" ht="12.75">
      <c r="A215" s="146"/>
      <c r="B215" s="146"/>
      <c r="C215" s="146"/>
      <c r="D215" s="146"/>
      <c r="E215" s="145"/>
      <c r="F215" s="146"/>
    </row>
    <row r="216" spans="1:6" ht="12.75">
      <c r="A216" s="146"/>
      <c r="B216" s="146"/>
      <c r="C216" s="146"/>
      <c r="D216" s="146"/>
      <c r="E216" s="145"/>
      <c r="F216" s="146"/>
    </row>
    <row r="217" spans="1:6" ht="12.75">
      <c r="A217" s="146"/>
      <c r="B217" s="146"/>
      <c r="C217" s="146"/>
      <c r="D217" s="146"/>
      <c r="E217" s="145"/>
      <c r="F217" s="146"/>
    </row>
    <row r="218" spans="1:6" ht="12.75">
      <c r="A218" s="146"/>
      <c r="B218" s="146"/>
      <c r="C218" s="146"/>
      <c r="D218" s="146"/>
      <c r="E218" s="145"/>
      <c r="F218" s="146"/>
    </row>
    <row r="219" spans="1:6" ht="12.75">
      <c r="A219" s="146"/>
      <c r="B219" s="146"/>
      <c r="C219" s="146"/>
      <c r="D219" s="146"/>
      <c r="E219" s="145"/>
      <c r="F219" s="146"/>
    </row>
    <row r="220" spans="1:6" ht="12.75">
      <c r="A220" s="146"/>
      <c r="B220" s="146"/>
      <c r="C220" s="146"/>
      <c r="D220" s="146"/>
      <c r="E220" s="145"/>
      <c r="F220" s="146"/>
    </row>
    <row r="221" spans="1:6" ht="12.75">
      <c r="A221" s="146"/>
      <c r="B221" s="146"/>
      <c r="C221" s="146"/>
      <c r="D221" s="146"/>
      <c r="E221" s="145"/>
      <c r="F221" s="146"/>
    </row>
    <row r="222" spans="1:6" ht="12.75">
      <c r="A222" s="146"/>
      <c r="B222" s="146"/>
      <c r="C222" s="146"/>
      <c r="D222" s="146"/>
      <c r="E222" s="145"/>
      <c r="F222" s="146"/>
    </row>
    <row r="223" spans="1:6" ht="12.75">
      <c r="A223" s="146"/>
      <c r="B223" s="146"/>
      <c r="C223" s="146"/>
      <c r="D223" s="146"/>
      <c r="E223" s="145"/>
      <c r="F223" s="146"/>
    </row>
    <row r="224" spans="1:6" ht="12.75">
      <c r="A224" s="146"/>
      <c r="B224" s="146"/>
      <c r="C224" s="146"/>
      <c r="D224" s="146"/>
      <c r="E224" s="145"/>
      <c r="F224" s="146"/>
    </row>
    <row r="225" spans="1:6" ht="12.75">
      <c r="A225" s="146"/>
      <c r="B225" s="146"/>
      <c r="C225" s="146"/>
      <c r="D225" s="146"/>
      <c r="E225" s="145"/>
      <c r="F225" s="146"/>
    </row>
    <row r="226" spans="1:6" ht="12.75">
      <c r="A226" s="146"/>
      <c r="B226" s="146"/>
      <c r="C226" s="146"/>
      <c r="D226" s="146"/>
      <c r="E226" s="145"/>
      <c r="F226" s="146"/>
    </row>
    <row r="227" spans="1:6" ht="12.75">
      <c r="A227" s="146"/>
      <c r="B227" s="146"/>
      <c r="C227" s="146"/>
      <c r="D227" s="146"/>
      <c r="E227" s="145"/>
      <c r="F227" s="146"/>
    </row>
    <row r="228" spans="1:6" ht="12.75">
      <c r="A228" s="146"/>
      <c r="B228" s="146"/>
      <c r="C228" s="146"/>
      <c r="D228" s="146"/>
      <c r="E228" s="145"/>
      <c r="F228" s="146"/>
    </row>
    <row r="229" spans="1:6" ht="12.75">
      <c r="A229" s="146"/>
      <c r="B229" s="146"/>
      <c r="C229" s="146"/>
      <c r="D229" s="146"/>
      <c r="E229" s="145"/>
      <c r="F229" s="146"/>
    </row>
    <row r="230" spans="1:6" ht="12.75">
      <c r="A230" s="146"/>
      <c r="B230" s="146"/>
      <c r="C230" s="146"/>
      <c r="D230" s="146"/>
      <c r="E230" s="145"/>
      <c r="F230" s="146"/>
    </row>
    <row r="231" spans="1:6" ht="12.75">
      <c r="A231" s="146"/>
      <c r="B231" s="146"/>
      <c r="C231" s="146"/>
      <c r="D231" s="146"/>
      <c r="E231" s="145"/>
      <c r="F231" s="146"/>
    </row>
    <row r="232" spans="1:6" ht="12.75">
      <c r="A232" s="146"/>
      <c r="B232" s="146"/>
      <c r="C232" s="146"/>
      <c r="D232" s="146"/>
      <c r="E232" s="145"/>
      <c r="F232" s="146"/>
    </row>
    <row r="233" spans="1:6" ht="12.75">
      <c r="A233" s="146"/>
      <c r="B233" s="146"/>
      <c r="C233" s="146"/>
      <c r="D233" s="146"/>
      <c r="E233" s="145"/>
      <c r="F233" s="146"/>
    </row>
    <row r="234" spans="1:6" ht="12.75">
      <c r="A234" s="146"/>
      <c r="B234" s="146"/>
      <c r="C234" s="146"/>
      <c r="D234" s="146"/>
      <c r="E234" s="145"/>
      <c r="F234" s="146"/>
    </row>
    <row r="235" spans="1:6" ht="12.75">
      <c r="A235" s="146"/>
      <c r="B235" s="146"/>
      <c r="C235" s="146"/>
      <c r="D235" s="146"/>
      <c r="E235" s="145"/>
      <c r="F235" s="146"/>
    </row>
    <row r="236" spans="1:6" ht="12.75">
      <c r="A236" s="146"/>
      <c r="B236" s="146"/>
      <c r="C236" s="146"/>
      <c r="D236" s="146"/>
      <c r="E236" s="145"/>
      <c r="F236" s="146"/>
    </row>
    <row r="237" spans="1:6" ht="12.75">
      <c r="A237" s="146"/>
      <c r="B237" s="146"/>
      <c r="C237" s="146"/>
      <c r="D237" s="146"/>
      <c r="E237" s="145"/>
      <c r="F237" s="146"/>
    </row>
    <row r="238" spans="1:6" ht="12.75">
      <c r="A238" s="146"/>
      <c r="B238" s="146"/>
      <c r="C238" s="146"/>
      <c r="D238" s="146"/>
      <c r="E238" s="145"/>
      <c r="F238" s="146"/>
    </row>
    <row r="239" spans="1:6" ht="12.75">
      <c r="A239" s="146"/>
      <c r="B239" s="146"/>
      <c r="C239" s="146"/>
      <c r="D239" s="146"/>
      <c r="E239" s="145"/>
      <c r="F239" s="146"/>
    </row>
    <row r="240" spans="1:6" ht="12.75">
      <c r="A240" s="146"/>
      <c r="B240" s="146"/>
      <c r="C240" s="146"/>
      <c r="D240" s="146"/>
      <c r="E240" s="145"/>
      <c r="F240" s="146"/>
    </row>
    <row r="241" spans="1:6" ht="12.75">
      <c r="A241" s="146"/>
      <c r="B241" s="146"/>
      <c r="C241" s="146"/>
      <c r="D241" s="146"/>
      <c r="E241" s="145"/>
      <c r="F241" s="146"/>
    </row>
    <row r="242" spans="1:6" ht="12.75">
      <c r="A242" s="146"/>
      <c r="B242" s="146"/>
      <c r="C242" s="146"/>
      <c r="D242" s="146"/>
      <c r="E242" s="145"/>
      <c r="F242" s="146"/>
    </row>
    <row r="243" spans="1:6" ht="12.75">
      <c r="A243" s="146"/>
      <c r="B243" s="146"/>
      <c r="C243" s="146"/>
      <c r="D243" s="146"/>
      <c r="E243" s="145"/>
      <c r="F243" s="146"/>
    </row>
    <row r="244" spans="1:6" ht="12.75">
      <c r="A244" s="146"/>
      <c r="B244" s="146"/>
      <c r="C244" s="146"/>
      <c r="D244" s="146"/>
      <c r="E244" s="145"/>
      <c r="F244" s="146"/>
    </row>
    <row r="245" spans="1:6" ht="12.75">
      <c r="A245" s="146"/>
      <c r="B245" s="146"/>
      <c r="C245" s="146"/>
      <c r="D245" s="146"/>
      <c r="E245" s="145"/>
      <c r="F245" s="146"/>
    </row>
    <row r="246" spans="1:6" ht="12.75">
      <c r="A246" s="146"/>
      <c r="B246" s="146"/>
      <c r="C246" s="146"/>
      <c r="D246" s="146"/>
      <c r="E246" s="145"/>
      <c r="F246" s="146"/>
    </row>
    <row r="247" spans="1:6" ht="12.75">
      <c r="A247" s="146"/>
      <c r="B247" s="146"/>
      <c r="C247" s="146"/>
      <c r="D247" s="146"/>
      <c r="E247" s="145"/>
      <c r="F247" s="146"/>
    </row>
    <row r="248" spans="1:6" ht="12.75">
      <c r="A248" s="146"/>
      <c r="B248" s="146"/>
      <c r="C248" s="146"/>
      <c r="D248" s="146"/>
      <c r="E248" s="145"/>
      <c r="F248" s="146"/>
    </row>
    <row r="249" spans="1:6" ht="12.75">
      <c r="A249" s="146"/>
      <c r="B249" s="146"/>
      <c r="C249" s="146"/>
      <c r="D249" s="146"/>
      <c r="E249" s="145"/>
      <c r="F249" s="146"/>
    </row>
    <row r="250" spans="1:6" ht="12.75">
      <c r="A250" s="146"/>
      <c r="B250" s="146"/>
      <c r="C250" s="146"/>
      <c r="D250" s="146"/>
      <c r="E250" s="145"/>
      <c r="F250" s="146"/>
    </row>
    <row r="251" spans="1:6" ht="12.75">
      <c r="A251" s="146"/>
      <c r="B251" s="146"/>
      <c r="C251" s="146"/>
      <c r="D251" s="146"/>
      <c r="E251" s="145"/>
      <c r="F251" s="146"/>
    </row>
    <row r="252" spans="1:6" ht="12.75">
      <c r="A252" s="146"/>
      <c r="B252" s="146"/>
      <c r="C252" s="146"/>
      <c r="D252" s="146"/>
      <c r="E252" s="145"/>
      <c r="F252" s="146"/>
    </row>
    <row r="253" spans="1:6" ht="12.75">
      <c r="A253" s="146"/>
      <c r="B253" s="146"/>
      <c r="C253" s="146"/>
      <c r="D253" s="146"/>
      <c r="E253" s="145"/>
      <c r="F253" s="146"/>
    </row>
    <row r="254" spans="1:6" ht="12.75">
      <c r="A254" s="146"/>
      <c r="B254" s="146"/>
      <c r="C254" s="146"/>
      <c r="D254" s="146"/>
      <c r="E254" s="145"/>
      <c r="F254" s="146"/>
    </row>
    <row r="255" spans="1:6" ht="12.75">
      <c r="A255" s="146"/>
      <c r="B255" s="146"/>
      <c r="C255" s="146"/>
      <c r="D255" s="146"/>
      <c r="E255" s="145"/>
      <c r="F255" s="146"/>
    </row>
    <row r="256" spans="1:6" ht="12.75">
      <c r="A256" s="146"/>
      <c r="B256" s="146"/>
      <c r="C256" s="146"/>
      <c r="D256" s="146"/>
      <c r="E256" s="145"/>
      <c r="F256" s="146"/>
    </row>
    <row r="257" spans="1:6" ht="12.75">
      <c r="A257" s="146"/>
      <c r="B257" s="146"/>
      <c r="C257" s="146"/>
      <c r="D257" s="146"/>
      <c r="E257" s="145"/>
      <c r="F257" s="146"/>
    </row>
    <row r="258" spans="1:6" ht="12.75">
      <c r="A258" s="146"/>
      <c r="B258" s="146"/>
      <c r="C258" s="146"/>
      <c r="D258" s="146"/>
      <c r="E258" s="145"/>
      <c r="F258" s="146"/>
    </row>
    <row r="259" spans="1:6" ht="12.75">
      <c r="A259" s="146"/>
      <c r="B259" s="146"/>
      <c r="C259" s="146"/>
      <c r="D259" s="146"/>
      <c r="E259" s="145"/>
      <c r="F259" s="146"/>
    </row>
    <row r="260" spans="1:6" ht="12.75">
      <c r="A260" s="146"/>
      <c r="B260" s="146"/>
      <c r="C260" s="146"/>
      <c r="D260" s="146"/>
      <c r="E260" s="145"/>
      <c r="F260" s="146"/>
    </row>
    <row r="261" spans="1:6" ht="12.75">
      <c r="A261" s="146"/>
      <c r="B261" s="146"/>
      <c r="C261" s="146"/>
      <c r="D261" s="146"/>
      <c r="E261" s="145"/>
      <c r="F261" s="146"/>
    </row>
    <row r="262" spans="1:6" ht="12.75">
      <c r="A262" s="146"/>
      <c r="B262" s="146"/>
      <c r="C262" s="146"/>
      <c r="D262" s="146"/>
      <c r="E262" s="145"/>
      <c r="F262" s="146"/>
    </row>
    <row r="263" spans="1:6" ht="12.75">
      <c r="A263" s="146"/>
      <c r="B263" s="146"/>
      <c r="C263" s="146"/>
      <c r="D263" s="146"/>
      <c r="E263" s="145"/>
      <c r="F263" s="146"/>
    </row>
    <row r="264" spans="1:6" ht="12.75">
      <c r="A264" s="146"/>
      <c r="B264" s="146"/>
      <c r="C264" s="146"/>
      <c r="D264" s="146"/>
      <c r="E264" s="145"/>
      <c r="F264" s="146"/>
    </row>
    <row r="265" spans="1:6" ht="12.75">
      <c r="A265" s="146"/>
      <c r="B265" s="146"/>
      <c r="C265" s="146"/>
      <c r="D265" s="146"/>
      <c r="E265" s="145"/>
      <c r="F265" s="146"/>
    </row>
    <row r="266" spans="1:6" ht="12.75">
      <c r="A266" s="146"/>
      <c r="B266" s="146"/>
      <c r="C266" s="146"/>
      <c r="D266" s="146"/>
      <c r="E266" s="145"/>
      <c r="F266" s="146"/>
    </row>
    <row r="267" spans="1:6" ht="12.75">
      <c r="A267" s="146"/>
      <c r="B267" s="146"/>
      <c r="C267" s="146"/>
      <c r="D267" s="146"/>
      <c r="E267" s="145"/>
      <c r="F267" s="146"/>
    </row>
    <row r="268" spans="1:6" ht="12.75">
      <c r="A268" s="146"/>
      <c r="B268" s="146"/>
      <c r="C268" s="146"/>
      <c r="D268" s="146"/>
      <c r="E268" s="145"/>
      <c r="F268" s="146"/>
    </row>
    <row r="269" spans="1:6" ht="12.75">
      <c r="A269" s="146"/>
      <c r="B269" s="146"/>
      <c r="C269" s="146"/>
      <c r="D269" s="146"/>
      <c r="E269" s="145"/>
      <c r="F269" s="146"/>
    </row>
    <row r="270" spans="1:6" ht="12.75">
      <c r="A270" s="146"/>
      <c r="B270" s="146"/>
      <c r="C270" s="146"/>
      <c r="D270" s="146"/>
      <c r="E270" s="145"/>
      <c r="F270" s="146"/>
    </row>
    <row r="271" spans="1:6" ht="12.75">
      <c r="A271" s="146"/>
      <c r="B271" s="146"/>
      <c r="C271" s="146"/>
      <c r="D271" s="146"/>
      <c r="E271" s="145"/>
      <c r="F271" s="146"/>
    </row>
    <row r="272" spans="1:6" ht="12.75">
      <c r="A272" s="146"/>
      <c r="B272" s="146"/>
      <c r="C272" s="146"/>
      <c r="D272" s="146"/>
      <c r="E272" s="145"/>
      <c r="F272" s="146"/>
    </row>
    <row r="273" spans="1:6" ht="12.75">
      <c r="A273" s="146"/>
      <c r="B273" s="146"/>
      <c r="C273" s="146"/>
      <c r="D273" s="146"/>
      <c r="E273" s="145"/>
      <c r="F273" s="146"/>
    </row>
    <row r="274" spans="1:6" ht="12.75">
      <c r="A274" s="146"/>
      <c r="B274" s="146"/>
      <c r="C274" s="146"/>
      <c r="D274" s="146"/>
      <c r="E274" s="145"/>
      <c r="F274" s="146"/>
    </row>
    <row r="275" spans="1:6" ht="12.75">
      <c r="A275" s="146"/>
      <c r="B275" s="146"/>
      <c r="C275" s="146"/>
      <c r="D275" s="146"/>
      <c r="E275" s="145"/>
      <c r="F275" s="146"/>
    </row>
    <row r="276" spans="1:6" ht="12.75">
      <c r="A276" s="146"/>
      <c r="B276" s="146"/>
      <c r="C276" s="146"/>
      <c r="D276" s="146"/>
      <c r="E276" s="145"/>
      <c r="F276" s="146"/>
    </row>
  </sheetData>
  <sheetProtection/>
  <mergeCells count="5">
    <mergeCell ref="A51:F51"/>
    <mergeCell ref="A1:F1"/>
    <mergeCell ref="A2:F2"/>
    <mergeCell ref="A3:F3"/>
    <mergeCell ref="A4:F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4.375" style="0" customWidth="1"/>
    <col min="2" max="2" width="10.375" style="0" customWidth="1"/>
    <col min="3" max="3" width="33.875" style="0" customWidth="1"/>
    <col min="4" max="7" width="15.75390625" style="0" customWidth="1"/>
  </cols>
  <sheetData>
    <row r="1" spans="1:12" ht="24" customHeight="1">
      <c r="A1" s="189" t="s">
        <v>458</v>
      </c>
      <c r="B1" s="189"/>
      <c r="C1" s="189"/>
      <c r="D1" s="189"/>
      <c r="E1" s="189"/>
      <c r="F1" s="189"/>
      <c r="G1" s="189"/>
      <c r="H1" s="29"/>
      <c r="I1" s="29"/>
      <c r="J1" s="29"/>
      <c r="K1" s="29"/>
      <c r="L1" s="29"/>
    </row>
    <row r="2" spans="1:12" ht="22.5" customHeight="1">
      <c r="A2" s="190" t="s">
        <v>457</v>
      </c>
      <c r="B2" s="190"/>
      <c r="C2" s="190"/>
      <c r="D2" s="190"/>
      <c r="E2" s="190"/>
      <c r="F2" s="190"/>
      <c r="G2" s="190"/>
      <c r="H2" s="29"/>
      <c r="I2" s="29"/>
      <c r="J2" s="29"/>
      <c r="K2" s="29"/>
      <c r="L2" s="29"/>
    </row>
    <row r="3" spans="1:12" ht="32.25" customHeight="1">
      <c r="A3" s="189" t="s">
        <v>435</v>
      </c>
      <c r="B3" s="189"/>
      <c r="C3" s="189"/>
      <c r="D3" s="189"/>
      <c r="E3" s="189"/>
      <c r="F3" s="189"/>
      <c r="G3" s="189"/>
      <c r="H3" s="29"/>
      <c r="I3" s="29"/>
      <c r="J3" s="29"/>
      <c r="K3" s="29"/>
      <c r="L3" s="29"/>
    </row>
    <row r="4" spans="1:12" ht="21.75" customHeight="1">
      <c r="A4" s="191" t="s">
        <v>110</v>
      </c>
      <c r="B4" s="191"/>
      <c r="C4" s="191"/>
      <c r="D4" s="191"/>
      <c r="E4" s="191"/>
      <c r="F4" s="86"/>
      <c r="G4" s="164" t="s">
        <v>380</v>
      </c>
      <c r="H4" s="29"/>
      <c r="I4" s="29"/>
      <c r="J4" s="29"/>
      <c r="K4" s="29"/>
      <c r="L4" s="29"/>
    </row>
    <row r="5" spans="1:12" ht="35.25" customHeight="1">
      <c r="A5" s="191" t="s">
        <v>111</v>
      </c>
      <c r="B5" s="191"/>
      <c r="C5" s="191"/>
      <c r="D5" s="191"/>
      <c r="E5" s="191"/>
      <c r="F5" s="86"/>
      <c r="G5" s="164" t="s">
        <v>380</v>
      </c>
      <c r="H5" s="29"/>
      <c r="I5" s="29"/>
      <c r="J5" s="29"/>
      <c r="K5" s="29"/>
      <c r="L5" s="29"/>
    </row>
    <row r="6" spans="1:12" ht="33" customHeight="1">
      <c r="A6" s="193" t="s">
        <v>1</v>
      </c>
      <c r="B6" s="194" t="s">
        <v>68</v>
      </c>
      <c r="C6" s="193" t="s">
        <v>69</v>
      </c>
      <c r="D6" s="193" t="s">
        <v>378</v>
      </c>
      <c r="E6" s="193"/>
      <c r="F6" s="193"/>
      <c r="G6" s="195" t="s">
        <v>136</v>
      </c>
      <c r="H6" s="29"/>
      <c r="I6" s="29"/>
      <c r="J6" s="29"/>
      <c r="K6" s="29"/>
      <c r="L6" s="29"/>
    </row>
    <row r="7" spans="1:12" ht="90.75" customHeight="1">
      <c r="A7" s="193"/>
      <c r="B7" s="194"/>
      <c r="C7" s="193"/>
      <c r="D7" s="87" t="s">
        <v>4</v>
      </c>
      <c r="E7" s="87" t="s">
        <v>5</v>
      </c>
      <c r="F7" s="87" t="s">
        <v>14</v>
      </c>
      <c r="G7" s="195"/>
      <c r="H7" s="29"/>
      <c r="I7" s="29"/>
      <c r="J7" s="29"/>
      <c r="K7" s="29"/>
      <c r="L7" s="29"/>
    </row>
    <row r="8" spans="1:12" ht="42.75" customHeight="1">
      <c r="A8" s="163">
        <v>1</v>
      </c>
      <c r="B8" s="87" t="s">
        <v>431</v>
      </c>
      <c r="C8" s="87" t="s">
        <v>135</v>
      </c>
      <c r="D8" s="87"/>
      <c r="E8" s="87"/>
      <c r="F8" s="87"/>
      <c r="G8" s="87"/>
      <c r="H8" s="29"/>
      <c r="I8" s="29"/>
      <c r="J8" s="29"/>
      <c r="K8" s="29"/>
      <c r="L8" s="29"/>
    </row>
    <row r="9" spans="1:12" ht="41.25" customHeight="1">
      <c r="A9" s="163">
        <v>2</v>
      </c>
      <c r="B9" s="87" t="s">
        <v>432</v>
      </c>
      <c r="C9" s="87" t="s">
        <v>190</v>
      </c>
      <c r="D9" s="87"/>
      <c r="E9" s="87"/>
      <c r="F9" s="87"/>
      <c r="G9" s="87"/>
      <c r="H9" s="29"/>
      <c r="I9" s="29"/>
      <c r="J9" s="29"/>
      <c r="K9" s="29"/>
      <c r="L9" s="29"/>
    </row>
    <row r="10" spans="1:12" ht="42" customHeight="1">
      <c r="A10" s="163">
        <v>3</v>
      </c>
      <c r="B10" s="87" t="s">
        <v>433</v>
      </c>
      <c r="C10" s="87" t="s">
        <v>191</v>
      </c>
      <c r="D10" s="87"/>
      <c r="E10" s="87"/>
      <c r="F10" s="87"/>
      <c r="G10" s="87"/>
      <c r="H10" s="29"/>
      <c r="I10" s="29"/>
      <c r="J10" s="29"/>
      <c r="K10" s="29"/>
      <c r="L10" s="29"/>
    </row>
    <row r="11" spans="1:12" ht="42" customHeight="1">
      <c r="A11" s="163">
        <v>4</v>
      </c>
      <c r="B11" s="87" t="s">
        <v>434</v>
      </c>
      <c r="C11" s="87" t="s">
        <v>192</v>
      </c>
      <c r="D11" s="87"/>
      <c r="E11" s="87"/>
      <c r="F11" s="87"/>
      <c r="G11" s="87"/>
      <c r="H11" s="29"/>
      <c r="I11" s="29"/>
      <c r="J11" s="29"/>
      <c r="K11" s="29"/>
      <c r="L11" s="29"/>
    </row>
    <row r="12" spans="1:12" ht="41.25" customHeight="1">
      <c r="A12" s="87"/>
      <c r="B12" s="87"/>
      <c r="C12" s="87" t="s">
        <v>12</v>
      </c>
      <c r="D12" s="88"/>
      <c r="E12" s="88"/>
      <c r="F12" s="88"/>
      <c r="G12" s="88"/>
      <c r="H12" s="29"/>
      <c r="I12" s="29"/>
      <c r="J12" s="29"/>
      <c r="K12" s="29"/>
      <c r="L12" s="29"/>
    </row>
    <row r="13" spans="1:12" ht="16.5">
      <c r="A13" s="86"/>
      <c r="B13" s="86"/>
      <c r="C13" s="86"/>
      <c r="D13" s="86"/>
      <c r="E13" s="86"/>
      <c r="F13" s="86"/>
      <c r="G13" s="86"/>
      <c r="H13" s="29"/>
      <c r="I13" s="29"/>
      <c r="J13" s="29"/>
      <c r="K13" s="29"/>
      <c r="L13" s="29"/>
    </row>
    <row r="14" spans="1:12" ht="16.5">
      <c r="A14" s="60"/>
      <c r="B14" s="60"/>
      <c r="C14" s="192"/>
      <c r="D14" s="192"/>
      <c r="E14" s="192"/>
      <c r="F14" s="192"/>
      <c r="G14" s="192"/>
      <c r="H14" s="29"/>
      <c r="I14" s="29"/>
      <c r="J14" s="29"/>
      <c r="K14" s="29"/>
      <c r="L14" s="29"/>
    </row>
    <row r="15" spans="1:12" ht="16.5">
      <c r="A15" s="178" t="s">
        <v>379</v>
      </c>
      <c r="B15" s="178"/>
      <c r="C15" s="178"/>
      <c r="D15" s="178"/>
      <c r="E15" s="178"/>
      <c r="F15" s="178"/>
      <c r="G15" s="178"/>
      <c r="H15" s="178"/>
      <c r="I15" s="29"/>
      <c r="J15" s="29"/>
      <c r="K15" s="29"/>
      <c r="L15" s="29"/>
    </row>
    <row r="16" spans="1:7" ht="13.5">
      <c r="A16" s="56"/>
      <c r="B16" s="56"/>
      <c r="C16" s="56"/>
      <c r="D16" s="56"/>
      <c r="E16" s="56"/>
      <c r="F16" s="56"/>
      <c r="G16" s="56"/>
    </row>
    <row r="17" spans="1:7" ht="13.5">
      <c r="A17" s="56"/>
      <c r="B17" s="56"/>
      <c r="C17" s="56"/>
      <c r="D17" s="56"/>
      <c r="E17" s="56"/>
      <c r="F17" s="56"/>
      <c r="G17" s="56"/>
    </row>
  </sheetData>
  <sheetProtection/>
  <mergeCells count="12">
    <mergeCell ref="A15:H15"/>
    <mergeCell ref="A6:A7"/>
    <mergeCell ref="B6:B7"/>
    <mergeCell ref="C6:C7"/>
    <mergeCell ref="D6:F6"/>
    <mergeCell ref="G6:G7"/>
    <mergeCell ref="A1:G1"/>
    <mergeCell ref="A2:G2"/>
    <mergeCell ref="A3:G3"/>
    <mergeCell ref="A4:E4"/>
    <mergeCell ref="A5:E5"/>
    <mergeCell ref="C14:G1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89" r:id="rId1"/>
  <colBreaks count="1" manualBreakCount="1">
    <brk id="7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25390625" style="53" customWidth="1"/>
    <col min="2" max="2" width="46.75390625" style="0" customWidth="1"/>
    <col min="3" max="6" width="10.25390625" style="0" customWidth="1"/>
  </cols>
  <sheetData>
    <row r="1" spans="1:7" ht="15.75" customHeight="1">
      <c r="A1" s="196" t="s">
        <v>458</v>
      </c>
      <c r="B1" s="196"/>
      <c r="C1" s="196"/>
      <c r="D1" s="196"/>
      <c r="E1" s="196"/>
      <c r="F1" s="196"/>
      <c r="G1" s="82"/>
    </row>
    <row r="2" spans="1:7" ht="15.75">
      <c r="A2" s="197" t="s">
        <v>361</v>
      </c>
      <c r="B2" s="197"/>
      <c r="C2" s="197"/>
      <c r="D2" s="197"/>
      <c r="E2" s="197"/>
      <c r="F2" s="197"/>
      <c r="G2" s="82"/>
    </row>
    <row r="3" spans="1:7" ht="13.5">
      <c r="A3" s="198" t="s">
        <v>205</v>
      </c>
      <c r="B3" s="198"/>
      <c r="C3" s="198"/>
      <c r="D3" s="198"/>
      <c r="E3" s="198"/>
      <c r="F3" s="198"/>
      <c r="G3" s="82"/>
    </row>
    <row r="4" spans="1:7" ht="78.7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  <c r="G4" s="82"/>
    </row>
    <row r="5" spans="1:7" ht="16.5" customHeight="1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  <c r="G5" s="82"/>
    </row>
    <row r="6" spans="1:7" ht="16.5" customHeight="1">
      <c r="A6" s="148"/>
      <c r="B6" s="75" t="s">
        <v>206</v>
      </c>
      <c r="C6" s="93"/>
      <c r="D6" s="94"/>
      <c r="E6" s="94"/>
      <c r="F6" s="94"/>
      <c r="G6" s="82"/>
    </row>
    <row r="7" spans="1:7" ht="32.25" customHeight="1">
      <c r="A7" s="46">
        <v>1</v>
      </c>
      <c r="B7" s="71" t="s">
        <v>207</v>
      </c>
      <c r="C7" s="70" t="s">
        <v>178</v>
      </c>
      <c r="D7" s="71">
        <v>149</v>
      </c>
      <c r="E7" s="77"/>
      <c r="F7" s="67"/>
      <c r="G7" s="82"/>
    </row>
    <row r="8" spans="1:7" ht="13.5">
      <c r="A8" s="149">
        <v>2</v>
      </c>
      <c r="B8" s="78" t="s">
        <v>208</v>
      </c>
      <c r="C8" s="74" t="s">
        <v>76</v>
      </c>
      <c r="D8" s="77">
        <v>27</v>
      </c>
      <c r="E8" s="77"/>
      <c r="F8" s="67"/>
      <c r="G8" s="82"/>
    </row>
    <row r="9" spans="1:7" ht="29.25" customHeight="1">
      <c r="A9" s="46">
        <v>3</v>
      </c>
      <c r="B9" s="71" t="s">
        <v>183</v>
      </c>
      <c r="C9" s="70" t="s">
        <v>26</v>
      </c>
      <c r="D9" s="71">
        <v>81</v>
      </c>
      <c r="E9" s="71"/>
      <c r="F9" s="45"/>
      <c r="G9" s="82"/>
    </row>
    <row r="10" spans="1:7" ht="13.5">
      <c r="A10" s="46">
        <v>4</v>
      </c>
      <c r="B10" s="74" t="s">
        <v>91</v>
      </c>
      <c r="C10" s="71" t="s">
        <v>209</v>
      </c>
      <c r="D10" s="73">
        <v>1.5</v>
      </c>
      <c r="E10" s="73"/>
      <c r="F10" s="45"/>
      <c r="G10" s="82"/>
    </row>
    <row r="11" spans="1:7" ht="34.5" customHeight="1">
      <c r="A11" s="54" t="s">
        <v>19</v>
      </c>
      <c r="B11" s="54" t="s">
        <v>99</v>
      </c>
      <c r="C11" s="54" t="s">
        <v>26</v>
      </c>
      <c r="D11" s="20">
        <v>35</v>
      </c>
      <c r="E11" s="20"/>
      <c r="F11" s="67"/>
      <c r="G11" s="82"/>
    </row>
    <row r="12" spans="1:7" ht="16.5" customHeight="1">
      <c r="A12" s="149"/>
      <c r="B12" s="75" t="s">
        <v>210</v>
      </c>
      <c r="C12" s="75"/>
      <c r="D12" s="71"/>
      <c r="E12" s="71"/>
      <c r="F12" s="51"/>
      <c r="G12" s="82"/>
    </row>
    <row r="13" spans="1:7" ht="16.5" customHeight="1">
      <c r="A13" s="149"/>
      <c r="B13" s="75" t="s">
        <v>211</v>
      </c>
      <c r="C13" s="75"/>
      <c r="D13" s="71"/>
      <c r="E13" s="71"/>
      <c r="F13" s="71"/>
      <c r="G13" s="82"/>
    </row>
    <row r="14" spans="1:7" ht="33" customHeight="1">
      <c r="A14" s="46">
        <v>1</v>
      </c>
      <c r="B14" s="150" t="s">
        <v>363</v>
      </c>
      <c r="C14" s="71" t="s">
        <v>187</v>
      </c>
      <c r="D14" s="51">
        <v>1</v>
      </c>
      <c r="E14" s="51"/>
      <c r="F14" s="45"/>
      <c r="G14" s="82"/>
    </row>
    <row r="15" spans="1:7" ht="31.5" customHeight="1">
      <c r="A15" s="46">
        <v>2</v>
      </c>
      <c r="B15" s="78" t="s">
        <v>364</v>
      </c>
      <c r="C15" s="71" t="s">
        <v>187</v>
      </c>
      <c r="D15" s="51">
        <v>1</v>
      </c>
      <c r="E15" s="51"/>
      <c r="F15" s="45"/>
      <c r="G15" s="82"/>
    </row>
    <row r="16" spans="1:7" ht="30.75" customHeight="1">
      <c r="A16" s="46">
        <v>3</v>
      </c>
      <c r="B16" s="72" t="s">
        <v>365</v>
      </c>
      <c r="C16" s="71" t="s">
        <v>187</v>
      </c>
      <c r="D16" s="51">
        <v>1</v>
      </c>
      <c r="E16" s="51"/>
      <c r="F16" s="45"/>
      <c r="G16" s="82"/>
    </row>
    <row r="17" spans="1:7" ht="23.25" customHeight="1">
      <c r="A17" s="46">
        <v>4</v>
      </c>
      <c r="B17" s="72" t="s">
        <v>284</v>
      </c>
      <c r="C17" s="71" t="s">
        <v>187</v>
      </c>
      <c r="D17" s="51">
        <v>1</v>
      </c>
      <c r="E17" s="51"/>
      <c r="F17" s="45"/>
      <c r="G17" s="82"/>
    </row>
    <row r="18" spans="1:7" ht="23.25" customHeight="1">
      <c r="A18" s="46">
        <v>5</v>
      </c>
      <c r="B18" s="78" t="s">
        <v>212</v>
      </c>
      <c r="C18" s="71" t="s">
        <v>187</v>
      </c>
      <c r="D18" s="51">
        <v>2</v>
      </c>
      <c r="E18" s="51"/>
      <c r="F18" s="45"/>
      <c r="G18" s="82"/>
    </row>
    <row r="19" spans="1:7" ht="23.25" customHeight="1">
      <c r="A19" s="46">
        <v>6</v>
      </c>
      <c r="B19" s="78" t="s">
        <v>214</v>
      </c>
      <c r="C19" s="71" t="s">
        <v>187</v>
      </c>
      <c r="D19" s="51">
        <v>1</v>
      </c>
      <c r="E19" s="51"/>
      <c r="F19" s="45"/>
      <c r="G19" s="82"/>
    </row>
    <row r="20" spans="1:7" ht="23.25" customHeight="1">
      <c r="A20" s="46">
        <v>7</v>
      </c>
      <c r="B20" s="151" t="s">
        <v>282</v>
      </c>
      <c r="C20" s="95" t="s">
        <v>217</v>
      </c>
      <c r="D20" s="51">
        <v>2</v>
      </c>
      <c r="E20" s="51"/>
      <c r="F20" s="45"/>
      <c r="G20" s="82"/>
    </row>
    <row r="21" spans="1:7" ht="32.25" customHeight="1">
      <c r="A21" s="46">
        <v>8</v>
      </c>
      <c r="B21" s="152" t="s">
        <v>366</v>
      </c>
      <c r="C21" s="70" t="s">
        <v>178</v>
      </c>
      <c r="D21" s="46">
        <v>8</v>
      </c>
      <c r="E21" s="77"/>
      <c r="F21" s="67"/>
      <c r="G21" s="82"/>
    </row>
    <row r="22" spans="1:7" ht="31.5" customHeight="1">
      <c r="A22" s="46">
        <v>9</v>
      </c>
      <c r="B22" s="152" t="s">
        <v>285</v>
      </c>
      <c r="C22" s="70" t="s">
        <v>178</v>
      </c>
      <c r="D22" s="45">
        <v>31</v>
      </c>
      <c r="E22" s="77"/>
      <c r="F22" s="67"/>
      <c r="G22" s="82"/>
    </row>
    <row r="23" spans="1:7" ht="23.25" customHeight="1">
      <c r="A23" s="46">
        <v>10</v>
      </c>
      <c r="B23" s="78" t="s">
        <v>367</v>
      </c>
      <c r="C23" s="71" t="s">
        <v>26</v>
      </c>
      <c r="D23" s="51">
        <v>1</v>
      </c>
      <c r="E23" s="51"/>
      <c r="F23" s="45"/>
      <c r="G23" s="82"/>
    </row>
    <row r="24" spans="1:7" ht="49.5" customHeight="1">
      <c r="A24" s="46">
        <v>11</v>
      </c>
      <c r="B24" s="152" t="s">
        <v>283</v>
      </c>
      <c r="C24" s="71" t="s">
        <v>220</v>
      </c>
      <c r="D24" s="51">
        <f>13*23.9/1000</f>
        <v>0.3107</v>
      </c>
      <c r="E24" s="89"/>
      <c r="F24" s="43"/>
      <c r="G24" s="82"/>
    </row>
    <row r="25" spans="1:7" ht="42.75" customHeight="1">
      <c r="A25" s="46">
        <v>12</v>
      </c>
      <c r="B25" s="47" t="s">
        <v>215</v>
      </c>
      <c r="C25" s="71" t="s">
        <v>182</v>
      </c>
      <c r="D25" s="76">
        <v>1</v>
      </c>
      <c r="E25" s="76"/>
      <c r="F25" s="45"/>
      <c r="G25" s="82"/>
    </row>
    <row r="26" spans="1:7" ht="33.75" customHeight="1">
      <c r="A26" s="46">
        <v>13</v>
      </c>
      <c r="B26" s="71" t="s">
        <v>183</v>
      </c>
      <c r="C26" s="70" t="s">
        <v>26</v>
      </c>
      <c r="D26" s="71">
        <v>50</v>
      </c>
      <c r="E26" s="71"/>
      <c r="F26" s="45"/>
      <c r="G26" s="82"/>
    </row>
    <row r="27" spans="1:7" ht="22.5" customHeight="1">
      <c r="A27" s="70">
        <v>14</v>
      </c>
      <c r="B27" s="78" t="s">
        <v>286</v>
      </c>
      <c r="C27" s="71" t="s">
        <v>26</v>
      </c>
      <c r="D27" s="51">
        <v>1</v>
      </c>
      <c r="E27" s="73"/>
      <c r="F27" s="79"/>
      <c r="G27" s="82"/>
    </row>
    <row r="28" spans="1:7" ht="24" customHeight="1">
      <c r="A28" s="70">
        <v>15</v>
      </c>
      <c r="B28" s="78" t="s">
        <v>287</v>
      </c>
      <c r="C28" s="71" t="s">
        <v>26</v>
      </c>
      <c r="D28" s="51">
        <v>3</v>
      </c>
      <c r="E28" s="74"/>
      <c r="F28" s="79"/>
      <c r="G28" s="82"/>
    </row>
    <row r="29" spans="1:7" ht="23.25" customHeight="1">
      <c r="A29" s="135" t="s">
        <v>34</v>
      </c>
      <c r="B29" s="152" t="s">
        <v>216</v>
      </c>
      <c r="C29" s="54" t="s">
        <v>76</v>
      </c>
      <c r="D29" s="20">
        <v>1</v>
      </c>
      <c r="E29" s="55"/>
      <c r="F29" s="67"/>
      <c r="G29" s="82"/>
    </row>
    <row r="30" spans="1:7" ht="21" customHeight="1">
      <c r="A30" s="46">
        <v>17</v>
      </c>
      <c r="B30" s="152" t="s">
        <v>218</v>
      </c>
      <c r="C30" s="70" t="s">
        <v>26</v>
      </c>
      <c r="D30" s="51">
        <v>1</v>
      </c>
      <c r="E30" s="51"/>
      <c r="F30" s="45"/>
      <c r="G30" s="82"/>
    </row>
    <row r="31" spans="1:7" ht="29.25" customHeight="1">
      <c r="A31" s="135" t="s">
        <v>37</v>
      </c>
      <c r="B31" s="135" t="s">
        <v>219</v>
      </c>
      <c r="C31" s="135" t="s">
        <v>332</v>
      </c>
      <c r="D31" s="45">
        <v>0.164</v>
      </c>
      <c r="E31" s="76"/>
      <c r="F31" s="42"/>
      <c r="G31" s="82"/>
    </row>
    <row r="32" spans="1:7" ht="18.75" customHeight="1">
      <c r="A32" s="149"/>
      <c r="B32" s="74" t="s">
        <v>213</v>
      </c>
      <c r="C32" s="74"/>
      <c r="D32" s="73"/>
      <c r="E32" s="73"/>
      <c r="F32" s="43"/>
      <c r="G32" s="82"/>
    </row>
    <row r="33" spans="1:7" ht="18.75" customHeight="1">
      <c r="A33" s="149"/>
      <c r="B33" s="135" t="s">
        <v>362</v>
      </c>
      <c r="C33" s="135" t="s">
        <v>0</v>
      </c>
      <c r="D33" s="76"/>
      <c r="E33" s="67"/>
      <c r="F33" s="42"/>
      <c r="G33" s="82"/>
    </row>
    <row r="34" spans="1:7" ht="18.75" customHeight="1">
      <c r="A34" s="135"/>
      <c r="B34" s="84" t="s">
        <v>145</v>
      </c>
      <c r="C34" s="135"/>
      <c r="D34" s="76"/>
      <c r="E34" s="67"/>
      <c r="F34" s="42"/>
      <c r="G34" s="82"/>
    </row>
    <row r="35" spans="1:7" ht="18.75" customHeight="1">
      <c r="A35" s="135"/>
      <c r="B35" s="84" t="s">
        <v>146</v>
      </c>
      <c r="C35" s="135" t="s">
        <v>0</v>
      </c>
      <c r="D35" s="76"/>
      <c r="E35" s="76"/>
      <c r="F35" s="42"/>
      <c r="G35" s="82"/>
    </row>
    <row r="36" spans="1:7" ht="18.75" customHeight="1">
      <c r="A36" s="135"/>
      <c r="B36" s="84" t="s">
        <v>147</v>
      </c>
      <c r="C36" s="135" t="s">
        <v>0</v>
      </c>
      <c r="D36" s="76"/>
      <c r="E36" s="76"/>
      <c r="F36" s="42"/>
      <c r="G36" s="82"/>
    </row>
    <row r="37" spans="1:7" ht="18.75" customHeight="1">
      <c r="A37" s="135"/>
      <c r="B37" s="84" t="s">
        <v>148</v>
      </c>
      <c r="C37" s="135" t="s">
        <v>0</v>
      </c>
      <c r="D37" s="76"/>
      <c r="E37" s="76"/>
      <c r="F37" s="42"/>
      <c r="G37" s="82"/>
    </row>
    <row r="38" spans="1:7" ht="30.75" customHeight="1">
      <c r="A38" s="67"/>
      <c r="B38" s="46" t="s">
        <v>337</v>
      </c>
      <c r="C38" s="46" t="s">
        <v>0</v>
      </c>
      <c r="D38" s="81" t="s">
        <v>338</v>
      </c>
      <c r="E38" s="46"/>
      <c r="F38" s="143"/>
      <c r="G38" s="82"/>
    </row>
    <row r="39" spans="1:7" ht="18" customHeight="1">
      <c r="A39" s="135"/>
      <c r="B39" s="135" t="s">
        <v>149</v>
      </c>
      <c r="C39" s="46" t="s">
        <v>0</v>
      </c>
      <c r="D39" s="76"/>
      <c r="E39" s="76"/>
      <c r="F39" s="42"/>
      <c r="G39" s="82"/>
    </row>
    <row r="40" spans="1:7" ht="18" customHeight="1">
      <c r="A40" s="135"/>
      <c r="B40" s="135" t="s">
        <v>339</v>
      </c>
      <c r="C40" s="135" t="s">
        <v>0</v>
      </c>
      <c r="D40" s="81" t="s">
        <v>338</v>
      </c>
      <c r="E40" s="76"/>
      <c r="F40" s="42"/>
      <c r="G40" s="82"/>
    </row>
    <row r="41" spans="1:7" ht="18" customHeight="1">
      <c r="A41" s="135"/>
      <c r="B41" s="135" t="s">
        <v>12</v>
      </c>
      <c r="C41" s="135" t="s">
        <v>0</v>
      </c>
      <c r="D41" s="76"/>
      <c r="E41" s="76"/>
      <c r="F41" s="42"/>
      <c r="G41" s="82"/>
    </row>
    <row r="42" spans="1:7" ht="18" customHeight="1">
      <c r="A42" s="135"/>
      <c r="B42" s="135" t="s">
        <v>340</v>
      </c>
      <c r="C42" s="135" t="s">
        <v>0</v>
      </c>
      <c r="D42" s="81" t="s">
        <v>338</v>
      </c>
      <c r="E42" s="76"/>
      <c r="F42" s="42"/>
      <c r="G42" s="82"/>
    </row>
    <row r="43" spans="1:7" ht="18" customHeight="1">
      <c r="A43" s="135"/>
      <c r="B43" s="135" t="s">
        <v>41</v>
      </c>
      <c r="C43" s="135" t="s">
        <v>0</v>
      </c>
      <c r="D43" s="76"/>
      <c r="E43" s="67"/>
      <c r="F43" s="42"/>
      <c r="G43" s="82"/>
    </row>
    <row r="44" spans="1:7" ht="12.75">
      <c r="A44" s="66"/>
      <c r="B44" s="82"/>
      <c r="C44" s="82"/>
      <c r="D44" s="82"/>
      <c r="E44" s="82"/>
      <c r="F44" s="82"/>
      <c r="G44" s="82"/>
    </row>
    <row r="45" spans="1:7" ht="13.5">
      <c r="A45" s="66"/>
      <c r="B45" s="178"/>
      <c r="C45" s="178"/>
      <c r="D45" s="178"/>
      <c r="E45" s="178"/>
      <c r="F45" s="178"/>
      <c r="G45" s="178"/>
    </row>
    <row r="46" spans="1:7" ht="13.5">
      <c r="A46" s="83" t="s">
        <v>351</v>
      </c>
      <c r="B46" s="134"/>
      <c r="C46" s="134"/>
      <c r="D46" s="134"/>
      <c r="E46" s="134"/>
      <c r="F46" s="134"/>
      <c r="G46" s="134"/>
    </row>
    <row r="47" spans="2:7" ht="13.5">
      <c r="B47" s="56"/>
      <c r="C47" s="56"/>
      <c r="D47" s="56"/>
      <c r="E47" s="56"/>
      <c r="F47" s="56"/>
      <c r="G47" s="56"/>
    </row>
  </sheetData>
  <sheetProtection/>
  <mergeCells count="4">
    <mergeCell ref="B45:G45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125" style="0" customWidth="1"/>
    <col min="2" max="2" width="55.00390625" style="0" customWidth="1"/>
    <col min="3" max="6" width="12.375" style="0" customWidth="1"/>
  </cols>
  <sheetData>
    <row r="1" spans="1:6" ht="15.75">
      <c r="A1" s="182" t="s">
        <v>458</v>
      </c>
      <c r="B1" s="182"/>
      <c r="C1" s="182"/>
      <c r="D1" s="182"/>
      <c r="E1" s="182"/>
      <c r="F1" s="182"/>
    </row>
    <row r="2" spans="1:6" ht="20.25" customHeight="1">
      <c r="A2" s="183" t="s">
        <v>356</v>
      </c>
      <c r="B2" s="183"/>
      <c r="C2" s="183"/>
      <c r="D2" s="183"/>
      <c r="E2" s="183"/>
      <c r="F2" s="183"/>
    </row>
    <row r="3" spans="1:6" ht="20.25" customHeight="1">
      <c r="A3" s="184" t="s">
        <v>186</v>
      </c>
      <c r="B3" s="184"/>
      <c r="C3" s="184"/>
      <c r="D3" s="184"/>
      <c r="E3" s="184"/>
      <c r="F3" s="184"/>
    </row>
    <row r="4" spans="1:6" ht="94.5" customHeight="1">
      <c r="A4" s="135" t="s">
        <v>1</v>
      </c>
      <c r="B4" s="135" t="s">
        <v>25</v>
      </c>
      <c r="C4" s="133" t="s">
        <v>13</v>
      </c>
      <c r="D4" s="133" t="s">
        <v>326</v>
      </c>
      <c r="E4" s="133" t="s">
        <v>327</v>
      </c>
      <c r="F4" s="133" t="s">
        <v>328</v>
      </c>
    </row>
    <row r="5" spans="1:6" ht="15.75" customHeight="1">
      <c r="A5" s="135" t="s">
        <v>15</v>
      </c>
      <c r="B5" s="135" t="s">
        <v>16</v>
      </c>
      <c r="C5" s="135" t="s">
        <v>17</v>
      </c>
      <c r="D5" s="135" t="s">
        <v>18</v>
      </c>
      <c r="E5" s="135" t="s">
        <v>19</v>
      </c>
      <c r="F5" s="46">
        <v>6</v>
      </c>
    </row>
    <row r="6" spans="1:7" s="14" customFormat="1" ht="30.75" customHeight="1">
      <c r="A6" s="97">
        <v>1</v>
      </c>
      <c r="B6" s="135" t="s">
        <v>288</v>
      </c>
      <c r="C6" s="135" t="s">
        <v>58</v>
      </c>
      <c r="D6" s="42">
        <v>210</v>
      </c>
      <c r="E6" s="135"/>
      <c r="F6" s="100"/>
      <c r="G6" s="57"/>
    </row>
    <row r="7" spans="1:7" ht="29.25" customHeight="1">
      <c r="A7" s="97">
        <v>2</v>
      </c>
      <c r="B7" s="135" t="s">
        <v>43</v>
      </c>
      <c r="C7" s="135" t="s">
        <v>26</v>
      </c>
      <c r="D7" s="42">
        <v>40</v>
      </c>
      <c r="E7" s="135"/>
      <c r="F7" s="100"/>
      <c r="G7" s="56"/>
    </row>
    <row r="8" spans="1:7" ht="32.25" customHeight="1">
      <c r="A8" s="46">
        <v>3</v>
      </c>
      <c r="B8" s="46" t="s">
        <v>357</v>
      </c>
      <c r="C8" s="46" t="s">
        <v>76</v>
      </c>
      <c r="D8" s="67">
        <v>2</v>
      </c>
      <c r="E8" s="46"/>
      <c r="F8" s="67"/>
      <c r="G8" s="56"/>
    </row>
    <row r="9" spans="1:7" ht="35.25" customHeight="1">
      <c r="A9" s="46">
        <v>4</v>
      </c>
      <c r="B9" s="46" t="s">
        <v>358</v>
      </c>
      <c r="C9" s="46" t="s">
        <v>76</v>
      </c>
      <c r="D9" s="67">
        <v>4</v>
      </c>
      <c r="E9" s="46"/>
      <c r="F9" s="67"/>
      <c r="G9" s="56"/>
    </row>
    <row r="10" spans="1:7" ht="37.5" customHeight="1">
      <c r="A10" s="46">
        <v>5</v>
      </c>
      <c r="B10" s="46" t="s">
        <v>188</v>
      </c>
      <c r="C10" s="46" t="s">
        <v>189</v>
      </c>
      <c r="D10" s="45">
        <v>2.66</v>
      </c>
      <c r="E10" s="46"/>
      <c r="F10" s="67"/>
      <c r="G10" s="56"/>
    </row>
    <row r="11" spans="1:7" s="14" customFormat="1" ht="27" customHeight="1">
      <c r="A11" s="46">
        <v>6</v>
      </c>
      <c r="B11" s="46" t="s">
        <v>221</v>
      </c>
      <c r="C11" s="46" t="s">
        <v>26</v>
      </c>
      <c r="D11" s="76">
        <v>20</v>
      </c>
      <c r="E11" s="46"/>
      <c r="F11" s="67"/>
      <c r="G11" s="57"/>
    </row>
    <row r="12" spans="1:7" ht="27" customHeight="1">
      <c r="A12" s="46">
        <v>7</v>
      </c>
      <c r="B12" s="46" t="s">
        <v>230</v>
      </c>
      <c r="C12" s="46" t="s">
        <v>26</v>
      </c>
      <c r="D12" s="76">
        <v>1</v>
      </c>
      <c r="E12" s="46"/>
      <c r="F12" s="67"/>
      <c r="G12" s="56"/>
    </row>
    <row r="13" spans="1:7" ht="27" customHeight="1">
      <c r="A13" s="46">
        <v>8</v>
      </c>
      <c r="B13" s="46" t="s">
        <v>222</v>
      </c>
      <c r="C13" s="46" t="s">
        <v>26</v>
      </c>
      <c r="D13" s="76">
        <v>27</v>
      </c>
      <c r="E13" s="46"/>
      <c r="F13" s="67"/>
      <c r="G13" s="56"/>
    </row>
    <row r="14" spans="1:7" s="14" customFormat="1" ht="36" customHeight="1">
      <c r="A14" s="46">
        <v>9</v>
      </c>
      <c r="B14" s="46" t="s">
        <v>236</v>
      </c>
      <c r="C14" s="46" t="s">
        <v>26</v>
      </c>
      <c r="D14" s="76">
        <v>32</v>
      </c>
      <c r="E14" s="46"/>
      <c r="F14" s="67"/>
      <c r="G14" s="57"/>
    </row>
    <row r="15" spans="1:11" ht="27">
      <c r="A15" s="46">
        <v>10</v>
      </c>
      <c r="B15" s="46" t="s">
        <v>223</v>
      </c>
      <c r="C15" s="46" t="s">
        <v>187</v>
      </c>
      <c r="D15" s="45">
        <v>75</v>
      </c>
      <c r="E15" s="46"/>
      <c r="F15" s="67"/>
      <c r="G15" s="56"/>
      <c r="K15" s="96"/>
    </row>
    <row r="16" spans="1:7" s="14" customFormat="1" ht="28.5" customHeight="1">
      <c r="A16" s="135" t="s">
        <v>71</v>
      </c>
      <c r="B16" s="135" t="s">
        <v>169</v>
      </c>
      <c r="C16" s="135" t="s">
        <v>26</v>
      </c>
      <c r="D16" s="42">
        <v>11</v>
      </c>
      <c r="E16" s="42"/>
      <c r="F16" s="67"/>
      <c r="G16" s="57"/>
    </row>
    <row r="17" spans="1:7" ht="37.5" customHeight="1">
      <c r="A17" s="101">
        <v>12</v>
      </c>
      <c r="B17" s="101" t="s">
        <v>228</v>
      </c>
      <c r="C17" s="101" t="s">
        <v>224</v>
      </c>
      <c r="D17" s="99">
        <v>12</v>
      </c>
      <c r="E17" s="102"/>
      <c r="F17" s="99"/>
      <c r="G17" s="56"/>
    </row>
    <row r="18" spans="1:7" ht="33" customHeight="1">
      <c r="A18" s="101">
        <v>13</v>
      </c>
      <c r="B18" s="103" t="s">
        <v>225</v>
      </c>
      <c r="C18" s="104" t="s">
        <v>229</v>
      </c>
      <c r="D18" s="105">
        <v>4</v>
      </c>
      <c r="E18" s="102"/>
      <c r="F18" s="99"/>
      <c r="G18" s="56"/>
    </row>
    <row r="19" spans="1:7" ht="27.75" customHeight="1">
      <c r="A19" s="101">
        <v>14</v>
      </c>
      <c r="B19" s="101" t="s">
        <v>226</v>
      </c>
      <c r="C19" s="101" t="s">
        <v>227</v>
      </c>
      <c r="D19" s="147">
        <f>D17*2.37</f>
        <v>28.44</v>
      </c>
      <c r="E19" s="102"/>
      <c r="F19" s="99"/>
      <c r="G19" s="56"/>
    </row>
    <row r="20" spans="1:7" ht="18.75" customHeight="1">
      <c r="A20" s="135"/>
      <c r="B20" s="135" t="s">
        <v>353</v>
      </c>
      <c r="C20" s="135"/>
      <c r="D20" s="76"/>
      <c r="E20" s="67"/>
      <c r="F20" s="42"/>
      <c r="G20" s="57"/>
    </row>
    <row r="21" spans="1:7" ht="18.75" customHeight="1">
      <c r="A21" s="135"/>
      <c r="B21" s="84" t="s">
        <v>145</v>
      </c>
      <c r="C21" s="135"/>
      <c r="D21" s="76"/>
      <c r="E21" s="67"/>
      <c r="F21" s="42"/>
      <c r="G21" s="57"/>
    </row>
    <row r="22" spans="1:7" ht="18.75" customHeight="1">
      <c r="A22" s="135"/>
      <c r="B22" s="84" t="s">
        <v>146</v>
      </c>
      <c r="C22" s="135" t="s">
        <v>0</v>
      </c>
      <c r="D22" s="76"/>
      <c r="E22" s="76"/>
      <c r="F22" s="42"/>
      <c r="G22" s="57"/>
    </row>
    <row r="23" spans="1:7" ht="18.75" customHeight="1">
      <c r="A23" s="135"/>
      <c r="B23" s="84" t="s">
        <v>147</v>
      </c>
      <c r="C23" s="135" t="s">
        <v>0</v>
      </c>
      <c r="D23" s="76"/>
      <c r="E23" s="76"/>
      <c r="F23" s="42"/>
      <c r="G23" s="57"/>
    </row>
    <row r="24" spans="1:7" ht="18.75" customHeight="1">
      <c r="A24" s="135"/>
      <c r="B24" s="84" t="s">
        <v>148</v>
      </c>
      <c r="C24" s="135" t="s">
        <v>0</v>
      </c>
      <c r="D24" s="76"/>
      <c r="E24" s="76"/>
      <c r="F24" s="42"/>
      <c r="G24" s="57"/>
    </row>
    <row r="25" spans="1:13" s="50" customFormat="1" ht="32.25" customHeight="1">
      <c r="A25" s="67"/>
      <c r="B25" s="46" t="s">
        <v>337</v>
      </c>
      <c r="C25" s="46" t="s">
        <v>0</v>
      </c>
      <c r="D25" s="81" t="s">
        <v>338</v>
      </c>
      <c r="E25" s="46"/>
      <c r="F25" s="143"/>
      <c r="G25" s="48"/>
      <c r="H25" s="48"/>
      <c r="I25" s="49"/>
      <c r="J25" s="49"/>
      <c r="K25" s="49"/>
      <c r="L25" s="49"/>
      <c r="M25" s="49"/>
    </row>
    <row r="26" spans="1:7" ht="18" customHeight="1">
      <c r="A26" s="135"/>
      <c r="B26" s="135" t="s">
        <v>149</v>
      </c>
      <c r="C26" s="46" t="s">
        <v>0</v>
      </c>
      <c r="D26" s="76"/>
      <c r="E26" s="76"/>
      <c r="F26" s="42"/>
      <c r="G26" s="57"/>
    </row>
    <row r="27" spans="1:7" ht="27.75" customHeight="1">
      <c r="A27" s="135"/>
      <c r="B27" s="135" t="s">
        <v>359</v>
      </c>
      <c r="C27" s="135" t="s">
        <v>0</v>
      </c>
      <c r="D27" s="81">
        <v>0</v>
      </c>
      <c r="E27" s="76"/>
      <c r="F27" s="67"/>
      <c r="G27" s="57"/>
    </row>
    <row r="28" spans="1:7" ht="18" customHeight="1">
      <c r="A28" s="135"/>
      <c r="B28" s="135" t="s">
        <v>12</v>
      </c>
      <c r="C28" s="135" t="s">
        <v>0</v>
      </c>
      <c r="D28" s="76"/>
      <c r="E28" s="76"/>
      <c r="F28" s="42"/>
      <c r="G28" s="57"/>
    </row>
    <row r="29" spans="1:7" ht="18" customHeight="1">
      <c r="A29" s="135"/>
      <c r="B29" s="135" t="s">
        <v>340</v>
      </c>
      <c r="C29" s="135" t="s">
        <v>0</v>
      </c>
      <c r="D29" s="81" t="s">
        <v>338</v>
      </c>
      <c r="E29" s="76"/>
      <c r="F29" s="42"/>
      <c r="G29" s="58"/>
    </row>
    <row r="30" spans="1:7" ht="18" customHeight="1">
      <c r="A30" s="135"/>
      <c r="B30" s="135" t="s">
        <v>41</v>
      </c>
      <c r="C30" s="135" t="s">
        <v>0</v>
      </c>
      <c r="D30" s="76"/>
      <c r="E30" s="67"/>
      <c r="F30" s="42"/>
      <c r="G30" s="56"/>
    </row>
    <row r="31" spans="1:7" ht="13.5">
      <c r="A31" s="137"/>
      <c r="B31" s="137"/>
      <c r="C31" s="137"/>
      <c r="D31" s="138"/>
      <c r="E31" s="139"/>
      <c r="F31" s="140"/>
      <c r="G31" s="56"/>
    </row>
    <row r="32" spans="1:7" ht="13.5">
      <c r="A32" s="144"/>
      <c r="B32" s="137"/>
      <c r="C32" s="137"/>
      <c r="D32" s="137"/>
      <c r="E32" s="137"/>
      <c r="F32" s="137"/>
      <c r="G32" s="56"/>
    </row>
    <row r="33" spans="1:6" ht="13.5">
      <c r="A33" s="185" t="s">
        <v>360</v>
      </c>
      <c r="B33" s="185"/>
      <c r="C33" s="185"/>
      <c r="D33" s="185"/>
      <c r="E33" s="185"/>
      <c r="F33" s="185"/>
    </row>
  </sheetData>
  <sheetProtection/>
  <mergeCells count="4">
    <mergeCell ref="A1:F1"/>
    <mergeCell ref="A3:F3"/>
    <mergeCell ref="A33:F33"/>
    <mergeCell ref="A2:F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2017-01-18T11:40:22Z</cp:lastPrinted>
  <dcterms:created xsi:type="dcterms:W3CDTF">2005-10-04T05:52:32Z</dcterms:created>
  <dcterms:modified xsi:type="dcterms:W3CDTF">2017-01-26T10:34:44Z</dcterms:modified>
  <cp:category/>
  <cp:version/>
  <cp:contentType/>
  <cp:contentStatus/>
</cp:coreProperties>
</file>