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tabRatio="943"/>
  </bookViews>
  <sheets>
    <sheet name="კრებსითი ჰორიზონტალური" sheetId="92" r:id="rId1"/>
    <sheet name="ანდრონიკაშვილი" sheetId="18" r:id="rId2"/>
    <sheet name="ანდრონიკაშვილის შესახვევი" sheetId="19" r:id="rId3"/>
    <sheet name="ანდრონიკაშვილის სანიაღვრე" sheetId="93" r:id="rId4"/>
    <sheet name="ანდრონიკაშვილის შესახვევის სანი" sheetId="94" r:id="rId5"/>
  </sheets>
  <definedNames>
    <definedName name="_xlnm.Print_Titles" localSheetId="2">'ანდრონიკაშვილის შესახვევი'!$3:$3</definedName>
  </definedNames>
  <calcPr calcId="162913"/>
</workbook>
</file>

<file path=xl/calcChain.xml><?xml version="1.0" encoding="utf-8"?>
<calcChain xmlns="http://schemas.openxmlformats.org/spreadsheetml/2006/main">
  <c r="D6" i="93" l="1"/>
  <c r="D62" i="19" l="1"/>
  <c r="D61" i="19"/>
  <c r="D60" i="19"/>
  <c r="D59" i="19"/>
  <c r="D56" i="19"/>
  <c r="D55" i="19"/>
  <c r="D54" i="19"/>
  <c r="D50" i="19"/>
  <c r="D49" i="19"/>
  <c r="D48" i="19"/>
  <c r="D43" i="19"/>
  <c r="D42" i="19"/>
  <c r="D41" i="19"/>
  <c r="D40" i="19"/>
  <c r="D36" i="19"/>
  <c r="D35" i="19"/>
  <c r="D30" i="18"/>
  <c r="D30" i="19"/>
  <c r="D62" i="18"/>
  <c r="D61" i="18"/>
  <c r="D60" i="18"/>
  <c r="D59" i="18"/>
  <c r="D56" i="18"/>
  <c r="D55" i="18"/>
  <c r="D54" i="18"/>
  <c r="D50" i="18"/>
  <c r="D49" i="18"/>
  <c r="D48" i="18"/>
  <c r="D43" i="18"/>
  <c r="D42" i="18"/>
  <c r="D41" i="18"/>
  <c r="D40" i="18"/>
  <c r="D36" i="18"/>
  <c r="D35" i="18"/>
  <c r="D25" i="19" l="1"/>
  <c r="D16" i="19"/>
  <c r="D10" i="19"/>
  <c r="D25" i="18"/>
  <c r="D16" i="18"/>
  <c r="D29" i="18" s="1"/>
  <c r="D10" i="18"/>
  <c r="D15" i="18" l="1"/>
  <c r="D24" i="18"/>
  <c r="D15" i="19"/>
  <c r="D29" i="19"/>
  <c r="D20" i="19"/>
  <c r="D24" i="19"/>
  <c r="D20" i="18"/>
</calcChain>
</file>

<file path=xl/sharedStrings.xml><?xml version="1.0" encoding="utf-8"?>
<sst xmlns="http://schemas.openxmlformats.org/spreadsheetml/2006/main" count="352" uniqueCount="130">
  <si>
    <t>#</t>
  </si>
  <si>
    <t>ანდრონიკაშვილის ქუჩა</t>
  </si>
  <si>
    <t>ანდრონიკაშვილის შესახვევი</t>
  </si>
  <si>
    <t>ადგ</t>
  </si>
  <si>
    <t>მ3</t>
  </si>
  <si>
    <t>მ2</t>
  </si>
  <si>
    <t>კვმ</t>
  </si>
  <si>
    <t>ტნ.</t>
  </si>
  <si>
    <t>თავი II - ტროტუარების მოპირკეთება</t>
  </si>
  <si>
    <t>არმატურა A-III D=10-12 მმ</t>
  </si>
  <si>
    <t xml:space="preserve">ტროტუარებზე არსებული დაზიანებული ბეტონის ფილების და ასფალტის ფრაგმენტების დემონტაჟი (სისქით 9 სმ-მდე) გატანით 10 კმ-მდე </t>
  </si>
  <si>
    <t>დეკორატიული ფილა სისქით 6 სმ</t>
  </si>
  <si>
    <t>დეკორატიული ფილა ყვითელი ზედაპირით სისქით 6 სმ (უსინათლოთათვის)</t>
  </si>
  <si>
    <t>ტრანშეის კედლების გამაგრება ინვენტარული დაფებით</t>
  </si>
  <si>
    <t>ტრანშეის შევსება ბალასტით (სისქით 135 სმ) ფენა-ფენა დატკეპნით</t>
  </si>
  <si>
    <t>ქვედა ფენის ზედაპირის დამუშავება ბიტუმის ემულსიით</t>
  </si>
  <si>
    <t>თავი IV-საგზაო მონიშვნები</t>
  </si>
  <si>
    <t>ც.</t>
  </si>
  <si>
    <t>ღორღი ფრაქცია 20X70 მმ</t>
  </si>
  <si>
    <t>ღორღი ფრაქცია 10X20 მმ</t>
  </si>
  <si>
    <t>ღორღი ფრაქცია 5X10 მმ</t>
  </si>
  <si>
    <t>ქვიშა-ცემენტის ნარევი</t>
  </si>
  <si>
    <t>გრძ.მ.</t>
  </si>
  <si>
    <t>გრძ.მ</t>
  </si>
  <si>
    <t>ძალოვანი იზოლირებული АВВГ 4X25 კაბელის გატარება მონტაჟი გოფრირებულ მილში</t>
  </si>
  <si>
    <t xml:space="preserve">ქ. ბათუმში ანდრონიკაშვილის ქუჩის გზის სავალი ნაწილისა და ტროტუარების რეაბილიტაციის სამუშაოების </t>
  </si>
  <si>
    <t>I _ სადემონტაჟო და მიწის სამუშაოები</t>
  </si>
  <si>
    <t>არსებული ძველი ბორდიურების დემონტაჟი დატვირთვა ა/მანქანებზე და გატანა-დასაწყობება დამკვეთის მიერ მითითებულ ტერიტორიაზე</t>
  </si>
  <si>
    <t>ბორდიურებისათვის ბეტონის ბ-15 მომზადების მოწყობა 5 სმ სისქით 1317X0,15X0,05</t>
  </si>
  <si>
    <t>ბაზალტის ბორდიური 300X150 გზის პერიმეტრზე და გზის გამწვანების ზოლის ირგვლივ</t>
  </si>
  <si>
    <t>საფუძვლის მოწყობა ფრაქციული ღორღით სისქით 10 სმ დატკეპნით</t>
  </si>
  <si>
    <t>დეკორატიული ფილის ფენილის საგების მოწყობა ქვიშით 5 სმ სისქით</t>
  </si>
  <si>
    <t>დეკორატიული ფილის მოწყობა პანდუსების ჩათვლით (ორშრიანი 5+1 სმ; ფერადი)</t>
  </si>
  <si>
    <t>ტროტუარებზე ფილების დაბოლოებებში ბეტონის ჩამკეტების მოწყობა ბეტონით ბ-15 საშუალოდ სიგანით 5 სმ</t>
  </si>
  <si>
    <t>თავი III - ასფალტო-ბეტონის საფარის მოწყობა</t>
  </si>
  <si>
    <t>საფუძვლის ფენის მოწყობა ფრაქციული ღორღით 70X120 მმ სისქით 15 სმ დატკეპნით</t>
  </si>
  <si>
    <t>შემასწორებელი ფენის მოწყობა ფრაქციული ღორღით სისქით 10 სმ დატკეპნით</t>
  </si>
  <si>
    <t>ღორღის შემასწორებელი ფენის ზედაპირის დამუშავება ბიტუმის ემულსიით</t>
  </si>
  <si>
    <t>წვრილმარცვლოვანი ა/ბეტონისაგან საფარის ზედა ფენის მოწყობა სისქით 5 სმ</t>
  </si>
  <si>
    <t>საგზაო ნიშნის დგარისათვის ბეტონის ბალიშისა და საცობების მოწყობა მ-250 (10 ცალი)</t>
  </si>
  <si>
    <t>თავი V - მიწისქვეშა კომუნიკაციები</t>
  </si>
  <si>
    <t xml:space="preserve">გრუნტის მოჭრა ტროტუარებიდან დეკორატიული ფილის მოსაწყობად (15 სმ) გატანით 10 კმ-მდე </t>
  </si>
  <si>
    <t>გრუნტის მოჭრა (160 სმ) ასფალტო-ბეტონის საფარის მოსაწყობად და გრუნტის გატანა ნაყარში 10 კმ-მდე</t>
  </si>
  <si>
    <t>იგივეს არსებული ჭის თავების დადება</t>
  </si>
  <si>
    <t>მიწის ამოღება საკომუნიკაციო ჭებისა და დამაკავშირებელი პლასტმასის მილების მოსაწყობად და გრუნტის გატანა ნაყარში 10 კმ-მდე</t>
  </si>
  <si>
    <t>ჭის ძირების მოწყობა ღორღის ფენით</t>
  </si>
  <si>
    <t>ჭების კედლების ზედაპირების დამუშავება ბიტუმის ემულსიით</t>
  </si>
  <si>
    <t>სარეზერვოდ პლასტმასის 10 ატმ. მილების მოწყობა DN150 მმ კედლის სისქით 0,915 სმ (საკომუნიკაციო ჭების დაკავშირება)</t>
  </si>
  <si>
    <t>ძველი დემონტირებული ბორდიურების ადგილების დამუშავება ხელით ახალი ბორდიურების მოსაწყობად (ტრანშეის გასასწორებლად)</t>
  </si>
  <si>
    <t>არსებული საკანალიზაციო და სანიაღვრე ჭების გადახურვის ფილების მოყვანა საპროექტო ნიშნულამდე (ამაღლება ან დაწევა საჭიროებისამებრ)</t>
  </si>
  <si>
    <t>ბაზალტის ქვის ბორდიურების მოწყობა (300X150-გზის მთელ პერიმეტრზე სანაგვე ურნების შეჭრის ჩათვლით; 200X150-პანდუსების გვერდების ბორდიური; 100X80-ხეების ირგვლივ ბორდიური) ბეტონის ფუძეზე</t>
  </si>
  <si>
    <t>ბაზალტის ბორდიური 100X80 ხეების ირგვლივ</t>
  </si>
  <si>
    <t>ბალახის კორდისათვის მიწა-შლამის საგების მოწყობა (ხეების ირგვლივ გამწვანებების ზოლში 15 სმ სისქით)</t>
  </si>
  <si>
    <t>ბალახის კორდის მოწყობა ტრანსპორტირებით</t>
  </si>
  <si>
    <t>მსხვილმარცვლოვანი ა/ბეტონისაგან საფარის ქვედა ფენის მოწყობა სისქით 7 სმ</t>
  </si>
  <si>
    <t>საგზაო ნიშნის დგარისათვის ქვაბულის ამოღება ხელით (10 ცალი)</t>
  </si>
  <si>
    <t>ჭის პოლიმერტული სახურავი ტროტუარისათვის</t>
  </si>
  <si>
    <t>კედლების გახვრეტა მილების თავების შესაშვებად</t>
  </si>
  <si>
    <t>იმავე ნახვრეტების შევსება წყალშეუღწევადი ქვიშა-ცემენტის ხსნარით</t>
  </si>
  <si>
    <t>თავი VI- საჭიროების შემთხვევაში (ელ. სამონტაჟო და კომუნიკასციების აღდგენის სამუშაოები)</t>
  </si>
  <si>
    <t>პლასტმასის გოფრირებული ცეცხლგამძლე მილის ტრანშეაში კაბელის გასატარებლად Ф_50;</t>
  </si>
  <si>
    <t>სხვადასხვა დაზიანებული კომუნიკაციების აღდგენა</t>
  </si>
  <si>
    <t>ჯამი თავი-IV</t>
  </si>
  <si>
    <t>ჯამი თავი-V</t>
  </si>
  <si>
    <t>ჯამი თავი-VI</t>
  </si>
  <si>
    <t>ჯამი</t>
  </si>
  <si>
    <t>ბაზალტის ბორდიური 200X150 პანდუსის ასასვლელებში ჰორიზონტალურად მოწყობილი</t>
  </si>
  <si>
    <t>საგზაო ჰორიზონტალური მონიშვნის ხაზი 1.6, სიგანით 15 სმ</t>
  </si>
  <si>
    <t>საგზაო ჰორიზონტალური მონიშვნის ხაზი 1.14.1 სიგანით 40 სმ (თეთრი და ყვითელი მონიშვნა)</t>
  </si>
  <si>
    <t>სამუშაოს დასახელება</t>
  </si>
  <si>
    <t>განზომილების ერთეული, რაოდენობა</t>
  </si>
  <si>
    <t>ერთეულის ფასი (ლარი)</t>
  </si>
  <si>
    <t>ჯამი (ლარი)</t>
  </si>
  <si>
    <t>სულ ჯამი I_VI თავი</t>
  </si>
  <si>
    <t>რეზერვი გაუთვალისწინებელ სამუშაოებზე (დამკვეთის განკარგულებაში)</t>
  </si>
  <si>
    <t>დღგ 18%</t>
  </si>
  <si>
    <t>სულ ჯამი</t>
  </si>
  <si>
    <t>ჯამი თავი-I</t>
  </si>
  <si>
    <t>ჯამი თავი-II</t>
  </si>
  <si>
    <t>ჯამი თავი-III</t>
  </si>
  <si>
    <t xml:space="preserve">ჭების არმირებული რკ/ბეტონის კედლებისა და ძირის მოწყობა B40 F200 W6 </t>
  </si>
  <si>
    <t>1.20, საგზაო ნიშნის მონტაჟი (ქვეითთა გადასასვლელი და მოძრაობის მანიშნებელი)</t>
  </si>
  <si>
    <r>
      <t>სარეზერვოდ პლასტმასის 10 ატმ. მილების მოწყობა</t>
    </r>
    <r>
      <rPr>
        <sz val="12"/>
        <color theme="1"/>
        <rFont val="Times New Roman"/>
        <family val="1"/>
      </rPr>
      <t xml:space="preserve"> DN15</t>
    </r>
    <r>
      <rPr>
        <sz val="12"/>
        <color theme="1"/>
        <rFont val="AcadNusx"/>
      </rPr>
      <t>0 მმ კედლის სისქით 0,915 სმ (საკომუნიკაციო ჭების დაკავშირება)</t>
    </r>
  </si>
  <si>
    <r>
      <t>საგზაო ნიშნის დგარის ლითონის ლითონის კონსტრუქციის მონტაჟი,</t>
    </r>
    <r>
      <rPr>
        <sz val="12"/>
        <color theme="1"/>
        <rFont val="Times New Roman"/>
        <family val="1"/>
      </rPr>
      <t xml:space="preserve"> H=3,</t>
    </r>
    <r>
      <rPr>
        <sz val="12"/>
        <color theme="1"/>
        <rFont val="AcadNusx"/>
      </rPr>
      <t>65 მ (10 ცალი)</t>
    </r>
  </si>
  <si>
    <t>საგზაო ნიშნის დგარის ლითონის ლითონის კონსტრუქციის მონტაჟი, H=3,65 მ (2 ცალი)</t>
  </si>
  <si>
    <t>არსებული ძველი ბორდიურების დემონტაჟი დატვირთვა ა/მანქანებზე და გატანა ნაყარში</t>
  </si>
  <si>
    <t>ბორდიურებისათვის ბეტონის ბ-15 მომზადების მოწყობა 5 სმ სისქით 431X0,15X0,05</t>
  </si>
  <si>
    <t>საგზაო ნიშნის დგარისათვის ბეტონის ბალიშისა და საცობების მოწყობა მ-250 (2 ცალი)</t>
  </si>
  <si>
    <t xml:space="preserve">გრუნტის მოჭრა ტროტუარებიდან დეკორატიული ფილის მოსაწყობად (10 სმ) გატანით 10 კმ-მდე </t>
  </si>
  <si>
    <t>მიწის ამოღება საკომუნიკაციო ჭებისა და დამაკავშირებელი პლასტმასის მილების მოსაწყობად დაც გრუნტის გატანა ნაყარში 10 კმ-მდე</t>
  </si>
  <si>
    <t xml:space="preserve">ქ. ბათუმში ანდრონიკაშვილის შესახვევის ქუჩის გზის სავალი ნაწილისა და ტროტუარების რეაბილიტაციის სამუშაოების </t>
  </si>
  <si>
    <t>ბორდიურებისათვის გრუნტის დამუშავება ხელით ახალი ბორდიურების მოსაწყობად</t>
  </si>
  <si>
    <t>საგზაო ნიშნის დგარისათვის ქვაბულის ამოღება ხელით (2 ცალი)</t>
  </si>
  <si>
    <t>პლასტმასის გოფრირებული ცეცხლგამძლე მილის მოწყობა ტრანშეაში კაბელის გასატარებლად Ф_50;</t>
  </si>
  <si>
    <t>სხვადასხვა დაზიანებული კომუნიკაციების აRდგენა</t>
  </si>
  <si>
    <t>ხარჯთაღრიცხვა #2</t>
  </si>
  <si>
    <t>ხარჯთაღრიცხვა #1</t>
  </si>
  <si>
    <t>თავი VI- საჭიროების შემთხვევაში (ელ. სამონტაჟო და კომუნიკაციების აღდგენის სამუშაოები)</t>
  </si>
  <si>
    <t>ქ. ბათუმი  ქუჩების გზის სავალი ნაწილისა და ტროტუარების რეაბილიტაციის სამუშაოების</t>
  </si>
  <si>
    <t>ნაკრები ხარჯთაღრიცხვა</t>
  </si>
  <si>
    <t>ობიექტების დასახელება</t>
  </si>
  <si>
    <t>ღირებულება</t>
  </si>
  <si>
    <t>ადგ.</t>
  </si>
  <si>
    <t>არმატურა A-I D=10 მმ</t>
  </si>
  <si>
    <t>ნაგვისა და გრუნტის გატანა ა/მანქანებით 15 კმ</t>
  </si>
  <si>
    <t>პლასტმასის DN300 მმ. სისქით 1,195 სმ.</t>
  </si>
  <si>
    <t>პლასტმასის DN400 მმ. სისქით 2,96 სმ.</t>
  </si>
  <si>
    <t>პლასტმასის DN500 მმ. სისქით 4,25 სმ.</t>
  </si>
  <si>
    <t>ც</t>
  </si>
  <si>
    <t xml:space="preserve">ქ. ბათუმი ანდრონიკაშვილის ქუჩის სანიაღვრე ქსელის მოწყობის სამუშაოების </t>
  </si>
  <si>
    <t>სანიაღვრე პლასტმასის მილების მოწყობა DN300-400-500 მმ.</t>
  </si>
  <si>
    <t>არსებული მიწისქვეშა კომუნიკაციების (წყალგაყვანილობა, გაზგაყვანილობა, მაღალი და დაბალი ძაბვის ელგაყვანილობა, სატელეფონო კომუნიკაციები) გადაადგილება</t>
  </si>
  <si>
    <t xml:space="preserve">ნიაღვარმიღები ჭების არმირებული რკ/ბეტონის ძირისა და კედლების მოწყობა მ-300 </t>
  </si>
  <si>
    <t>ნიაღვარმიმღები ჭების კედლების ზედაპირების დამუშავება ბიტუმის ემულსიით</t>
  </si>
  <si>
    <t>შეჭრა არსებულ სანიაღვრე ქსელში (ბეტონი მ-300)</t>
  </si>
  <si>
    <t>III-კატ.-20% II-კატ-80% გრუნტის მოჭრა თხრილში ექსკავატორით სანიაღვრე არხებისათვის</t>
  </si>
  <si>
    <t>ხელით დამატებით დამუშავება</t>
  </si>
  <si>
    <t>მილების შემოსვა ქვიშით მილის ზემოდან 20 სმ და თხრილის ფსკერზე 10 სმ.</t>
  </si>
  <si>
    <t>სანიაღვრე მილების თხრილის შევსება ბალასტით</t>
  </si>
  <si>
    <t>ახალი სანიაღვრე ჭის თუჯის ოთხკუთხა ცხაურის მონტაჟი ჩარჩოთი 600X600</t>
  </si>
  <si>
    <t>ხარჯთაღრიცხვა #3</t>
  </si>
  <si>
    <t xml:space="preserve">ქ. ბათუმი ანდრონიკაშვილის ქუჩის შესახვევის სანიაღვრე ქსელის მოწყობის სამუშაოების </t>
  </si>
  <si>
    <t>ნიაღვარსატარი არხებისათვის ძირის მოწყობა ქვიშის ბალიშით</t>
  </si>
  <si>
    <t xml:space="preserve">ნიაღვარსატარი არხების არმირებული რკ/ბეტონის ძირისა და კედლების მოწყობა მ-300 </t>
  </si>
  <si>
    <t>ლითონის კუთხოვანი 40X40</t>
  </si>
  <si>
    <t>თხრილში არხების გვერდების შევსება ბალასტით</t>
  </si>
  <si>
    <t>ახალი სანიაღვრე ჭის თუჯის ოთხკუთხა ცხაურის მონტაჟი ჩარჩოთი 400X400</t>
  </si>
  <si>
    <t>ხარჯთაღრიცხვა #4</t>
  </si>
  <si>
    <t>ანდრონიკაშვილის ქუჩის სანიაღვრე</t>
  </si>
  <si>
    <t>ანდრონიკაშვილის ქუჩის შესახვევის სანიაღვრე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</si>
</sst>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);\-#,##0"/>
    <numFmt numFmtId="167" formatCode="0.0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cadNusx"/>
    </font>
    <font>
      <b/>
      <sz val="12"/>
      <color theme="1"/>
      <name val="AcadNusx"/>
    </font>
    <font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9"/>
      <color theme="1"/>
      <name val="AcadNusx"/>
    </font>
    <font>
      <b/>
      <sz val="12"/>
      <name val="AcadNusx"/>
    </font>
    <font>
      <sz val="12"/>
      <color theme="1"/>
      <name val="AcadNusx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name val="AcadNusx"/>
    </font>
    <font>
      <sz val="12"/>
      <name val="Arial"/>
      <family val="2"/>
    </font>
    <font>
      <sz val="12"/>
      <name val="Arial"/>
      <family val="2"/>
      <charset val="204"/>
    </font>
    <font>
      <sz val="12"/>
      <name val="Calibri"/>
      <family val="2"/>
      <scheme val="minor"/>
    </font>
    <font>
      <b/>
      <sz val="12"/>
      <name val="Sylfaen"/>
      <family val="1"/>
      <charset val="204"/>
    </font>
    <font>
      <b/>
      <sz val="12"/>
      <color indexed="8"/>
      <name val="AcadMtavr"/>
    </font>
    <font>
      <b/>
      <sz val="12"/>
      <color theme="1"/>
      <name val="AcadMtavr"/>
    </font>
    <font>
      <sz val="12"/>
      <color theme="1"/>
      <name val="ტიმეს ნ"/>
      <charset val="1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indexed="8"/>
      <name val="AcadNusx"/>
    </font>
    <font>
      <b/>
      <sz val="12"/>
      <color indexed="8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</cellStyleXfs>
  <cellXfs count="77">
    <xf numFmtId="0" fontId="0" fillId="0" borderId="0" xfId="0"/>
    <xf numFmtId="0" fontId="4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9" fillId="2" borderId="2" xfId="0" applyFont="1" applyFill="1" applyBorder="1"/>
    <xf numFmtId="0" fontId="11" fillId="2" borderId="1" xfId="2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2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/>
    <xf numFmtId="0" fontId="9" fillId="2" borderId="5" xfId="0" applyFont="1" applyFill="1" applyBorder="1"/>
    <xf numFmtId="2" fontId="11" fillId="2" borderId="6" xfId="0" applyNumberFormat="1" applyFont="1" applyFill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9" fontId="16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 indent="1"/>
    </xf>
    <xf numFmtId="0" fontId="18" fillId="2" borderId="2" xfId="0" applyFont="1" applyFill="1" applyBorder="1" applyAlignment="1">
      <alignment horizontal="left" vertical="center" wrapText="1" inden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/>
    </xf>
    <xf numFmtId="165" fontId="12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left" vertical="center" wrapText="1" indent="1"/>
    </xf>
    <xf numFmtId="0" fontId="11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 indent="1"/>
    </xf>
    <xf numFmtId="0" fontId="2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Fill="1" applyAlignment="1">
      <alignment horizontal="left"/>
    </xf>
    <xf numFmtId="167" fontId="8" fillId="2" borderId="2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2" fontId="21" fillId="2" borderId="2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9" fontId="8" fillId="2" borderId="2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5" fillId="2" borderId="2" xfId="3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2" fontId="9" fillId="2" borderId="2" xfId="0" applyNumberFormat="1" applyFont="1" applyFill="1" applyBorder="1"/>
    <xf numFmtId="2" fontId="9" fillId="2" borderId="3" xfId="0" applyNumberFormat="1" applyFont="1" applyFill="1" applyBorder="1"/>
    <xf numFmtId="2" fontId="9" fillId="2" borderId="5" xfId="0" applyNumberFormat="1" applyFont="1" applyFill="1" applyBorder="1"/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10"/>
  <sheetViews>
    <sheetView tabSelected="1" view="pageBreakPreview" zoomScaleNormal="100" zoomScaleSheetLayoutView="100" workbookViewId="0">
      <selection activeCell="C9" sqref="C9"/>
    </sheetView>
  </sheetViews>
  <sheetFormatPr defaultRowHeight="15"/>
  <cols>
    <col min="1" max="1" width="4.5703125" customWidth="1"/>
    <col min="2" max="2" width="60.7109375" customWidth="1"/>
    <col min="3" max="3" width="23.7109375" customWidth="1"/>
  </cols>
  <sheetData>
    <row r="1" spans="1:3" ht="35.1" customHeight="1">
      <c r="A1" s="59" t="s">
        <v>98</v>
      </c>
      <c r="B1" s="59"/>
      <c r="C1" s="59"/>
    </row>
    <row r="2" spans="1:3" ht="24.95" customHeight="1">
      <c r="A2" s="59" t="s">
        <v>99</v>
      </c>
      <c r="B2" s="59"/>
      <c r="C2" s="59"/>
    </row>
    <row r="3" spans="1:3" ht="24.95" customHeight="1">
      <c r="A3" s="60" t="s">
        <v>0</v>
      </c>
      <c r="B3" s="60" t="s">
        <v>100</v>
      </c>
      <c r="C3" s="61" t="s">
        <v>101</v>
      </c>
    </row>
    <row r="4" spans="1:3" ht="24.95" customHeight="1">
      <c r="A4" s="60"/>
      <c r="B4" s="60"/>
      <c r="C4" s="61"/>
    </row>
    <row r="5" spans="1:3" ht="24.95" customHeight="1">
      <c r="A5" s="44">
        <v>1</v>
      </c>
      <c r="B5" s="44">
        <v>2</v>
      </c>
      <c r="C5" s="19">
        <v>3</v>
      </c>
    </row>
    <row r="6" spans="1:3" ht="24.95" customHeight="1">
      <c r="A6" s="45">
        <v>1</v>
      </c>
      <c r="B6" s="46" t="s">
        <v>1</v>
      </c>
      <c r="C6" s="73"/>
    </row>
    <row r="7" spans="1:3" ht="24.95" customHeight="1">
      <c r="A7" s="45">
        <v>2</v>
      </c>
      <c r="B7" s="46" t="s">
        <v>2</v>
      </c>
      <c r="C7" s="73"/>
    </row>
    <row r="8" spans="1:3" ht="24.95" customHeight="1">
      <c r="A8" s="45">
        <v>3</v>
      </c>
      <c r="B8" s="46" t="s">
        <v>128</v>
      </c>
      <c r="C8" s="73"/>
    </row>
    <row r="9" spans="1:3" ht="24.95" customHeight="1">
      <c r="A9" s="45">
        <v>4</v>
      </c>
      <c r="B9" s="46" t="s">
        <v>129</v>
      </c>
      <c r="C9" s="73"/>
    </row>
    <row r="10" spans="1:3" ht="24.95" customHeight="1">
      <c r="A10" s="47"/>
      <c r="B10" s="48" t="s">
        <v>65</v>
      </c>
      <c r="C10" s="73"/>
    </row>
  </sheetData>
  <mergeCells count="5">
    <mergeCell ref="A1:C1"/>
    <mergeCell ref="A2:C2"/>
    <mergeCell ref="A3:A4"/>
    <mergeCell ref="B3:B4"/>
    <mergeCell ref="C3:C4"/>
  </mergeCells>
  <printOptions horizontalCentered="1"/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74"/>
  <sheetViews>
    <sheetView view="pageBreakPreview" topLeftCell="A67" zoomScale="130" zoomScaleNormal="115" zoomScaleSheetLayoutView="130" workbookViewId="0">
      <selection activeCell="E7" sqref="E7"/>
    </sheetView>
  </sheetViews>
  <sheetFormatPr defaultRowHeight="15"/>
  <cols>
    <col min="1" max="1" width="3.7109375" customWidth="1"/>
    <col min="2" max="2" width="70.7109375" customWidth="1"/>
    <col min="3" max="6" width="15.7109375" customWidth="1"/>
  </cols>
  <sheetData>
    <row r="1" spans="1:6" ht="35.1" customHeight="1">
      <c r="A1" s="65" t="s">
        <v>25</v>
      </c>
      <c r="B1" s="65"/>
      <c r="C1" s="65"/>
      <c r="D1" s="65"/>
      <c r="E1" s="65"/>
      <c r="F1" s="65"/>
    </row>
    <row r="2" spans="1:6" ht="35.1" customHeight="1">
      <c r="A2" s="66" t="s">
        <v>96</v>
      </c>
      <c r="B2" s="66"/>
      <c r="C2" s="66"/>
      <c r="D2" s="66"/>
      <c r="E2" s="66"/>
      <c r="F2" s="66"/>
    </row>
    <row r="3" spans="1:6" ht="35.1" customHeight="1">
      <c r="A3" s="26" t="s">
        <v>0</v>
      </c>
      <c r="B3" s="27" t="s">
        <v>69</v>
      </c>
      <c r="C3" s="67" t="s">
        <v>70</v>
      </c>
      <c r="D3" s="67"/>
      <c r="E3" s="27" t="s">
        <v>71</v>
      </c>
      <c r="F3" s="27" t="s">
        <v>72</v>
      </c>
    </row>
    <row r="4" spans="1:6" ht="35.1" customHeight="1">
      <c r="A4" s="4"/>
      <c r="B4" s="31" t="s">
        <v>26</v>
      </c>
      <c r="C4" s="5"/>
      <c r="D4" s="5"/>
      <c r="E4" s="5"/>
      <c r="F4" s="6"/>
    </row>
    <row r="5" spans="1:6" ht="54.95" customHeight="1">
      <c r="A5" s="4">
        <v>1</v>
      </c>
      <c r="B5" s="32" t="s">
        <v>27</v>
      </c>
      <c r="C5" s="5" t="s">
        <v>4</v>
      </c>
      <c r="D5" s="7">
        <v>78.16</v>
      </c>
      <c r="E5" s="8"/>
      <c r="F5" s="9"/>
    </row>
    <row r="6" spans="1:6" ht="54.95" customHeight="1">
      <c r="A6" s="4">
        <v>2</v>
      </c>
      <c r="B6" s="32" t="s">
        <v>10</v>
      </c>
      <c r="C6" s="5" t="s">
        <v>5</v>
      </c>
      <c r="D6" s="7">
        <v>3000</v>
      </c>
      <c r="E6" s="8"/>
      <c r="F6" s="9"/>
    </row>
    <row r="7" spans="1:6" ht="35.1" customHeight="1">
      <c r="A7" s="4">
        <v>3</v>
      </c>
      <c r="B7" s="32" t="s">
        <v>41</v>
      </c>
      <c r="C7" s="5" t="s">
        <v>4</v>
      </c>
      <c r="D7" s="7">
        <v>497.56</v>
      </c>
      <c r="E7" s="8"/>
      <c r="F7" s="9"/>
    </row>
    <row r="8" spans="1:6" ht="54.95" customHeight="1">
      <c r="A8" s="10">
        <v>4</v>
      </c>
      <c r="B8" s="32" t="s">
        <v>48</v>
      </c>
      <c r="C8" s="5" t="s">
        <v>4</v>
      </c>
      <c r="D8" s="7">
        <v>9.77</v>
      </c>
      <c r="E8" s="8"/>
      <c r="F8" s="9"/>
    </row>
    <row r="9" spans="1:6" ht="35.1" customHeight="1">
      <c r="A9" s="4">
        <v>5</v>
      </c>
      <c r="B9" s="32" t="s">
        <v>42</v>
      </c>
      <c r="C9" s="5" t="s">
        <v>4</v>
      </c>
      <c r="D9" s="7">
        <v>11107.67</v>
      </c>
      <c r="E9" s="8"/>
      <c r="F9" s="9"/>
    </row>
    <row r="10" spans="1:6" ht="35.1" customHeight="1">
      <c r="A10" s="11">
        <v>6</v>
      </c>
      <c r="B10" s="32" t="s">
        <v>13</v>
      </c>
      <c r="C10" s="5" t="s">
        <v>4</v>
      </c>
      <c r="D10" s="7">
        <f>D9</f>
        <v>11107.67</v>
      </c>
      <c r="E10" s="8"/>
      <c r="F10" s="9"/>
    </row>
    <row r="11" spans="1:6" ht="54.95" customHeight="1">
      <c r="A11" s="11">
        <v>7</v>
      </c>
      <c r="B11" s="32" t="s">
        <v>49</v>
      </c>
      <c r="C11" s="5" t="s">
        <v>17</v>
      </c>
      <c r="D11" s="7">
        <v>70</v>
      </c>
      <c r="E11" s="8"/>
      <c r="F11" s="9"/>
    </row>
    <row r="12" spans="1:6" ht="35.1" customHeight="1">
      <c r="A12" s="11">
        <v>8</v>
      </c>
      <c r="B12" s="32" t="s">
        <v>43</v>
      </c>
      <c r="C12" s="5" t="s">
        <v>17</v>
      </c>
      <c r="D12" s="7">
        <v>70</v>
      </c>
      <c r="E12" s="8"/>
      <c r="F12" s="9"/>
    </row>
    <row r="13" spans="1:6" ht="35.1" customHeight="1">
      <c r="A13" s="11"/>
      <c r="B13" s="30" t="s">
        <v>77</v>
      </c>
      <c r="C13" s="5"/>
      <c r="D13" s="7"/>
      <c r="E13" s="8"/>
      <c r="F13" s="9"/>
    </row>
    <row r="14" spans="1:6" ht="35.1" customHeight="1">
      <c r="A14" s="12"/>
      <c r="B14" s="31" t="s">
        <v>8</v>
      </c>
      <c r="C14" s="13"/>
      <c r="D14" s="13"/>
      <c r="E14" s="74"/>
      <c r="F14" s="75"/>
    </row>
    <row r="15" spans="1:6" ht="35.1" customHeight="1">
      <c r="A15" s="14">
        <v>1</v>
      </c>
      <c r="B15" s="32" t="s">
        <v>28</v>
      </c>
      <c r="C15" s="5" t="s">
        <v>4</v>
      </c>
      <c r="D15" s="7">
        <f>D16*0.15*0.05</f>
        <v>9.8774999999999995</v>
      </c>
      <c r="E15" s="8"/>
      <c r="F15" s="9"/>
    </row>
    <row r="16" spans="1:6" ht="75" customHeight="1">
      <c r="A16" s="62">
        <v>2</v>
      </c>
      <c r="B16" s="32" t="s">
        <v>50</v>
      </c>
      <c r="C16" s="5" t="s">
        <v>22</v>
      </c>
      <c r="D16" s="7">
        <f>D17+D18+D19</f>
        <v>1317</v>
      </c>
      <c r="E16" s="8"/>
      <c r="F16" s="9"/>
    </row>
    <row r="17" spans="1:6" ht="35.1" customHeight="1">
      <c r="A17" s="62"/>
      <c r="B17" s="32" t="s">
        <v>29</v>
      </c>
      <c r="C17" s="5" t="s">
        <v>22</v>
      </c>
      <c r="D17" s="5">
        <v>977</v>
      </c>
      <c r="E17" s="7"/>
      <c r="F17" s="9"/>
    </row>
    <row r="18" spans="1:6" ht="35.1" customHeight="1">
      <c r="A18" s="62"/>
      <c r="B18" s="32" t="s">
        <v>66</v>
      </c>
      <c r="C18" s="5" t="s">
        <v>22</v>
      </c>
      <c r="D18" s="5">
        <v>20</v>
      </c>
      <c r="E18" s="7"/>
      <c r="F18" s="9"/>
    </row>
    <row r="19" spans="1:6" ht="35.1" customHeight="1">
      <c r="A19" s="62"/>
      <c r="B19" s="32" t="s">
        <v>51</v>
      </c>
      <c r="C19" s="5" t="s">
        <v>22</v>
      </c>
      <c r="D19" s="5">
        <v>320</v>
      </c>
      <c r="E19" s="7"/>
      <c r="F19" s="9"/>
    </row>
    <row r="20" spans="1:6" ht="35.1" customHeight="1">
      <c r="A20" s="63">
        <v>3</v>
      </c>
      <c r="B20" s="32" t="s">
        <v>30</v>
      </c>
      <c r="C20" s="5" t="s">
        <v>5</v>
      </c>
      <c r="D20" s="7">
        <f>D25</f>
        <v>3319</v>
      </c>
      <c r="E20" s="8"/>
      <c r="F20" s="9"/>
    </row>
    <row r="21" spans="1:6" ht="35.1" customHeight="1">
      <c r="A21" s="63"/>
      <c r="B21" s="32" t="s">
        <v>18</v>
      </c>
      <c r="C21" s="5" t="s">
        <v>4</v>
      </c>
      <c r="D21" s="5">
        <v>418.19400000000002</v>
      </c>
      <c r="E21" s="7"/>
      <c r="F21" s="9"/>
    </row>
    <row r="22" spans="1:6" ht="35.1" customHeight="1">
      <c r="A22" s="63"/>
      <c r="B22" s="32" t="s">
        <v>19</v>
      </c>
      <c r="C22" s="5" t="s">
        <v>4</v>
      </c>
      <c r="D22" s="5">
        <v>49.784999999999997</v>
      </c>
      <c r="E22" s="7"/>
      <c r="F22" s="9"/>
    </row>
    <row r="23" spans="1:6" ht="35.1" customHeight="1">
      <c r="A23" s="63"/>
      <c r="B23" s="32" t="s">
        <v>20</v>
      </c>
      <c r="C23" s="5" t="s">
        <v>4</v>
      </c>
      <c r="D23" s="5">
        <v>33.19</v>
      </c>
      <c r="E23" s="7"/>
      <c r="F23" s="9"/>
    </row>
    <row r="24" spans="1:6" ht="35.1" customHeight="1">
      <c r="A24" s="14">
        <v>4</v>
      </c>
      <c r="B24" s="32" t="s">
        <v>31</v>
      </c>
      <c r="C24" s="5" t="s">
        <v>4</v>
      </c>
      <c r="D24" s="7">
        <f>D25*0.05</f>
        <v>165.95000000000002</v>
      </c>
      <c r="E24" s="8"/>
      <c r="F24" s="9"/>
    </row>
    <row r="25" spans="1:6" ht="35.1" customHeight="1">
      <c r="A25" s="62">
        <v>5</v>
      </c>
      <c r="B25" s="32" t="s">
        <v>32</v>
      </c>
      <c r="C25" s="5" t="s">
        <v>5</v>
      </c>
      <c r="D25" s="7">
        <f>D26+D27</f>
        <v>3319</v>
      </c>
      <c r="E25" s="8"/>
      <c r="F25" s="9"/>
    </row>
    <row r="26" spans="1:6" ht="35.1" customHeight="1">
      <c r="A26" s="62"/>
      <c r="B26" s="32" t="s">
        <v>12</v>
      </c>
      <c r="C26" s="5" t="s">
        <v>5</v>
      </c>
      <c r="D26" s="5">
        <v>445</v>
      </c>
      <c r="E26" s="7"/>
      <c r="F26" s="9"/>
    </row>
    <row r="27" spans="1:6" ht="35.1" customHeight="1">
      <c r="A27" s="62"/>
      <c r="B27" s="32" t="s">
        <v>11</v>
      </c>
      <c r="C27" s="5" t="s">
        <v>5</v>
      </c>
      <c r="D27" s="5">
        <v>2874</v>
      </c>
      <c r="E27" s="7"/>
      <c r="F27" s="9"/>
    </row>
    <row r="28" spans="1:6" ht="35.1" customHeight="1">
      <c r="A28" s="62"/>
      <c r="B28" s="32" t="s">
        <v>21</v>
      </c>
      <c r="C28" s="5" t="s">
        <v>4</v>
      </c>
      <c r="D28" s="5">
        <v>265.52</v>
      </c>
      <c r="E28" s="7"/>
      <c r="F28" s="9"/>
    </row>
    <row r="29" spans="1:6" ht="35.1" customHeight="1">
      <c r="A29" s="14">
        <v>6</v>
      </c>
      <c r="B29" s="32" t="s">
        <v>33</v>
      </c>
      <c r="C29" s="5" t="s">
        <v>5</v>
      </c>
      <c r="D29" s="7">
        <f>D16*0.05*0.1</f>
        <v>6.5850000000000009</v>
      </c>
      <c r="E29" s="8"/>
      <c r="F29" s="9"/>
    </row>
    <row r="30" spans="1:6" ht="35.1" customHeight="1">
      <c r="A30" s="14">
        <v>7</v>
      </c>
      <c r="B30" s="32" t="s">
        <v>52</v>
      </c>
      <c r="C30" s="5" t="s">
        <v>4</v>
      </c>
      <c r="D30" s="7">
        <f>D31*0.15</f>
        <v>15</v>
      </c>
      <c r="E30" s="8"/>
      <c r="F30" s="9"/>
    </row>
    <row r="31" spans="1:6" ht="35.1" customHeight="1">
      <c r="A31" s="15">
        <v>8</v>
      </c>
      <c r="B31" s="32" t="s">
        <v>53</v>
      </c>
      <c r="C31" s="5" t="s">
        <v>5</v>
      </c>
      <c r="D31" s="7">
        <v>100</v>
      </c>
      <c r="E31" s="8"/>
      <c r="F31" s="9"/>
    </row>
    <row r="32" spans="1:6" ht="35.1" customHeight="1">
      <c r="A32" s="15"/>
      <c r="B32" s="30" t="s">
        <v>78</v>
      </c>
      <c r="C32" s="5"/>
      <c r="D32" s="7"/>
      <c r="E32" s="8"/>
      <c r="F32" s="9"/>
    </row>
    <row r="33" spans="1:6" ht="35.1" customHeight="1">
      <c r="A33" s="12"/>
      <c r="B33" s="31" t="s">
        <v>34</v>
      </c>
      <c r="C33" s="13"/>
      <c r="D33" s="13"/>
      <c r="E33" s="74"/>
      <c r="F33" s="75"/>
    </row>
    <row r="34" spans="1:6" ht="35.1" customHeight="1">
      <c r="A34" s="16">
        <v>1</v>
      </c>
      <c r="B34" s="32" t="s">
        <v>14</v>
      </c>
      <c r="C34" s="5" t="s">
        <v>5</v>
      </c>
      <c r="D34" s="7">
        <v>6942.2939999999999</v>
      </c>
      <c r="E34" s="8"/>
      <c r="F34" s="9"/>
    </row>
    <row r="35" spans="1:6" ht="35.1" customHeight="1">
      <c r="A35" s="16">
        <v>2</v>
      </c>
      <c r="B35" s="32" t="s">
        <v>35</v>
      </c>
      <c r="C35" s="5" t="s">
        <v>5</v>
      </c>
      <c r="D35" s="7">
        <f>D34</f>
        <v>6942.2939999999999</v>
      </c>
      <c r="E35" s="8"/>
      <c r="F35" s="9"/>
    </row>
    <row r="36" spans="1:6" ht="35.1" customHeight="1">
      <c r="A36" s="63">
        <v>3</v>
      </c>
      <c r="B36" s="32" t="s">
        <v>36</v>
      </c>
      <c r="C36" s="5" t="s">
        <v>5</v>
      </c>
      <c r="D36" s="7">
        <f>D34</f>
        <v>6942.2939999999999</v>
      </c>
      <c r="E36" s="8"/>
      <c r="F36" s="9"/>
    </row>
    <row r="37" spans="1:6" ht="35.1" customHeight="1">
      <c r="A37" s="63"/>
      <c r="B37" s="32" t="s">
        <v>18</v>
      </c>
      <c r="C37" s="5" t="s">
        <v>4</v>
      </c>
      <c r="D37" s="5">
        <v>874.72904000000005</v>
      </c>
      <c r="E37" s="7"/>
      <c r="F37" s="9"/>
    </row>
    <row r="38" spans="1:6" ht="35.1" customHeight="1">
      <c r="A38" s="63"/>
      <c r="B38" s="32" t="s">
        <v>19</v>
      </c>
      <c r="C38" s="5" t="s">
        <v>4</v>
      </c>
      <c r="D38" s="5">
        <v>104.13441</v>
      </c>
      <c r="E38" s="7"/>
      <c r="F38" s="9"/>
    </row>
    <row r="39" spans="1:6" ht="35.1" customHeight="1">
      <c r="A39" s="63"/>
      <c r="B39" s="32" t="s">
        <v>20</v>
      </c>
      <c r="C39" s="5" t="s">
        <v>4</v>
      </c>
      <c r="D39" s="5">
        <v>69.422939999999997</v>
      </c>
      <c r="E39" s="7"/>
      <c r="F39" s="9"/>
    </row>
    <row r="40" spans="1:6" ht="35.1" customHeight="1">
      <c r="A40" s="16">
        <v>4</v>
      </c>
      <c r="B40" s="32" t="s">
        <v>37</v>
      </c>
      <c r="C40" s="5" t="s">
        <v>5</v>
      </c>
      <c r="D40" s="7">
        <f>D34</f>
        <v>6942.2939999999999</v>
      </c>
      <c r="E40" s="8"/>
      <c r="F40" s="9"/>
    </row>
    <row r="41" spans="1:6" ht="35.1" customHeight="1">
      <c r="A41" s="17">
        <v>5</v>
      </c>
      <c r="B41" s="32" t="s">
        <v>54</v>
      </c>
      <c r="C41" s="5" t="s">
        <v>6</v>
      </c>
      <c r="D41" s="7">
        <f>D34</f>
        <v>6942.2939999999999</v>
      </c>
      <c r="E41" s="8"/>
      <c r="F41" s="9"/>
    </row>
    <row r="42" spans="1:6" ht="35.1" customHeight="1">
      <c r="A42" s="16">
        <v>6</v>
      </c>
      <c r="B42" s="32" t="s">
        <v>15</v>
      </c>
      <c r="C42" s="5" t="s">
        <v>5</v>
      </c>
      <c r="D42" s="7">
        <f>D34</f>
        <v>6942.2939999999999</v>
      </c>
      <c r="E42" s="8"/>
      <c r="F42" s="9"/>
    </row>
    <row r="43" spans="1:6" ht="35.1" customHeight="1">
      <c r="A43" s="17">
        <v>7</v>
      </c>
      <c r="B43" s="32" t="s">
        <v>38</v>
      </c>
      <c r="C43" s="5" t="s">
        <v>6</v>
      </c>
      <c r="D43" s="7">
        <f>D34</f>
        <v>6942.2939999999999</v>
      </c>
      <c r="E43" s="8"/>
      <c r="F43" s="9"/>
    </row>
    <row r="44" spans="1:6" ht="35.1" customHeight="1">
      <c r="A44" s="17"/>
      <c r="B44" s="30" t="s">
        <v>79</v>
      </c>
      <c r="C44" s="5"/>
      <c r="D44" s="7"/>
      <c r="E44" s="8"/>
      <c r="F44" s="9"/>
    </row>
    <row r="45" spans="1:6" ht="35.1" customHeight="1">
      <c r="A45" s="18"/>
      <c r="B45" s="31" t="s">
        <v>16</v>
      </c>
      <c r="C45" s="19"/>
      <c r="D45" s="19"/>
      <c r="E45" s="36"/>
      <c r="F45" s="20"/>
    </row>
    <row r="46" spans="1:6" ht="35.1" customHeight="1">
      <c r="A46" s="21">
        <v>1</v>
      </c>
      <c r="B46" s="32" t="s">
        <v>67</v>
      </c>
      <c r="C46" s="5" t="s">
        <v>23</v>
      </c>
      <c r="D46" s="7">
        <v>557</v>
      </c>
      <c r="E46" s="8"/>
      <c r="F46" s="9"/>
    </row>
    <row r="47" spans="1:6" ht="35.1" customHeight="1">
      <c r="A47" s="21">
        <v>2</v>
      </c>
      <c r="B47" s="32" t="s">
        <v>68</v>
      </c>
      <c r="C47" s="5" t="s">
        <v>23</v>
      </c>
      <c r="D47" s="7">
        <v>110</v>
      </c>
      <c r="E47" s="8"/>
      <c r="F47" s="9"/>
    </row>
    <row r="48" spans="1:6" ht="35.1" customHeight="1">
      <c r="A48" s="21">
        <v>3</v>
      </c>
      <c r="B48" s="32" t="s">
        <v>55</v>
      </c>
      <c r="C48" s="5" t="s">
        <v>4</v>
      </c>
      <c r="D48" s="7">
        <f>D51*0.16</f>
        <v>1.6</v>
      </c>
      <c r="E48" s="8"/>
      <c r="F48" s="9"/>
    </row>
    <row r="49" spans="1:6" ht="35.1" customHeight="1">
      <c r="A49" s="16">
        <v>4</v>
      </c>
      <c r="B49" s="32" t="s">
        <v>39</v>
      </c>
      <c r="C49" s="5" t="s">
        <v>4</v>
      </c>
      <c r="D49" s="7">
        <f>D51*0.16</f>
        <v>1.6</v>
      </c>
      <c r="E49" s="8"/>
      <c r="F49" s="9"/>
    </row>
    <row r="50" spans="1:6" ht="35.1" customHeight="1">
      <c r="A50" s="21">
        <v>5</v>
      </c>
      <c r="B50" s="32" t="s">
        <v>83</v>
      </c>
      <c r="C50" s="5" t="s">
        <v>7</v>
      </c>
      <c r="D50" s="7">
        <f>D51*0.02018</f>
        <v>0.20180000000000001</v>
      </c>
      <c r="E50" s="8"/>
      <c r="F50" s="9"/>
    </row>
    <row r="51" spans="1:6" ht="35.1" customHeight="1">
      <c r="A51" s="21">
        <v>6</v>
      </c>
      <c r="B51" s="32" t="s">
        <v>81</v>
      </c>
      <c r="C51" s="5" t="s">
        <v>17</v>
      </c>
      <c r="D51" s="7">
        <v>10</v>
      </c>
      <c r="E51" s="8"/>
      <c r="F51" s="9"/>
    </row>
    <row r="52" spans="1:6" ht="35.1" customHeight="1">
      <c r="A52" s="10"/>
      <c r="B52" s="30" t="s">
        <v>62</v>
      </c>
      <c r="C52" s="19"/>
      <c r="D52" s="19"/>
      <c r="E52" s="36"/>
      <c r="F52" s="20"/>
    </row>
    <row r="53" spans="1:6" ht="35.1" customHeight="1">
      <c r="A53" s="22"/>
      <c r="B53" s="31" t="s">
        <v>40</v>
      </c>
      <c r="C53" s="19"/>
      <c r="D53" s="19"/>
      <c r="E53" s="36"/>
      <c r="F53" s="20"/>
    </row>
    <row r="54" spans="1:6" ht="54.95" customHeight="1">
      <c r="A54" s="14">
        <v>1</v>
      </c>
      <c r="B54" s="32" t="s">
        <v>44</v>
      </c>
      <c r="C54" s="5" t="s">
        <v>4</v>
      </c>
      <c r="D54" s="7">
        <f>D57*4</f>
        <v>40</v>
      </c>
      <c r="E54" s="8"/>
      <c r="F54" s="9"/>
    </row>
    <row r="55" spans="1:6" ht="35.1" customHeight="1">
      <c r="A55" s="11">
        <v>2</v>
      </c>
      <c r="B55" s="32" t="s">
        <v>45</v>
      </c>
      <c r="C55" s="5" t="s">
        <v>4</v>
      </c>
      <c r="D55" s="7">
        <f>D57*0.2</f>
        <v>2</v>
      </c>
      <c r="E55" s="8"/>
      <c r="F55" s="9"/>
    </row>
    <row r="56" spans="1:6" ht="35.1" customHeight="1">
      <c r="A56" s="64">
        <v>3</v>
      </c>
      <c r="B56" s="33" t="s">
        <v>80</v>
      </c>
      <c r="C56" s="5" t="s">
        <v>4</v>
      </c>
      <c r="D56" s="7">
        <f>D57*1.15</f>
        <v>11.5</v>
      </c>
      <c r="E56" s="8"/>
      <c r="F56" s="9"/>
    </row>
    <row r="57" spans="1:6" ht="35.1" customHeight="1">
      <c r="A57" s="64"/>
      <c r="B57" s="32" t="s">
        <v>56</v>
      </c>
      <c r="C57" s="5" t="s">
        <v>17</v>
      </c>
      <c r="D57" s="5">
        <v>10</v>
      </c>
      <c r="E57" s="7"/>
      <c r="F57" s="9"/>
    </row>
    <row r="58" spans="1:6" ht="35.1" customHeight="1">
      <c r="A58" s="64"/>
      <c r="B58" s="33" t="s">
        <v>9</v>
      </c>
      <c r="C58" s="5" t="s">
        <v>7</v>
      </c>
      <c r="D58" s="5">
        <v>1.7595000000000001</v>
      </c>
      <c r="E58" s="7"/>
      <c r="F58" s="9"/>
    </row>
    <row r="59" spans="1:6" ht="35.1" customHeight="1">
      <c r="A59" s="11">
        <v>4</v>
      </c>
      <c r="B59" s="32" t="s">
        <v>46</v>
      </c>
      <c r="C59" s="5" t="s">
        <v>5</v>
      </c>
      <c r="D59" s="7">
        <f>D57*7</f>
        <v>70</v>
      </c>
      <c r="E59" s="8"/>
      <c r="F59" s="9"/>
    </row>
    <row r="60" spans="1:6" ht="35.1" customHeight="1">
      <c r="A60" s="11">
        <v>5</v>
      </c>
      <c r="B60" s="32" t="s">
        <v>57</v>
      </c>
      <c r="C60" s="5" t="s">
        <v>17</v>
      </c>
      <c r="D60" s="7">
        <f>D57*12*3</f>
        <v>360</v>
      </c>
      <c r="E60" s="8"/>
      <c r="F60" s="9"/>
    </row>
    <row r="61" spans="1:6" ht="35.1" customHeight="1">
      <c r="A61" s="11">
        <v>6</v>
      </c>
      <c r="B61" s="32" t="s">
        <v>58</v>
      </c>
      <c r="C61" s="5" t="s">
        <v>4</v>
      </c>
      <c r="D61" s="7">
        <f>D57*0.02</f>
        <v>0.2</v>
      </c>
      <c r="E61" s="8"/>
      <c r="F61" s="9"/>
    </row>
    <row r="62" spans="1:6" ht="35.1" customHeight="1">
      <c r="A62" s="11">
        <v>7</v>
      </c>
      <c r="B62" s="32" t="s">
        <v>82</v>
      </c>
      <c r="C62" s="5" t="s">
        <v>22</v>
      </c>
      <c r="D62" s="7">
        <f>D57*12*3</f>
        <v>360</v>
      </c>
      <c r="E62" s="8"/>
      <c r="F62" s="9"/>
    </row>
    <row r="63" spans="1:6" ht="35.1" customHeight="1">
      <c r="A63" s="10"/>
      <c r="B63" s="30" t="s">
        <v>63</v>
      </c>
      <c r="C63" s="19"/>
      <c r="D63" s="19"/>
      <c r="E63" s="36"/>
      <c r="F63" s="20"/>
    </row>
    <row r="64" spans="1:6" ht="35.1" customHeight="1">
      <c r="A64" s="18"/>
      <c r="B64" s="31" t="s">
        <v>97</v>
      </c>
      <c r="C64" s="19"/>
      <c r="D64" s="19"/>
      <c r="E64" s="36"/>
      <c r="F64" s="20"/>
    </row>
    <row r="65" spans="1:6" ht="35.1" customHeight="1">
      <c r="A65" s="14">
        <v>1</v>
      </c>
      <c r="B65" s="32" t="s">
        <v>60</v>
      </c>
      <c r="C65" s="5" t="s">
        <v>22</v>
      </c>
      <c r="D65" s="7">
        <v>560</v>
      </c>
      <c r="E65" s="8"/>
      <c r="F65" s="9"/>
    </row>
    <row r="66" spans="1:6" ht="35.1" customHeight="1">
      <c r="A66" s="18">
        <v>2</v>
      </c>
      <c r="B66" s="32" t="s">
        <v>24</v>
      </c>
      <c r="C66" s="19" t="s">
        <v>22</v>
      </c>
      <c r="D66" s="7">
        <v>560</v>
      </c>
      <c r="E66" s="8"/>
      <c r="F66" s="9"/>
    </row>
    <row r="67" spans="1:6" ht="35.1" customHeight="1">
      <c r="A67" s="18">
        <v>3</v>
      </c>
      <c r="B67" s="32" t="s">
        <v>61</v>
      </c>
      <c r="C67" s="19" t="s">
        <v>3</v>
      </c>
      <c r="D67" s="7">
        <v>50</v>
      </c>
      <c r="E67" s="8"/>
      <c r="F67" s="9"/>
    </row>
    <row r="68" spans="1:6" ht="35.1" customHeight="1">
      <c r="A68" s="10"/>
      <c r="B68" s="30" t="s">
        <v>64</v>
      </c>
      <c r="C68" s="19"/>
      <c r="D68" s="19"/>
      <c r="E68" s="36"/>
      <c r="F68" s="20"/>
    </row>
    <row r="69" spans="1:6" ht="35.1" customHeight="1">
      <c r="A69" s="12"/>
      <c r="B69" s="30" t="s">
        <v>73</v>
      </c>
      <c r="C69" s="13"/>
      <c r="D69" s="13"/>
      <c r="E69" s="74"/>
      <c r="F69" s="20"/>
    </row>
    <row r="70" spans="1:6" ht="35.1" customHeight="1">
      <c r="A70" s="12"/>
      <c r="B70" s="28" t="s">
        <v>74</v>
      </c>
      <c r="C70" s="29">
        <v>0.03</v>
      </c>
      <c r="D70" s="13"/>
      <c r="E70" s="74"/>
      <c r="F70" s="20"/>
    </row>
    <row r="71" spans="1:6" ht="35.1" customHeight="1">
      <c r="A71" s="12"/>
      <c r="B71" s="28" t="s">
        <v>65</v>
      </c>
      <c r="C71" s="29"/>
      <c r="D71" s="13"/>
      <c r="E71" s="74"/>
      <c r="F71" s="20"/>
    </row>
    <row r="72" spans="1:6" ht="35.1" customHeight="1">
      <c r="A72" s="12"/>
      <c r="B72" s="28" t="s">
        <v>75</v>
      </c>
      <c r="C72" s="29"/>
      <c r="D72" s="13"/>
      <c r="E72" s="74"/>
      <c r="F72" s="20"/>
    </row>
    <row r="73" spans="1:6" ht="35.1" customHeight="1">
      <c r="A73" s="23"/>
      <c r="B73" s="28" t="s">
        <v>76</v>
      </c>
      <c r="C73" s="28"/>
      <c r="D73" s="24"/>
      <c r="E73" s="76"/>
      <c r="F73" s="25"/>
    </row>
    <row r="74" spans="1:6">
      <c r="B74" s="2"/>
    </row>
  </sheetData>
  <mergeCells count="8">
    <mergeCell ref="A25:A28"/>
    <mergeCell ref="A36:A39"/>
    <mergeCell ref="A56:A58"/>
    <mergeCell ref="A1:F1"/>
    <mergeCell ref="A2:F2"/>
    <mergeCell ref="C3:D3"/>
    <mergeCell ref="A16:A19"/>
    <mergeCell ref="A20:A23"/>
  </mergeCells>
  <printOptions horizontalCentered="1"/>
  <pageMargins left="0.39370078740157483" right="0.39370078740157483" top="0.51181102362204722" bottom="0.39370078740157483" header="0.31496062992125984" footer="0.31496062992125984"/>
  <pageSetup paperSize="9" scale="97" orientation="landscape" r:id="rId1"/>
  <rowBreaks count="1" manualBreakCount="1">
    <brk id="5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74"/>
  <sheetViews>
    <sheetView view="pageBreakPreview" topLeftCell="A61" zoomScale="130" zoomScaleNormal="115" zoomScaleSheetLayoutView="130" workbookViewId="0">
      <selection activeCell="E8" sqref="E8"/>
    </sheetView>
  </sheetViews>
  <sheetFormatPr defaultRowHeight="15"/>
  <cols>
    <col min="1" max="1" width="3.7109375" customWidth="1"/>
    <col min="2" max="2" width="70.7109375" customWidth="1"/>
    <col min="3" max="6" width="15.7109375" customWidth="1"/>
  </cols>
  <sheetData>
    <row r="1" spans="1:6" ht="35.1" customHeight="1">
      <c r="A1" s="65" t="s">
        <v>90</v>
      </c>
      <c r="B1" s="65"/>
      <c r="C1" s="65"/>
      <c r="D1" s="65"/>
      <c r="E1" s="65"/>
      <c r="F1" s="65"/>
    </row>
    <row r="2" spans="1:6" ht="35.1" customHeight="1">
      <c r="A2" s="66" t="s">
        <v>95</v>
      </c>
      <c r="B2" s="66"/>
      <c r="C2" s="66"/>
      <c r="D2" s="66"/>
      <c r="E2" s="66"/>
      <c r="F2" s="66"/>
    </row>
    <row r="3" spans="1:6" ht="35.1" customHeight="1">
      <c r="A3" s="26" t="s">
        <v>0</v>
      </c>
      <c r="B3" s="27" t="s">
        <v>69</v>
      </c>
      <c r="C3" s="67" t="s">
        <v>70</v>
      </c>
      <c r="D3" s="67"/>
      <c r="E3" s="27" t="s">
        <v>71</v>
      </c>
      <c r="F3" s="27" t="s">
        <v>72</v>
      </c>
    </row>
    <row r="4" spans="1:6" ht="35.1" customHeight="1">
      <c r="A4" s="5"/>
      <c r="B4" s="31" t="s">
        <v>26</v>
      </c>
      <c r="C4" s="5"/>
      <c r="D4" s="5"/>
      <c r="E4" s="5"/>
      <c r="F4" s="5"/>
    </row>
    <row r="5" spans="1:6" ht="35.1" customHeight="1">
      <c r="A5" s="5">
        <v>1</v>
      </c>
      <c r="B5" s="32" t="s">
        <v>85</v>
      </c>
      <c r="C5" s="5" t="s">
        <v>4</v>
      </c>
      <c r="D5" s="7">
        <v>5.28</v>
      </c>
      <c r="E5" s="8"/>
      <c r="F5" s="8"/>
    </row>
    <row r="6" spans="1:6" ht="54.95" customHeight="1">
      <c r="A6" s="5">
        <v>2</v>
      </c>
      <c r="B6" s="32" t="s">
        <v>10</v>
      </c>
      <c r="C6" s="5" t="s">
        <v>5</v>
      </c>
      <c r="D6" s="7">
        <v>240</v>
      </c>
      <c r="E6" s="8"/>
      <c r="F6" s="8"/>
    </row>
    <row r="7" spans="1:6" ht="35.1" customHeight="1">
      <c r="A7" s="5">
        <v>3</v>
      </c>
      <c r="B7" s="32" t="s">
        <v>88</v>
      </c>
      <c r="C7" s="5" t="s">
        <v>4</v>
      </c>
      <c r="D7" s="7">
        <v>111.59</v>
      </c>
      <c r="E7" s="8"/>
      <c r="F7" s="8"/>
    </row>
    <row r="8" spans="1:6" ht="35.1" customHeight="1">
      <c r="A8" s="34">
        <v>4</v>
      </c>
      <c r="B8" s="32" t="s">
        <v>91</v>
      </c>
      <c r="C8" s="5" t="s">
        <v>4</v>
      </c>
      <c r="D8" s="7">
        <v>12.96</v>
      </c>
      <c r="E8" s="8"/>
      <c r="F8" s="8"/>
    </row>
    <row r="9" spans="1:6" ht="35.1" customHeight="1">
      <c r="A9" s="5">
        <v>5</v>
      </c>
      <c r="B9" s="32" t="s">
        <v>42</v>
      </c>
      <c r="C9" s="5" t="s">
        <v>4</v>
      </c>
      <c r="D9" s="7">
        <v>3162.55</v>
      </c>
      <c r="E9" s="8"/>
      <c r="F9" s="8"/>
    </row>
    <row r="10" spans="1:6" ht="35.1" customHeight="1">
      <c r="A10" s="35">
        <v>6</v>
      </c>
      <c r="B10" s="32" t="s">
        <v>13</v>
      </c>
      <c r="C10" s="5" t="s">
        <v>4</v>
      </c>
      <c r="D10" s="7">
        <f>D9</f>
        <v>3162.55</v>
      </c>
      <c r="E10" s="8"/>
      <c r="F10" s="8"/>
    </row>
    <row r="11" spans="1:6" ht="54.95" customHeight="1">
      <c r="A11" s="35">
        <v>7</v>
      </c>
      <c r="B11" s="32" t="s">
        <v>49</v>
      </c>
      <c r="C11" s="5" t="s">
        <v>17</v>
      </c>
      <c r="D11" s="7">
        <v>10</v>
      </c>
      <c r="E11" s="8"/>
      <c r="F11" s="8"/>
    </row>
    <row r="12" spans="1:6" ht="35.1" customHeight="1">
      <c r="A12" s="35">
        <v>8</v>
      </c>
      <c r="B12" s="32" t="s">
        <v>43</v>
      </c>
      <c r="C12" s="5" t="s">
        <v>17</v>
      </c>
      <c r="D12" s="7">
        <v>10</v>
      </c>
      <c r="E12" s="8"/>
      <c r="F12" s="8"/>
    </row>
    <row r="13" spans="1:6" ht="35.1" customHeight="1">
      <c r="A13" s="34"/>
      <c r="B13" s="30" t="s">
        <v>77</v>
      </c>
      <c r="C13" s="19"/>
      <c r="D13" s="19"/>
      <c r="E13" s="36"/>
      <c r="F13" s="36"/>
    </row>
    <row r="14" spans="1:6" ht="35.1" customHeight="1">
      <c r="A14" s="13"/>
      <c r="B14" s="31" t="s">
        <v>8</v>
      </c>
      <c r="C14" s="13"/>
      <c r="D14" s="13"/>
      <c r="E14" s="74"/>
      <c r="F14" s="74"/>
    </row>
    <row r="15" spans="1:6" ht="35.1" customHeight="1">
      <c r="A15" s="37">
        <v>1</v>
      </c>
      <c r="B15" s="32" t="s">
        <v>86</v>
      </c>
      <c r="C15" s="5" t="s">
        <v>4</v>
      </c>
      <c r="D15" s="7">
        <f>D16*0.15*0.05</f>
        <v>3.2324999999999999</v>
      </c>
      <c r="E15" s="8"/>
      <c r="F15" s="8"/>
    </row>
    <row r="16" spans="1:6" ht="75" customHeight="1">
      <c r="A16" s="68">
        <v>2</v>
      </c>
      <c r="B16" s="32" t="s">
        <v>50</v>
      </c>
      <c r="C16" s="5" t="s">
        <v>22</v>
      </c>
      <c r="D16" s="7">
        <f>D17+D18+D19</f>
        <v>431</v>
      </c>
      <c r="E16" s="8"/>
      <c r="F16" s="8"/>
    </row>
    <row r="17" spans="1:6" ht="35.1" customHeight="1">
      <c r="A17" s="68"/>
      <c r="B17" s="32" t="s">
        <v>29</v>
      </c>
      <c r="C17" s="5" t="s">
        <v>22</v>
      </c>
      <c r="D17" s="5">
        <v>324</v>
      </c>
      <c r="E17" s="7"/>
      <c r="F17" s="8"/>
    </row>
    <row r="18" spans="1:6" ht="35.1" customHeight="1">
      <c r="A18" s="68"/>
      <c r="B18" s="32" t="s">
        <v>66</v>
      </c>
      <c r="C18" s="5" t="s">
        <v>22</v>
      </c>
      <c r="D18" s="5">
        <v>12</v>
      </c>
      <c r="E18" s="7"/>
      <c r="F18" s="8"/>
    </row>
    <row r="19" spans="1:6" ht="35.1" customHeight="1">
      <c r="A19" s="68"/>
      <c r="B19" s="32" t="s">
        <v>51</v>
      </c>
      <c r="C19" s="5" t="s">
        <v>22</v>
      </c>
      <c r="D19" s="5">
        <v>95</v>
      </c>
      <c r="E19" s="7"/>
      <c r="F19" s="8"/>
    </row>
    <row r="20" spans="1:6" ht="35.1" customHeight="1">
      <c r="A20" s="69">
        <v>3</v>
      </c>
      <c r="B20" s="32" t="s">
        <v>30</v>
      </c>
      <c r="C20" s="5" t="s">
        <v>5</v>
      </c>
      <c r="D20" s="7">
        <f>D25</f>
        <v>1116</v>
      </c>
      <c r="E20" s="8"/>
      <c r="F20" s="8"/>
    </row>
    <row r="21" spans="1:6" ht="35.1" customHeight="1">
      <c r="A21" s="69"/>
      <c r="B21" s="32" t="s">
        <v>18</v>
      </c>
      <c r="C21" s="5" t="s">
        <v>4</v>
      </c>
      <c r="D21" s="5">
        <v>140.61600000000001</v>
      </c>
      <c r="E21" s="7"/>
      <c r="F21" s="8"/>
    </row>
    <row r="22" spans="1:6" ht="35.1" customHeight="1">
      <c r="A22" s="69"/>
      <c r="B22" s="32" t="s">
        <v>19</v>
      </c>
      <c r="C22" s="5" t="s">
        <v>4</v>
      </c>
      <c r="D22" s="5">
        <v>16.739999999999998</v>
      </c>
      <c r="E22" s="7"/>
      <c r="F22" s="8"/>
    </row>
    <row r="23" spans="1:6" ht="35.1" customHeight="1">
      <c r="A23" s="69"/>
      <c r="B23" s="32" t="s">
        <v>20</v>
      </c>
      <c r="C23" s="5" t="s">
        <v>4</v>
      </c>
      <c r="D23" s="5">
        <v>11.16</v>
      </c>
      <c r="E23" s="7"/>
      <c r="F23" s="8"/>
    </row>
    <row r="24" spans="1:6" ht="35.1" customHeight="1">
      <c r="A24" s="37">
        <v>4</v>
      </c>
      <c r="B24" s="32" t="s">
        <v>31</v>
      </c>
      <c r="C24" s="5" t="s">
        <v>4</v>
      </c>
      <c r="D24" s="7">
        <f>D25*0.05</f>
        <v>55.800000000000004</v>
      </c>
      <c r="E24" s="8"/>
      <c r="F24" s="8"/>
    </row>
    <row r="25" spans="1:6" ht="35.1" customHeight="1">
      <c r="A25" s="68">
        <v>5</v>
      </c>
      <c r="B25" s="32" t="s">
        <v>32</v>
      </c>
      <c r="C25" s="5" t="s">
        <v>5</v>
      </c>
      <c r="D25" s="7">
        <f>D26+D27</f>
        <v>1116</v>
      </c>
      <c r="E25" s="8"/>
      <c r="F25" s="8"/>
    </row>
    <row r="26" spans="1:6" ht="35.1" customHeight="1">
      <c r="A26" s="68"/>
      <c r="B26" s="32" t="s">
        <v>12</v>
      </c>
      <c r="C26" s="5" t="s">
        <v>5</v>
      </c>
      <c r="D26" s="5">
        <v>136</v>
      </c>
      <c r="E26" s="7"/>
      <c r="F26" s="8"/>
    </row>
    <row r="27" spans="1:6" ht="35.1" customHeight="1">
      <c r="A27" s="68"/>
      <c r="B27" s="32" t="s">
        <v>11</v>
      </c>
      <c r="C27" s="5" t="s">
        <v>5</v>
      </c>
      <c r="D27" s="5">
        <v>980</v>
      </c>
      <c r="E27" s="7"/>
      <c r="F27" s="8"/>
    </row>
    <row r="28" spans="1:6" ht="35.1" customHeight="1">
      <c r="A28" s="68"/>
      <c r="B28" s="32" t="s">
        <v>21</v>
      </c>
      <c r="C28" s="5" t="s">
        <v>4</v>
      </c>
      <c r="D28" s="5">
        <v>89.28</v>
      </c>
      <c r="E28" s="7"/>
      <c r="F28" s="8"/>
    </row>
    <row r="29" spans="1:6" ht="35.1" customHeight="1">
      <c r="A29" s="37">
        <v>6</v>
      </c>
      <c r="B29" s="32" t="s">
        <v>33</v>
      </c>
      <c r="C29" s="5" t="s">
        <v>5</v>
      </c>
      <c r="D29" s="7">
        <f>D16*0.05*0.1</f>
        <v>2.1550000000000002</v>
      </c>
      <c r="E29" s="8"/>
      <c r="F29" s="8"/>
    </row>
    <row r="30" spans="1:6" ht="35.1" customHeight="1">
      <c r="A30" s="37">
        <v>7</v>
      </c>
      <c r="B30" s="32" t="s">
        <v>52</v>
      </c>
      <c r="C30" s="5" t="s">
        <v>4</v>
      </c>
      <c r="D30" s="7">
        <f>D31*0.15</f>
        <v>11.25</v>
      </c>
      <c r="E30" s="8"/>
      <c r="F30" s="8"/>
    </row>
    <row r="31" spans="1:6" ht="35.1" customHeight="1">
      <c r="A31" s="38">
        <v>8</v>
      </c>
      <c r="B31" s="32" t="s">
        <v>53</v>
      </c>
      <c r="C31" s="5" t="s">
        <v>5</v>
      </c>
      <c r="D31" s="7">
        <v>75</v>
      </c>
      <c r="E31" s="8"/>
      <c r="F31" s="8"/>
    </row>
    <row r="32" spans="1:6" ht="35.1" customHeight="1">
      <c r="A32" s="34"/>
      <c r="B32" s="30" t="s">
        <v>78</v>
      </c>
      <c r="C32" s="19"/>
      <c r="D32" s="19"/>
      <c r="E32" s="36"/>
      <c r="F32" s="36"/>
    </row>
    <row r="33" spans="1:6" ht="35.1" customHeight="1">
      <c r="A33" s="13"/>
      <c r="B33" s="31" t="s">
        <v>34</v>
      </c>
      <c r="C33" s="13"/>
      <c r="D33" s="13"/>
      <c r="E33" s="74"/>
      <c r="F33" s="74"/>
    </row>
    <row r="34" spans="1:6" ht="35.1" customHeight="1">
      <c r="A34" s="19">
        <v>1</v>
      </c>
      <c r="B34" s="32" t="s">
        <v>14</v>
      </c>
      <c r="C34" s="5" t="s">
        <v>5</v>
      </c>
      <c r="D34" s="7">
        <v>1976.385</v>
      </c>
      <c r="E34" s="8"/>
      <c r="F34" s="8"/>
    </row>
    <row r="35" spans="1:6" ht="35.1" customHeight="1">
      <c r="A35" s="19">
        <v>2</v>
      </c>
      <c r="B35" s="32" t="s">
        <v>35</v>
      </c>
      <c r="C35" s="5" t="s">
        <v>5</v>
      </c>
      <c r="D35" s="7">
        <f>D34</f>
        <v>1976.385</v>
      </c>
      <c r="E35" s="8"/>
      <c r="F35" s="8"/>
    </row>
    <row r="36" spans="1:6" ht="35.1" customHeight="1">
      <c r="A36" s="69">
        <v>3</v>
      </c>
      <c r="B36" s="32" t="s">
        <v>36</v>
      </c>
      <c r="C36" s="5" t="s">
        <v>5</v>
      </c>
      <c r="D36" s="7">
        <f>D34</f>
        <v>1976.385</v>
      </c>
      <c r="E36" s="8"/>
      <c r="F36" s="8"/>
    </row>
    <row r="37" spans="1:6" ht="35.1" customHeight="1">
      <c r="A37" s="69"/>
      <c r="B37" s="32" t="s">
        <v>18</v>
      </c>
      <c r="C37" s="5" t="s">
        <v>4</v>
      </c>
      <c r="D37" s="5">
        <v>249.02450999999999</v>
      </c>
      <c r="E37" s="7"/>
      <c r="F37" s="8"/>
    </row>
    <row r="38" spans="1:6" ht="35.1" customHeight="1">
      <c r="A38" s="69"/>
      <c r="B38" s="32" t="s">
        <v>19</v>
      </c>
      <c r="C38" s="5" t="s">
        <v>4</v>
      </c>
      <c r="D38" s="5">
        <v>29.647556999999999</v>
      </c>
      <c r="E38" s="7"/>
      <c r="F38" s="8"/>
    </row>
    <row r="39" spans="1:6" ht="35.1" customHeight="1">
      <c r="A39" s="69"/>
      <c r="B39" s="32" t="s">
        <v>20</v>
      </c>
      <c r="C39" s="5" t="s">
        <v>4</v>
      </c>
      <c r="D39" s="5">
        <v>19.763850000000001</v>
      </c>
      <c r="E39" s="7"/>
      <c r="F39" s="8"/>
    </row>
    <row r="40" spans="1:6" ht="35.1" customHeight="1">
      <c r="A40" s="19">
        <v>4</v>
      </c>
      <c r="B40" s="32" t="s">
        <v>37</v>
      </c>
      <c r="C40" s="5" t="s">
        <v>5</v>
      </c>
      <c r="D40" s="7">
        <f>D34</f>
        <v>1976.385</v>
      </c>
      <c r="E40" s="8"/>
      <c r="F40" s="8"/>
    </row>
    <row r="41" spans="1:6" ht="35.1" customHeight="1">
      <c r="A41" s="39">
        <v>5</v>
      </c>
      <c r="B41" s="32" t="s">
        <v>54</v>
      </c>
      <c r="C41" s="5" t="s">
        <v>6</v>
      </c>
      <c r="D41" s="7">
        <f>D34</f>
        <v>1976.385</v>
      </c>
      <c r="E41" s="8"/>
      <c r="F41" s="8"/>
    </row>
    <row r="42" spans="1:6" ht="35.1" customHeight="1">
      <c r="A42" s="19">
        <v>6</v>
      </c>
      <c r="B42" s="32" t="s">
        <v>15</v>
      </c>
      <c r="C42" s="5" t="s">
        <v>5</v>
      </c>
      <c r="D42" s="7">
        <f>D34</f>
        <v>1976.385</v>
      </c>
      <c r="E42" s="8"/>
      <c r="F42" s="8"/>
    </row>
    <row r="43" spans="1:6" ht="35.1" customHeight="1">
      <c r="A43" s="39">
        <v>7</v>
      </c>
      <c r="B43" s="32" t="s">
        <v>38</v>
      </c>
      <c r="C43" s="5" t="s">
        <v>6</v>
      </c>
      <c r="D43" s="7">
        <f>D34</f>
        <v>1976.385</v>
      </c>
      <c r="E43" s="8"/>
      <c r="F43" s="8"/>
    </row>
    <row r="44" spans="1:6" ht="35.1" customHeight="1">
      <c r="A44" s="34"/>
      <c r="B44" s="30" t="s">
        <v>79</v>
      </c>
      <c r="C44" s="19"/>
      <c r="D44" s="19"/>
      <c r="E44" s="36"/>
      <c r="F44" s="36"/>
    </row>
    <row r="45" spans="1:6" ht="35.1" customHeight="1">
      <c r="A45" s="40"/>
      <c r="B45" s="31" t="s">
        <v>16</v>
      </c>
      <c r="C45" s="19"/>
      <c r="D45" s="19"/>
      <c r="E45" s="36"/>
      <c r="F45" s="36"/>
    </row>
    <row r="46" spans="1:6" ht="35.1" customHeight="1">
      <c r="A46" s="41">
        <v>1</v>
      </c>
      <c r="B46" s="32" t="s">
        <v>67</v>
      </c>
      <c r="C46" s="5" t="s">
        <v>23</v>
      </c>
      <c r="D46" s="7">
        <v>170</v>
      </c>
      <c r="E46" s="8"/>
      <c r="F46" s="8"/>
    </row>
    <row r="47" spans="1:6" ht="35.1" customHeight="1">
      <c r="A47" s="41">
        <v>2</v>
      </c>
      <c r="B47" s="32" t="s">
        <v>68</v>
      </c>
      <c r="C47" s="5" t="s">
        <v>23</v>
      </c>
      <c r="D47" s="7">
        <v>48</v>
      </c>
      <c r="E47" s="8"/>
      <c r="F47" s="8"/>
    </row>
    <row r="48" spans="1:6" ht="35.1" customHeight="1">
      <c r="A48" s="41">
        <v>3</v>
      </c>
      <c r="B48" s="32" t="s">
        <v>92</v>
      </c>
      <c r="C48" s="5" t="s">
        <v>4</v>
      </c>
      <c r="D48" s="7">
        <f>D51*0.16</f>
        <v>0.32</v>
      </c>
      <c r="E48" s="8"/>
      <c r="F48" s="8"/>
    </row>
    <row r="49" spans="1:6" ht="35.1" customHeight="1">
      <c r="A49" s="19">
        <v>4</v>
      </c>
      <c r="B49" s="32" t="s">
        <v>87</v>
      </c>
      <c r="C49" s="5" t="s">
        <v>4</v>
      </c>
      <c r="D49" s="7">
        <f>D51*0.16</f>
        <v>0.32</v>
      </c>
      <c r="E49" s="8"/>
      <c r="F49" s="8"/>
    </row>
    <row r="50" spans="1:6" ht="35.1" customHeight="1">
      <c r="A50" s="41">
        <v>5</v>
      </c>
      <c r="B50" s="43" t="s">
        <v>84</v>
      </c>
      <c r="C50" s="5" t="s">
        <v>7</v>
      </c>
      <c r="D50" s="7">
        <f>D51*0.02018</f>
        <v>4.036E-2</v>
      </c>
      <c r="E50" s="8"/>
      <c r="F50" s="8"/>
    </row>
    <row r="51" spans="1:6" ht="35.1" customHeight="1">
      <c r="A51" s="41">
        <v>6</v>
      </c>
      <c r="B51" s="32" t="s">
        <v>81</v>
      </c>
      <c r="C51" s="5" t="s">
        <v>17</v>
      </c>
      <c r="D51" s="7">
        <v>2</v>
      </c>
      <c r="E51" s="8"/>
      <c r="F51" s="8"/>
    </row>
    <row r="52" spans="1:6" ht="35.1" customHeight="1">
      <c r="A52" s="34"/>
      <c r="B52" s="30" t="s">
        <v>62</v>
      </c>
      <c r="C52" s="19"/>
      <c r="D52" s="19"/>
      <c r="E52" s="36"/>
      <c r="F52" s="36"/>
    </row>
    <row r="53" spans="1:6" ht="35.1" customHeight="1">
      <c r="A53" s="42"/>
      <c r="B53" s="31" t="s">
        <v>40</v>
      </c>
      <c r="C53" s="19"/>
      <c r="D53" s="19"/>
      <c r="E53" s="36"/>
      <c r="F53" s="36"/>
    </row>
    <row r="54" spans="1:6" ht="54.95" customHeight="1">
      <c r="A54" s="37">
        <v>1</v>
      </c>
      <c r="B54" s="32" t="s">
        <v>89</v>
      </c>
      <c r="C54" s="5" t="s">
        <v>4</v>
      </c>
      <c r="D54" s="7">
        <f>D57*4</f>
        <v>16</v>
      </c>
      <c r="E54" s="8"/>
      <c r="F54" s="8"/>
    </row>
    <row r="55" spans="1:6" ht="35.1" customHeight="1">
      <c r="A55" s="35">
        <v>2</v>
      </c>
      <c r="B55" s="32" t="s">
        <v>45</v>
      </c>
      <c r="C55" s="5" t="s">
        <v>4</v>
      </c>
      <c r="D55" s="7">
        <f>D57*0.2</f>
        <v>0.8</v>
      </c>
      <c r="E55" s="8"/>
      <c r="F55" s="8"/>
    </row>
    <row r="56" spans="1:6" ht="35.1" customHeight="1">
      <c r="A56" s="70">
        <v>3</v>
      </c>
      <c r="B56" s="43" t="s">
        <v>80</v>
      </c>
      <c r="C56" s="5" t="s">
        <v>4</v>
      </c>
      <c r="D56" s="7">
        <f>D57*1.15</f>
        <v>4.5999999999999996</v>
      </c>
      <c r="E56" s="8"/>
      <c r="F56" s="8"/>
    </row>
    <row r="57" spans="1:6" ht="35.1" customHeight="1">
      <c r="A57" s="70"/>
      <c r="B57" s="32" t="s">
        <v>56</v>
      </c>
      <c r="C57" s="5" t="s">
        <v>17</v>
      </c>
      <c r="D57" s="5">
        <v>4</v>
      </c>
      <c r="E57" s="7"/>
      <c r="F57" s="8"/>
    </row>
    <row r="58" spans="1:6" ht="35.1" customHeight="1">
      <c r="A58" s="70"/>
      <c r="B58" s="43" t="s">
        <v>9</v>
      </c>
      <c r="C58" s="5" t="s">
        <v>7</v>
      </c>
      <c r="D58" s="5">
        <v>0.70379999999999998</v>
      </c>
      <c r="E58" s="7"/>
      <c r="F58" s="8"/>
    </row>
    <row r="59" spans="1:6" ht="35.1" customHeight="1">
      <c r="A59" s="35">
        <v>4</v>
      </c>
      <c r="B59" s="32" t="s">
        <v>46</v>
      </c>
      <c r="C59" s="5" t="s">
        <v>5</v>
      </c>
      <c r="D59" s="7">
        <f>D57*7</f>
        <v>28</v>
      </c>
      <c r="E59" s="8"/>
      <c r="F59" s="8"/>
    </row>
    <row r="60" spans="1:6" ht="35.1" customHeight="1">
      <c r="A60" s="35">
        <v>5</v>
      </c>
      <c r="B60" s="32" t="s">
        <v>57</v>
      </c>
      <c r="C60" s="5" t="s">
        <v>17</v>
      </c>
      <c r="D60" s="7">
        <f>D57*12*3</f>
        <v>144</v>
      </c>
      <c r="E60" s="8"/>
      <c r="F60" s="8"/>
    </row>
    <row r="61" spans="1:6" ht="35.1" customHeight="1">
      <c r="A61" s="35">
        <v>6</v>
      </c>
      <c r="B61" s="32" t="s">
        <v>58</v>
      </c>
      <c r="C61" s="5" t="s">
        <v>4</v>
      </c>
      <c r="D61" s="7">
        <f>D57*0.02</f>
        <v>0.08</v>
      </c>
      <c r="E61" s="8"/>
      <c r="F61" s="8"/>
    </row>
    <row r="62" spans="1:6" ht="35.1" customHeight="1">
      <c r="A62" s="35">
        <v>7</v>
      </c>
      <c r="B62" s="43" t="s">
        <v>47</v>
      </c>
      <c r="C62" s="5" t="s">
        <v>22</v>
      </c>
      <c r="D62" s="7">
        <f>D57*12*3</f>
        <v>144</v>
      </c>
      <c r="E62" s="8"/>
      <c r="F62" s="8"/>
    </row>
    <row r="63" spans="1:6" ht="35.1" customHeight="1">
      <c r="A63" s="34"/>
      <c r="B63" s="30" t="s">
        <v>63</v>
      </c>
      <c r="C63" s="19"/>
      <c r="D63" s="19"/>
      <c r="E63" s="36"/>
      <c r="F63" s="36"/>
    </row>
    <row r="64" spans="1:6" ht="35.1" customHeight="1">
      <c r="A64" s="40"/>
      <c r="B64" s="31" t="s">
        <v>59</v>
      </c>
      <c r="C64" s="19"/>
      <c r="D64" s="19"/>
      <c r="E64" s="36"/>
      <c r="F64" s="36"/>
    </row>
    <row r="65" spans="1:6" ht="35.1" customHeight="1">
      <c r="A65" s="37">
        <v>1</v>
      </c>
      <c r="B65" s="32" t="s">
        <v>93</v>
      </c>
      <c r="C65" s="5" t="s">
        <v>22</v>
      </c>
      <c r="D65" s="7">
        <v>70</v>
      </c>
      <c r="E65" s="8"/>
      <c r="F65" s="8"/>
    </row>
    <row r="66" spans="1:6" ht="35.1" customHeight="1">
      <c r="A66" s="40">
        <v>2</v>
      </c>
      <c r="B66" s="32" t="s">
        <v>24</v>
      </c>
      <c r="C66" s="19" t="s">
        <v>22</v>
      </c>
      <c r="D66" s="7">
        <v>70</v>
      </c>
      <c r="E66" s="8"/>
      <c r="F66" s="8"/>
    </row>
    <row r="67" spans="1:6" ht="35.1" customHeight="1">
      <c r="A67" s="40">
        <v>3</v>
      </c>
      <c r="B67" s="32" t="s">
        <v>94</v>
      </c>
      <c r="C67" s="19" t="s">
        <v>3</v>
      </c>
      <c r="D67" s="7">
        <v>10</v>
      </c>
      <c r="E67" s="8"/>
      <c r="F67" s="8"/>
    </row>
    <row r="68" spans="1:6" ht="35.1" customHeight="1">
      <c r="A68" s="13"/>
      <c r="B68" s="30" t="s">
        <v>64</v>
      </c>
      <c r="C68" s="19"/>
      <c r="D68" s="13"/>
      <c r="E68" s="74"/>
      <c r="F68" s="74"/>
    </row>
    <row r="69" spans="1:6" ht="35.1" customHeight="1">
      <c r="A69" s="13"/>
      <c r="B69" s="30" t="s">
        <v>73</v>
      </c>
      <c r="C69" s="13"/>
      <c r="D69" s="13"/>
      <c r="E69" s="74"/>
      <c r="F69" s="36"/>
    </row>
    <row r="70" spans="1:6" ht="35.1" customHeight="1">
      <c r="A70" s="13"/>
      <c r="B70" s="28" t="s">
        <v>74</v>
      </c>
      <c r="C70" s="29">
        <v>0.03</v>
      </c>
      <c r="D70" s="13"/>
      <c r="E70" s="74"/>
      <c r="F70" s="36"/>
    </row>
    <row r="71" spans="1:6" ht="35.1" customHeight="1">
      <c r="A71" s="13"/>
      <c r="B71" s="28" t="s">
        <v>65</v>
      </c>
      <c r="C71" s="29"/>
      <c r="D71" s="13"/>
      <c r="E71" s="74"/>
      <c r="F71" s="36"/>
    </row>
    <row r="72" spans="1:6" ht="35.1" customHeight="1">
      <c r="A72" s="13"/>
      <c r="B72" s="28" t="s">
        <v>75</v>
      </c>
      <c r="C72" s="29"/>
      <c r="D72" s="13"/>
      <c r="E72" s="74"/>
      <c r="F72" s="36"/>
    </row>
    <row r="73" spans="1:6" ht="35.1" customHeight="1">
      <c r="A73" s="13"/>
      <c r="B73" s="28" t="s">
        <v>76</v>
      </c>
      <c r="C73" s="28"/>
      <c r="D73" s="13"/>
      <c r="E73" s="74"/>
      <c r="F73" s="36"/>
    </row>
    <row r="74" spans="1:6">
      <c r="B74" s="2"/>
    </row>
  </sheetData>
  <mergeCells count="8">
    <mergeCell ref="A25:A28"/>
    <mergeCell ref="A36:A39"/>
    <mergeCell ref="A56:A58"/>
    <mergeCell ref="A1:F1"/>
    <mergeCell ref="A2:F2"/>
    <mergeCell ref="C3:D3"/>
    <mergeCell ref="A16:A19"/>
    <mergeCell ref="A20:A23"/>
  </mergeCells>
  <printOptions horizontalCentered="1"/>
  <pageMargins left="0.39370078740157483" right="0.39370078740157483" top="0.51181102362204722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5"/>
  <sheetViews>
    <sheetView view="pageBreakPreview" zoomScale="130" zoomScaleNormal="115" zoomScaleSheetLayoutView="130" workbookViewId="0">
      <selection activeCell="E7" sqref="E7"/>
    </sheetView>
  </sheetViews>
  <sheetFormatPr defaultRowHeight="15"/>
  <cols>
    <col min="1" max="1" width="3.7109375" style="1" customWidth="1"/>
    <col min="2" max="2" width="70.7109375" style="1" customWidth="1"/>
    <col min="3" max="6" width="15.7109375" style="1" customWidth="1"/>
    <col min="7" max="158" width="9.140625" style="51"/>
    <col min="159" max="159" width="5" style="51" customWidth="1"/>
    <col min="160" max="160" width="47.28515625" style="51" customWidth="1"/>
    <col min="161" max="161" width="9.85546875" style="51" customWidth="1"/>
    <col min="162" max="162" width="9.42578125" style="51" customWidth="1"/>
    <col min="163" max="163" width="8.42578125" style="51" customWidth="1"/>
    <col min="164" max="164" width="11.140625" style="51" customWidth="1"/>
    <col min="165" max="165" width="8.5703125" style="51" customWidth="1"/>
    <col min="166" max="166" width="10.140625" style="51" customWidth="1"/>
    <col min="167" max="167" width="8.7109375" style="51" customWidth="1"/>
    <col min="168" max="168" width="9.7109375" style="51" customWidth="1"/>
    <col min="169" max="169" width="12.140625" style="51" customWidth="1"/>
    <col min="170" max="170" width="9.28515625" style="51" bestFit="1" customWidth="1"/>
    <col min="171" max="172" width="9.140625" style="51"/>
    <col min="173" max="173" width="9.28515625" style="51" bestFit="1" customWidth="1"/>
    <col min="174" max="414" width="9.140625" style="51"/>
    <col min="415" max="415" width="5" style="51" customWidth="1"/>
    <col min="416" max="416" width="47.28515625" style="51" customWidth="1"/>
    <col min="417" max="417" width="9.85546875" style="51" customWidth="1"/>
    <col min="418" max="418" width="9.42578125" style="51" customWidth="1"/>
    <col min="419" max="419" width="8.42578125" style="51" customWidth="1"/>
    <col min="420" max="420" width="11.140625" style="51" customWidth="1"/>
    <col min="421" max="421" width="8.5703125" style="51" customWidth="1"/>
    <col min="422" max="422" width="10.140625" style="51" customWidth="1"/>
    <col min="423" max="423" width="8.7109375" style="51" customWidth="1"/>
    <col min="424" max="424" width="9.7109375" style="51" customWidth="1"/>
    <col min="425" max="425" width="12.140625" style="51" customWidth="1"/>
    <col min="426" max="426" width="9.28515625" style="51" bestFit="1" customWidth="1"/>
    <col min="427" max="428" width="9.140625" style="51"/>
    <col min="429" max="429" width="9.28515625" style="51" bestFit="1" customWidth="1"/>
    <col min="430" max="670" width="9.140625" style="51"/>
    <col min="671" max="671" width="5" style="51" customWidth="1"/>
    <col min="672" max="672" width="47.28515625" style="51" customWidth="1"/>
    <col min="673" max="673" width="9.85546875" style="51" customWidth="1"/>
    <col min="674" max="674" width="9.42578125" style="51" customWidth="1"/>
    <col min="675" max="675" width="8.42578125" style="51" customWidth="1"/>
    <col min="676" max="676" width="11.140625" style="51" customWidth="1"/>
    <col min="677" max="677" width="8.5703125" style="51" customWidth="1"/>
    <col min="678" max="678" width="10.140625" style="51" customWidth="1"/>
    <col min="679" max="679" width="8.7109375" style="51" customWidth="1"/>
    <col min="680" max="680" width="9.7109375" style="51" customWidth="1"/>
    <col min="681" max="681" width="12.140625" style="51" customWidth="1"/>
    <col min="682" max="682" width="9.28515625" style="51" bestFit="1" customWidth="1"/>
    <col min="683" max="684" width="9.140625" style="51"/>
    <col min="685" max="685" width="9.28515625" style="51" bestFit="1" customWidth="1"/>
    <col min="686" max="926" width="9.140625" style="51"/>
    <col min="927" max="927" width="5" style="51" customWidth="1"/>
    <col min="928" max="928" width="47.28515625" style="51" customWidth="1"/>
    <col min="929" max="929" width="9.85546875" style="51" customWidth="1"/>
    <col min="930" max="930" width="9.42578125" style="51" customWidth="1"/>
    <col min="931" max="931" width="8.42578125" style="51" customWidth="1"/>
    <col min="932" max="932" width="11.140625" style="51" customWidth="1"/>
    <col min="933" max="933" width="8.5703125" style="51" customWidth="1"/>
    <col min="934" max="934" width="10.140625" style="51" customWidth="1"/>
    <col min="935" max="935" width="8.7109375" style="51" customWidth="1"/>
    <col min="936" max="936" width="9.7109375" style="51" customWidth="1"/>
    <col min="937" max="937" width="12.140625" style="51" customWidth="1"/>
    <col min="938" max="938" width="9.28515625" style="51" bestFit="1" customWidth="1"/>
    <col min="939" max="940" width="9.140625" style="51"/>
    <col min="941" max="941" width="9.28515625" style="51" bestFit="1" customWidth="1"/>
    <col min="942" max="1182" width="9.140625" style="51"/>
    <col min="1183" max="1183" width="5" style="51" customWidth="1"/>
    <col min="1184" max="1184" width="47.28515625" style="51" customWidth="1"/>
    <col min="1185" max="1185" width="9.85546875" style="51" customWidth="1"/>
    <col min="1186" max="1186" width="9.42578125" style="51" customWidth="1"/>
    <col min="1187" max="1187" width="8.42578125" style="51" customWidth="1"/>
    <col min="1188" max="1188" width="11.140625" style="51" customWidth="1"/>
    <col min="1189" max="1189" width="8.5703125" style="51" customWidth="1"/>
    <col min="1190" max="1190" width="10.140625" style="51" customWidth="1"/>
    <col min="1191" max="1191" width="8.7109375" style="51" customWidth="1"/>
    <col min="1192" max="1192" width="9.7109375" style="51" customWidth="1"/>
    <col min="1193" max="1193" width="12.140625" style="51" customWidth="1"/>
    <col min="1194" max="1194" width="9.28515625" style="51" bestFit="1" customWidth="1"/>
    <col min="1195" max="1196" width="9.140625" style="51"/>
    <col min="1197" max="1197" width="9.28515625" style="51" bestFit="1" customWidth="1"/>
    <col min="1198" max="1438" width="9.140625" style="51"/>
    <col min="1439" max="1439" width="5" style="51" customWidth="1"/>
    <col min="1440" max="1440" width="47.28515625" style="51" customWidth="1"/>
    <col min="1441" max="1441" width="9.85546875" style="51" customWidth="1"/>
    <col min="1442" max="1442" width="9.42578125" style="51" customWidth="1"/>
    <col min="1443" max="1443" width="8.42578125" style="51" customWidth="1"/>
    <col min="1444" max="1444" width="11.140625" style="51" customWidth="1"/>
    <col min="1445" max="1445" width="8.5703125" style="51" customWidth="1"/>
    <col min="1446" max="1446" width="10.140625" style="51" customWidth="1"/>
    <col min="1447" max="1447" width="8.7109375" style="51" customWidth="1"/>
    <col min="1448" max="1448" width="9.7109375" style="51" customWidth="1"/>
    <col min="1449" max="1449" width="12.140625" style="51" customWidth="1"/>
    <col min="1450" max="1450" width="9.28515625" style="51" bestFit="1" customWidth="1"/>
    <col min="1451" max="1452" width="9.140625" style="51"/>
    <col min="1453" max="1453" width="9.28515625" style="51" bestFit="1" customWidth="1"/>
    <col min="1454" max="1694" width="9.140625" style="51"/>
    <col min="1695" max="1695" width="5" style="51" customWidth="1"/>
    <col min="1696" max="1696" width="47.28515625" style="51" customWidth="1"/>
    <col min="1697" max="1697" width="9.85546875" style="51" customWidth="1"/>
    <col min="1698" max="1698" width="9.42578125" style="51" customWidth="1"/>
    <col min="1699" max="1699" width="8.42578125" style="51" customWidth="1"/>
    <col min="1700" max="1700" width="11.140625" style="51" customWidth="1"/>
    <col min="1701" max="1701" width="8.5703125" style="51" customWidth="1"/>
    <col min="1702" max="1702" width="10.140625" style="51" customWidth="1"/>
    <col min="1703" max="1703" width="8.7109375" style="51" customWidth="1"/>
    <col min="1704" max="1704" width="9.7109375" style="51" customWidth="1"/>
    <col min="1705" max="1705" width="12.140625" style="51" customWidth="1"/>
    <col min="1706" max="1706" width="9.28515625" style="51" bestFit="1" customWidth="1"/>
    <col min="1707" max="1708" width="9.140625" style="51"/>
    <col min="1709" max="1709" width="9.28515625" style="51" bestFit="1" customWidth="1"/>
    <col min="1710" max="1950" width="9.140625" style="51"/>
    <col min="1951" max="1951" width="5" style="51" customWidth="1"/>
    <col min="1952" max="1952" width="47.28515625" style="51" customWidth="1"/>
    <col min="1953" max="1953" width="9.85546875" style="51" customWidth="1"/>
    <col min="1954" max="1954" width="9.42578125" style="51" customWidth="1"/>
    <col min="1955" max="1955" width="8.42578125" style="51" customWidth="1"/>
    <col min="1956" max="1956" width="11.140625" style="51" customWidth="1"/>
    <col min="1957" max="1957" width="8.5703125" style="51" customWidth="1"/>
    <col min="1958" max="1958" width="10.140625" style="51" customWidth="1"/>
    <col min="1959" max="1959" width="8.7109375" style="51" customWidth="1"/>
    <col min="1960" max="1960" width="9.7109375" style="51" customWidth="1"/>
    <col min="1961" max="1961" width="12.140625" style="51" customWidth="1"/>
    <col min="1962" max="1962" width="9.28515625" style="51" bestFit="1" customWidth="1"/>
    <col min="1963" max="1964" width="9.140625" style="51"/>
    <col min="1965" max="1965" width="9.28515625" style="51" bestFit="1" customWidth="1"/>
    <col min="1966" max="2206" width="9.140625" style="51"/>
    <col min="2207" max="2207" width="5" style="51" customWidth="1"/>
    <col min="2208" max="2208" width="47.28515625" style="51" customWidth="1"/>
    <col min="2209" max="2209" width="9.85546875" style="51" customWidth="1"/>
    <col min="2210" max="2210" width="9.42578125" style="51" customWidth="1"/>
    <col min="2211" max="2211" width="8.42578125" style="51" customWidth="1"/>
    <col min="2212" max="2212" width="11.140625" style="51" customWidth="1"/>
    <col min="2213" max="2213" width="8.5703125" style="51" customWidth="1"/>
    <col min="2214" max="2214" width="10.140625" style="51" customWidth="1"/>
    <col min="2215" max="2215" width="8.7109375" style="51" customWidth="1"/>
    <col min="2216" max="2216" width="9.7109375" style="51" customWidth="1"/>
    <col min="2217" max="2217" width="12.140625" style="51" customWidth="1"/>
    <col min="2218" max="2218" width="9.28515625" style="51" bestFit="1" customWidth="1"/>
    <col min="2219" max="2220" width="9.140625" style="51"/>
    <col min="2221" max="2221" width="9.28515625" style="51" bestFit="1" customWidth="1"/>
    <col min="2222" max="2462" width="9.140625" style="51"/>
    <col min="2463" max="2463" width="5" style="51" customWidth="1"/>
    <col min="2464" max="2464" width="47.28515625" style="51" customWidth="1"/>
    <col min="2465" max="2465" width="9.85546875" style="51" customWidth="1"/>
    <col min="2466" max="2466" width="9.42578125" style="51" customWidth="1"/>
    <col min="2467" max="2467" width="8.42578125" style="51" customWidth="1"/>
    <col min="2468" max="2468" width="11.140625" style="51" customWidth="1"/>
    <col min="2469" max="2469" width="8.5703125" style="51" customWidth="1"/>
    <col min="2470" max="2470" width="10.140625" style="51" customWidth="1"/>
    <col min="2471" max="2471" width="8.7109375" style="51" customWidth="1"/>
    <col min="2472" max="2472" width="9.7109375" style="51" customWidth="1"/>
    <col min="2473" max="2473" width="12.140625" style="51" customWidth="1"/>
    <col min="2474" max="2474" width="9.28515625" style="51" bestFit="1" customWidth="1"/>
    <col min="2475" max="2476" width="9.140625" style="51"/>
    <col min="2477" max="2477" width="9.28515625" style="51" bestFit="1" customWidth="1"/>
    <col min="2478" max="2718" width="9.140625" style="51"/>
    <col min="2719" max="2719" width="5" style="51" customWidth="1"/>
    <col min="2720" max="2720" width="47.28515625" style="51" customWidth="1"/>
    <col min="2721" max="2721" width="9.85546875" style="51" customWidth="1"/>
    <col min="2722" max="2722" width="9.42578125" style="51" customWidth="1"/>
    <col min="2723" max="2723" width="8.42578125" style="51" customWidth="1"/>
    <col min="2724" max="2724" width="11.140625" style="51" customWidth="1"/>
    <col min="2725" max="2725" width="8.5703125" style="51" customWidth="1"/>
    <col min="2726" max="2726" width="10.140625" style="51" customWidth="1"/>
    <col min="2727" max="2727" width="8.7109375" style="51" customWidth="1"/>
    <col min="2728" max="2728" width="9.7109375" style="51" customWidth="1"/>
    <col min="2729" max="2729" width="12.140625" style="51" customWidth="1"/>
    <col min="2730" max="2730" width="9.28515625" style="51" bestFit="1" customWidth="1"/>
    <col min="2731" max="2732" width="9.140625" style="51"/>
    <col min="2733" max="2733" width="9.28515625" style="51" bestFit="1" customWidth="1"/>
    <col min="2734" max="2974" width="9.140625" style="51"/>
    <col min="2975" max="2975" width="5" style="51" customWidth="1"/>
    <col min="2976" max="2976" width="47.28515625" style="51" customWidth="1"/>
    <col min="2977" max="2977" width="9.85546875" style="51" customWidth="1"/>
    <col min="2978" max="2978" width="9.42578125" style="51" customWidth="1"/>
    <col min="2979" max="2979" width="8.42578125" style="51" customWidth="1"/>
    <col min="2980" max="2980" width="11.140625" style="51" customWidth="1"/>
    <col min="2981" max="2981" width="8.5703125" style="51" customWidth="1"/>
    <col min="2982" max="2982" width="10.140625" style="51" customWidth="1"/>
    <col min="2983" max="2983" width="8.7109375" style="51" customWidth="1"/>
    <col min="2984" max="2984" width="9.7109375" style="51" customWidth="1"/>
    <col min="2985" max="2985" width="12.140625" style="51" customWidth="1"/>
    <col min="2986" max="2986" width="9.28515625" style="51" bestFit="1" customWidth="1"/>
    <col min="2987" max="2988" width="9.140625" style="51"/>
    <col min="2989" max="2989" width="9.28515625" style="51" bestFit="1" customWidth="1"/>
    <col min="2990" max="3230" width="9.140625" style="51"/>
    <col min="3231" max="3231" width="5" style="51" customWidth="1"/>
    <col min="3232" max="3232" width="47.28515625" style="51" customWidth="1"/>
    <col min="3233" max="3233" width="9.85546875" style="51" customWidth="1"/>
    <col min="3234" max="3234" width="9.42578125" style="51" customWidth="1"/>
    <col min="3235" max="3235" width="8.42578125" style="51" customWidth="1"/>
    <col min="3236" max="3236" width="11.140625" style="51" customWidth="1"/>
    <col min="3237" max="3237" width="8.5703125" style="51" customWidth="1"/>
    <col min="3238" max="3238" width="10.140625" style="51" customWidth="1"/>
    <col min="3239" max="3239" width="8.7109375" style="51" customWidth="1"/>
    <col min="3240" max="3240" width="9.7109375" style="51" customWidth="1"/>
    <col min="3241" max="3241" width="12.140625" style="51" customWidth="1"/>
    <col min="3242" max="3242" width="9.28515625" style="51" bestFit="1" customWidth="1"/>
    <col min="3243" max="3244" width="9.140625" style="51"/>
    <col min="3245" max="3245" width="9.28515625" style="51" bestFit="1" customWidth="1"/>
    <col min="3246" max="3486" width="9.140625" style="51"/>
    <col min="3487" max="3487" width="5" style="51" customWidth="1"/>
    <col min="3488" max="3488" width="47.28515625" style="51" customWidth="1"/>
    <col min="3489" max="3489" width="9.85546875" style="51" customWidth="1"/>
    <col min="3490" max="3490" width="9.42578125" style="51" customWidth="1"/>
    <col min="3491" max="3491" width="8.42578125" style="51" customWidth="1"/>
    <col min="3492" max="3492" width="11.140625" style="51" customWidth="1"/>
    <col min="3493" max="3493" width="8.5703125" style="51" customWidth="1"/>
    <col min="3494" max="3494" width="10.140625" style="51" customWidth="1"/>
    <col min="3495" max="3495" width="8.7109375" style="51" customWidth="1"/>
    <col min="3496" max="3496" width="9.7109375" style="51" customWidth="1"/>
    <col min="3497" max="3497" width="12.140625" style="51" customWidth="1"/>
    <col min="3498" max="3498" width="9.28515625" style="51" bestFit="1" customWidth="1"/>
    <col min="3499" max="3500" width="9.140625" style="51"/>
    <col min="3501" max="3501" width="9.28515625" style="51" bestFit="1" customWidth="1"/>
    <col min="3502" max="3742" width="9.140625" style="51"/>
    <col min="3743" max="3743" width="5" style="51" customWidth="1"/>
    <col min="3744" max="3744" width="47.28515625" style="51" customWidth="1"/>
    <col min="3745" max="3745" width="9.85546875" style="51" customWidth="1"/>
    <col min="3746" max="3746" width="9.42578125" style="51" customWidth="1"/>
    <col min="3747" max="3747" width="8.42578125" style="51" customWidth="1"/>
    <col min="3748" max="3748" width="11.140625" style="51" customWidth="1"/>
    <col min="3749" max="3749" width="8.5703125" style="51" customWidth="1"/>
    <col min="3750" max="3750" width="10.140625" style="51" customWidth="1"/>
    <col min="3751" max="3751" width="8.7109375" style="51" customWidth="1"/>
    <col min="3752" max="3752" width="9.7109375" style="51" customWidth="1"/>
    <col min="3753" max="3753" width="12.140625" style="51" customWidth="1"/>
    <col min="3754" max="3754" width="9.28515625" style="51" bestFit="1" customWidth="1"/>
    <col min="3755" max="3756" width="9.140625" style="51"/>
    <col min="3757" max="3757" width="9.28515625" style="51" bestFit="1" customWidth="1"/>
    <col min="3758" max="3998" width="9.140625" style="51"/>
    <col min="3999" max="3999" width="5" style="51" customWidth="1"/>
    <col min="4000" max="4000" width="47.28515625" style="51" customWidth="1"/>
    <col min="4001" max="4001" width="9.85546875" style="51" customWidth="1"/>
    <col min="4002" max="4002" width="9.42578125" style="51" customWidth="1"/>
    <col min="4003" max="4003" width="8.42578125" style="51" customWidth="1"/>
    <col min="4004" max="4004" width="11.140625" style="51" customWidth="1"/>
    <col min="4005" max="4005" width="8.5703125" style="51" customWidth="1"/>
    <col min="4006" max="4006" width="10.140625" style="51" customWidth="1"/>
    <col min="4007" max="4007" width="8.7109375" style="51" customWidth="1"/>
    <col min="4008" max="4008" width="9.7109375" style="51" customWidth="1"/>
    <col min="4009" max="4009" width="12.140625" style="51" customWidth="1"/>
    <col min="4010" max="4010" width="9.28515625" style="51" bestFit="1" customWidth="1"/>
    <col min="4011" max="4012" width="9.140625" style="51"/>
    <col min="4013" max="4013" width="9.28515625" style="51" bestFit="1" customWidth="1"/>
    <col min="4014" max="4254" width="9.140625" style="51"/>
    <col min="4255" max="4255" width="5" style="51" customWidth="1"/>
    <col min="4256" max="4256" width="47.28515625" style="51" customWidth="1"/>
    <col min="4257" max="4257" width="9.85546875" style="51" customWidth="1"/>
    <col min="4258" max="4258" width="9.42578125" style="51" customWidth="1"/>
    <col min="4259" max="4259" width="8.42578125" style="51" customWidth="1"/>
    <col min="4260" max="4260" width="11.140625" style="51" customWidth="1"/>
    <col min="4261" max="4261" width="8.5703125" style="51" customWidth="1"/>
    <col min="4262" max="4262" width="10.140625" style="51" customWidth="1"/>
    <col min="4263" max="4263" width="8.7109375" style="51" customWidth="1"/>
    <col min="4264" max="4264" width="9.7109375" style="51" customWidth="1"/>
    <col min="4265" max="4265" width="12.140625" style="51" customWidth="1"/>
    <col min="4266" max="4266" width="9.28515625" style="51" bestFit="1" customWidth="1"/>
    <col min="4267" max="4268" width="9.140625" style="51"/>
    <col min="4269" max="4269" width="9.28515625" style="51" bestFit="1" customWidth="1"/>
    <col min="4270" max="4510" width="9.140625" style="51"/>
    <col min="4511" max="4511" width="5" style="51" customWidth="1"/>
    <col min="4512" max="4512" width="47.28515625" style="51" customWidth="1"/>
    <col min="4513" max="4513" width="9.85546875" style="51" customWidth="1"/>
    <col min="4514" max="4514" width="9.42578125" style="51" customWidth="1"/>
    <col min="4515" max="4515" width="8.42578125" style="51" customWidth="1"/>
    <col min="4516" max="4516" width="11.140625" style="51" customWidth="1"/>
    <col min="4517" max="4517" width="8.5703125" style="51" customWidth="1"/>
    <col min="4518" max="4518" width="10.140625" style="51" customWidth="1"/>
    <col min="4519" max="4519" width="8.7109375" style="51" customWidth="1"/>
    <col min="4520" max="4520" width="9.7109375" style="51" customWidth="1"/>
    <col min="4521" max="4521" width="12.140625" style="51" customWidth="1"/>
    <col min="4522" max="4522" width="9.28515625" style="51" bestFit="1" customWidth="1"/>
    <col min="4523" max="4524" width="9.140625" style="51"/>
    <col min="4525" max="4525" width="9.28515625" style="51" bestFit="1" customWidth="1"/>
    <col min="4526" max="4766" width="9.140625" style="51"/>
    <col min="4767" max="4767" width="5" style="51" customWidth="1"/>
    <col min="4768" max="4768" width="47.28515625" style="51" customWidth="1"/>
    <col min="4769" max="4769" width="9.85546875" style="51" customWidth="1"/>
    <col min="4770" max="4770" width="9.42578125" style="51" customWidth="1"/>
    <col min="4771" max="4771" width="8.42578125" style="51" customWidth="1"/>
    <col min="4772" max="4772" width="11.140625" style="51" customWidth="1"/>
    <col min="4773" max="4773" width="8.5703125" style="51" customWidth="1"/>
    <col min="4774" max="4774" width="10.140625" style="51" customWidth="1"/>
    <col min="4775" max="4775" width="8.7109375" style="51" customWidth="1"/>
    <col min="4776" max="4776" width="9.7109375" style="51" customWidth="1"/>
    <col min="4777" max="4777" width="12.140625" style="51" customWidth="1"/>
    <col min="4778" max="4778" width="9.28515625" style="51" bestFit="1" customWidth="1"/>
    <col min="4779" max="4780" width="9.140625" style="51"/>
    <col min="4781" max="4781" width="9.28515625" style="51" bestFit="1" customWidth="1"/>
    <col min="4782" max="5022" width="9.140625" style="51"/>
    <col min="5023" max="5023" width="5" style="51" customWidth="1"/>
    <col min="5024" max="5024" width="47.28515625" style="51" customWidth="1"/>
    <col min="5025" max="5025" width="9.85546875" style="51" customWidth="1"/>
    <col min="5026" max="5026" width="9.42578125" style="51" customWidth="1"/>
    <col min="5027" max="5027" width="8.42578125" style="51" customWidth="1"/>
    <col min="5028" max="5028" width="11.140625" style="51" customWidth="1"/>
    <col min="5029" max="5029" width="8.5703125" style="51" customWidth="1"/>
    <col min="5030" max="5030" width="10.140625" style="51" customWidth="1"/>
    <col min="5031" max="5031" width="8.7109375" style="51" customWidth="1"/>
    <col min="5032" max="5032" width="9.7109375" style="51" customWidth="1"/>
    <col min="5033" max="5033" width="12.140625" style="51" customWidth="1"/>
    <col min="5034" max="5034" width="9.28515625" style="51" bestFit="1" customWidth="1"/>
    <col min="5035" max="5036" width="9.140625" style="51"/>
    <col min="5037" max="5037" width="9.28515625" style="51" bestFit="1" customWidth="1"/>
    <col min="5038" max="5278" width="9.140625" style="51"/>
    <col min="5279" max="5279" width="5" style="51" customWidth="1"/>
    <col min="5280" max="5280" width="47.28515625" style="51" customWidth="1"/>
    <col min="5281" max="5281" width="9.85546875" style="51" customWidth="1"/>
    <col min="5282" max="5282" width="9.42578125" style="51" customWidth="1"/>
    <col min="5283" max="5283" width="8.42578125" style="51" customWidth="1"/>
    <col min="5284" max="5284" width="11.140625" style="51" customWidth="1"/>
    <col min="5285" max="5285" width="8.5703125" style="51" customWidth="1"/>
    <col min="5286" max="5286" width="10.140625" style="51" customWidth="1"/>
    <col min="5287" max="5287" width="8.7109375" style="51" customWidth="1"/>
    <col min="5288" max="5288" width="9.7109375" style="51" customWidth="1"/>
    <col min="5289" max="5289" width="12.140625" style="51" customWidth="1"/>
    <col min="5290" max="5290" width="9.28515625" style="51" bestFit="1" customWidth="1"/>
    <col min="5291" max="5292" width="9.140625" style="51"/>
    <col min="5293" max="5293" width="9.28515625" style="51" bestFit="1" customWidth="1"/>
    <col min="5294" max="5534" width="9.140625" style="51"/>
    <col min="5535" max="5535" width="5" style="51" customWidth="1"/>
    <col min="5536" max="5536" width="47.28515625" style="51" customWidth="1"/>
    <col min="5537" max="5537" width="9.85546875" style="51" customWidth="1"/>
    <col min="5538" max="5538" width="9.42578125" style="51" customWidth="1"/>
    <col min="5539" max="5539" width="8.42578125" style="51" customWidth="1"/>
    <col min="5540" max="5540" width="11.140625" style="51" customWidth="1"/>
    <col min="5541" max="5541" width="8.5703125" style="51" customWidth="1"/>
    <col min="5542" max="5542" width="10.140625" style="51" customWidth="1"/>
    <col min="5543" max="5543" width="8.7109375" style="51" customWidth="1"/>
    <col min="5544" max="5544" width="9.7109375" style="51" customWidth="1"/>
    <col min="5545" max="5545" width="12.140625" style="51" customWidth="1"/>
    <col min="5546" max="5546" width="9.28515625" style="51" bestFit="1" customWidth="1"/>
    <col min="5547" max="5548" width="9.140625" style="51"/>
    <col min="5549" max="5549" width="9.28515625" style="51" bestFit="1" customWidth="1"/>
    <col min="5550" max="5790" width="9.140625" style="51"/>
    <col min="5791" max="5791" width="5" style="51" customWidth="1"/>
    <col min="5792" max="5792" width="47.28515625" style="51" customWidth="1"/>
    <col min="5793" max="5793" width="9.85546875" style="51" customWidth="1"/>
    <col min="5794" max="5794" width="9.42578125" style="51" customWidth="1"/>
    <col min="5795" max="5795" width="8.42578125" style="51" customWidth="1"/>
    <col min="5796" max="5796" width="11.140625" style="51" customWidth="1"/>
    <col min="5797" max="5797" width="8.5703125" style="51" customWidth="1"/>
    <col min="5798" max="5798" width="10.140625" style="51" customWidth="1"/>
    <col min="5799" max="5799" width="8.7109375" style="51" customWidth="1"/>
    <col min="5800" max="5800" width="9.7109375" style="51" customWidth="1"/>
    <col min="5801" max="5801" width="12.140625" style="51" customWidth="1"/>
    <col min="5802" max="5802" width="9.28515625" style="51" bestFit="1" customWidth="1"/>
    <col min="5803" max="5804" width="9.140625" style="51"/>
    <col min="5805" max="5805" width="9.28515625" style="51" bestFit="1" customWidth="1"/>
    <col min="5806" max="6046" width="9.140625" style="51"/>
    <col min="6047" max="6047" width="5" style="51" customWidth="1"/>
    <col min="6048" max="6048" width="47.28515625" style="51" customWidth="1"/>
    <col min="6049" max="6049" width="9.85546875" style="51" customWidth="1"/>
    <col min="6050" max="6050" width="9.42578125" style="51" customWidth="1"/>
    <col min="6051" max="6051" width="8.42578125" style="51" customWidth="1"/>
    <col min="6052" max="6052" width="11.140625" style="51" customWidth="1"/>
    <col min="6053" max="6053" width="8.5703125" style="51" customWidth="1"/>
    <col min="6054" max="6054" width="10.140625" style="51" customWidth="1"/>
    <col min="6055" max="6055" width="8.7109375" style="51" customWidth="1"/>
    <col min="6056" max="6056" width="9.7109375" style="51" customWidth="1"/>
    <col min="6057" max="6057" width="12.140625" style="51" customWidth="1"/>
    <col min="6058" max="6058" width="9.28515625" style="51" bestFit="1" customWidth="1"/>
    <col min="6059" max="6060" width="9.140625" style="51"/>
    <col min="6061" max="6061" width="9.28515625" style="51" bestFit="1" customWidth="1"/>
    <col min="6062" max="6302" width="9.140625" style="51"/>
    <col min="6303" max="6303" width="5" style="51" customWidth="1"/>
    <col min="6304" max="6304" width="47.28515625" style="51" customWidth="1"/>
    <col min="6305" max="6305" width="9.85546875" style="51" customWidth="1"/>
    <col min="6306" max="6306" width="9.42578125" style="51" customWidth="1"/>
    <col min="6307" max="6307" width="8.42578125" style="51" customWidth="1"/>
    <col min="6308" max="6308" width="11.140625" style="51" customWidth="1"/>
    <col min="6309" max="6309" width="8.5703125" style="51" customWidth="1"/>
    <col min="6310" max="6310" width="10.140625" style="51" customWidth="1"/>
    <col min="6311" max="6311" width="8.7109375" style="51" customWidth="1"/>
    <col min="6312" max="6312" width="9.7109375" style="51" customWidth="1"/>
    <col min="6313" max="6313" width="12.140625" style="51" customWidth="1"/>
    <col min="6314" max="6314" width="9.28515625" style="51" bestFit="1" customWidth="1"/>
    <col min="6315" max="6316" width="9.140625" style="51"/>
    <col min="6317" max="6317" width="9.28515625" style="51" bestFit="1" customWidth="1"/>
    <col min="6318" max="6558" width="9.140625" style="51"/>
    <col min="6559" max="6559" width="5" style="51" customWidth="1"/>
    <col min="6560" max="6560" width="47.28515625" style="51" customWidth="1"/>
    <col min="6561" max="6561" width="9.85546875" style="51" customWidth="1"/>
    <col min="6562" max="6562" width="9.42578125" style="51" customWidth="1"/>
    <col min="6563" max="6563" width="8.42578125" style="51" customWidth="1"/>
    <col min="6564" max="6564" width="11.140625" style="51" customWidth="1"/>
    <col min="6565" max="6565" width="8.5703125" style="51" customWidth="1"/>
    <col min="6566" max="6566" width="10.140625" style="51" customWidth="1"/>
    <col min="6567" max="6567" width="8.7109375" style="51" customWidth="1"/>
    <col min="6568" max="6568" width="9.7109375" style="51" customWidth="1"/>
    <col min="6569" max="6569" width="12.140625" style="51" customWidth="1"/>
    <col min="6570" max="6570" width="9.28515625" style="51" bestFit="1" customWidth="1"/>
    <col min="6571" max="6572" width="9.140625" style="51"/>
    <col min="6573" max="6573" width="9.28515625" style="51" bestFit="1" customWidth="1"/>
    <col min="6574" max="6814" width="9.140625" style="51"/>
    <col min="6815" max="6815" width="5" style="51" customWidth="1"/>
    <col min="6816" max="6816" width="47.28515625" style="51" customWidth="1"/>
    <col min="6817" max="6817" width="9.85546875" style="51" customWidth="1"/>
    <col min="6818" max="6818" width="9.42578125" style="51" customWidth="1"/>
    <col min="6819" max="6819" width="8.42578125" style="51" customWidth="1"/>
    <col min="6820" max="6820" width="11.140625" style="51" customWidth="1"/>
    <col min="6821" max="6821" width="8.5703125" style="51" customWidth="1"/>
    <col min="6822" max="6822" width="10.140625" style="51" customWidth="1"/>
    <col min="6823" max="6823" width="8.7109375" style="51" customWidth="1"/>
    <col min="6824" max="6824" width="9.7109375" style="51" customWidth="1"/>
    <col min="6825" max="6825" width="12.140625" style="51" customWidth="1"/>
    <col min="6826" max="6826" width="9.28515625" style="51" bestFit="1" customWidth="1"/>
    <col min="6827" max="6828" width="9.140625" style="51"/>
    <col min="6829" max="6829" width="9.28515625" style="51" bestFit="1" customWidth="1"/>
    <col min="6830" max="7070" width="9.140625" style="51"/>
    <col min="7071" max="7071" width="5" style="51" customWidth="1"/>
    <col min="7072" max="7072" width="47.28515625" style="51" customWidth="1"/>
    <col min="7073" max="7073" width="9.85546875" style="51" customWidth="1"/>
    <col min="7074" max="7074" width="9.42578125" style="51" customWidth="1"/>
    <col min="7075" max="7075" width="8.42578125" style="51" customWidth="1"/>
    <col min="7076" max="7076" width="11.140625" style="51" customWidth="1"/>
    <col min="7077" max="7077" width="8.5703125" style="51" customWidth="1"/>
    <col min="7078" max="7078" width="10.140625" style="51" customWidth="1"/>
    <col min="7079" max="7079" width="8.7109375" style="51" customWidth="1"/>
    <col min="7080" max="7080" width="9.7109375" style="51" customWidth="1"/>
    <col min="7081" max="7081" width="12.140625" style="51" customWidth="1"/>
    <col min="7082" max="7082" width="9.28515625" style="51" bestFit="1" customWidth="1"/>
    <col min="7083" max="7084" width="9.140625" style="51"/>
    <col min="7085" max="7085" width="9.28515625" style="51" bestFit="1" customWidth="1"/>
    <col min="7086" max="7326" width="9.140625" style="51"/>
    <col min="7327" max="7327" width="5" style="51" customWidth="1"/>
    <col min="7328" max="7328" width="47.28515625" style="51" customWidth="1"/>
    <col min="7329" max="7329" width="9.85546875" style="51" customWidth="1"/>
    <col min="7330" max="7330" width="9.42578125" style="51" customWidth="1"/>
    <col min="7331" max="7331" width="8.42578125" style="51" customWidth="1"/>
    <col min="7332" max="7332" width="11.140625" style="51" customWidth="1"/>
    <col min="7333" max="7333" width="8.5703125" style="51" customWidth="1"/>
    <col min="7334" max="7334" width="10.140625" style="51" customWidth="1"/>
    <col min="7335" max="7335" width="8.7109375" style="51" customWidth="1"/>
    <col min="7336" max="7336" width="9.7109375" style="51" customWidth="1"/>
    <col min="7337" max="7337" width="12.140625" style="51" customWidth="1"/>
    <col min="7338" max="7338" width="9.28515625" style="51" bestFit="1" customWidth="1"/>
    <col min="7339" max="7340" width="9.140625" style="51"/>
    <col min="7341" max="7341" width="9.28515625" style="51" bestFit="1" customWidth="1"/>
    <col min="7342" max="7582" width="9.140625" style="51"/>
    <col min="7583" max="7583" width="5" style="51" customWidth="1"/>
    <col min="7584" max="7584" width="47.28515625" style="51" customWidth="1"/>
    <col min="7585" max="7585" width="9.85546875" style="51" customWidth="1"/>
    <col min="7586" max="7586" width="9.42578125" style="51" customWidth="1"/>
    <col min="7587" max="7587" width="8.42578125" style="51" customWidth="1"/>
    <col min="7588" max="7588" width="11.140625" style="51" customWidth="1"/>
    <col min="7589" max="7589" width="8.5703125" style="51" customWidth="1"/>
    <col min="7590" max="7590" width="10.140625" style="51" customWidth="1"/>
    <col min="7591" max="7591" width="8.7109375" style="51" customWidth="1"/>
    <col min="7592" max="7592" width="9.7109375" style="51" customWidth="1"/>
    <col min="7593" max="7593" width="12.140625" style="51" customWidth="1"/>
    <col min="7594" max="7594" width="9.28515625" style="51" bestFit="1" customWidth="1"/>
    <col min="7595" max="7596" width="9.140625" style="51"/>
    <col min="7597" max="7597" width="9.28515625" style="51" bestFit="1" customWidth="1"/>
    <col min="7598" max="7838" width="9.140625" style="51"/>
    <col min="7839" max="7839" width="5" style="51" customWidth="1"/>
    <col min="7840" max="7840" width="47.28515625" style="51" customWidth="1"/>
    <col min="7841" max="7841" width="9.85546875" style="51" customWidth="1"/>
    <col min="7842" max="7842" width="9.42578125" style="51" customWidth="1"/>
    <col min="7843" max="7843" width="8.42578125" style="51" customWidth="1"/>
    <col min="7844" max="7844" width="11.140625" style="51" customWidth="1"/>
    <col min="7845" max="7845" width="8.5703125" style="51" customWidth="1"/>
    <col min="7846" max="7846" width="10.140625" style="51" customWidth="1"/>
    <col min="7847" max="7847" width="8.7109375" style="51" customWidth="1"/>
    <col min="7848" max="7848" width="9.7109375" style="51" customWidth="1"/>
    <col min="7849" max="7849" width="12.140625" style="51" customWidth="1"/>
    <col min="7850" max="7850" width="9.28515625" style="51" bestFit="1" customWidth="1"/>
    <col min="7851" max="7852" width="9.140625" style="51"/>
    <col min="7853" max="7853" width="9.28515625" style="51" bestFit="1" customWidth="1"/>
    <col min="7854" max="8094" width="9.140625" style="51"/>
    <col min="8095" max="8095" width="5" style="51" customWidth="1"/>
    <col min="8096" max="8096" width="47.28515625" style="51" customWidth="1"/>
    <col min="8097" max="8097" width="9.85546875" style="51" customWidth="1"/>
    <col min="8098" max="8098" width="9.42578125" style="51" customWidth="1"/>
    <col min="8099" max="8099" width="8.42578125" style="51" customWidth="1"/>
    <col min="8100" max="8100" width="11.140625" style="51" customWidth="1"/>
    <col min="8101" max="8101" width="8.5703125" style="51" customWidth="1"/>
    <col min="8102" max="8102" width="10.140625" style="51" customWidth="1"/>
    <col min="8103" max="8103" width="8.7109375" style="51" customWidth="1"/>
    <col min="8104" max="8104" width="9.7109375" style="51" customWidth="1"/>
    <col min="8105" max="8105" width="12.140625" style="51" customWidth="1"/>
    <col min="8106" max="8106" width="9.28515625" style="51" bestFit="1" customWidth="1"/>
    <col min="8107" max="8108" width="9.140625" style="51"/>
    <col min="8109" max="8109" width="9.28515625" style="51" bestFit="1" customWidth="1"/>
    <col min="8110" max="8350" width="9.140625" style="51"/>
    <col min="8351" max="8351" width="5" style="51" customWidth="1"/>
    <col min="8352" max="8352" width="47.28515625" style="51" customWidth="1"/>
    <col min="8353" max="8353" width="9.85546875" style="51" customWidth="1"/>
    <col min="8354" max="8354" width="9.42578125" style="51" customWidth="1"/>
    <col min="8355" max="8355" width="8.42578125" style="51" customWidth="1"/>
    <col min="8356" max="8356" width="11.140625" style="51" customWidth="1"/>
    <col min="8357" max="8357" width="8.5703125" style="51" customWidth="1"/>
    <col min="8358" max="8358" width="10.140625" style="51" customWidth="1"/>
    <col min="8359" max="8359" width="8.7109375" style="51" customWidth="1"/>
    <col min="8360" max="8360" width="9.7109375" style="51" customWidth="1"/>
    <col min="8361" max="8361" width="12.140625" style="51" customWidth="1"/>
    <col min="8362" max="8362" width="9.28515625" style="51" bestFit="1" customWidth="1"/>
    <col min="8363" max="8364" width="9.140625" style="51"/>
    <col min="8365" max="8365" width="9.28515625" style="51" bestFit="1" customWidth="1"/>
    <col min="8366" max="8606" width="9.140625" style="51"/>
    <col min="8607" max="8607" width="5" style="51" customWidth="1"/>
    <col min="8608" max="8608" width="47.28515625" style="51" customWidth="1"/>
    <col min="8609" max="8609" width="9.85546875" style="51" customWidth="1"/>
    <col min="8610" max="8610" width="9.42578125" style="51" customWidth="1"/>
    <col min="8611" max="8611" width="8.42578125" style="51" customWidth="1"/>
    <col min="8612" max="8612" width="11.140625" style="51" customWidth="1"/>
    <col min="8613" max="8613" width="8.5703125" style="51" customWidth="1"/>
    <col min="8614" max="8614" width="10.140625" style="51" customWidth="1"/>
    <col min="8615" max="8615" width="8.7109375" style="51" customWidth="1"/>
    <col min="8616" max="8616" width="9.7109375" style="51" customWidth="1"/>
    <col min="8617" max="8617" width="12.140625" style="51" customWidth="1"/>
    <col min="8618" max="8618" width="9.28515625" style="51" bestFit="1" customWidth="1"/>
    <col min="8619" max="8620" width="9.140625" style="51"/>
    <col min="8621" max="8621" width="9.28515625" style="51" bestFit="1" customWidth="1"/>
    <col min="8622" max="8862" width="9.140625" style="51"/>
    <col min="8863" max="8863" width="5" style="51" customWidth="1"/>
    <col min="8864" max="8864" width="47.28515625" style="51" customWidth="1"/>
    <col min="8865" max="8865" width="9.85546875" style="51" customWidth="1"/>
    <col min="8866" max="8866" width="9.42578125" style="51" customWidth="1"/>
    <col min="8867" max="8867" width="8.42578125" style="51" customWidth="1"/>
    <col min="8868" max="8868" width="11.140625" style="51" customWidth="1"/>
    <col min="8869" max="8869" width="8.5703125" style="51" customWidth="1"/>
    <col min="8870" max="8870" width="10.140625" style="51" customWidth="1"/>
    <col min="8871" max="8871" width="8.7109375" style="51" customWidth="1"/>
    <col min="8872" max="8872" width="9.7109375" style="51" customWidth="1"/>
    <col min="8873" max="8873" width="12.140625" style="51" customWidth="1"/>
    <col min="8874" max="8874" width="9.28515625" style="51" bestFit="1" customWidth="1"/>
    <col min="8875" max="8876" width="9.140625" style="51"/>
    <col min="8877" max="8877" width="9.28515625" style="51" bestFit="1" customWidth="1"/>
    <col min="8878" max="9118" width="9.140625" style="51"/>
    <col min="9119" max="9119" width="5" style="51" customWidth="1"/>
    <col min="9120" max="9120" width="47.28515625" style="51" customWidth="1"/>
    <col min="9121" max="9121" width="9.85546875" style="51" customWidth="1"/>
    <col min="9122" max="9122" width="9.42578125" style="51" customWidth="1"/>
    <col min="9123" max="9123" width="8.42578125" style="51" customWidth="1"/>
    <col min="9124" max="9124" width="11.140625" style="51" customWidth="1"/>
    <col min="9125" max="9125" width="8.5703125" style="51" customWidth="1"/>
    <col min="9126" max="9126" width="10.140625" style="51" customWidth="1"/>
    <col min="9127" max="9127" width="8.7109375" style="51" customWidth="1"/>
    <col min="9128" max="9128" width="9.7109375" style="51" customWidth="1"/>
    <col min="9129" max="9129" width="12.140625" style="51" customWidth="1"/>
    <col min="9130" max="9130" width="9.28515625" style="51" bestFit="1" customWidth="1"/>
    <col min="9131" max="9132" width="9.140625" style="51"/>
    <col min="9133" max="9133" width="9.28515625" style="51" bestFit="1" customWidth="1"/>
    <col min="9134" max="9374" width="9.140625" style="51"/>
    <col min="9375" max="9375" width="5" style="51" customWidth="1"/>
    <col min="9376" max="9376" width="47.28515625" style="51" customWidth="1"/>
    <col min="9377" max="9377" width="9.85546875" style="51" customWidth="1"/>
    <col min="9378" max="9378" width="9.42578125" style="51" customWidth="1"/>
    <col min="9379" max="9379" width="8.42578125" style="51" customWidth="1"/>
    <col min="9380" max="9380" width="11.140625" style="51" customWidth="1"/>
    <col min="9381" max="9381" width="8.5703125" style="51" customWidth="1"/>
    <col min="9382" max="9382" width="10.140625" style="51" customWidth="1"/>
    <col min="9383" max="9383" width="8.7109375" style="51" customWidth="1"/>
    <col min="9384" max="9384" width="9.7109375" style="51" customWidth="1"/>
    <col min="9385" max="9385" width="12.140625" style="51" customWidth="1"/>
    <col min="9386" max="9386" width="9.28515625" style="51" bestFit="1" customWidth="1"/>
    <col min="9387" max="9388" width="9.140625" style="51"/>
    <col min="9389" max="9389" width="9.28515625" style="51" bestFit="1" customWidth="1"/>
    <col min="9390" max="9630" width="9.140625" style="51"/>
    <col min="9631" max="9631" width="5" style="51" customWidth="1"/>
    <col min="9632" max="9632" width="47.28515625" style="51" customWidth="1"/>
    <col min="9633" max="9633" width="9.85546875" style="51" customWidth="1"/>
    <col min="9634" max="9634" width="9.42578125" style="51" customWidth="1"/>
    <col min="9635" max="9635" width="8.42578125" style="51" customWidth="1"/>
    <col min="9636" max="9636" width="11.140625" style="51" customWidth="1"/>
    <col min="9637" max="9637" width="8.5703125" style="51" customWidth="1"/>
    <col min="9638" max="9638" width="10.140625" style="51" customWidth="1"/>
    <col min="9639" max="9639" width="8.7109375" style="51" customWidth="1"/>
    <col min="9640" max="9640" width="9.7109375" style="51" customWidth="1"/>
    <col min="9641" max="9641" width="12.140625" style="51" customWidth="1"/>
    <col min="9642" max="9642" width="9.28515625" style="51" bestFit="1" customWidth="1"/>
    <col min="9643" max="9644" width="9.140625" style="51"/>
    <col min="9645" max="9645" width="9.28515625" style="51" bestFit="1" customWidth="1"/>
    <col min="9646" max="9886" width="9.140625" style="51"/>
    <col min="9887" max="9887" width="5" style="51" customWidth="1"/>
    <col min="9888" max="9888" width="47.28515625" style="51" customWidth="1"/>
    <col min="9889" max="9889" width="9.85546875" style="51" customWidth="1"/>
    <col min="9890" max="9890" width="9.42578125" style="51" customWidth="1"/>
    <col min="9891" max="9891" width="8.42578125" style="51" customWidth="1"/>
    <col min="9892" max="9892" width="11.140625" style="51" customWidth="1"/>
    <col min="9893" max="9893" width="8.5703125" style="51" customWidth="1"/>
    <col min="9894" max="9894" width="10.140625" style="51" customWidth="1"/>
    <col min="9895" max="9895" width="8.7109375" style="51" customWidth="1"/>
    <col min="9896" max="9896" width="9.7109375" style="51" customWidth="1"/>
    <col min="9897" max="9897" width="12.140625" style="51" customWidth="1"/>
    <col min="9898" max="9898" width="9.28515625" style="51" bestFit="1" customWidth="1"/>
    <col min="9899" max="9900" width="9.140625" style="51"/>
    <col min="9901" max="9901" width="9.28515625" style="51" bestFit="1" customWidth="1"/>
    <col min="9902" max="10142" width="9.140625" style="51"/>
    <col min="10143" max="10143" width="5" style="51" customWidth="1"/>
    <col min="10144" max="10144" width="47.28515625" style="51" customWidth="1"/>
    <col min="10145" max="10145" width="9.85546875" style="51" customWidth="1"/>
    <col min="10146" max="10146" width="9.42578125" style="51" customWidth="1"/>
    <col min="10147" max="10147" width="8.42578125" style="51" customWidth="1"/>
    <col min="10148" max="10148" width="11.140625" style="51" customWidth="1"/>
    <col min="10149" max="10149" width="8.5703125" style="51" customWidth="1"/>
    <col min="10150" max="10150" width="10.140625" style="51" customWidth="1"/>
    <col min="10151" max="10151" width="8.7109375" style="51" customWidth="1"/>
    <col min="10152" max="10152" width="9.7109375" style="51" customWidth="1"/>
    <col min="10153" max="10153" width="12.140625" style="51" customWidth="1"/>
    <col min="10154" max="10154" width="9.28515625" style="51" bestFit="1" customWidth="1"/>
    <col min="10155" max="10156" width="9.140625" style="51"/>
    <col min="10157" max="10157" width="9.28515625" style="51" bestFit="1" customWidth="1"/>
    <col min="10158" max="10398" width="9.140625" style="51"/>
    <col min="10399" max="10399" width="5" style="51" customWidth="1"/>
    <col min="10400" max="10400" width="47.28515625" style="51" customWidth="1"/>
    <col min="10401" max="10401" width="9.85546875" style="51" customWidth="1"/>
    <col min="10402" max="10402" width="9.42578125" style="51" customWidth="1"/>
    <col min="10403" max="10403" width="8.42578125" style="51" customWidth="1"/>
    <col min="10404" max="10404" width="11.140625" style="51" customWidth="1"/>
    <col min="10405" max="10405" width="8.5703125" style="51" customWidth="1"/>
    <col min="10406" max="10406" width="10.140625" style="51" customWidth="1"/>
    <col min="10407" max="10407" width="8.7109375" style="51" customWidth="1"/>
    <col min="10408" max="10408" width="9.7109375" style="51" customWidth="1"/>
    <col min="10409" max="10409" width="12.140625" style="51" customWidth="1"/>
    <col min="10410" max="10410" width="9.28515625" style="51" bestFit="1" customWidth="1"/>
    <col min="10411" max="10412" width="9.140625" style="51"/>
    <col min="10413" max="10413" width="9.28515625" style="51" bestFit="1" customWidth="1"/>
    <col min="10414" max="10654" width="9.140625" style="51"/>
    <col min="10655" max="10655" width="5" style="51" customWidth="1"/>
    <col min="10656" max="10656" width="47.28515625" style="51" customWidth="1"/>
    <col min="10657" max="10657" width="9.85546875" style="51" customWidth="1"/>
    <col min="10658" max="10658" width="9.42578125" style="51" customWidth="1"/>
    <col min="10659" max="10659" width="8.42578125" style="51" customWidth="1"/>
    <col min="10660" max="10660" width="11.140625" style="51" customWidth="1"/>
    <col min="10661" max="10661" width="8.5703125" style="51" customWidth="1"/>
    <col min="10662" max="10662" width="10.140625" style="51" customWidth="1"/>
    <col min="10663" max="10663" width="8.7109375" style="51" customWidth="1"/>
    <col min="10664" max="10664" width="9.7109375" style="51" customWidth="1"/>
    <col min="10665" max="10665" width="12.140625" style="51" customWidth="1"/>
    <col min="10666" max="10666" width="9.28515625" style="51" bestFit="1" customWidth="1"/>
    <col min="10667" max="10668" width="9.140625" style="51"/>
    <col min="10669" max="10669" width="9.28515625" style="51" bestFit="1" customWidth="1"/>
    <col min="10670" max="10910" width="9.140625" style="51"/>
    <col min="10911" max="10911" width="5" style="51" customWidth="1"/>
    <col min="10912" max="10912" width="47.28515625" style="51" customWidth="1"/>
    <col min="10913" max="10913" width="9.85546875" style="51" customWidth="1"/>
    <col min="10914" max="10914" width="9.42578125" style="51" customWidth="1"/>
    <col min="10915" max="10915" width="8.42578125" style="51" customWidth="1"/>
    <col min="10916" max="10916" width="11.140625" style="51" customWidth="1"/>
    <col min="10917" max="10917" width="8.5703125" style="51" customWidth="1"/>
    <col min="10918" max="10918" width="10.140625" style="51" customWidth="1"/>
    <col min="10919" max="10919" width="8.7109375" style="51" customWidth="1"/>
    <col min="10920" max="10920" width="9.7109375" style="51" customWidth="1"/>
    <col min="10921" max="10921" width="12.140625" style="51" customWidth="1"/>
    <col min="10922" max="10922" width="9.28515625" style="51" bestFit="1" customWidth="1"/>
    <col min="10923" max="10924" width="9.140625" style="51"/>
    <col min="10925" max="10925" width="9.28515625" style="51" bestFit="1" customWidth="1"/>
    <col min="10926" max="11166" width="9.140625" style="51"/>
    <col min="11167" max="11167" width="5" style="51" customWidth="1"/>
    <col min="11168" max="11168" width="47.28515625" style="51" customWidth="1"/>
    <col min="11169" max="11169" width="9.85546875" style="51" customWidth="1"/>
    <col min="11170" max="11170" width="9.42578125" style="51" customWidth="1"/>
    <col min="11171" max="11171" width="8.42578125" style="51" customWidth="1"/>
    <col min="11172" max="11172" width="11.140625" style="51" customWidth="1"/>
    <col min="11173" max="11173" width="8.5703125" style="51" customWidth="1"/>
    <col min="11174" max="11174" width="10.140625" style="51" customWidth="1"/>
    <col min="11175" max="11175" width="8.7109375" style="51" customWidth="1"/>
    <col min="11176" max="11176" width="9.7109375" style="51" customWidth="1"/>
    <col min="11177" max="11177" width="12.140625" style="51" customWidth="1"/>
    <col min="11178" max="11178" width="9.28515625" style="51" bestFit="1" customWidth="1"/>
    <col min="11179" max="11180" width="9.140625" style="51"/>
    <col min="11181" max="11181" width="9.28515625" style="51" bestFit="1" customWidth="1"/>
    <col min="11182" max="11422" width="9.140625" style="51"/>
    <col min="11423" max="11423" width="5" style="51" customWidth="1"/>
    <col min="11424" max="11424" width="47.28515625" style="51" customWidth="1"/>
    <col min="11425" max="11425" width="9.85546875" style="51" customWidth="1"/>
    <col min="11426" max="11426" width="9.42578125" style="51" customWidth="1"/>
    <col min="11427" max="11427" width="8.42578125" style="51" customWidth="1"/>
    <col min="11428" max="11428" width="11.140625" style="51" customWidth="1"/>
    <col min="11429" max="11429" width="8.5703125" style="51" customWidth="1"/>
    <col min="11430" max="11430" width="10.140625" style="51" customWidth="1"/>
    <col min="11431" max="11431" width="8.7109375" style="51" customWidth="1"/>
    <col min="11432" max="11432" width="9.7109375" style="51" customWidth="1"/>
    <col min="11433" max="11433" width="12.140625" style="51" customWidth="1"/>
    <col min="11434" max="11434" width="9.28515625" style="51" bestFit="1" customWidth="1"/>
    <col min="11435" max="11436" width="9.140625" style="51"/>
    <col min="11437" max="11437" width="9.28515625" style="51" bestFit="1" customWidth="1"/>
    <col min="11438" max="11678" width="9.140625" style="51"/>
    <col min="11679" max="11679" width="5" style="51" customWidth="1"/>
    <col min="11680" max="11680" width="47.28515625" style="51" customWidth="1"/>
    <col min="11681" max="11681" width="9.85546875" style="51" customWidth="1"/>
    <col min="11682" max="11682" width="9.42578125" style="51" customWidth="1"/>
    <col min="11683" max="11683" width="8.42578125" style="51" customWidth="1"/>
    <col min="11684" max="11684" width="11.140625" style="51" customWidth="1"/>
    <col min="11685" max="11685" width="8.5703125" style="51" customWidth="1"/>
    <col min="11686" max="11686" width="10.140625" style="51" customWidth="1"/>
    <col min="11687" max="11687" width="8.7109375" style="51" customWidth="1"/>
    <col min="11688" max="11688" width="9.7109375" style="51" customWidth="1"/>
    <col min="11689" max="11689" width="12.140625" style="51" customWidth="1"/>
    <col min="11690" max="11690" width="9.28515625" style="51" bestFit="1" customWidth="1"/>
    <col min="11691" max="11692" width="9.140625" style="51"/>
    <col min="11693" max="11693" width="9.28515625" style="51" bestFit="1" customWidth="1"/>
    <col min="11694" max="11934" width="9.140625" style="51"/>
    <col min="11935" max="11935" width="5" style="51" customWidth="1"/>
    <col min="11936" max="11936" width="47.28515625" style="51" customWidth="1"/>
    <col min="11937" max="11937" width="9.85546875" style="51" customWidth="1"/>
    <col min="11938" max="11938" width="9.42578125" style="51" customWidth="1"/>
    <col min="11939" max="11939" width="8.42578125" style="51" customWidth="1"/>
    <col min="11940" max="11940" width="11.140625" style="51" customWidth="1"/>
    <col min="11941" max="11941" width="8.5703125" style="51" customWidth="1"/>
    <col min="11942" max="11942" width="10.140625" style="51" customWidth="1"/>
    <col min="11943" max="11943" width="8.7109375" style="51" customWidth="1"/>
    <col min="11944" max="11944" width="9.7109375" style="51" customWidth="1"/>
    <col min="11945" max="11945" width="12.140625" style="51" customWidth="1"/>
    <col min="11946" max="11946" width="9.28515625" style="51" bestFit="1" customWidth="1"/>
    <col min="11947" max="11948" width="9.140625" style="51"/>
    <col min="11949" max="11949" width="9.28515625" style="51" bestFit="1" customWidth="1"/>
    <col min="11950" max="12190" width="9.140625" style="51"/>
    <col min="12191" max="12191" width="5" style="51" customWidth="1"/>
    <col min="12192" max="12192" width="47.28515625" style="51" customWidth="1"/>
    <col min="12193" max="12193" width="9.85546875" style="51" customWidth="1"/>
    <col min="12194" max="12194" width="9.42578125" style="51" customWidth="1"/>
    <col min="12195" max="12195" width="8.42578125" style="51" customWidth="1"/>
    <col min="12196" max="12196" width="11.140625" style="51" customWidth="1"/>
    <col min="12197" max="12197" width="8.5703125" style="51" customWidth="1"/>
    <col min="12198" max="12198" width="10.140625" style="51" customWidth="1"/>
    <col min="12199" max="12199" width="8.7109375" style="51" customWidth="1"/>
    <col min="12200" max="12200" width="9.7109375" style="51" customWidth="1"/>
    <col min="12201" max="12201" width="12.140625" style="51" customWidth="1"/>
    <col min="12202" max="12202" width="9.28515625" style="51" bestFit="1" customWidth="1"/>
    <col min="12203" max="12204" width="9.140625" style="51"/>
    <col min="12205" max="12205" width="9.28515625" style="51" bestFit="1" customWidth="1"/>
    <col min="12206" max="12446" width="9.140625" style="51"/>
    <col min="12447" max="12447" width="5" style="51" customWidth="1"/>
    <col min="12448" max="12448" width="47.28515625" style="51" customWidth="1"/>
    <col min="12449" max="12449" width="9.85546875" style="51" customWidth="1"/>
    <col min="12450" max="12450" width="9.42578125" style="51" customWidth="1"/>
    <col min="12451" max="12451" width="8.42578125" style="51" customWidth="1"/>
    <col min="12452" max="12452" width="11.140625" style="51" customWidth="1"/>
    <col min="12453" max="12453" width="8.5703125" style="51" customWidth="1"/>
    <col min="12454" max="12454" width="10.140625" style="51" customWidth="1"/>
    <col min="12455" max="12455" width="8.7109375" style="51" customWidth="1"/>
    <col min="12456" max="12456" width="9.7109375" style="51" customWidth="1"/>
    <col min="12457" max="12457" width="12.140625" style="51" customWidth="1"/>
    <col min="12458" max="12458" width="9.28515625" style="51" bestFit="1" customWidth="1"/>
    <col min="12459" max="12460" width="9.140625" style="51"/>
    <col min="12461" max="12461" width="9.28515625" style="51" bestFit="1" customWidth="1"/>
    <col min="12462" max="12702" width="9.140625" style="51"/>
    <col min="12703" max="12703" width="5" style="51" customWidth="1"/>
    <col min="12704" max="12704" width="47.28515625" style="51" customWidth="1"/>
    <col min="12705" max="12705" width="9.85546875" style="51" customWidth="1"/>
    <col min="12706" max="12706" width="9.42578125" style="51" customWidth="1"/>
    <col min="12707" max="12707" width="8.42578125" style="51" customWidth="1"/>
    <col min="12708" max="12708" width="11.140625" style="51" customWidth="1"/>
    <col min="12709" max="12709" width="8.5703125" style="51" customWidth="1"/>
    <col min="12710" max="12710" width="10.140625" style="51" customWidth="1"/>
    <col min="12711" max="12711" width="8.7109375" style="51" customWidth="1"/>
    <col min="12712" max="12712" width="9.7109375" style="51" customWidth="1"/>
    <col min="12713" max="12713" width="12.140625" style="51" customWidth="1"/>
    <col min="12714" max="12714" width="9.28515625" style="51" bestFit="1" customWidth="1"/>
    <col min="12715" max="12716" width="9.140625" style="51"/>
    <col min="12717" max="12717" width="9.28515625" style="51" bestFit="1" customWidth="1"/>
    <col min="12718" max="12958" width="9.140625" style="51"/>
    <col min="12959" max="12959" width="5" style="51" customWidth="1"/>
    <col min="12960" max="12960" width="47.28515625" style="51" customWidth="1"/>
    <col min="12961" max="12961" width="9.85546875" style="51" customWidth="1"/>
    <col min="12962" max="12962" width="9.42578125" style="51" customWidth="1"/>
    <col min="12963" max="12963" width="8.42578125" style="51" customWidth="1"/>
    <col min="12964" max="12964" width="11.140625" style="51" customWidth="1"/>
    <col min="12965" max="12965" width="8.5703125" style="51" customWidth="1"/>
    <col min="12966" max="12966" width="10.140625" style="51" customWidth="1"/>
    <col min="12967" max="12967" width="8.7109375" style="51" customWidth="1"/>
    <col min="12968" max="12968" width="9.7109375" style="51" customWidth="1"/>
    <col min="12969" max="12969" width="12.140625" style="51" customWidth="1"/>
    <col min="12970" max="12970" width="9.28515625" style="51" bestFit="1" customWidth="1"/>
    <col min="12971" max="12972" width="9.140625" style="51"/>
    <col min="12973" max="12973" width="9.28515625" style="51" bestFit="1" customWidth="1"/>
    <col min="12974" max="13214" width="9.140625" style="51"/>
    <col min="13215" max="13215" width="5" style="51" customWidth="1"/>
    <col min="13216" max="13216" width="47.28515625" style="51" customWidth="1"/>
    <col min="13217" max="13217" width="9.85546875" style="51" customWidth="1"/>
    <col min="13218" max="13218" width="9.42578125" style="51" customWidth="1"/>
    <col min="13219" max="13219" width="8.42578125" style="51" customWidth="1"/>
    <col min="13220" max="13220" width="11.140625" style="51" customWidth="1"/>
    <col min="13221" max="13221" width="8.5703125" style="51" customWidth="1"/>
    <col min="13222" max="13222" width="10.140625" style="51" customWidth="1"/>
    <col min="13223" max="13223" width="8.7109375" style="51" customWidth="1"/>
    <col min="13224" max="13224" width="9.7109375" style="51" customWidth="1"/>
    <col min="13225" max="13225" width="12.140625" style="51" customWidth="1"/>
    <col min="13226" max="13226" width="9.28515625" style="51" bestFit="1" customWidth="1"/>
    <col min="13227" max="13228" width="9.140625" style="51"/>
    <col min="13229" max="13229" width="9.28515625" style="51" bestFit="1" customWidth="1"/>
    <col min="13230" max="13470" width="9.140625" style="51"/>
    <col min="13471" max="13471" width="5" style="51" customWidth="1"/>
    <col min="13472" max="13472" width="47.28515625" style="51" customWidth="1"/>
    <col min="13473" max="13473" width="9.85546875" style="51" customWidth="1"/>
    <col min="13474" max="13474" width="9.42578125" style="51" customWidth="1"/>
    <col min="13475" max="13475" width="8.42578125" style="51" customWidth="1"/>
    <col min="13476" max="13476" width="11.140625" style="51" customWidth="1"/>
    <col min="13477" max="13477" width="8.5703125" style="51" customWidth="1"/>
    <col min="13478" max="13478" width="10.140625" style="51" customWidth="1"/>
    <col min="13479" max="13479" width="8.7109375" style="51" customWidth="1"/>
    <col min="13480" max="13480" width="9.7109375" style="51" customWidth="1"/>
    <col min="13481" max="13481" width="12.140625" style="51" customWidth="1"/>
    <col min="13482" max="13482" width="9.28515625" style="51" bestFit="1" customWidth="1"/>
    <col min="13483" max="13484" width="9.140625" style="51"/>
    <col min="13485" max="13485" width="9.28515625" style="51" bestFit="1" customWidth="1"/>
    <col min="13486" max="13726" width="9.140625" style="51"/>
    <col min="13727" max="13727" width="5" style="51" customWidth="1"/>
    <col min="13728" max="13728" width="47.28515625" style="51" customWidth="1"/>
    <col min="13729" max="13729" width="9.85546875" style="51" customWidth="1"/>
    <col min="13730" max="13730" width="9.42578125" style="51" customWidth="1"/>
    <col min="13731" max="13731" width="8.42578125" style="51" customWidth="1"/>
    <col min="13732" max="13732" width="11.140625" style="51" customWidth="1"/>
    <col min="13733" max="13733" width="8.5703125" style="51" customWidth="1"/>
    <col min="13734" max="13734" width="10.140625" style="51" customWidth="1"/>
    <col min="13735" max="13735" width="8.7109375" style="51" customWidth="1"/>
    <col min="13736" max="13736" width="9.7109375" style="51" customWidth="1"/>
    <col min="13737" max="13737" width="12.140625" style="51" customWidth="1"/>
    <col min="13738" max="13738" width="9.28515625" style="51" bestFit="1" customWidth="1"/>
    <col min="13739" max="13740" width="9.140625" style="51"/>
    <col min="13741" max="13741" width="9.28515625" style="51" bestFit="1" customWidth="1"/>
    <col min="13742" max="13982" width="9.140625" style="51"/>
    <col min="13983" max="13983" width="5" style="51" customWidth="1"/>
    <col min="13984" max="13984" width="47.28515625" style="51" customWidth="1"/>
    <col min="13985" max="13985" width="9.85546875" style="51" customWidth="1"/>
    <col min="13986" max="13986" width="9.42578125" style="51" customWidth="1"/>
    <col min="13987" max="13987" width="8.42578125" style="51" customWidth="1"/>
    <col min="13988" max="13988" width="11.140625" style="51" customWidth="1"/>
    <col min="13989" max="13989" width="8.5703125" style="51" customWidth="1"/>
    <col min="13990" max="13990" width="10.140625" style="51" customWidth="1"/>
    <col min="13991" max="13991" width="8.7109375" style="51" customWidth="1"/>
    <col min="13992" max="13992" width="9.7109375" style="51" customWidth="1"/>
    <col min="13993" max="13993" width="12.140625" style="51" customWidth="1"/>
    <col min="13994" max="13994" width="9.28515625" style="51" bestFit="1" customWidth="1"/>
    <col min="13995" max="13996" width="9.140625" style="51"/>
    <col min="13997" max="13997" width="9.28515625" style="51" bestFit="1" customWidth="1"/>
    <col min="13998" max="14238" width="9.140625" style="51"/>
    <col min="14239" max="14239" width="5" style="51" customWidth="1"/>
    <col min="14240" max="14240" width="47.28515625" style="51" customWidth="1"/>
    <col min="14241" max="14241" width="9.85546875" style="51" customWidth="1"/>
    <col min="14242" max="14242" width="9.42578125" style="51" customWidth="1"/>
    <col min="14243" max="14243" width="8.42578125" style="51" customWidth="1"/>
    <col min="14244" max="14244" width="11.140625" style="51" customWidth="1"/>
    <col min="14245" max="14245" width="8.5703125" style="51" customWidth="1"/>
    <col min="14246" max="14246" width="10.140625" style="51" customWidth="1"/>
    <col min="14247" max="14247" width="8.7109375" style="51" customWidth="1"/>
    <col min="14248" max="14248" width="9.7109375" style="51" customWidth="1"/>
    <col min="14249" max="14249" width="12.140625" style="51" customWidth="1"/>
    <col min="14250" max="14250" width="9.28515625" style="51" bestFit="1" customWidth="1"/>
    <col min="14251" max="14252" width="9.140625" style="51"/>
    <col min="14253" max="14253" width="9.28515625" style="51" bestFit="1" customWidth="1"/>
    <col min="14254" max="14494" width="9.140625" style="51"/>
    <col min="14495" max="14495" width="5" style="51" customWidth="1"/>
    <col min="14496" max="14496" width="47.28515625" style="51" customWidth="1"/>
    <col min="14497" max="14497" width="9.85546875" style="51" customWidth="1"/>
    <col min="14498" max="14498" width="9.42578125" style="51" customWidth="1"/>
    <col min="14499" max="14499" width="8.42578125" style="51" customWidth="1"/>
    <col min="14500" max="14500" width="11.140625" style="51" customWidth="1"/>
    <col min="14501" max="14501" width="8.5703125" style="51" customWidth="1"/>
    <col min="14502" max="14502" width="10.140625" style="51" customWidth="1"/>
    <col min="14503" max="14503" width="8.7109375" style="51" customWidth="1"/>
    <col min="14504" max="14504" width="9.7109375" style="51" customWidth="1"/>
    <col min="14505" max="14505" width="12.140625" style="51" customWidth="1"/>
    <col min="14506" max="14506" width="9.28515625" style="51" bestFit="1" customWidth="1"/>
    <col min="14507" max="14508" width="9.140625" style="51"/>
    <col min="14509" max="14509" width="9.28515625" style="51" bestFit="1" customWidth="1"/>
    <col min="14510" max="14750" width="9.140625" style="51"/>
    <col min="14751" max="14751" width="5" style="51" customWidth="1"/>
    <col min="14752" max="14752" width="47.28515625" style="51" customWidth="1"/>
    <col min="14753" max="14753" width="9.85546875" style="51" customWidth="1"/>
    <col min="14754" max="14754" width="9.42578125" style="51" customWidth="1"/>
    <col min="14755" max="14755" width="8.42578125" style="51" customWidth="1"/>
    <col min="14756" max="14756" width="11.140625" style="51" customWidth="1"/>
    <col min="14757" max="14757" width="8.5703125" style="51" customWidth="1"/>
    <col min="14758" max="14758" width="10.140625" style="51" customWidth="1"/>
    <col min="14759" max="14759" width="8.7109375" style="51" customWidth="1"/>
    <col min="14760" max="14760" width="9.7109375" style="51" customWidth="1"/>
    <col min="14761" max="14761" width="12.140625" style="51" customWidth="1"/>
    <col min="14762" max="14762" width="9.28515625" style="51" bestFit="1" customWidth="1"/>
    <col min="14763" max="14764" width="9.140625" style="51"/>
    <col min="14765" max="14765" width="9.28515625" style="51" bestFit="1" customWidth="1"/>
    <col min="14766" max="15006" width="9.140625" style="51"/>
    <col min="15007" max="15007" width="5" style="51" customWidth="1"/>
    <col min="15008" max="15008" width="47.28515625" style="51" customWidth="1"/>
    <col min="15009" max="15009" width="9.85546875" style="51" customWidth="1"/>
    <col min="15010" max="15010" width="9.42578125" style="51" customWidth="1"/>
    <col min="15011" max="15011" width="8.42578125" style="51" customWidth="1"/>
    <col min="15012" max="15012" width="11.140625" style="51" customWidth="1"/>
    <col min="15013" max="15013" width="8.5703125" style="51" customWidth="1"/>
    <col min="15014" max="15014" width="10.140625" style="51" customWidth="1"/>
    <col min="15015" max="15015" width="8.7109375" style="51" customWidth="1"/>
    <col min="15016" max="15016" width="9.7109375" style="51" customWidth="1"/>
    <col min="15017" max="15017" width="12.140625" style="51" customWidth="1"/>
    <col min="15018" max="15018" width="9.28515625" style="51" bestFit="1" customWidth="1"/>
    <col min="15019" max="15020" width="9.140625" style="51"/>
    <col min="15021" max="15021" width="9.28515625" style="51" bestFit="1" customWidth="1"/>
    <col min="15022" max="15262" width="9.140625" style="51"/>
    <col min="15263" max="15263" width="5" style="51" customWidth="1"/>
    <col min="15264" max="15264" width="47.28515625" style="51" customWidth="1"/>
    <col min="15265" max="15265" width="9.85546875" style="51" customWidth="1"/>
    <col min="15266" max="15266" width="9.42578125" style="51" customWidth="1"/>
    <col min="15267" max="15267" width="8.42578125" style="51" customWidth="1"/>
    <col min="15268" max="15268" width="11.140625" style="51" customWidth="1"/>
    <col min="15269" max="15269" width="8.5703125" style="51" customWidth="1"/>
    <col min="15270" max="15270" width="10.140625" style="51" customWidth="1"/>
    <col min="15271" max="15271" width="8.7109375" style="51" customWidth="1"/>
    <col min="15272" max="15272" width="9.7109375" style="51" customWidth="1"/>
    <col min="15273" max="15273" width="12.140625" style="51" customWidth="1"/>
    <col min="15274" max="15274" width="9.28515625" style="51" bestFit="1" customWidth="1"/>
    <col min="15275" max="15276" width="9.140625" style="51"/>
    <col min="15277" max="15277" width="9.28515625" style="51" bestFit="1" customWidth="1"/>
    <col min="15278" max="15518" width="9.140625" style="51"/>
    <col min="15519" max="15519" width="5" style="51" customWidth="1"/>
    <col min="15520" max="15520" width="47.28515625" style="51" customWidth="1"/>
    <col min="15521" max="15521" width="9.85546875" style="51" customWidth="1"/>
    <col min="15522" max="15522" width="9.42578125" style="51" customWidth="1"/>
    <col min="15523" max="15523" width="8.42578125" style="51" customWidth="1"/>
    <col min="15524" max="15524" width="11.140625" style="51" customWidth="1"/>
    <col min="15525" max="15525" width="8.5703125" style="51" customWidth="1"/>
    <col min="15526" max="15526" width="10.140625" style="51" customWidth="1"/>
    <col min="15527" max="15527" width="8.7109375" style="51" customWidth="1"/>
    <col min="15528" max="15528" width="9.7109375" style="51" customWidth="1"/>
    <col min="15529" max="15529" width="12.140625" style="51" customWidth="1"/>
    <col min="15530" max="15530" width="9.28515625" style="51" bestFit="1" customWidth="1"/>
    <col min="15531" max="15532" width="9.140625" style="51"/>
    <col min="15533" max="15533" width="9.28515625" style="51" bestFit="1" customWidth="1"/>
    <col min="15534" max="15774" width="9.140625" style="51"/>
    <col min="15775" max="15775" width="5" style="51" customWidth="1"/>
    <col min="15776" max="15776" width="47.28515625" style="51" customWidth="1"/>
    <col min="15777" max="15777" width="9.85546875" style="51" customWidth="1"/>
    <col min="15778" max="15778" width="9.42578125" style="51" customWidth="1"/>
    <col min="15779" max="15779" width="8.42578125" style="51" customWidth="1"/>
    <col min="15780" max="15780" width="11.140625" style="51" customWidth="1"/>
    <col min="15781" max="15781" width="8.5703125" style="51" customWidth="1"/>
    <col min="15782" max="15782" width="10.140625" style="51" customWidth="1"/>
    <col min="15783" max="15783" width="8.7109375" style="51" customWidth="1"/>
    <col min="15784" max="15784" width="9.7109375" style="51" customWidth="1"/>
    <col min="15785" max="15785" width="12.140625" style="51" customWidth="1"/>
    <col min="15786" max="15786" width="9.28515625" style="51" bestFit="1" customWidth="1"/>
    <col min="15787" max="15788" width="9.140625" style="51"/>
    <col min="15789" max="15789" width="9.28515625" style="51" bestFit="1" customWidth="1"/>
    <col min="15790" max="16030" width="9.140625" style="51"/>
    <col min="16031" max="16031" width="5" style="51" customWidth="1"/>
    <col min="16032" max="16032" width="47.28515625" style="51" customWidth="1"/>
    <col min="16033" max="16033" width="9.85546875" style="51" customWidth="1"/>
    <col min="16034" max="16034" width="9.42578125" style="51" customWidth="1"/>
    <col min="16035" max="16035" width="8.42578125" style="51" customWidth="1"/>
    <col min="16036" max="16036" width="11.140625" style="51" customWidth="1"/>
    <col min="16037" max="16037" width="8.5703125" style="51" customWidth="1"/>
    <col min="16038" max="16038" width="10.140625" style="51" customWidth="1"/>
    <col min="16039" max="16039" width="8.7109375" style="51" customWidth="1"/>
    <col min="16040" max="16040" width="9.7109375" style="51" customWidth="1"/>
    <col min="16041" max="16041" width="12.140625" style="51" customWidth="1"/>
    <col min="16042" max="16042" width="9.28515625" style="51" bestFit="1" customWidth="1"/>
    <col min="16043" max="16044" width="9.140625" style="51"/>
    <col min="16045" max="16045" width="9.28515625" style="51" bestFit="1" customWidth="1"/>
    <col min="16046" max="16384" width="9.140625" style="51"/>
  </cols>
  <sheetData>
    <row r="1" spans="1:6" ht="35.1" customHeight="1">
      <c r="A1" s="71" t="s">
        <v>109</v>
      </c>
      <c r="B1" s="71"/>
      <c r="C1" s="71"/>
      <c r="D1" s="71"/>
      <c r="E1" s="71"/>
      <c r="F1" s="71"/>
    </row>
    <row r="2" spans="1:6" ht="35.1" customHeight="1">
      <c r="A2" s="66" t="s">
        <v>120</v>
      </c>
      <c r="B2" s="66"/>
      <c r="C2" s="66"/>
      <c r="D2" s="66"/>
      <c r="E2" s="66"/>
      <c r="F2" s="66"/>
    </row>
    <row r="3" spans="1:6" ht="35.1" customHeight="1">
      <c r="A3" s="26" t="s">
        <v>0</v>
      </c>
      <c r="B3" s="27" t="s">
        <v>69</v>
      </c>
      <c r="C3" s="67" t="s">
        <v>70</v>
      </c>
      <c r="D3" s="67"/>
      <c r="E3" s="27" t="s">
        <v>71</v>
      </c>
      <c r="F3" s="27" t="s">
        <v>72</v>
      </c>
    </row>
    <row r="4" spans="1:6" ht="35.1" customHeight="1">
      <c r="A4" s="35">
        <v>1</v>
      </c>
      <c r="B4" s="32" t="s">
        <v>115</v>
      </c>
      <c r="C4" s="5" t="s">
        <v>4</v>
      </c>
      <c r="D4" s="53">
        <v>1145.55</v>
      </c>
      <c r="E4" s="8"/>
      <c r="F4" s="8"/>
    </row>
    <row r="5" spans="1:6" ht="35.1" customHeight="1">
      <c r="A5" s="35">
        <v>2</v>
      </c>
      <c r="B5" s="32" t="s">
        <v>116</v>
      </c>
      <c r="C5" s="5" t="s">
        <v>4</v>
      </c>
      <c r="D5" s="53">
        <v>114.55500000000001</v>
      </c>
      <c r="E5" s="8"/>
      <c r="F5" s="8"/>
    </row>
    <row r="6" spans="1:6" ht="35.1" customHeight="1">
      <c r="A6" s="35">
        <v>3</v>
      </c>
      <c r="B6" s="32" t="s">
        <v>13</v>
      </c>
      <c r="C6" s="5" t="s">
        <v>4</v>
      </c>
      <c r="D6" s="53">
        <f>D4</f>
        <v>1145.55</v>
      </c>
      <c r="E6" s="8"/>
      <c r="F6" s="8"/>
    </row>
    <row r="7" spans="1:6" ht="35.1" customHeight="1">
      <c r="A7" s="35">
        <v>4</v>
      </c>
      <c r="B7" s="58" t="s">
        <v>104</v>
      </c>
      <c r="C7" s="54" t="s">
        <v>7</v>
      </c>
      <c r="D7" s="55">
        <v>4513.1899999999996</v>
      </c>
      <c r="E7" s="56"/>
      <c r="F7" s="56"/>
    </row>
    <row r="8" spans="1:6" ht="35.1" customHeight="1">
      <c r="A8" s="70">
        <v>5</v>
      </c>
      <c r="B8" s="32" t="s">
        <v>112</v>
      </c>
      <c r="C8" s="5" t="s">
        <v>4</v>
      </c>
      <c r="D8" s="53">
        <v>34.43</v>
      </c>
      <c r="E8" s="8"/>
      <c r="F8" s="8"/>
    </row>
    <row r="9" spans="1:6" ht="35.1" customHeight="1">
      <c r="A9" s="70"/>
      <c r="B9" s="43" t="s">
        <v>103</v>
      </c>
      <c r="C9" s="5" t="s">
        <v>7</v>
      </c>
      <c r="D9" s="53">
        <v>3.1680000000000001</v>
      </c>
      <c r="E9" s="8"/>
      <c r="F9" s="8"/>
    </row>
    <row r="10" spans="1:6" ht="35.1" customHeight="1">
      <c r="A10" s="35">
        <v>6</v>
      </c>
      <c r="B10" s="32" t="s">
        <v>113</v>
      </c>
      <c r="C10" s="5" t="s">
        <v>5</v>
      </c>
      <c r="D10" s="53">
        <v>446.11</v>
      </c>
      <c r="E10" s="8"/>
      <c r="F10" s="8"/>
    </row>
    <row r="11" spans="1:6" ht="35.1" customHeight="1">
      <c r="A11" s="50">
        <v>7</v>
      </c>
      <c r="B11" s="32" t="s">
        <v>119</v>
      </c>
      <c r="C11" s="5" t="s">
        <v>108</v>
      </c>
      <c r="D11" s="53">
        <v>30</v>
      </c>
      <c r="E11" s="8"/>
      <c r="F11" s="8"/>
    </row>
    <row r="12" spans="1:6" ht="35.1" customHeight="1">
      <c r="A12" s="72">
        <v>8</v>
      </c>
      <c r="B12" s="43" t="s">
        <v>110</v>
      </c>
      <c r="C12" s="5" t="s">
        <v>22</v>
      </c>
      <c r="D12" s="53">
        <v>1091</v>
      </c>
      <c r="E12" s="8"/>
      <c r="F12" s="8"/>
    </row>
    <row r="13" spans="1:6" ht="35.1" customHeight="1">
      <c r="A13" s="72"/>
      <c r="B13" s="43" t="s">
        <v>105</v>
      </c>
      <c r="C13" s="5" t="s">
        <v>23</v>
      </c>
      <c r="D13" s="53">
        <v>534</v>
      </c>
      <c r="E13" s="8"/>
      <c r="F13" s="8"/>
    </row>
    <row r="14" spans="1:6" ht="35.1" customHeight="1">
      <c r="A14" s="72"/>
      <c r="B14" s="43" t="s">
        <v>106</v>
      </c>
      <c r="C14" s="5" t="s">
        <v>23</v>
      </c>
      <c r="D14" s="53">
        <v>557</v>
      </c>
      <c r="E14" s="8"/>
      <c r="F14" s="8"/>
    </row>
    <row r="15" spans="1:6" ht="35.1" customHeight="1">
      <c r="A15" s="35">
        <v>9</v>
      </c>
      <c r="B15" s="43" t="s">
        <v>107</v>
      </c>
      <c r="C15" s="5" t="s">
        <v>23</v>
      </c>
      <c r="D15" s="53">
        <v>55</v>
      </c>
      <c r="E15" s="8"/>
      <c r="F15" s="8"/>
    </row>
    <row r="16" spans="1:6" ht="35.1" customHeight="1">
      <c r="A16" s="35">
        <v>10</v>
      </c>
      <c r="B16" s="32" t="s">
        <v>117</v>
      </c>
      <c r="C16" s="5" t="s">
        <v>4</v>
      </c>
      <c r="D16" s="53">
        <v>778.07</v>
      </c>
      <c r="E16" s="8"/>
      <c r="F16" s="8"/>
    </row>
    <row r="17" spans="1:6" ht="35.1" customHeight="1">
      <c r="A17" s="35">
        <v>11</v>
      </c>
      <c r="B17" s="32" t="s">
        <v>118</v>
      </c>
      <c r="C17" s="5" t="s">
        <v>4</v>
      </c>
      <c r="D17" s="53">
        <v>501.15</v>
      </c>
      <c r="E17" s="8"/>
      <c r="F17" s="8"/>
    </row>
    <row r="18" spans="1:6" ht="54.95" customHeight="1">
      <c r="A18" s="49">
        <v>12</v>
      </c>
      <c r="B18" s="32" t="s">
        <v>111</v>
      </c>
      <c r="C18" s="5" t="s">
        <v>102</v>
      </c>
      <c r="D18" s="53">
        <v>10</v>
      </c>
      <c r="E18" s="8"/>
      <c r="F18" s="8"/>
    </row>
    <row r="19" spans="1:6" ht="35.1" customHeight="1">
      <c r="A19" s="35">
        <v>13</v>
      </c>
      <c r="B19" s="32" t="s">
        <v>114</v>
      </c>
      <c r="C19" s="5" t="s">
        <v>102</v>
      </c>
      <c r="D19" s="53">
        <v>1</v>
      </c>
      <c r="E19" s="8"/>
      <c r="F19" s="8"/>
    </row>
    <row r="20" spans="1:6" ht="35.1" customHeight="1">
      <c r="A20" s="50"/>
      <c r="B20" s="30" t="s">
        <v>65</v>
      </c>
      <c r="C20" s="13"/>
      <c r="D20" s="57"/>
      <c r="E20" s="8"/>
      <c r="F20" s="8"/>
    </row>
    <row r="21" spans="1:6" ht="35.1" customHeight="1">
      <c r="A21" s="50"/>
      <c r="B21" s="28" t="s">
        <v>74</v>
      </c>
      <c r="C21" s="29">
        <v>0.03</v>
      </c>
      <c r="D21" s="57"/>
      <c r="E21" s="8"/>
      <c r="F21" s="8"/>
    </row>
    <row r="22" spans="1:6" ht="35.1" customHeight="1">
      <c r="A22" s="50"/>
      <c r="B22" s="28" t="s">
        <v>65</v>
      </c>
      <c r="C22" s="29"/>
      <c r="D22" s="57"/>
      <c r="E22" s="8"/>
      <c r="F22" s="8"/>
    </row>
    <row r="23" spans="1:6" ht="35.1" customHeight="1">
      <c r="A23" s="50"/>
      <c r="B23" s="28" t="s">
        <v>75</v>
      </c>
      <c r="C23" s="29"/>
      <c r="D23" s="57"/>
      <c r="E23" s="8"/>
      <c r="F23" s="8"/>
    </row>
    <row r="24" spans="1:6" ht="35.1" customHeight="1">
      <c r="A24" s="50"/>
      <c r="B24" s="28" t="s">
        <v>76</v>
      </c>
      <c r="C24" s="28"/>
      <c r="D24" s="57"/>
      <c r="E24" s="8"/>
      <c r="F24" s="8"/>
    </row>
    <row r="25" spans="1:6" ht="16.5">
      <c r="A25" s="52"/>
      <c r="B25" s="52"/>
      <c r="C25" s="52"/>
      <c r="D25" s="52"/>
      <c r="E25" s="52"/>
      <c r="F25" s="52"/>
    </row>
  </sheetData>
  <mergeCells count="5">
    <mergeCell ref="A1:F1"/>
    <mergeCell ref="A2:F2"/>
    <mergeCell ref="C3:D3"/>
    <mergeCell ref="A8:A9"/>
    <mergeCell ref="A12:A14"/>
  </mergeCells>
  <printOptions horizontalCentered="1"/>
  <pageMargins left="0.39370078740157483" right="0.39370078740157483" top="0.60236220472440949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7"/>
  <sheetViews>
    <sheetView view="pageBreakPreview" zoomScale="130" zoomScaleNormal="115" zoomScaleSheetLayoutView="130" workbookViewId="0">
      <selection activeCell="E7" sqref="E7"/>
    </sheetView>
  </sheetViews>
  <sheetFormatPr defaultRowHeight="15"/>
  <cols>
    <col min="1" max="1" width="3.7109375" style="1" customWidth="1"/>
    <col min="2" max="2" width="70.7109375" style="1" customWidth="1"/>
    <col min="3" max="6" width="15.7109375" style="1" customWidth="1"/>
    <col min="7" max="153" width="9.140625" style="51"/>
    <col min="154" max="154" width="5" style="51" customWidth="1"/>
    <col min="155" max="155" width="47.28515625" style="51" customWidth="1"/>
    <col min="156" max="156" width="9.85546875" style="51" customWidth="1"/>
    <col min="157" max="157" width="9.42578125" style="51" customWidth="1"/>
    <col min="158" max="158" width="8.42578125" style="51" customWidth="1"/>
    <col min="159" max="159" width="11.140625" style="51" customWidth="1"/>
    <col min="160" max="160" width="8.5703125" style="51" customWidth="1"/>
    <col min="161" max="161" width="10.140625" style="51" customWidth="1"/>
    <col min="162" max="162" width="8.7109375" style="51" customWidth="1"/>
    <col min="163" max="163" width="9.7109375" style="51" customWidth="1"/>
    <col min="164" max="164" width="12.140625" style="51" customWidth="1"/>
    <col min="165" max="165" width="9.28515625" style="51" bestFit="1" customWidth="1"/>
    <col min="166" max="167" width="9.140625" style="51"/>
    <col min="168" max="168" width="9.28515625" style="51" bestFit="1" customWidth="1"/>
    <col min="169" max="409" width="9.140625" style="51"/>
    <col min="410" max="410" width="5" style="51" customWidth="1"/>
    <col min="411" max="411" width="47.28515625" style="51" customWidth="1"/>
    <col min="412" max="412" width="9.85546875" style="51" customWidth="1"/>
    <col min="413" max="413" width="9.42578125" style="51" customWidth="1"/>
    <col min="414" max="414" width="8.42578125" style="51" customWidth="1"/>
    <col min="415" max="415" width="11.140625" style="51" customWidth="1"/>
    <col min="416" max="416" width="8.5703125" style="51" customWidth="1"/>
    <col min="417" max="417" width="10.140625" style="51" customWidth="1"/>
    <col min="418" max="418" width="8.7109375" style="51" customWidth="1"/>
    <col min="419" max="419" width="9.7109375" style="51" customWidth="1"/>
    <col min="420" max="420" width="12.140625" style="51" customWidth="1"/>
    <col min="421" max="421" width="9.28515625" style="51" bestFit="1" customWidth="1"/>
    <col min="422" max="423" width="9.140625" style="51"/>
    <col min="424" max="424" width="9.28515625" style="51" bestFit="1" customWidth="1"/>
    <col min="425" max="665" width="9.140625" style="51"/>
    <col min="666" max="666" width="5" style="51" customWidth="1"/>
    <col min="667" max="667" width="47.28515625" style="51" customWidth="1"/>
    <col min="668" max="668" width="9.85546875" style="51" customWidth="1"/>
    <col min="669" max="669" width="9.42578125" style="51" customWidth="1"/>
    <col min="670" max="670" width="8.42578125" style="51" customWidth="1"/>
    <col min="671" max="671" width="11.140625" style="51" customWidth="1"/>
    <col min="672" max="672" width="8.5703125" style="51" customWidth="1"/>
    <col min="673" max="673" width="10.140625" style="51" customWidth="1"/>
    <col min="674" max="674" width="8.7109375" style="51" customWidth="1"/>
    <col min="675" max="675" width="9.7109375" style="51" customWidth="1"/>
    <col min="676" max="676" width="12.140625" style="51" customWidth="1"/>
    <col min="677" max="677" width="9.28515625" style="51" bestFit="1" customWidth="1"/>
    <col min="678" max="679" width="9.140625" style="51"/>
    <col min="680" max="680" width="9.28515625" style="51" bestFit="1" customWidth="1"/>
    <col min="681" max="921" width="9.140625" style="51"/>
    <col min="922" max="922" width="5" style="51" customWidth="1"/>
    <col min="923" max="923" width="47.28515625" style="51" customWidth="1"/>
    <col min="924" max="924" width="9.85546875" style="51" customWidth="1"/>
    <col min="925" max="925" width="9.42578125" style="51" customWidth="1"/>
    <col min="926" max="926" width="8.42578125" style="51" customWidth="1"/>
    <col min="927" max="927" width="11.140625" style="51" customWidth="1"/>
    <col min="928" max="928" width="8.5703125" style="51" customWidth="1"/>
    <col min="929" max="929" width="10.140625" style="51" customWidth="1"/>
    <col min="930" max="930" width="8.7109375" style="51" customWidth="1"/>
    <col min="931" max="931" width="9.7109375" style="51" customWidth="1"/>
    <col min="932" max="932" width="12.140625" style="51" customWidth="1"/>
    <col min="933" max="933" width="9.28515625" style="51" bestFit="1" customWidth="1"/>
    <col min="934" max="935" width="9.140625" style="51"/>
    <col min="936" max="936" width="9.28515625" style="51" bestFit="1" customWidth="1"/>
    <col min="937" max="1177" width="9.140625" style="51"/>
    <col min="1178" max="1178" width="5" style="51" customWidth="1"/>
    <col min="1179" max="1179" width="47.28515625" style="51" customWidth="1"/>
    <col min="1180" max="1180" width="9.85546875" style="51" customWidth="1"/>
    <col min="1181" max="1181" width="9.42578125" style="51" customWidth="1"/>
    <col min="1182" max="1182" width="8.42578125" style="51" customWidth="1"/>
    <col min="1183" max="1183" width="11.140625" style="51" customWidth="1"/>
    <col min="1184" max="1184" width="8.5703125" style="51" customWidth="1"/>
    <col min="1185" max="1185" width="10.140625" style="51" customWidth="1"/>
    <col min="1186" max="1186" width="8.7109375" style="51" customWidth="1"/>
    <col min="1187" max="1187" width="9.7109375" style="51" customWidth="1"/>
    <col min="1188" max="1188" width="12.140625" style="51" customWidth="1"/>
    <col min="1189" max="1189" width="9.28515625" style="51" bestFit="1" customWidth="1"/>
    <col min="1190" max="1191" width="9.140625" style="51"/>
    <col min="1192" max="1192" width="9.28515625" style="51" bestFit="1" customWidth="1"/>
    <col min="1193" max="1433" width="9.140625" style="51"/>
    <col min="1434" max="1434" width="5" style="51" customWidth="1"/>
    <col min="1435" max="1435" width="47.28515625" style="51" customWidth="1"/>
    <col min="1436" max="1436" width="9.85546875" style="51" customWidth="1"/>
    <col min="1437" max="1437" width="9.42578125" style="51" customWidth="1"/>
    <col min="1438" max="1438" width="8.42578125" style="51" customWidth="1"/>
    <col min="1439" max="1439" width="11.140625" style="51" customWidth="1"/>
    <col min="1440" max="1440" width="8.5703125" style="51" customWidth="1"/>
    <col min="1441" max="1441" width="10.140625" style="51" customWidth="1"/>
    <col min="1442" max="1442" width="8.7109375" style="51" customWidth="1"/>
    <col min="1443" max="1443" width="9.7109375" style="51" customWidth="1"/>
    <col min="1444" max="1444" width="12.140625" style="51" customWidth="1"/>
    <col min="1445" max="1445" width="9.28515625" style="51" bestFit="1" customWidth="1"/>
    <col min="1446" max="1447" width="9.140625" style="51"/>
    <col min="1448" max="1448" width="9.28515625" style="51" bestFit="1" customWidth="1"/>
    <col min="1449" max="1689" width="9.140625" style="51"/>
    <col min="1690" max="1690" width="5" style="51" customWidth="1"/>
    <col min="1691" max="1691" width="47.28515625" style="51" customWidth="1"/>
    <col min="1692" max="1692" width="9.85546875" style="51" customWidth="1"/>
    <col min="1693" max="1693" width="9.42578125" style="51" customWidth="1"/>
    <col min="1694" max="1694" width="8.42578125" style="51" customWidth="1"/>
    <col min="1695" max="1695" width="11.140625" style="51" customWidth="1"/>
    <col min="1696" max="1696" width="8.5703125" style="51" customWidth="1"/>
    <col min="1697" max="1697" width="10.140625" style="51" customWidth="1"/>
    <col min="1698" max="1698" width="8.7109375" style="51" customWidth="1"/>
    <col min="1699" max="1699" width="9.7109375" style="51" customWidth="1"/>
    <col min="1700" max="1700" width="12.140625" style="51" customWidth="1"/>
    <col min="1701" max="1701" width="9.28515625" style="51" bestFit="1" customWidth="1"/>
    <col min="1702" max="1703" width="9.140625" style="51"/>
    <col min="1704" max="1704" width="9.28515625" style="51" bestFit="1" customWidth="1"/>
    <col min="1705" max="1945" width="9.140625" style="51"/>
    <col min="1946" max="1946" width="5" style="51" customWidth="1"/>
    <col min="1947" max="1947" width="47.28515625" style="51" customWidth="1"/>
    <col min="1948" max="1948" width="9.85546875" style="51" customWidth="1"/>
    <col min="1949" max="1949" width="9.42578125" style="51" customWidth="1"/>
    <col min="1950" max="1950" width="8.42578125" style="51" customWidth="1"/>
    <col min="1951" max="1951" width="11.140625" style="51" customWidth="1"/>
    <col min="1952" max="1952" width="8.5703125" style="51" customWidth="1"/>
    <col min="1953" max="1953" width="10.140625" style="51" customWidth="1"/>
    <col min="1954" max="1954" width="8.7109375" style="51" customWidth="1"/>
    <col min="1955" max="1955" width="9.7109375" style="51" customWidth="1"/>
    <col min="1956" max="1956" width="12.140625" style="51" customWidth="1"/>
    <col min="1957" max="1957" width="9.28515625" style="51" bestFit="1" customWidth="1"/>
    <col min="1958" max="1959" width="9.140625" style="51"/>
    <col min="1960" max="1960" width="9.28515625" style="51" bestFit="1" customWidth="1"/>
    <col min="1961" max="2201" width="9.140625" style="51"/>
    <col min="2202" max="2202" width="5" style="51" customWidth="1"/>
    <col min="2203" max="2203" width="47.28515625" style="51" customWidth="1"/>
    <col min="2204" max="2204" width="9.85546875" style="51" customWidth="1"/>
    <col min="2205" max="2205" width="9.42578125" style="51" customWidth="1"/>
    <col min="2206" max="2206" width="8.42578125" style="51" customWidth="1"/>
    <col min="2207" max="2207" width="11.140625" style="51" customWidth="1"/>
    <col min="2208" max="2208" width="8.5703125" style="51" customWidth="1"/>
    <col min="2209" max="2209" width="10.140625" style="51" customWidth="1"/>
    <col min="2210" max="2210" width="8.7109375" style="51" customWidth="1"/>
    <col min="2211" max="2211" width="9.7109375" style="51" customWidth="1"/>
    <col min="2212" max="2212" width="12.140625" style="51" customWidth="1"/>
    <col min="2213" max="2213" width="9.28515625" style="51" bestFit="1" customWidth="1"/>
    <col min="2214" max="2215" width="9.140625" style="51"/>
    <col min="2216" max="2216" width="9.28515625" style="51" bestFit="1" customWidth="1"/>
    <col min="2217" max="2457" width="9.140625" style="51"/>
    <col min="2458" max="2458" width="5" style="51" customWidth="1"/>
    <col min="2459" max="2459" width="47.28515625" style="51" customWidth="1"/>
    <col min="2460" max="2460" width="9.85546875" style="51" customWidth="1"/>
    <col min="2461" max="2461" width="9.42578125" style="51" customWidth="1"/>
    <col min="2462" max="2462" width="8.42578125" style="51" customWidth="1"/>
    <col min="2463" max="2463" width="11.140625" style="51" customWidth="1"/>
    <col min="2464" max="2464" width="8.5703125" style="51" customWidth="1"/>
    <col min="2465" max="2465" width="10.140625" style="51" customWidth="1"/>
    <col min="2466" max="2466" width="8.7109375" style="51" customWidth="1"/>
    <col min="2467" max="2467" width="9.7109375" style="51" customWidth="1"/>
    <col min="2468" max="2468" width="12.140625" style="51" customWidth="1"/>
    <col min="2469" max="2469" width="9.28515625" style="51" bestFit="1" customWidth="1"/>
    <col min="2470" max="2471" width="9.140625" style="51"/>
    <col min="2472" max="2472" width="9.28515625" style="51" bestFit="1" customWidth="1"/>
    <col min="2473" max="2713" width="9.140625" style="51"/>
    <col min="2714" max="2714" width="5" style="51" customWidth="1"/>
    <col min="2715" max="2715" width="47.28515625" style="51" customWidth="1"/>
    <col min="2716" max="2716" width="9.85546875" style="51" customWidth="1"/>
    <col min="2717" max="2717" width="9.42578125" style="51" customWidth="1"/>
    <col min="2718" max="2718" width="8.42578125" style="51" customWidth="1"/>
    <col min="2719" max="2719" width="11.140625" style="51" customWidth="1"/>
    <col min="2720" max="2720" width="8.5703125" style="51" customWidth="1"/>
    <col min="2721" max="2721" width="10.140625" style="51" customWidth="1"/>
    <col min="2722" max="2722" width="8.7109375" style="51" customWidth="1"/>
    <col min="2723" max="2723" width="9.7109375" style="51" customWidth="1"/>
    <col min="2724" max="2724" width="12.140625" style="51" customWidth="1"/>
    <col min="2725" max="2725" width="9.28515625" style="51" bestFit="1" customWidth="1"/>
    <col min="2726" max="2727" width="9.140625" style="51"/>
    <col min="2728" max="2728" width="9.28515625" style="51" bestFit="1" customWidth="1"/>
    <col min="2729" max="2969" width="9.140625" style="51"/>
    <col min="2970" max="2970" width="5" style="51" customWidth="1"/>
    <col min="2971" max="2971" width="47.28515625" style="51" customWidth="1"/>
    <col min="2972" max="2972" width="9.85546875" style="51" customWidth="1"/>
    <col min="2973" max="2973" width="9.42578125" style="51" customWidth="1"/>
    <col min="2974" max="2974" width="8.42578125" style="51" customWidth="1"/>
    <col min="2975" max="2975" width="11.140625" style="51" customWidth="1"/>
    <col min="2976" max="2976" width="8.5703125" style="51" customWidth="1"/>
    <col min="2977" max="2977" width="10.140625" style="51" customWidth="1"/>
    <col min="2978" max="2978" width="8.7109375" style="51" customWidth="1"/>
    <col min="2979" max="2979" width="9.7109375" style="51" customWidth="1"/>
    <col min="2980" max="2980" width="12.140625" style="51" customWidth="1"/>
    <col min="2981" max="2981" width="9.28515625" style="51" bestFit="1" customWidth="1"/>
    <col min="2982" max="2983" width="9.140625" style="51"/>
    <col min="2984" max="2984" width="9.28515625" style="51" bestFit="1" customWidth="1"/>
    <col min="2985" max="3225" width="9.140625" style="51"/>
    <col min="3226" max="3226" width="5" style="51" customWidth="1"/>
    <col min="3227" max="3227" width="47.28515625" style="51" customWidth="1"/>
    <col min="3228" max="3228" width="9.85546875" style="51" customWidth="1"/>
    <col min="3229" max="3229" width="9.42578125" style="51" customWidth="1"/>
    <col min="3230" max="3230" width="8.42578125" style="51" customWidth="1"/>
    <col min="3231" max="3231" width="11.140625" style="51" customWidth="1"/>
    <col min="3232" max="3232" width="8.5703125" style="51" customWidth="1"/>
    <col min="3233" max="3233" width="10.140625" style="51" customWidth="1"/>
    <col min="3234" max="3234" width="8.7109375" style="51" customWidth="1"/>
    <col min="3235" max="3235" width="9.7109375" style="51" customWidth="1"/>
    <col min="3236" max="3236" width="12.140625" style="51" customWidth="1"/>
    <col min="3237" max="3237" width="9.28515625" style="51" bestFit="1" customWidth="1"/>
    <col min="3238" max="3239" width="9.140625" style="51"/>
    <col min="3240" max="3240" width="9.28515625" style="51" bestFit="1" customWidth="1"/>
    <col min="3241" max="3481" width="9.140625" style="51"/>
    <col min="3482" max="3482" width="5" style="51" customWidth="1"/>
    <col min="3483" max="3483" width="47.28515625" style="51" customWidth="1"/>
    <col min="3484" max="3484" width="9.85546875" style="51" customWidth="1"/>
    <col min="3485" max="3485" width="9.42578125" style="51" customWidth="1"/>
    <col min="3486" max="3486" width="8.42578125" style="51" customWidth="1"/>
    <col min="3487" max="3487" width="11.140625" style="51" customWidth="1"/>
    <col min="3488" max="3488" width="8.5703125" style="51" customWidth="1"/>
    <col min="3489" max="3489" width="10.140625" style="51" customWidth="1"/>
    <col min="3490" max="3490" width="8.7109375" style="51" customWidth="1"/>
    <col min="3491" max="3491" width="9.7109375" style="51" customWidth="1"/>
    <col min="3492" max="3492" width="12.140625" style="51" customWidth="1"/>
    <col min="3493" max="3493" width="9.28515625" style="51" bestFit="1" customWidth="1"/>
    <col min="3494" max="3495" width="9.140625" style="51"/>
    <col min="3496" max="3496" width="9.28515625" style="51" bestFit="1" customWidth="1"/>
    <col min="3497" max="3737" width="9.140625" style="51"/>
    <col min="3738" max="3738" width="5" style="51" customWidth="1"/>
    <col min="3739" max="3739" width="47.28515625" style="51" customWidth="1"/>
    <col min="3740" max="3740" width="9.85546875" style="51" customWidth="1"/>
    <col min="3741" max="3741" width="9.42578125" style="51" customWidth="1"/>
    <col min="3742" max="3742" width="8.42578125" style="51" customWidth="1"/>
    <col min="3743" max="3743" width="11.140625" style="51" customWidth="1"/>
    <col min="3744" max="3744" width="8.5703125" style="51" customWidth="1"/>
    <col min="3745" max="3745" width="10.140625" style="51" customWidth="1"/>
    <col min="3746" max="3746" width="8.7109375" style="51" customWidth="1"/>
    <col min="3747" max="3747" width="9.7109375" style="51" customWidth="1"/>
    <col min="3748" max="3748" width="12.140625" style="51" customWidth="1"/>
    <col min="3749" max="3749" width="9.28515625" style="51" bestFit="1" customWidth="1"/>
    <col min="3750" max="3751" width="9.140625" style="51"/>
    <col min="3752" max="3752" width="9.28515625" style="51" bestFit="1" customWidth="1"/>
    <col min="3753" max="3993" width="9.140625" style="51"/>
    <col min="3994" max="3994" width="5" style="51" customWidth="1"/>
    <col min="3995" max="3995" width="47.28515625" style="51" customWidth="1"/>
    <col min="3996" max="3996" width="9.85546875" style="51" customWidth="1"/>
    <col min="3997" max="3997" width="9.42578125" style="51" customWidth="1"/>
    <col min="3998" max="3998" width="8.42578125" style="51" customWidth="1"/>
    <col min="3999" max="3999" width="11.140625" style="51" customWidth="1"/>
    <col min="4000" max="4000" width="8.5703125" style="51" customWidth="1"/>
    <col min="4001" max="4001" width="10.140625" style="51" customWidth="1"/>
    <col min="4002" max="4002" width="8.7109375" style="51" customWidth="1"/>
    <col min="4003" max="4003" width="9.7109375" style="51" customWidth="1"/>
    <col min="4004" max="4004" width="12.140625" style="51" customWidth="1"/>
    <col min="4005" max="4005" width="9.28515625" style="51" bestFit="1" customWidth="1"/>
    <col min="4006" max="4007" width="9.140625" style="51"/>
    <col min="4008" max="4008" width="9.28515625" style="51" bestFit="1" customWidth="1"/>
    <col min="4009" max="4249" width="9.140625" style="51"/>
    <col min="4250" max="4250" width="5" style="51" customWidth="1"/>
    <col min="4251" max="4251" width="47.28515625" style="51" customWidth="1"/>
    <col min="4252" max="4252" width="9.85546875" style="51" customWidth="1"/>
    <col min="4253" max="4253" width="9.42578125" style="51" customWidth="1"/>
    <col min="4254" max="4254" width="8.42578125" style="51" customWidth="1"/>
    <col min="4255" max="4255" width="11.140625" style="51" customWidth="1"/>
    <col min="4256" max="4256" width="8.5703125" style="51" customWidth="1"/>
    <col min="4257" max="4257" width="10.140625" style="51" customWidth="1"/>
    <col min="4258" max="4258" width="8.7109375" style="51" customWidth="1"/>
    <col min="4259" max="4259" width="9.7109375" style="51" customWidth="1"/>
    <col min="4260" max="4260" width="12.140625" style="51" customWidth="1"/>
    <col min="4261" max="4261" width="9.28515625" style="51" bestFit="1" customWidth="1"/>
    <col min="4262" max="4263" width="9.140625" style="51"/>
    <col min="4264" max="4264" width="9.28515625" style="51" bestFit="1" customWidth="1"/>
    <col min="4265" max="4505" width="9.140625" style="51"/>
    <col min="4506" max="4506" width="5" style="51" customWidth="1"/>
    <col min="4507" max="4507" width="47.28515625" style="51" customWidth="1"/>
    <col min="4508" max="4508" width="9.85546875" style="51" customWidth="1"/>
    <col min="4509" max="4509" width="9.42578125" style="51" customWidth="1"/>
    <col min="4510" max="4510" width="8.42578125" style="51" customWidth="1"/>
    <col min="4511" max="4511" width="11.140625" style="51" customWidth="1"/>
    <col min="4512" max="4512" width="8.5703125" style="51" customWidth="1"/>
    <col min="4513" max="4513" width="10.140625" style="51" customWidth="1"/>
    <col min="4514" max="4514" width="8.7109375" style="51" customWidth="1"/>
    <col min="4515" max="4515" width="9.7109375" style="51" customWidth="1"/>
    <col min="4516" max="4516" width="12.140625" style="51" customWidth="1"/>
    <col min="4517" max="4517" width="9.28515625" style="51" bestFit="1" customWidth="1"/>
    <col min="4518" max="4519" width="9.140625" style="51"/>
    <col min="4520" max="4520" width="9.28515625" style="51" bestFit="1" customWidth="1"/>
    <col min="4521" max="4761" width="9.140625" style="51"/>
    <col min="4762" max="4762" width="5" style="51" customWidth="1"/>
    <col min="4763" max="4763" width="47.28515625" style="51" customWidth="1"/>
    <col min="4764" max="4764" width="9.85546875" style="51" customWidth="1"/>
    <col min="4765" max="4765" width="9.42578125" style="51" customWidth="1"/>
    <col min="4766" max="4766" width="8.42578125" style="51" customWidth="1"/>
    <col min="4767" max="4767" width="11.140625" style="51" customWidth="1"/>
    <col min="4768" max="4768" width="8.5703125" style="51" customWidth="1"/>
    <col min="4769" max="4769" width="10.140625" style="51" customWidth="1"/>
    <col min="4770" max="4770" width="8.7109375" style="51" customWidth="1"/>
    <col min="4771" max="4771" width="9.7109375" style="51" customWidth="1"/>
    <col min="4772" max="4772" width="12.140625" style="51" customWidth="1"/>
    <col min="4773" max="4773" width="9.28515625" style="51" bestFit="1" customWidth="1"/>
    <col min="4774" max="4775" width="9.140625" style="51"/>
    <col min="4776" max="4776" width="9.28515625" style="51" bestFit="1" customWidth="1"/>
    <col min="4777" max="5017" width="9.140625" style="51"/>
    <col min="5018" max="5018" width="5" style="51" customWidth="1"/>
    <col min="5019" max="5019" width="47.28515625" style="51" customWidth="1"/>
    <col min="5020" max="5020" width="9.85546875" style="51" customWidth="1"/>
    <col min="5021" max="5021" width="9.42578125" style="51" customWidth="1"/>
    <col min="5022" max="5022" width="8.42578125" style="51" customWidth="1"/>
    <col min="5023" max="5023" width="11.140625" style="51" customWidth="1"/>
    <col min="5024" max="5024" width="8.5703125" style="51" customWidth="1"/>
    <col min="5025" max="5025" width="10.140625" style="51" customWidth="1"/>
    <col min="5026" max="5026" width="8.7109375" style="51" customWidth="1"/>
    <col min="5027" max="5027" width="9.7109375" style="51" customWidth="1"/>
    <col min="5028" max="5028" width="12.140625" style="51" customWidth="1"/>
    <col min="5029" max="5029" width="9.28515625" style="51" bestFit="1" customWidth="1"/>
    <col min="5030" max="5031" width="9.140625" style="51"/>
    <col min="5032" max="5032" width="9.28515625" style="51" bestFit="1" customWidth="1"/>
    <col min="5033" max="5273" width="9.140625" style="51"/>
    <col min="5274" max="5274" width="5" style="51" customWidth="1"/>
    <col min="5275" max="5275" width="47.28515625" style="51" customWidth="1"/>
    <col min="5276" max="5276" width="9.85546875" style="51" customWidth="1"/>
    <col min="5277" max="5277" width="9.42578125" style="51" customWidth="1"/>
    <col min="5278" max="5278" width="8.42578125" style="51" customWidth="1"/>
    <col min="5279" max="5279" width="11.140625" style="51" customWidth="1"/>
    <col min="5280" max="5280" width="8.5703125" style="51" customWidth="1"/>
    <col min="5281" max="5281" width="10.140625" style="51" customWidth="1"/>
    <col min="5282" max="5282" width="8.7109375" style="51" customWidth="1"/>
    <col min="5283" max="5283" width="9.7109375" style="51" customWidth="1"/>
    <col min="5284" max="5284" width="12.140625" style="51" customWidth="1"/>
    <col min="5285" max="5285" width="9.28515625" style="51" bestFit="1" customWidth="1"/>
    <col min="5286" max="5287" width="9.140625" style="51"/>
    <col min="5288" max="5288" width="9.28515625" style="51" bestFit="1" customWidth="1"/>
    <col min="5289" max="5529" width="9.140625" style="51"/>
    <col min="5530" max="5530" width="5" style="51" customWidth="1"/>
    <col min="5531" max="5531" width="47.28515625" style="51" customWidth="1"/>
    <col min="5532" max="5532" width="9.85546875" style="51" customWidth="1"/>
    <col min="5533" max="5533" width="9.42578125" style="51" customWidth="1"/>
    <col min="5534" max="5534" width="8.42578125" style="51" customWidth="1"/>
    <col min="5535" max="5535" width="11.140625" style="51" customWidth="1"/>
    <col min="5536" max="5536" width="8.5703125" style="51" customWidth="1"/>
    <col min="5537" max="5537" width="10.140625" style="51" customWidth="1"/>
    <col min="5538" max="5538" width="8.7109375" style="51" customWidth="1"/>
    <col min="5539" max="5539" width="9.7109375" style="51" customWidth="1"/>
    <col min="5540" max="5540" width="12.140625" style="51" customWidth="1"/>
    <col min="5541" max="5541" width="9.28515625" style="51" bestFit="1" customWidth="1"/>
    <col min="5542" max="5543" width="9.140625" style="51"/>
    <col min="5544" max="5544" width="9.28515625" style="51" bestFit="1" customWidth="1"/>
    <col min="5545" max="5785" width="9.140625" style="51"/>
    <col min="5786" max="5786" width="5" style="51" customWidth="1"/>
    <col min="5787" max="5787" width="47.28515625" style="51" customWidth="1"/>
    <col min="5788" max="5788" width="9.85546875" style="51" customWidth="1"/>
    <col min="5789" max="5789" width="9.42578125" style="51" customWidth="1"/>
    <col min="5790" max="5790" width="8.42578125" style="51" customWidth="1"/>
    <col min="5791" max="5791" width="11.140625" style="51" customWidth="1"/>
    <col min="5792" max="5792" width="8.5703125" style="51" customWidth="1"/>
    <col min="5793" max="5793" width="10.140625" style="51" customWidth="1"/>
    <col min="5794" max="5794" width="8.7109375" style="51" customWidth="1"/>
    <col min="5795" max="5795" width="9.7109375" style="51" customWidth="1"/>
    <col min="5796" max="5796" width="12.140625" style="51" customWidth="1"/>
    <col min="5797" max="5797" width="9.28515625" style="51" bestFit="1" customWidth="1"/>
    <col min="5798" max="5799" width="9.140625" style="51"/>
    <col min="5800" max="5800" width="9.28515625" style="51" bestFit="1" customWidth="1"/>
    <col min="5801" max="6041" width="9.140625" style="51"/>
    <col min="6042" max="6042" width="5" style="51" customWidth="1"/>
    <col min="6043" max="6043" width="47.28515625" style="51" customWidth="1"/>
    <col min="6044" max="6044" width="9.85546875" style="51" customWidth="1"/>
    <col min="6045" max="6045" width="9.42578125" style="51" customWidth="1"/>
    <col min="6046" max="6046" width="8.42578125" style="51" customWidth="1"/>
    <col min="6047" max="6047" width="11.140625" style="51" customWidth="1"/>
    <col min="6048" max="6048" width="8.5703125" style="51" customWidth="1"/>
    <col min="6049" max="6049" width="10.140625" style="51" customWidth="1"/>
    <col min="6050" max="6050" width="8.7109375" style="51" customWidth="1"/>
    <col min="6051" max="6051" width="9.7109375" style="51" customWidth="1"/>
    <col min="6052" max="6052" width="12.140625" style="51" customWidth="1"/>
    <col min="6053" max="6053" width="9.28515625" style="51" bestFit="1" customWidth="1"/>
    <col min="6054" max="6055" width="9.140625" style="51"/>
    <col min="6056" max="6056" width="9.28515625" style="51" bestFit="1" customWidth="1"/>
    <col min="6057" max="6297" width="9.140625" style="51"/>
    <col min="6298" max="6298" width="5" style="51" customWidth="1"/>
    <col min="6299" max="6299" width="47.28515625" style="51" customWidth="1"/>
    <col min="6300" max="6300" width="9.85546875" style="51" customWidth="1"/>
    <col min="6301" max="6301" width="9.42578125" style="51" customWidth="1"/>
    <col min="6302" max="6302" width="8.42578125" style="51" customWidth="1"/>
    <col min="6303" max="6303" width="11.140625" style="51" customWidth="1"/>
    <col min="6304" max="6304" width="8.5703125" style="51" customWidth="1"/>
    <col min="6305" max="6305" width="10.140625" style="51" customWidth="1"/>
    <col min="6306" max="6306" width="8.7109375" style="51" customWidth="1"/>
    <col min="6307" max="6307" width="9.7109375" style="51" customWidth="1"/>
    <col min="6308" max="6308" width="12.140625" style="51" customWidth="1"/>
    <col min="6309" max="6309" width="9.28515625" style="51" bestFit="1" customWidth="1"/>
    <col min="6310" max="6311" width="9.140625" style="51"/>
    <col min="6312" max="6312" width="9.28515625" style="51" bestFit="1" customWidth="1"/>
    <col min="6313" max="6553" width="9.140625" style="51"/>
    <col min="6554" max="6554" width="5" style="51" customWidth="1"/>
    <col min="6555" max="6555" width="47.28515625" style="51" customWidth="1"/>
    <col min="6556" max="6556" width="9.85546875" style="51" customWidth="1"/>
    <col min="6557" max="6557" width="9.42578125" style="51" customWidth="1"/>
    <col min="6558" max="6558" width="8.42578125" style="51" customWidth="1"/>
    <col min="6559" max="6559" width="11.140625" style="51" customWidth="1"/>
    <col min="6560" max="6560" width="8.5703125" style="51" customWidth="1"/>
    <col min="6561" max="6561" width="10.140625" style="51" customWidth="1"/>
    <col min="6562" max="6562" width="8.7109375" style="51" customWidth="1"/>
    <col min="6563" max="6563" width="9.7109375" style="51" customWidth="1"/>
    <col min="6564" max="6564" width="12.140625" style="51" customWidth="1"/>
    <col min="6565" max="6565" width="9.28515625" style="51" bestFit="1" customWidth="1"/>
    <col min="6566" max="6567" width="9.140625" style="51"/>
    <col min="6568" max="6568" width="9.28515625" style="51" bestFit="1" customWidth="1"/>
    <col min="6569" max="6809" width="9.140625" style="51"/>
    <col min="6810" max="6810" width="5" style="51" customWidth="1"/>
    <col min="6811" max="6811" width="47.28515625" style="51" customWidth="1"/>
    <col min="6812" max="6812" width="9.85546875" style="51" customWidth="1"/>
    <col min="6813" max="6813" width="9.42578125" style="51" customWidth="1"/>
    <col min="6814" max="6814" width="8.42578125" style="51" customWidth="1"/>
    <col min="6815" max="6815" width="11.140625" style="51" customWidth="1"/>
    <col min="6816" max="6816" width="8.5703125" style="51" customWidth="1"/>
    <col min="6817" max="6817" width="10.140625" style="51" customWidth="1"/>
    <col min="6818" max="6818" width="8.7109375" style="51" customWidth="1"/>
    <col min="6819" max="6819" width="9.7109375" style="51" customWidth="1"/>
    <col min="6820" max="6820" width="12.140625" style="51" customWidth="1"/>
    <col min="6821" max="6821" width="9.28515625" style="51" bestFit="1" customWidth="1"/>
    <col min="6822" max="6823" width="9.140625" style="51"/>
    <col min="6824" max="6824" width="9.28515625" style="51" bestFit="1" customWidth="1"/>
    <col min="6825" max="7065" width="9.140625" style="51"/>
    <col min="7066" max="7066" width="5" style="51" customWidth="1"/>
    <col min="7067" max="7067" width="47.28515625" style="51" customWidth="1"/>
    <col min="7068" max="7068" width="9.85546875" style="51" customWidth="1"/>
    <col min="7069" max="7069" width="9.42578125" style="51" customWidth="1"/>
    <col min="7070" max="7070" width="8.42578125" style="51" customWidth="1"/>
    <col min="7071" max="7071" width="11.140625" style="51" customWidth="1"/>
    <col min="7072" max="7072" width="8.5703125" style="51" customWidth="1"/>
    <col min="7073" max="7073" width="10.140625" style="51" customWidth="1"/>
    <col min="7074" max="7074" width="8.7109375" style="51" customWidth="1"/>
    <col min="7075" max="7075" width="9.7109375" style="51" customWidth="1"/>
    <col min="7076" max="7076" width="12.140625" style="51" customWidth="1"/>
    <col min="7077" max="7077" width="9.28515625" style="51" bestFit="1" customWidth="1"/>
    <col min="7078" max="7079" width="9.140625" style="51"/>
    <col min="7080" max="7080" width="9.28515625" style="51" bestFit="1" customWidth="1"/>
    <col min="7081" max="7321" width="9.140625" style="51"/>
    <col min="7322" max="7322" width="5" style="51" customWidth="1"/>
    <col min="7323" max="7323" width="47.28515625" style="51" customWidth="1"/>
    <col min="7324" max="7324" width="9.85546875" style="51" customWidth="1"/>
    <col min="7325" max="7325" width="9.42578125" style="51" customWidth="1"/>
    <col min="7326" max="7326" width="8.42578125" style="51" customWidth="1"/>
    <col min="7327" max="7327" width="11.140625" style="51" customWidth="1"/>
    <col min="7328" max="7328" width="8.5703125" style="51" customWidth="1"/>
    <col min="7329" max="7329" width="10.140625" style="51" customWidth="1"/>
    <col min="7330" max="7330" width="8.7109375" style="51" customWidth="1"/>
    <col min="7331" max="7331" width="9.7109375" style="51" customWidth="1"/>
    <col min="7332" max="7332" width="12.140625" style="51" customWidth="1"/>
    <col min="7333" max="7333" width="9.28515625" style="51" bestFit="1" customWidth="1"/>
    <col min="7334" max="7335" width="9.140625" style="51"/>
    <col min="7336" max="7336" width="9.28515625" style="51" bestFit="1" customWidth="1"/>
    <col min="7337" max="7577" width="9.140625" style="51"/>
    <col min="7578" max="7578" width="5" style="51" customWidth="1"/>
    <col min="7579" max="7579" width="47.28515625" style="51" customWidth="1"/>
    <col min="7580" max="7580" width="9.85546875" style="51" customWidth="1"/>
    <col min="7581" max="7581" width="9.42578125" style="51" customWidth="1"/>
    <col min="7582" max="7582" width="8.42578125" style="51" customWidth="1"/>
    <col min="7583" max="7583" width="11.140625" style="51" customWidth="1"/>
    <col min="7584" max="7584" width="8.5703125" style="51" customWidth="1"/>
    <col min="7585" max="7585" width="10.140625" style="51" customWidth="1"/>
    <col min="7586" max="7586" width="8.7109375" style="51" customWidth="1"/>
    <col min="7587" max="7587" width="9.7109375" style="51" customWidth="1"/>
    <col min="7588" max="7588" width="12.140625" style="51" customWidth="1"/>
    <col min="7589" max="7589" width="9.28515625" style="51" bestFit="1" customWidth="1"/>
    <col min="7590" max="7591" width="9.140625" style="51"/>
    <col min="7592" max="7592" width="9.28515625" style="51" bestFit="1" customWidth="1"/>
    <col min="7593" max="7833" width="9.140625" style="51"/>
    <col min="7834" max="7834" width="5" style="51" customWidth="1"/>
    <col min="7835" max="7835" width="47.28515625" style="51" customWidth="1"/>
    <col min="7836" max="7836" width="9.85546875" style="51" customWidth="1"/>
    <col min="7837" max="7837" width="9.42578125" style="51" customWidth="1"/>
    <col min="7838" max="7838" width="8.42578125" style="51" customWidth="1"/>
    <col min="7839" max="7839" width="11.140625" style="51" customWidth="1"/>
    <col min="7840" max="7840" width="8.5703125" style="51" customWidth="1"/>
    <col min="7841" max="7841" width="10.140625" style="51" customWidth="1"/>
    <col min="7842" max="7842" width="8.7109375" style="51" customWidth="1"/>
    <col min="7843" max="7843" width="9.7109375" style="51" customWidth="1"/>
    <col min="7844" max="7844" width="12.140625" style="51" customWidth="1"/>
    <col min="7845" max="7845" width="9.28515625" style="51" bestFit="1" customWidth="1"/>
    <col min="7846" max="7847" width="9.140625" style="51"/>
    <col min="7848" max="7848" width="9.28515625" style="51" bestFit="1" customWidth="1"/>
    <col min="7849" max="8089" width="9.140625" style="51"/>
    <col min="8090" max="8090" width="5" style="51" customWidth="1"/>
    <col min="8091" max="8091" width="47.28515625" style="51" customWidth="1"/>
    <col min="8092" max="8092" width="9.85546875" style="51" customWidth="1"/>
    <col min="8093" max="8093" width="9.42578125" style="51" customWidth="1"/>
    <col min="8094" max="8094" width="8.42578125" style="51" customWidth="1"/>
    <col min="8095" max="8095" width="11.140625" style="51" customWidth="1"/>
    <col min="8096" max="8096" width="8.5703125" style="51" customWidth="1"/>
    <col min="8097" max="8097" width="10.140625" style="51" customWidth="1"/>
    <col min="8098" max="8098" width="8.7109375" style="51" customWidth="1"/>
    <col min="8099" max="8099" width="9.7109375" style="51" customWidth="1"/>
    <col min="8100" max="8100" width="12.140625" style="51" customWidth="1"/>
    <col min="8101" max="8101" width="9.28515625" style="51" bestFit="1" customWidth="1"/>
    <col min="8102" max="8103" width="9.140625" style="51"/>
    <col min="8104" max="8104" width="9.28515625" style="51" bestFit="1" customWidth="1"/>
    <col min="8105" max="8345" width="9.140625" style="51"/>
    <col min="8346" max="8346" width="5" style="51" customWidth="1"/>
    <col min="8347" max="8347" width="47.28515625" style="51" customWidth="1"/>
    <col min="8348" max="8348" width="9.85546875" style="51" customWidth="1"/>
    <col min="8349" max="8349" width="9.42578125" style="51" customWidth="1"/>
    <col min="8350" max="8350" width="8.42578125" style="51" customWidth="1"/>
    <col min="8351" max="8351" width="11.140625" style="51" customWidth="1"/>
    <col min="8352" max="8352" width="8.5703125" style="51" customWidth="1"/>
    <col min="8353" max="8353" width="10.140625" style="51" customWidth="1"/>
    <col min="8354" max="8354" width="8.7109375" style="51" customWidth="1"/>
    <col min="8355" max="8355" width="9.7109375" style="51" customWidth="1"/>
    <col min="8356" max="8356" width="12.140625" style="51" customWidth="1"/>
    <col min="8357" max="8357" width="9.28515625" style="51" bestFit="1" customWidth="1"/>
    <col min="8358" max="8359" width="9.140625" style="51"/>
    <col min="8360" max="8360" width="9.28515625" style="51" bestFit="1" customWidth="1"/>
    <col min="8361" max="8601" width="9.140625" style="51"/>
    <col min="8602" max="8602" width="5" style="51" customWidth="1"/>
    <col min="8603" max="8603" width="47.28515625" style="51" customWidth="1"/>
    <col min="8604" max="8604" width="9.85546875" style="51" customWidth="1"/>
    <col min="8605" max="8605" width="9.42578125" style="51" customWidth="1"/>
    <col min="8606" max="8606" width="8.42578125" style="51" customWidth="1"/>
    <col min="8607" max="8607" width="11.140625" style="51" customWidth="1"/>
    <col min="8608" max="8608" width="8.5703125" style="51" customWidth="1"/>
    <col min="8609" max="8609" width="10.140625" style="51" customWidth="1"/>
    <col min="8610" max="8610" width="8.7109375" style="51" customWidth="1"/>
    <col min="8611" max="8611" width="9.7109375" style="51" customWidth="1"/>
    <col min="8612" max="8612" width="12.140625" style="51" customWidth="1"/>
    <col min="8613" max="8613" width="9.28515625" style="51" bestFit="1" customWidth="1"/>
    <col min="8614" max="8615" width="9.140625" style="51"/>
    <col min="8616" max="8616" width="9.28515625" style="51" bestFit="1" customWidth="1"/>
    <col min="8617" max="8857" width="9.140625" style="51"/>
    <col min="8858" max="8858" width="5" style="51" customWidth="1"/>
    <col min="8859" max="8859" width="47.28515625" style="51" customWidth="1"/>
    <col min="8860" max="8860" width="9.85546875" style="51" customWidth="1"/>
    <col min="8861" max="8861" width="9.42578125" style="51" customWidth="1"/>
    <col min="8862" max="8862" width="8.42578125" style="51" customWidth="1"/>
    <col min="8863" max="8863" width="11.140625" style="51" customWidth="1"/>
    <col min="8864" max="8864" width="8.5703125" style="51" customWidth="1"/>
    <col min="8865" max="8865" width="10.140625" style="51" customWidth="1"/>
    <col min="8866" max="8866" width="8.7109375" style="51" customWidth="1"/>
    <col min="8867" max="8867" width="9.7109375" style="51" customWidth="1"/>
    <col min="8868" max="8868" width="12.140625" style="51" customWidth="1"/>
    <col min="8869" max="8869" width="9.28515625" style="51" bestFit="1" customWidth="1"/>
    <col min="8870" max="8871" width="9.140625" style="51"/>
    <col min="8872" max="8872" width="9.28515625" style="51" bestFit="1" customWidth="1"/>
    <col min="8873" max="9113" width="9.140625" style="51"/>
    <col min="9114" max="9114" width="5" style="51" customWidth="1"/>
    <col min="9115" max="9115" width="47.28515625" style="51" customWidth="1"/>
    <col min="9116" max="9116" width="9.85546875" style="51" customWidth="1"/>
    <col min="9117" max="9117" width="9.42578125" style="51" customWidth="1"/>
    <col min="9118" max="9118" width="8.42578125" style="51" customWidth="1"/>
    <col min="9119" max="9119" width="11.140625" style="51" customWidth="1"/>
    <col min="9120" max="9120" width="8.5703125" style="51" customWidth="1"/>
    <col min="9121" max="9121" width="10.140625" style="51" customWidth="1"/>
    <col min="9122" max="9122" width="8.7109375" style="51" customWidth="1"/>
    <col min="9123" max="9123" width="9.7109375" style="51" customWidth="1"/>
    <col min="9124" max="9124" width="12.140625" style="51" customWidth="1"/>
    <col min="9125" max="9125" width="9.28515625" style="51" bestFit="1" customWidth="1"/>
    <col min="9126" max="9127" width="9.140625" style="51"/>
    <col min="9128" max="9128" width="9.28515625" style="51" bestFit="1" customWidth="1"/>
    <col min="9129" max="9369" width="9.140625" style="51"/>
    <col min="9370" max="9370" width="5" style="51" customWidth="1"/>
    <col min="9371" max="9371" width="47.28515625" style="51" customWidth="1"/>
    <col min="9372" max="9372" width="9.85546875" style="51" customWidth="1"/>
    <col min="9373" max="9373" width="9.42578125" style="51" customWidth="1"/>
    <col min="9374" max="9374" width="8.42578125" style="51" customWidth="1"/>
    <col min="9375" max="9375" width="11.140625" style="51" customWidth="1"/>
    <col min="9376" max="9376" width="8.5703125" style="51" customWidth="1"/>
    <col min="9377" max="9377" width="10.140625" style="51" customWidth="1"/>
    <col min="9378" max="9378" width="8.7109375" style="51" customWidth="1"/>
    <col min="9379" max="9379" width="9.7109375" style="51" customWidth="1"/>
    <col min="9380" max="9380" width="12.140625" style="51" customWidth="1"/>
    <col min="9381" max="9381" width="9.28515625" style="51" bestFit="1" customWidth="1"/>
    <col min="9382" max="9383" width="9.140625" style="51"/>
    <col min="9384" max="9384" width="9.28515625" style="51" bestFit="1" customWidth="1"/>
    <col min="9385" max="9625" width="9.140625" style="51"/>
    <col min="9626" max="9626" width="5" style="51" customWidth="1"/>
    <col min="9627" max="9627" width="47.28515625" style="51" customWidth="1"/>
    <col min="9628" max="9628" width="9.85546875" style="51" customWidth="1"/>
    <col min="9629" max="9629" width="9.42578125" style="51" customWidth="1"/>
    <col min="9630" max="9630" width="8.42578125" style="51" customWidth="1"/>
    <col min="9631" max="9631" width="11.140625" style="51" customWidth="1"/>
    <col min="9632" max="9632" width="8.5703125" style="51" customWidth="1"/>
    <col min="9633" max="9633" width="10.140625" style="51" customWidth="1"/>
    <col min="9634" max="9634" width="8.7109375" style="51" customWidth="1"/>
    <col min="9635" max="9635" width="9.7109375" style="51" customWidth="1"/>
    <col min="9636" max="9636" width="12.140625" style="51" customWidth="1"/>
    <col min="9637" max="9637" width="9.28515625" style="51" bestFit="1" customWidth="1"/>
    <col min="9638" max="9639" width="9.140625" style="51"/>
    <col min="9640" max="9640" width="9.28515625" style="51" bestFit="1" customWidth="1"/>
    <col min="9641" max="9881" width="9.140625" style="51"/>
    <col min="9882" max="9882" width="5" style="51" customWidth="1"/>
    <col min="9883" max="9883" width="47.28515625" style="51" customWidth="1"/>
    <col min="9884" max="9884" width="9.85546875" style="51" customWidth="1"/>
    <col min="9885" max="9885" width="9.42578125" style="51" customWidth="1"/>
    <col min="9886" max="9886" width="8.42578125" style="51" customWidth="1"/>
    <col min="9887" max="9887" width="11.140625" style="51" customWidth="1"/>
    <col min="9888" max="9888" width="8.5703125" style="51" customWidth="1"/>
    <col min="9889" max="9889" width="10.140625" style="51" customWidth="1"/>
    <col min="9890" max="9890" width="8.7109375" style="51" customWidth="1"/>
    <col min="9891" max="9891" width="9.7109375" style="51" customWidth="1"/>
    <col min="9892" max="9892" width="12.140625" style="51" customWidth="1"/>
    <col min="9893" max="9893" width="9.28515625" style="51" bestFit="1" customWidth="1"/>
    <col min="9894" max="9895" width="9.140625" style="51"/>
    <col min="9896" max="9896" width="9.28515625" style="51" bestFit="1" customWidth="1"/>
    <col min="9897" max="10137" width="9.140625" style="51"/>
    <col min="10138" max="10138" width="5" style="51" customWidth="1"/>
    <col min="10139" max="10139" width="47.28515625" style="51" customWidth="1"/>
    <col min="10140" max="10140" width="9.85546875" style="51" customWidth="1"/>
    <col min="10141" max="10141" width="9.42578125" style="51" customWidth="1"/>
    <col min="10142" max="10142" width="8.42578125" style="51" customWidth="1"/>
    <col min="10143" max="10143" width="11.140625" style="51" customWidth="1"/>
    <col min="10144" max="10144" width="8.5703125" style="51" customWidth="1"/>
    <col min="10145" max="10145" width="10.140625" style="51" customWidth="1"/>
    <col min="10146" max="10146" width="8.7109375" style="51" customWidth="1"/>
    <col min="10147" max="10147" width="9.7109375" style="51" customWidth="1"/>
    <col min="10148" max="10148" width="12.140625" style="51" customWidth="1"/>
    <col min="10149" max="10149" width="9.28515625" style="51" bestFit="1" customWidth="1"/>
    <col min="10150" max="10151" width="9.140625" style="51"/>
    <col min="10152" max="10152" width="9.28515625" style="51" bestFit="1" customWidth="1"/>
    <col min="10153" max="10393" width="9.140625" style="51"/>
    <col min="10394" max="10394" width="5" style="51" customWidth="1"/>
    <col min="10395" max="10395" width="47.28515625" style="51" customWidth="1"/>
    <col min="10396" max="10396" width="9.85546875" style="51" customWidth="1"/>
    <col min="10397" max="10397" width="9.42578125" style="51" customWidth="1"/>
    <col min="10398" max="10398" width="8.42578125" style="51" customWidth="1"/>
    <col min="10399" max="10399" width="11.140625" style="51" customWidth="1"/>
    <col min="10400" max="10400" width="8.5703125" style="51" customWidth="1"/>
    <col min="10401" max="10401" width="10.140625" style="51" customWidth="1"/>
    <col min="10402" max="10402" width="8.7109375" style="51" customWidth="1"/>
    <col min="10403" max="10403" width="9.7109375" style="51" customWidth="1"/>
    <col min="10404" max="10404" width="12.140625" style="51" customWidth="1"/>
    <col min="10405" max="10405" width="9.28515625" style="51" bestFit="1" customWidth="1"/>
    <col min="10406" max="10407" width="9.140625" style="51"/>
    <col min="10408" max="10408" width="9.28515625" style="51" bestFit="1" customWidth="1"/>
    <col min="10409" max="10649" width="9.140625" style="51"/>
    <col min="10650" max="10650" width="5" style="51" customWidth="1"/>
    <col min="10651" max="10651" width="47.28515625" style="51" customWidth="1"/>
    <col min="10652" max="10652" width="9.85546875" style="51" customWidth="1"/>
    <col min="10653" max="10653" width="9.42578125" style="51" customWidth="1"/>
    <col min="10654" max="10654" width="8.42578125" style="51" customWidth="1"/>
    <col min="10655" max="10655" width="11.140625" style="51" customWidth="1"/>
    <col min="10656" max="10656" width="8.5703125" style="51" customWidth="1"/>
    <col min="10657" max="10657" width="10.140625" style="51" customWidth="1"/>
    <col min="10658" max="10658" width="8.7109375" style="51" customWidth="1"/>
    <col min="10659" max="10659" width="9.7109375" style="51" customWidth="1"/>
    <col min="10660" max="10660" width="12.140625" style="51" customWidth="1"/>
    <col min="10661" max="10661" width="9.28515625" style="51" bestFit="1" customWidth="1"/>
    <col min="10662" max="10663" width="9.140625" style="51"/>
    <col min="10664" max="10664" width="9.28515625" style="51" bestFit="1" customWidth="1"/>
    <col min="10665" max="10905" width="9.140625" style="51"/>
    <col min="10906" max="10906" width="5" style="51" customWidth="1"/>
    <col min="10907" max="10907" width="47.28515625" style="51" customWidth="1"/>
    <col min="10908" max="10908" width="9.85546875" style="51" customWidth="1"/>
    <col min="10909" max="10909" width="9.42578125" style="51" customWidth="1"/>
    <col min="10910" max="10910" width="8.42578125" style="51" customWidth="1"/>
    <col min="10911" max="10911" width="11.140625" style="51" customWidth="1"/>
    <col min="10912" max="10912" width="8.5703125" style="51" customWidth="1"/>
    <col min="10913" max="10913" width="10.140625" style="51" customWidth="1"/>
    <col min="10914" max="10914" width="8.7109375" style="51" customWidth="1"/>
    <col min="10915" max="10915" width="9.7109375" style="51" customWidth="1"/>
    <col min="10916" max="10916" width="12.140625" style="51" customWidth="1"/>
    <col min="10917" max="10917" width="9.28515625" style="51" bestFit="1" customWidth="1"/>
    <col min="10918" max="10919" width="9.140625" style="51"/>
    <col min="10920" max="10920" width="9.28515625" style="51" bestFit="1" customWidth="1"/>
    <col min="10921" max="11161" width="9.140625" style="51"/>
    <col min="11162" max="11162" width="5" style="51" customWidth="1"/>
    <col min="11163" max="11163" width="47.28515625" style="51" customWidth="1"/>
    <col min="11164" max="11164" width="9.85546875" style="51" customWidth="1"/>
    <col min="11165" max="11165" width="9.42578125" style="51" customWidth="1"/>
    <col min="11166" max="11166" width="8.42578125" style="51" customWidth="1"/>
    <col min="11167" max="11167" width="11.140625" style="51" customWidth="1"/>
    <col min="11168" max="11168" width="8.5703125" style="51" customWidth="1"/>
    <col min="11169" max="11169" width="10.140625" style="51" customWidth="1"/>
    <col min="11170" max="11170" width="8.7109375" style="51" customWidth="1"/>
    <col min="11171" max="11171" width="9.7109375" style="51" customWidth="1"/>
    <col min="11172" max="11172" width="12.140625" style="51" customWidth="1"/>
    <col min="11173" max="11173" width="9.28515625" style="51" bestFit="1" customWidth="1"/>
    <col min="11174" max="11175" width="9.140625" style="51"/>
    <col min="11176" max="11176" width="9.28515625" style="51" bestFit="1" customWidth="1"/>
    <col min="11177" max="11417" width="9.140625" style="51"/>
    <col min="11418" max="11418" width="5" style="51" customWidth="1"/>
    <col min="11419" max="11419" width="47.28515625" style="51" customWidth="1"/>
    <col min="11420" max="11420" width="9.85546875" style="51" customWidth="1"/>
    <col min="11421" max="11421" width="9.42578125" style="51" customWidth="1"/>
    <col min="11422" max="11422" width="8.42578125" style="51" customWidth="1"/>
    <col min="11423" max="11423" width="11.140625" style="51" customWidth="1"/>
    <col min="11424" max="11424" width="8.5703125" style="51" customWidth="1"/>
    <col min="11425" max="11425" width="10.140625" style="51" customWidth="1"/>
    <col min="11426" max="11426" width="8.7109375" style="51" customWidth="1"/>
    <col min="11427" max="11427" width="9.7109375" style="51" customWidth="1"/>
    <col min="11428" max="11428" width="12.140625" style="51" customWidth="1"/>
    <col min="11429" max="11429" width="9.28515625" style="51" bestFit="1" customWidth="1"/>
    <col min="11430" max="11431" width="9.140625" style="51"/>
    <col min="11432" max="11432" width="9.28515625" style="51" bestFit="1" customWidth="1"/>
    <col min="11433" max="11673" width="9.140625" style="51"/>
    <col min="11674" max="11674" width="5" style="51" customWidth="1"/>
    <col min="11675" max="11675" width="47.28515625" style="51" customWidth="1"/>
    <col min="11676" max="11676" width="9.85546875" style="51" customWidth="1"/>
    <col min="11677" max="11677" width="9.42578125" style="51" customWidth="1"/>
    <col min="11678" max="11678" width="8.42578125" style="51" customWidth="1"/>
    <col min="11679" max="11679" width="11.140625" style="51" customWidth="1"/>
    <col min="11680" max="11680" width="8.5703125" style="51" customWidth="1"/>
    <col min="11681" max="11681" width="10.140625" style="51" customWidth="1"/>
    <col min="11682" max="11682" width="8.7109375" style="51" customWidth="1"/>
    <col min="11683" max="11683" width="9.7109375" style="51" customWidth="1"/>
    <col min="11684" max="11684" width="12.140625" style="51" customWidth="1"/>
    <col min="11685" max="11685" width="9.28515625" style="51" bestFit="1" customWidth="1"/>
    <col min="11686" max="11687" width="9.140625" style="51"/>
    <col min="11688" max="11688" width="9.28515625" style="51" bestFit="1" customWidth="1"/>
    <col min="11689" max="11929" width="9.140625" style="51"/>
    <col min="11930" max="11930" width="5" style="51" customWidth="1"/>
    <col min="11931" max="11931" width="47.28515625" style="51" customWidth="1"/>
    <col min="11932" max="11932" width="9.85546875" style="51" customWidth="1"/>
    <col min="11933" max="11933" width="9.42578125" style="51" customWidth="1"/>
    <col min="11934" max="11934" width="8.42578125" style="51" customWidth="1"/>
    <col min="11935" max="11935" width="11.140625" style="51" customWidth="1"/>
    <col min="11936" max="11936" width="8.5703125" style="51" customWidth="1"/>
    <col min="11937" max="11937" width="10.140625" style="51" customWidth="1"/>
    <col min="11938" max="11938" width="8.7109375" style="51" customWidth="1"/>
    <col min="11939" max="11939" width="9.7109375" style="51" customWidth="1"/>
    <col min="11940" max="11940" width="12.140625" style="51" customWidth="1"/>
    <col min="11941" max="11941" width="9.28515625" style="51" bestFit="1" customWidth="1"/>
    <col min="11942" max="11943" width="9.140625" style="51"/>
    <col min="11944" max="11944" width="9.28515625" style="51" bestFit="1" customWidth="1"/>
    <col min="11945" max="12185" width="9.140625" style="51"/>
    <col min="12186" max="12186" width="5" style="51" customWidth="1"/>
    <col min="12187" max="12187" width="47.28515625" style="51" customWidth="1"/>
    <col min="12188" max="12188" width="9.85546875" style="51" customWidth="1"/>
    <col min="12189" max="12189" width="9.42578125" style="51" customWidth="1"/>
    <col min="12190" max="12190" width="8.42578125" style="51" customWidth="1"/>
    <col min="12191" max="12191" width="11.140625" style="51" customWidth="1"/>
    <col min="12192" max="12192" width="8.5703125" style="51" customWidth="1"/>
    <col min="12193" max="12193" width="10.140625" style="51" customWidth="1"/>
    <col min="12194" max="12194" width="8.7109375" style="51" customWidth="1"/>
    <col min="12195" max="12195" width="9.7109375" style="51" customWidth="1"/>
    <col min="12196" max="12196" width="12.140625" style="51" customWidth="1"/>
    <col min="12197" max="12197" width="9.28515625" style="51" bestFit="1" customWidth="1"/>
    <col min="12198" max="12199" width="9.140625" style="51"/>
    <col min="12200" max="12200" width="9.28515625" style="51" bestFit="1" customWidth="1"/>
    <col min="12201" max="12441" width="9.140625" style="51"/>
    <col min="12442" max="12442" width="5" style="51" customWidth="1"/>
    <col min="12443" max="12443" width="47.28515625" style="51" customWidth="1"/>
    <col min="12444" max="12444" width="9.85546875" style="51" customWidth="1"/>
    <col min="12445" max="12445" width="9.42578125" style="51" customWidth="1"/>
    <col min="12446" max="12446" width="8.42578125" style="51" customWidth="1"/>
    <col min="12447" max="12447" width="11.140625" style="51" customWidth="1"/>
    <col min="12448" max="12448" width="8.5703125" style="51" customWidth="1"/>
    <col min="12449" max="12449" width="10.140625" style="51" customWidth="1"/>
    <col min="12450" max="12450" width="8.7109375" style="51" customWidth="1"/>
    <col min="12451" max="12451" width="9.7109375" style="51" customWidth="1"/>
    <col min="12452" max="12452" width="12.140625" style="51" customWidth="1"/>
    <col min="12453" max="12453" width="9.28515625" style="51" bestFit="1" customWidth="1"/>
    <col min="12454" max="12455" width="9.140625" style="51"/>
    <col min="12456" max="12456" width="9.28515625" style="51" bestFit="1" customWidth="1"/>
    <col min="12457" max="12697" width="9.140625" style="51"/>
    <col min="12698" max="12698" width="5" style="51" customWidth="1"/>
    <col min="12699" max="12699" width="47.28515625" style="51" customWidth="1"/>
    <col min="12700" max="12700" width="9.85546875" style="51" customWidth="1"/>
    <col min="12701" max="12701" width="9.42578125" style="51" customWidth="1"/>
    <col min="12702" max="12702" width="8.42578125" style="51" customWidth="1"/>
    <col min="12703" max="12703" width="11.140625" style="51" customWidth="1"/>
    <col min="12704" max="12704" width="8.5703125" style="51" customWidth="1"/>
    <col min="12705" max="12705" width="10.140625" style="51" customWidth="1"/>
    <col min="12706" max="12706" width="8.7109375" style="51" customWidth="1"/>
    <col min="12707" max="12707" width="9.7109375" style="51" customWidth="1"/>
    <col min="12708" max="12708" width="12.140625" style="51" customWidth="1"/>
    <col min="12709" max="12709" width="9.28515625" style="51" bestFit="1" customWidth="1"/>
    <col min="12710" max="12711" width="9.140625" style="51"/>
    <col min="12712" max="12712" width="9.28515625" style="51" bestFit="1" customWidth="1"/>
    <col min="12713" max="12953" width="9.140625" style="51"/>
    <col min="12954" max="12954" width="5" style="51" customWidth="1"/>
    <col min="12955" max="12955" width="47.28515625" style="51" customWidth="1"/>
    <col min="12956" max="12956" width="9.85546875" style="51" customWidth="1"/>
    <col min="12957" max="12957" width="9.42578125" style="51" customWidth="1"/>
    <col min="12958" max="12958" width="8.42578125" style="51" customWidth="1"/>
    <col min="12959" max="12959" width="11.140625" style="51" customWidth="1"/>
    <col min="12960" max="12960" width="8.5703125" style="51" customWidth="1"/>
    <col min="12961" max="12961" width="10.140625" style="51" customWidth="1"/>
    <col min="12962" max="12962" width="8.7109375" style="51" customWidth="1"/>
    <col min="12963" max="12963" width="9.7109375" style="51" customWidth="1"/>
    <col min="12964" max="12964" width="12.140625" style="51" customWidth="1"/>
    <col min="12965" max="12965" width="9.28515625" style="51" bestFit="1" customWidth="1"/>
    <col min="12966" max="12967" width="9.140625" style="51"/>
    <col min="12968" max="12968" width="9.28515625" style="51" bestFit="1" customWidth="1"/>
    <col min="12969" max="13209" width="9.140625" style="51"/>
    <col min="13210" max="13210" width="5" style="51" customWidth="1"/>
    <col min="13211" max="13211" width="47.28515625" style="51" customWidth="1"/>
    <col min="13212" max="13212" width="9.85546875" style="51" customWidth="1"/>
    <col min="13213" max="13213" width="9.42578125" style="51" customWidth="1"/>
    <col min="13214" max="13214" width="8.42578125" style="51" customWidth="1"/>
    <col min="13215" max="13215" width="11.140625" style="51" customWidth="1"/>
    <col min="13216" max="13216" width="8.5703125" style="51" customWidth="1"/>
    <col min="13217" max="13217" width="10.140625" style="51" customWidth="1"/>
    <col min="13218" max="13218" width="8.7109375" style="51" customWidth="1"/>
    <col min="13219" max="13219" width="9.7109375" style="51" customWidth="1"/>
    <col min="13220" max="13220" width="12.140625" style="51" customWidth="1"/>
    <col min="13221" max="13221" width="9.28515625" style="51" bestFit="1" customWidth="1"/>
    <col min="13222" max="13223" width="9.140625" style="51"/>
    <col min="13224" max="13224" width="9.28515625" style="51" bestFit="1" customWidth="1"/>
    <col min="13225" max="13465" width="9.140625" style="51"/>
    <col min="13466" max="13466" width="5" style="51" customWidth="1"/>
    <col min="13467" max="13467" width="47.28515625" style="51" customWidth="1"/>
    <col min="13468" max="13468" width="9.85546875" style="51" customWidth="1"/>
    <col min="13469" max="13469" width="9.42578125" style="51" customWidth="1"/>
    <col min="13470" max="13470" width="8.42578125" style="51" customWidth="1"/>
    <col min="13471" max="13471" width="11.140625" style="51" customWidth="1"/>
    <col min="13472" max="13472" width="8.5703125" style="51" customWidth="1"/>
    <col min="13473" max="13473" width="10.140625" style="51" customWidth="1"/>
    <col min="13474" max="13474" width="8.7109375" style="51" customWidth="1"/>
    <col min="13475" max="13475" width="9.7109375" style="51" customWidth="1"/>
    <col min="13476" max="13476" width="12.140625" style="51" customWidth="1"/>
    <col min="13477" max="13477" width="9.28515625" style="51" bestFit="1" customWidth="1"/>
    <col min="13478" max="13479" width="9.140625" style="51"/>
    <col min="13480" max="13480" width="9.28515625" style="51" bestFit="1" customWidth="1"/>
    <col min="13481" max="13721" width="9.140625" style="51"/>
    <col min="13722" max="13722" width="5" style="51" customWidth="1"/>
    <col min="13723" max="13723" width="47.28515625" style="51" customWidth="1"/>
    <col min="13724" max="13724" width="9.85546875" style="51" customWidth="1"/>
    <col min="13725" max="13725" width="9.42578125" style="51" customWidth="1"/>
    <col min="13726" max="13726" width="8.42578125" style="51" customWidth="1"/>
    <col min="13727" max="13727" width="11.140625" style="51" customWidth="1"/>
    <col min="13728" max="13728" width="8.5703125" style="51" customWidth="1"/>
    <col min="13729" max="13729" width="10.140625" style="51" customWidth="1"/>
    <col min="13730" max="13730" width="8.7109375" style="51" customWidth="1"/>
    <col min="13731" max="13731" width="9.7109375" style="51" customWidth="1"/>
    <col min="13732" max="13732" width="12.140625" style="51" customWidth="1"/>
    <col min="13733" max="13733" width="9.28515625" style="51" bestFit="1" customWidth="1"/>
    <col min="13734" max="13735" width="9.140625" style="51"/>
    <col min="13736" max="13736" width="9.28515625" style="51" bestFit="1" customWidth="1"/>
    <col min="13737" max="13977" width="9.140625" style="51"/>
    <col min="13978" max="13978" width="5" style="51" customWidth="1"/>
    <col min="13979" max="13979" width="47.28515625" style="51" customWidth="1"/>
    <col min="13980" max="13980" width="9.85546875" style="51" customWidth="1"/>
    <col min="13981" max="13981" width="9.42578125" style="51" customWidth="1"/>
    <col min="13982" max="13982" width="8.42578125" style="51" customWidth="1"/>
    <col min="13983" max="13983" width="11.140625" style="51" customWidth="1"/>
    <col min="13984" max="13984" width="8.5703125" style="51" customWidth="1"/>
    <col min="13985" max="13985" width="10.140625" style="51" customWidth="1"/>
    <col min="13986" max="13986" width="8.7109375" style="51" customWidth="1"/>
    <col min="13987" max="13987" width="9.7109375" style="51" customWidth="1"/>
    <col min="13988" max="13988" width="12.140625" style="51" customWidth="1"/>
    <col min="13989" max="13989" width="9.28515625" style="51" bestFit="1" customWidth="1"/>
    <col min="13990" max="13991" width="9.140625" style="51"/>
    <col min="13992" max="13992" width="9.28515625" style="51" bestFit="1" customWidth="1"/>
    <col min="13993" max="14233" width="9.140625" style="51"/>
    <col min="14234" max="14234" width="5" style="51" customWidth="1"/>
    <col min="14235" max="14235" width="47.28515625" style="51" customWidth="1"/>
    <col min="14236" max="14236" width="9.85546875" style="51" customWidth="1"/>
    <col min="14237" max="14237" width="9.42578125" style="51" customWidth="1"/>
    <col min="14238" max="14238" width="8.42578125" style="51" customWidth="1"/>
    <col min="14239" max="14239" width="11.140625" style="51" customWidth="1"/>
    <col min="14240" max="14240" width="8.5703125" style="51" customWidth="1"/>
    <col min="14241" max="14241" width="10.140625" style="51" customWidth="1"/>
    <col min="14242" max="14242" width="8.7109375" style="51" customWidth="1"/>
    <col min="14243" max="14243" width="9.7109375" style="51" customWidth="1"/>
    <col min="14244" max="14244" width="12.140625" style="51" customWidth="1"/>
    <col min="14245" max="14245" width="9.28515625" style="51" bestFit="1" customWidth="1"/>
    <col min="14246" max="14247" width="9.140625" style="51"/>
    <col min="14248" max="14248" width="9.28515625" style="51" bestFit="1" customWidth="1"/>
    <col min="14249" max="14489" width="9.140625" style="51"/>
    <col min="14490" max="14490" width="5" style="51" customWidth="1"/>
    <col min="14491" max="14491" width="47.28515625" style="51" customWidth="1"/>
    <col min="14492" max="14492" width="9.85546875" style="51" customWidth="1"/>
    <col min="14493" max="14493" width="9.42578125" style="51" customWidth="1"/>
    <col min="14494" max="14494" width="8.42578125" style="51" customWidth="1"/>
    <col min="14495" max="14495" width="11.140625" style="51" customWidth="1"/>
    <col min="14496" max="14496" width="8.5703125" style="51" customWidth="1"/>
    <col min="14497" max="14497" width="10.140625" style="51" customWidth="1"/>
    <col min="14498" max="14498" width="8.7109375" style="51" customWidth="1"/>
    <col min="14499" max="14499" width="9.7109375" style="51" customWidth="1"/>
    <col min="14500" max="14500" width="12.140625" style="51" customWidth="1"/>
    <col min="14501" max="14501" width="9.28515625" style="51" bestFit="1" customWidth="1"/>
    <col min="14502" max="14503" width="9.140625" style="51"/>
    <col min="14504" max="14504" width="9.28515625" style="51" bestFit="1" customWidth="1"/>
    <col min="14505" max="14745" width="9.140625" style="51"/>
    <col min="14746" max="14746" width="5" style="51" customWidth="1"/>
    <col min="14747" max="14747" width="47.28515625" style="51" customWidth="1"/>
    <col min="14748" max="14748" width="9.85546875" style="51" customWidth="1"/>
    <col min="14749" max="14749" width="9.42578125" style="51" customWidth="1"/>
    <col min="14750" max="14750" width="8.42578125" style="51" customWidth="1"/>
    <col min="14751" max="14751" width="11.140625" style="51" customWidth="1"/>
    <col min="14752" max="14752" width="8.5703125" style="51" customWidth="1"/>
    <col min="14753" max="14753" width="10.140625" style="51" customWidth="1"/>
    <col min="14754" max="14754" width="8.7109375" style="51" customWidth="1"/>
    <col min="14755" max="14755" width="9.7109375" style="51" customWidth="1"/>
    <col min="14756" max="14756" width="12.140625" style="51" customWidth="1"/>
    <col min="14757" max="14757" width="9.28515625" style="51" bestFit="1" customWidth="1"/>
    <col min="14758" max="14759" width="9.140625" style="51"/>
    <col min="14760" max="14760" width="9.28515625" style="51" bestFit="1" customWidth="1"/>
    <col min="14761" max="15001" width="9.140625" style="51"/>
    <col min="15002" max="15002" width="5" style="51" customWidth="1"/>
    <col min="15003" max="15003" width="47.28515625" style="51" customWidth="1"/>
    <col min="15004" max="15004" width="9.85546875" style="51" customWidth="1"/>
    <col min="15005" max="15005" width="9.42578125" style="51" customWidth="1"/>
    <col min="15006" max="15006" width="8.42578125" style="51" customWidth="1"/>
    <col min="15007" max="15007" width="11.140625" style="51" customWidth="1"/>
    <col min="15008" max="15008" width="8.5703125" style="51" customWidth="1"/>
    <col min="15009" max="15009" width="10.140625" style="51" customWidth="1"/>
    <col min="15010" max="15010" width="8.7109375" style="51" customWidth="1"/>
    <col min="15011" max="15011" width="9.7109375" style="51" customWidth="1"/>
    <col min="15012" max="15012" width="12.140625" style="51" customWidth="1"/>
    <col min="15013" max="15013" width="9.28515625" style="51" bestFit="1" customWidth="1"/>
    <col min="15014" max="15015" width="9.140625" style="51"/>
    <col min="15016" max="15016" width="9.28515625" style="51" bestFit="1" customWidth="1"/>
    <col min="15017" max="15257" width="9.140625" style="51"/>
    <col min="15258" max="15258" width="5" style="51" customWidth="1"/>
    <col min="15259" max="15259" width="47.28515625" style="51" customWidth="1"/>
    <col min="15260" max="15260" width="9.85546875" style="51" customWidth="1"/>
    <col min="15261" max="15261" width="9.42578125" style="51" customWidth="1"/>
    <col min="15262" max="15262" width="8.42578125" style="51" customWidth="1"/>
    <col min="15263" max="15263" width="11.140625" style="51" customWidth="1"/>
    <col min="15264" max="15264" width="8.5703125" style="51" customWidth="1"/>
    <col min="15265" max="15265" width="10.140625" style="51" customWidth="1"/>
    <col min="15266" max="15266" width="8.7109375" style="51" customWidth="1"/>
    <col min="15267" max="15267" width="9.7109375" style="51" customWidth="1"/>
    <col min="15268" max="15268" width="12.140625" style="51" customWidth="1"/>
    <col min="15269" max="15269" width="9.28515625" style="51" bestFit="1" customWidth="1"/>
    <col min="15270" max="15271" width="9.140625" style="51"/>
    <col min="15272" max="15272" width="9.28515625" style="51" bestFit="1" customWidth="1"/>
    <col min="15273" max="15513" width="9.140625" style="51"/>
    <col min="15514" max="15514" width="5" style="51" customWidth="1"/>
    <col min="15515" max="15515" width="47.28515625" style="51" customWidth="1"/>
    <col min="15516" max="15516" width="9.85546875" style="51" customWidth="1"/>
    <col min="15517" max="15517" width="9.42578125" style="51" customWidth="1"/>
    <col min="15518" max="15518" width="8.42578125" style="51" customWidth="1"/>
    <col min="15519" max="15519" width="11.140625" style="51" customWidth="1"/>
    <col min="15520" max="15520" width="8.5703125" style="51" customWidth="1"/>
    <col min="15521" max="15521" width="10.140625" style="51" customWidth="1"/>
    <col min="15522" max="15522" width="8.7109375" style="51" customWidth="1"/>
    <col min="15523" max="15523" width="9.7109375" style="51" customWidth="1"/>
    <col min="15524" max="15524" width="12.140625" style="51" customWidth="1"/>
    <col min="15525" max="15525" width="9.28515625" style="51" bestFit="1" customWidth="1"/>
    <col min="15526" max="15527" width="9.140625" style="51"/>
    <col min="15528" max="15528" width="9.28515625" style="51" bestFit="1" customWidth="1"/>
    <col min="15529" max="15769" width="9.140625" style="51"/>
    <col min="15770" max="15770" width="5" style="51" customWidth="1"/>
    <col min="15771" max="15771" width="47.28515625" style="51" customWidth="1"/>
    <col min="15772" max="15772" width="9.85546875" style="51" customWidth="1"/>
    <col min="15773" max="15773" width="9.42578125" style="51" customWidth="1"/>
    <col min="15774" max="15774" width="8.42578125" style="51" customWidth="1"/>
    <col min="15775" max="15775" width="11.140625" style="51" customWidth="1"/>
    <col min="15776" max="15776" width="8.5703125" style="51" customWidth="1"/>
    <col min="15777" max="15777" width="10.140625" style="51" customWidth="1"/>
    <col min="15778" max="15778" width="8.7109375" style="51" customWidth="1"/>
    <col min="15779" max="15779" width="9.7109375" style="51" customWidth="1"/>
    <col min="15780" max="15780" width="12.140625" style="51" customWidth="1"/>
    <col min="15781" max="15781" width="9.28515625" style="51" bestFit="1" customWidth="1"/>
    <col min="15782" max="15783" width="9.140625" style="51"/>
    <col min="15784" max="15784" width="9.28515625" style="51" bestFit="1" customWidth="1"/>
    <col min="15785" max="16025" width="9.140625" style="51"/>
    <col min="16026" max="16026" width="5" style="51" customWidth="1"/>
    <col min="16027" max="16027" width="47.28515625" style="51" customWidth="1"/>
    <col min="16028" max="16028" width="9.85546875" style="51" customWidth="1"/>
    <col min="16029" max="16029" width="9.42578125" style="51" customWidth="1"/>
    <col min="16030" max="16030" width="8.42578125" style="51" customWidth="1"/>
    <col min="16031" max="16031" width="11.140625" style="51" customWidth="1"/>
    <col min="16032" max="16032" width="8.5703125" style="51" customWidth="1"/>
    <col min="16033" max="16033" width="10.140625" style="51" customWidth="1"/>
    <col min="16034" max="16034" width="8.7109375" style="51" customWidth="1"/>
    <col min="16035" max="16035" width="9.7109375" style="51" customWidth="1"/>
    <col min="16036" max="16036" width="12.140625" style="51" customWidth="1"/>
    <col min="16037" max="16037" width="9.28515625" style="51" bestFit="1" customWidth="1"/>
    <col min="16038" max="16039" width="9.140625" style="51"/>
    <col min="16040" max="16040" width="9.28515625" style="51" bestFit="1" customWidth="1"/>
    <col min="16041" max="16384" width="9.140625" style="51"/>
  </cols>
  <sheetData>
    <row r="1" spans="1:6" ht="35.1" customHeight="1">
      <c r="A1" s="71" t="s">
        <v>121</v>
      </c>
      <c r="B1" s="71"/>
      <c r="C1" s="71"/>
      <c r="D1" s="71"/>
      <c r="E1" s="71"/>
      <c r="F1" s="71"/>
    </row>
    <row r="2" spans="1:6" ht="35.1" customHeight="1">
      <c r="A2" s="66" t="s">
        <v>127</v>
      </c>
      <c r="B2" s="66"/>
      <c r="C2" s="66"/>
      <c r="D2" s="66"/>
      <c r="E2" s="66"/>
      <c r="F2" s="66"/>
    </row>
    <row r="3" spans="1:6" ht="35.1" customHeight="1">
      <c r="A3" s="26" t="s">
        <v>0</v>
      </c>
      <c r="B3" s="27" t="s">
        <v>69</v>
      </c>
      <c r="C3" s="67" t="s">
        <v>70</v>
      </c>
      <c r="D3" s="67"/>
      <c r="E3" s="27" t="s">
        <v>71</v>
      </c>
      <c r="F3" s="27" t="s">
        <v>72</v>
      </c>
    </row>
    <row r="4" spans="1:6" ht="35.1" customHeight="1">
      <c r="A4" s="35">
        <v>1</v>
      </c>
      <c r="B4" s="32" t="s">
        <v>115</v>
      </c>
      <c r="C4" s="5" t="s">
        <v>4</v>
      </c>
      <c r="D4" s="53">
        <v>315.60000000000002</v>
      </c>
      <c r="E4" s="8"/>
      <c r="F4" s="8"/>
    </row>
    <row r="5" spans="1:6" ht="35.1" customHeight="1">
      <c r="A5" s="35">
        <v>2</v>
      </c>
      <c r="B5" s="32" t="s">
        <v>116</v>
      </c>
      <c r="C5" s="5" t="s">
        <v>4</v>
      </c>
      <c r="D5" s="53">
        <v>31.56</v>
      </c>
      <c r="E5" s="8"/>
      <c r="F5" s="8"/>
    </row>
    <row r="6" spans="1:6" ht="35.1" customHeight="1">
      <c r="A6" s="35">
        <v>3</v>
      </c>
      <c r="B6" s="32" t="s">
        <v>13</v>
      </c>
      <c r="C6" s="5" t="s">
        <v>4</v>
      </c>
      <c r="D6" s="53">
        <v>315.60000000000002</v>
      </c>
      <c r="E6" s="8"/>
      <c r="F6" s="8"/>
    </row>
    <row r="7" spans="1:6" ht="35.1" customHeight="1">
      <c r="A7" s="35">
        <v>4</v>
      </c>
      <c r="B7" s="58" t="s">
        <v>104</v>
      </c>
      <c r="C7" s="54" t="s">
        <v>7</v>
      </c>
      <c r="D7" s="55">
        <v>922.25</v>
      </c>
      <c r="E7" s="56"/>
      <c r="F7" s="56"/>
    </row>
    <row r="8" spans="1:6" ht="35.1" customHeight="1">
      <c r="A8" s="35">
        <v>5</v>
      </c>
      <c r="B8" s="32" t="s">
        <v>122</v>
      </c>
      <c r="C8" s="5" t="s">
        <v>4</v>
      </c>
      <c r="D8" s="53">
        <v>9.25</v>
      </c>
      <c r="E8" s="8"/>
      <c r="F8" s="8"/>
    </row>
    <row r="9" spans="1:6" ht="35.1" customHeight="1">
      <c r="A9" s="70">
        <v>6</v>
      </c>
      <c r="B9" s="32" t="s">
        <v>123</v>
      </c>
      <c r="C9" s="5" t="s">
        <v>4</v>
      </c>
      <c r="D9" s="53">
        <v>62.35</v>
      </c>
      <c r="E9" s="8"/>
      <c r="F9" s="8"/>
    </row>
    <row r="10" spans="1:6" ht="35.1" customHeight="1">
      <c r="A10" s="70"/>
      <c r="B10" s="33" t="s">
        <v>103</v>
      </c>
      <c r="C10" s="5" t="s">
        <v>7</v>
      </c>
      <c r="D10" s="53">
        <v>5.7359999999999998</v>
      </c>
      <c r="E10" s="8"/>
      <c r="F10" s="8"/>
    </row>
    <row r="11" spans="1:6" ht="35.1" customHeight="1">
      <c r="A11" s="35">
        <v>7</v>
      </c>
      <c r="B11" s="32" t="s">
        <v>113</v>
      </c>
      <c r="C11" s="5" t="s">
        <v>5</v>
      </c>
      <c r="D11" s="53">
        <v>284</v>
      </c>
      <c r="E11" s="8"/>
      <c r="F11" s="8"/>
    </row>
    <row r="12" spans="1:6" ht="35.1" customHeight="1">
      <c r="A12" s="70">
        <v>8</v>
      </c>
      <c r="B12" s="32" t="s">
        <v>126</v>
      </c>
      <c r="C12" s="5" t="s">
        <v>108</v>
      </c>
      <c r="D12" s="53">
        <v>355</v>
      </c>
      <c r="E12" s="8"/>
      <c r="F12" s="8"/>
    </row>
    <row r="13" spans="1:6" ht="35.1" customHeight="1">
      <c r="A13" s="70"/>
      <c r="B13" s="32" t="s">
        <v>124</v>
      </c>
      <c r="C13" s="5" t="s">
        <v>23</v>
      </c>
      <c r="D13" s="53">
        <v>350</v>
      </c>
      <c r="E13" s="8"/>
      <c r="F13" s="8"/>
    </row>
    <row r="14" spans="1:6" ht="35.1" customHeight="1">
      <c r="A14" s="35">
        <v>9</v>
      </c>
      <c r="B14" s="32" t="s">
        <v>125</v>
      </c>
      <c r="C14" s="5" t="s">
        <v>4</v>
      </c>
      <c r="D14" s="53">
        <v>120.25</v>
      </c>
      <c r="E14" s="8"/>
      <c r="F14" s="8"/>
    </row>
    <row r="15" spans="1:6" ht="54.95" customHeight="1">
      <c r="A15" s="49">
        <v>10</v>
      </c>
      <c r="B15" s="32" t="s">
        <v>111</v>
      </c>
      <c r="C15" s="5" t="s">
        <v>102</v>
      </c>
      <c r="D15" s="53">
        <v>5</v>
      </c>
      <c r="E15" s="8"/>
      <c r="F15" s="8"/>
    </row>
    <row r="16" spans="1:6" ht="35.1" customHeight="1">
      <c r="A16" s="35">
        <v>11</v>
      </c>
      <c r="B16" s="32" t="s">
        <v>114</v>
      </c>
      <c r="C16" s="5" t="s">
        <v>102</v>
      </c>
      <c r="D16" s="53">
        <v>1</v>
      </c>
      <c r="E16" s="8"/>
      <c r="F16" s="8"/>
    </row>
    <row r="17" spans="1:6" ht="35.1" customHeight="1">
      <c r="A17" s="50"/>
      <c r="B17" s="30" t="s">
        <v>65</v>
      </c>
      <c r="C17" s="13"/>
      <c r="D17" s="57"/>
      <c r="E17" s="8"/>
      <c r="F17" s="8"/>
    </row>
    <row r="18" spans="1:6" ht="35.1" customHeight="1">
      <c r="A18" s="50"/>
      <c r="B18" s="28" t="s">
        <v>74</v>
      </c>
      <c r="C18" s="29">
        <v>0.03</v>
      </c>
      <c r="D18" s="57"/>
      <c r="E18" s="8"/>
      <c r="F18" s="8"/>
    </row>
    <row r="19" spans="1:6" ht="35.1" customHeight="1">
      <c r="A19" s="50"/>
      <c r="B19" s="28" t="s">
        <v>65</v>
      </c>
      <c r="C19" s="29"/>
      <c r="D19" s="57"/>
      <c r="E19" s="8"/>
      <c r="F19" s="8"/>
    </row>
    <row r="20" spans="1:6" ht="35.1" customHeight="1">
      <c r="A20" s="50"/>
      <c r="B20" s="28" t="s">
        <v>75</v>
      </c>
      <c r="C20" s="29"/>
      <c r="D20" s="57"/>
      <c r="E20" s="8"/>
      <c r="F20" s="8"/>
    </row>
    <row r="21" spans="1:6" ht="35.1" customHeight="1">
      <c r="A21" s="50"/>
      <c r="B21" s="28" t="s">
        <v>76</v>
      </c>
      <c r="C21" s="28"/>
      <c r="D21" s="57"/>
      <c r="E21" s="8"/>
      <c r="F21" s="8"/>
    </row>
    <row r="22" spans="1:6" ht="16.5">
      <c r="A22" s="3"/>
      <c r="B22" s="3"/>
      <c r="C22" s="3"/>
      <c r="D22" s="52"/>
      <c r="E22" s="3"/>
      <c r="F22" s="3"/>
    </row>
    <row r="27" spans="1:6">
      <c r="A27" s="51"/>
      <c r="B27" s="51"/>
      <c r="C27" s="51"/>
      <c r="E27" s="51"/>
      <c r="F27" s="51"/>
    </row>
  </sheetData>
  <mergeCells count="5">
    <mergeCell ref="C3:D3"/>
    <mergeCell ref="A1:F1"/>
    <mergeCell ref="A2:F2"/>
    <mergeCell ref="A9:A10"/>
    <mergeCell ref="A12:A13"/>
  </mergeCells>
  <printOptions horizontalCentered="1"/>
  <pageMargins left="0.39370078740157483" right="0.39370078740157483" top="0.51181102362204722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კრებსითი ჰორიზონტალური</vt:lpstr>
      <vt:lpstr>ანდრონიკაშვილი</vt:lpstr>
      <vt:lpstr>ანდრონიკაშვილის შესახვევი</vt:lpstr>
      <vt:lpstr>ანდრონიკაშვილის სანიაღვრე</vt:lpstr>
      <vt:lpstr>ანდრონიკაშვილის შესახვევის სანი</vt:lpstr>
      <vt:lpstr>'ანდრონიკაშვილის შესახვევი'!Print_Titles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2017-01-17T14:45:00Z</dcterms:modified>
</cp:coreProperties>
</file>