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755" tabRatio="884" activeTab="0"/>
  </bookViews>
  <sheets>
    <sheet name="კრებსთ." sheetId="1" r:id="rId1"/>
    <sheet name="ობიექტ." sheetId="2" r:id="rId2"/>
    <sheet name="კონსტრუქც." sheetId="3" r:id="rId3"/>
    <sheet name="არქიტექტ." sheetId="4" r:id="rId4"/>
    <sheet name="შიდა წყლს." sheetId="5" r:id="rId5"/>
    <sheet name="შიდა კანალ." sheetId="6" r:id="rId6"/>
    <sheet name="გათბ-გაგრ." sheetId="7" r:id="rId7"/>
    <sheet name="ვენტ." sheetId="8" r:id="rId8"/>
    <sheet name="ელ.მომარ." sheetId="9" r:id="rId9"/>
    <sheet name="განათება" sheetId="10" r:id="rId10"/>
    <sheet name="გენერ." sheetId="11" r:id="rId11"/>
    <sheet name="კომპ.ქსელი" sheetId="12" r:id="rId12"/>
    <sheet name="სახანძრ.სიგნ." sheetId="13" r:id="rId13"/>
    <sheet name="დაცვა." sheetId="14" r:id="rId14"/>
    <sheet name="ვიდ.მეთვალყ." sheetId="15" r:id="rId15"/>
    <sheet name="გარე წყლს." sheetId="16" r:id="rId16"/>
    <sheet name="გარ.კანალ." sheetId="17" r:id="rId17"/>
    <sheet name="სეპტიკი" sheetId="18" r:id="rId18"/>
    <sheet name="კეთილმწყ." sheetId="19" r:id="rId19"/>
    <sheet name="ჭაბურღილი" sheetId="20" r:id="rId20"/>
  </sheets>
  <definedNames>
    <definedName name="_xlnm._FilterDatabase" localSheetId="3" hidden="1">'არქიტექტ.'!$G$1:$G$438</definedName>
    <definedName name="_xlnm._FilterDatabase" localSheetId="2" hidden="1">'კონსტრუქც.'!$G$1:$G$199</definedName>
    <definedName name="_xlnm.Print_Titles" localSheetId="3">'არქიტექტ.'!$8:$8</definedName>
    <definedName name="_xlnm.Print_Titles" localSheetId="6">'გათბ-გაგრ.'!$9:$9</definedName>
    <definedName name="_xlnm.Print_Titles" localSheetId="9">'განათება'!$8:$8</definedName>
    <definedName name="_xlnm.Print_Titles" localSheetId="16">'გარ.კანალ.'!$8:$8</definedName>
    <definedName name="_xlnm.Print_Titles" localSheetId="15">'გარე წყლს.'!$8:$8</definedName>
    <definedName name="_xlnm.Print_Titles" localSheetId="10">'გენერ.'!$8:$8</definedName>
    <definedName name="_xlnm.Print_Titles" localSheetId="13">'დაცვა.'!$8:$8</definedName>
    <definedName name="_xlnm.Print_Titles" localSheetId="7">'ვენტ.'!$9:$9</definedName>
    <definedName name="_xlnm.Print_Titles" localSheetId="14">'ვიდ.მეთვალყ.'!$8:$8</definedName>
    <definedName name="_xlnm.Print_Titles" localSheetId="11">'კომპ.ქსელი'!$7:$7</definedName>
    <definedName name="_xlnm.Print_Titles" localSheetId="2">'კონსტრუქც.'!$8:$8</definedName>
    <definedName name="_xlnm.Print_Titles" localSheetId="0">'კრებსთ.'!$7:$7</definedName>
    <definedName name="_xlnm.Print_Titles" localSheetId="12">'სახანძრ.სიგნ.'!$8:$8</definedName>
    <definedName name="_xlnm.Print_Titles" localSheetId="17">'სეპტიკი'!$8:$8</definedName>
    <definedName name="_xlnm.Print_Titles" localSheetId="5">'შიდა კანალ.'!$9:$9</definedName>
    <definedName name="_xlnm.Print_Titles" localSheetId="4">'შიდა წყლს.'!$8:$8</definedName>
  </definedNames>
  <calcPr fullCalcOnLoad="1"/>
</workbook>
</file>

<file path=xl/sharedStrings.xml><?xml version="1.0" encoding="utf-8"?>
<sst xmlns="http://schemas.openxmlformats.org/spreadsheetml/2006/main" count="3037" uniqueCount="742">
  <si>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</si>
  <si>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</si>
  <si>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</si>
  <si>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</si>
  <si>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</si>
  <si>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</si>
  <si>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</si>
  <si>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</si>
  <si>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</si>
  <si>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</si>
  <si>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</si>
  <si>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</si>
  <si>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 xml:space="preserve">Sromis danaxarjebi </t>
  </si>
  <si>
    <t>kac/sT</t>
  </si>
  <si>
    <t>masala:</t>
  </si>
  <si>
    <t>sxva masala</t>
  </si>
  <si>
    <t>kg</t>
  </si>
  <si>
    <t>c</t>
  </si>
  <si>
    <t>2</t>
  </si>
  <si>
    <t>3</t>
  </si>
  <si>
    <t>4</t>
  </si>
  <si>
    <t>5</t>
  </si>
  <si>
    <t>6</t>
  </si>
  <si>
    <t>8</t>
  </si>
  <si>
    <t xml:space="preserve">jami </t>
  </si>
  <si>
    <t>m</t>
  </si>
  <si>
    <t>9</t>
  </si>
  <si>
    <t>10</t>
  </si>
  <si>
    <t>12</t>
  </si>
  <si>
    <t>13</t>
  </si>
  <si>
    <t>16-12-1</t>
  </si>
  <si>
    <t>foladis miltuCi</t>
  </si>
  <si>
    <t>samagri</t>
  </si>
  <si>
    <t>16-6-2</t>
  </si>
  <si>
    <t>16-24-2</t>
  </si>
  <si>
    <t>16-24-3</t>
  </si>
  <si>
    <t>m3</t>
  </si>
  <si>
    <t>sxva manqana</t>
  </si>
  <si>
    <t>Zalovani eleqtromowyobiloba da el.ganaTeba</t>
  </si>
  <si>
    <t>8-591-8</t>
  </si>
  <si>
    <t xml:space="preserve">sxva manqana  </t>
  </si>
  <si>
    <t xml:space="preserve">Sromis danaxarjebi  </t>
  </si>
  <si>
    <t xml:space="preserve">sxva manqana </t>
  </si>
  <si>
    <t>cali</t>
  </si>
  <si>
    <t>plastmasis mili d=20mm</t>
  </si>
  <si>
    <t>t</t>
  </si>
  <si>
    <t>16-24-4</t>
  </si>
  <si>
    <t>samkapi 100/100</t>
  </si>
  <si>
    <t>m2</t>
  </si>
  <si>
    <t>maT Soris: mowyobiloba</t>
  </si>
  <si>
    <t>16-24-5</t>
  </si>
  <si>
    <t>17-3-3</t>
  </si>
  <si>
    <t>WanWiki qanCiT</t>
  </si>
  <si>
    <t>ventili d=32mm</t>
  </si>
  <si>
    <t>16-6-1</t>
  </si>
  <si>
    <t>samkapi 50/100</t>
  </si>
  <si>
    <t>komp</t>
  </si>
  <si>
    <t>17-4-1</t>
  </si>
  <si>
    <t>unitazi</t>
  </si>
  <si>
    <t>17-1-5</t>
  </si>
  <si>
    <t>komp.</t>
  </si>
  <si>
    <t>Sromis danaxarjebi</t>
  </si>
  <si>
    <t>kompl.</t>
  </si>
  <si>
    <t>santeqnikuri samuSaoebi</t>
  </si>
  <si>
    <t>samontaJo samuSaoebi</t>
  </si>
  <si>
    <t>NN</t>
  </si>
  <si>
    <r>
      <t xml:space="preserve">gafas.     </t>
    </r>
    <r>
      <rPr>
        <sz val="10"/>
        <rFont val="Arial"/>
        <family val="2"/>
      </rPr>
      <t>N</t>
    </r>
  </si>
  <si>
    <t>samuSao</t>
  </si>
  <si>
    <t>sabazro</t>
  </si>
  <si>
    <t>10-54-7</t>
  </si>
  <si>
    <t>grZ.m</t>
  </si>
  <si>
    <t>plastmasis wyalsadenis mili d=20mm</t>
  </si>
  <si>
    <t>plastmasis mili d=32mm</t>
  </si>
  <si>
    <t>Semrevi xelsabanisaTvis</t>
  </si>
  <si>
    <t>kanalizaciis plastmasis mili d=50mm</t>
  </si>
  <si>
    <t>kanalizaciis plastmasis mili  d=100mm</t>
  </si>
  <si>
    <t xml:space="preserve">xelsabani </t>
  </si>
  <si>
    <t>samuSaos dasaxeleba</t>
  </si>
  <si>
    <t>22-24-1</t>
  </si>
  <si>
    <t>anakrebi rk/betonis rgoli d=0,7m</t>
  </si>
  <si>
    <t>betoni m100</t>
  </si>
  <si>
    <t>armatura</t>
  </si>
  <si>
    <t>22-32-3</t>
  </si>
  <si>
    <t>betoni m150</t>
  </si>
  <si>
    <t>16-18-1</t>
  </si>
  <si>
    <t>wyalmzomis  Wa  (1c)</t>
  </si>
  <si>
    <t>22-8-3</t>
  </si>
  <si>
    <t>23-12-1</t>
  </si>
  <si>
    <t>betoni m200</t>
  </si>
  <si>
    <t>saStefselo rozeti  mesame damamiwebeli kontaqtiT</t>
  </si>
  <si>
    <t>gamomrTveli</t>
  </si>
  <si>
    <t>spilenZis  ZarRviani ormagizolaciani kabeli kveTiT 3X1,5mm2</t>
  </si>
  <si>
    <t>spilenZis  ZarRviani ormagizolaciani kabeli kveTiT 3X2,5mm2</t>
  </si>
  <si>
    <t>jami 1</t>
  </si>
  <si>
    <t>qviSa</t>
  </si>
  <si>
    <t>22-8-1</t>
  </si>
  <si>
    <t>Sromis danaxarji</t>
  </si>
  <si>
    <t>sxvadasxva manqana</t>
  </si>
  <si>
    <t>sxvadasxva masala</t>
  </si>
  <si>
    <t>26-4-3</t>
  </si>
  <si>
    <t xml:space="preserve">Sesakravi zolana </t>
  </si>
  <si>
    <t>mavTuli</t>
  </si>
  <si>
    <t>manq/sT</t>
  </si>
  <si>
    <t>1-25-2</t>
  </si>
  <si>
    <t>muSaoba nayarSi</t>
  </si>
  <si>
    <t>buldozeri 108cx.Z.</t>
  </si>
  <si>
    <t>RorRi m800 fr. 20-40mm</t>
  </si>
  <si>
    <t xml:space="preserve">    gare kanalizacia </t>
  </si>
  <si>
    <t>samSeneblo samuSaoebi</t>
  </si>
  <si>
    <t>maT Soris mowyobiloba</t>
  </si>
  <si>
    <t>8-594-1</t>
  </si>
  <si>
    <t>spilenZis ZarRviani kabelebi</t>
  </si>
  <si>
    <t>yalibis fari</t>
  </si>
  <si>
    <t>20-1-1</t>
  </si>
  <si>
    <t>haersadeni</t>
  </si>
  <si>
    <t>20-7-1</t>
  </si>
  <si>
    <t xml:space="preserve">     gaTboba-kondencireba</t>
  </si>
  <si>
    <t>muxli  d=20mm</t>
  </si>
  <si>
    <t>revizia d=100mm</t>
  </si>
  <si>
    <t>1-80-3</t>
  </si>
  <si>
    <t>1-81-3</t>
  </si>
  <si>
    <t>III kat.gruntis ukuCayra xeliT</t>
  </si>
  <si>
    <t>erTpolusiani gamomrTveli erTklaviSiani</t>
  </si>
  <si>
    <t>erTpolusiani gamomrTveli  orklaviSiani</t>
  </si>
  <si>
    <t>jami 2</t>
  </si>
  <si>
    <t>20-11-7</t>
  </si>
  <si>
    <t>brezenti</t>
  </si>
  <si>
    <t>adg.</t>
  </si>
  <si>
    <t>biTumizirebuli Toki</t>
  </si>
  <si>
    <t>mina bamba</t>
  </si>
  <si>
    <t>26-15-7</t>
  </si>
  <si>
    <t>folgoizoli</t>
  </si>
  <si>
    <t>moT foladis furceli</t>
  </si>
  <si>
    <t>uZravi Jaluzis cxauri 200X200</t>
  </si>
  <si>
    <t>izolaciis SefuTva folgoizoliT</t>
  </si>
  <si>
    <t xml:space="preserve">modinebiTi  sistema m.s1 </t>
  </si>
  <si>
    <r>
      <t xml:space="preserve">modinebiTi ventkamera, 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=1000m3/sT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=500pa </t>
    </r>
  </si>
  <si>
    <t>20-22-1</t>
  </si>
  <si>
    <r>
      <t xml:space="preserve">eleqtrokaloriferi </t>
    </r>
    <r>
      <rPr>
        <sz val="10"/>
        <rFont val="Arial"/>
        <family val="2"/>
      </rPr>
      <t>N</t>
    </r>
    <r>
      <rPr>
        <sz val="10"/>
        <rFont val="AcadNusx"/>
        <family val="0"/>
      </rPr>
      <t xml:space="preserve">=18kvt </t>
    </r>
  </si>
  <si>
    <t>20-25-1</t>
  </si>
  <si>
    <t>haersatari moTuTiebuli furclovani foladisagan perimetriT 1000mm-mde sisqe 0,7mm</t>
  </si>
  <si>
    <t>20-1-2</t>
  </si>
  <si>
    <r>
      <t xml:space="preserve">haersadenis gamagreba zolovani foladiT </t>
    </r>
    <r>
      <rPr>
        <sz val="10"/>
        <rFont val="Arial"/>
        <family val="2"/>
      </rPr>
      <t>б=0,25</t>
    </r>
  </si>
  <si>
    <t xml:space="preserve"> gamwovi sistema g-1     </t>
  </si>
  <si>
    <t>haersatari moTuTiebuli furclovani foladisagan perimetriT 1500mm-mde sisqe 0,7mm</t>
  </si>
  <si>
    <t>Siberi gamSvebi haersadenze</t>
  </si>
  <si>
    <r>
      <t xml:space="preserve">brezentis CarTva sistemaSi </t>
    </r>
    <r>
      <rPr>
        <sz val="10"/>
        <rFont val="Arial"/>
        <family val="2"/>
      </rPr>
      <t>е=</t>
    </r>
    <r>
      <rPr>
        <sz val="10"/>
        <rFont val="AcadNusx"/>
        <family val="0"/>
      </rPr>
      <t>250mm</t>
    </r>
  </si>
  <si>
    <r>
      <t xml:space="preserve">ventilatori-saxuravis </t>
    </r>
    <r>
      <rPr>
        <sz val="10"/>
        <rFont val="Arial"/>
        <family val="2"/>
      </rPr>
      <t>BKMK</t>
    </r>
    <r>
      <rPr>
        <sz val="10"/>
        <rFont val="AcadNusx"/>
        <family val="0"/>
      </rPr>
      <t xml:space="preserve">315 </t>
    </r>
    <r>
      <rPr>
        <sz val="10"/>
        <rFont val="Arial"/>
        <family val="2"/>
      </rPr>
      <t>L=1000</t>
    </r>
    <r>
      <rPr>
        <sz val="10"/>
        <rFont val="AcadNusx"/>
        <family val="0"/>
      </rPr>
      <t xml:space="preserve">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=7000pa </t>
    </r>
    <r>
      <rPr>
        <sz val="10"/>
        <rFont val="Arial"/>
        <family val="2"/>
      </rPr>
      <t>N</t>
    </r>
    <r>
      <rPr>
        <sz val="10"/>
        <rFont val="AcadNusx"/>
        <family val="0"/>
      </rPr>
      <t>=0,3kvt, xmis CamxSobiT</t>
    </r>
  </si>
  <si>
    <t>biTumizirebuli Toki (haeris Semkvriveba</t>
  </si>
  <si>
    <t xml:space="preserve">uZravi Jaluzis cxauri </t>
  </si>
  <si>
    <r>
      <t xml:space="preserve">RerZuli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=160m3/sT </t>
    </r>
    <r>
      <rPr>
        <sz val="10"/>
        <rFont val="Arial"/>
        <family val="2"/>
      </rPr>
      <t>N</t>
    </r>
    <r>
      <rPr>
        <sz val="10"/>
        <rFont val="AcadNusx"/>
        <family val="0"/>
      </rPr>
      <t>=18vt</t>
    </r>
  </si>
  <si>
    <t>rkinis cxauri d=150mm</t>
  </si>
  <si>
    <t>haersadenze qolgis mowyoba d=120mm</t>
  </si>
  <si>
    <t>qolga haersadenze d=120mm</t>
  </si>
  <si>
    <t>18-8-1</t>
  </si>
  <si>
    <t>sacirkulacio tumbo</t>
  </si>
  <si>
    <t>plastmasis  mili d=25mm</t>
  </si>
  <si>
    <t>plastmasis  mili d=32mm</t>
  </si>
  <si>
    <t>plastmasis  mili d=40mm</t>
  </si>
  <si>
    <t>plastmasis  mili d=50mm</t>
  </si>
  <si>
    <t xml:space="preserve">fenkoili:        </t>
  </si>
  <si>
    <t>samkapi d=20/20mm</t>
  </si>
  <si>
    <t xml:space="preserve">muxli  d=50mm </t>
  </si>
  <si>
    <t xml:space="preserve">muxli  d=100mm </t>
  </si>
  <si>
    <t>gadamyvani d=50/100mm</t>
  </si>
  <si>
    <t>gamwmendi d=100mm</t>
  </si>
  <si>
    <t>xelsabani sifoniT</t>
  </si>
  <si>
    <t>unitazi sifoniT</t>
  </si>
  <si>
    <t xml:space="preserve">wyalsadenis plastmasis  mili  d=32mm  </t>
  </si>
  <si>
    <t>22-23-1</t>
  </si>
  <si>
    <t>gadamyvani adaptori 32/50</t>
  </si>
  <si>
    <t>wyalmzomis kvanZi d=15mm</t>
  </si>
  <si>
    <t>plastmasis mili  d=100mm</t>
  </si>
  <si>
    <t>anakrebi rk/betonis rgoli d=0,8m</t>
  </si>
  <si>
    <t>gadaxurvis da Ziris mrgvali fila</t>
  </si>
  <si>
    <t xml:space="preserve">Senobaze misanaTebel-CamosanaTebeli proJeqtoriK </t>
  </si>
  <si>
    <t xml:space="preserve"> el.ganaTeba</t>
  </si>
  <si>
    <r>
      <t>kabeli U</t>
    </r>
    <r>
      <rPr>
        <sz val="10"/>
        <rFont val="Arial"/>
        <family val="2"/>
      </rPr>
      <t xml:space="preserve">UTP-5 </t>
    </r>
  </si>
  <si>
    <t xml:space="preserve">gamSvebi Siberi </t>
  </si>
  <si>
    <t>mSeneblobis Rirebulebis krebsiTi saxarjTaRricxvo gaangariSeba</t>
  </si>
  <si>
    <t>sazogadoebrivi centri (soflis saxli)</t>
  </si>
  <si>
    <t>rigiTi #</t>
  </si>
  <si>
    <t>xarjT.                  #</t>
  </si>
  <si>
    <t>Tavebis, obieqtebis, samuSaoebisa da danaxarjebis dasaxeleba</t>
  </si>
  <si>
    <t>samontaJo samuSaoeb.</t>
  </si>
  <si>
    <t>mowyobiloba aveji,inven</t>
  </si>
  <si>
    <t xml:space="preserve">sxvadasxva samuSaoeb. </t>
  </si>
  <si>
    <t>Tavi 2</t>
  </si>
  <si>
    <t>mSeneblobis ZiriTadi obieqtebi</t>
  </si>
  <si>
    <t xml:space="preserve"> ob.xarj.#1</t>
  </si>
  <si>
    <t>jami  Tavi 2</t>
  </si>
  <si>
    <t xml:space="preserve">gare qselebi </t>
  </si>
  <si>
    <t>gare wyalsadeni</t>
  </si>
  <si>
    <t xml:space="preserve"> xarj. #4</t>
  </si>
  <si>
    <t>gare kanalizacia</t>
  </si>
  <si>
    <t>sakanalizacio ormo</t>
  </si>
  <si>
    <t>Dd R g _18%</t>
  </si>
  <si>
    <t>sul krebsiTi xarjTaRricxviT</t>
  </si>
  <si>
    <t>mSeneblobis dasaxeleba</t>
  </si>
  <si>
    <t>obieqturi xarjTaRricxva #1</t>
  </si>
  <si>
    <t>rigiTi nomeri</t>
  </si>
  <si>
    <t>#</t>
  </si>
  <si>
    <t>mowyobiloba aveji, inventari</t>
  </si>
  <si>
    <t xml:space="preserve">sxvadasxva samuSaoebi </t>
  </si>
  <si>
    <t>miwis samuSaoebi da rk/betonis konstruqciebi</t>
  </si>
  <si>
    <t>arqiteqturuli nawili</t>
  </si>
  <si>
    <t>1/2</t>
  </si>
  <si>
    <t>Sida civi da cxeli wyliT momarageba</t>
  </si>
  <si>
    <t>1/3</t>
  </si>
  <si>
    <t>1/4</t>
  </si>
  <si>
    <t>1/5</t>
  </si>
  <si>
    <t>1/7</t>
  </si>
  <si>
    <t>ventilacia</t>
  </si>
  <si>
    <t>1/8</t>
  </si>
  <si>
    <t>1/9</t>
  </si>
  <si>
    <t>11</t>
  </si>
  <si>
    <t xml:space="preserve"> </t>
  </si>
  <si>
    <t>RorRi</t>
  </si>
  <si>
    <t>armatura a-1</t>
  </si>
  <si>
    <t>armatura a-3</t>
  </si>
  <si>
    <t>6-14-4</t>
  </si>
  <si>
    <t>samSeneblo WanWiki</t>
  </si>
  <si>
    <t>eleqtrodi</t>
  </si>
  <si>
    <t>6-12-7</t>
  </si>
  <si>
    <t xml:space="preserve">sayalibe xis ficari </t>
  </si>
  <si>
    <t>6-15-2</t>
  </si>
  <si>
    <t>6-16-1</t>
  </si>
  <si>
    <t>jami 3</t>
  </si>
  <si>
    <t xml:space="preserve">zednadebi xarjebi  </t>
  </si>
  <si>
    <t>mogeba</t>
  </si>
  <si>
    <t>1. kedlebi da tixrebi</t>
  </si>
  <si>
    <t>8-15-1</t>
  </si>
  <si>
    <t>cementis xsnari m50</t>
  </si>
  <si>
    <t>mcire zomis betonis blokebi</t>
  </si>
  <si>
    <t xml:space="preserve">sxva masala </t>
  </si>
  <si>
    <t xml:space="preserve">  10-56-3</t>
  </si>
  <si>
    <t>2. saxuravi</t>
  </si>
  <si>
    <t>12-9-6</t>
  </si>
  <si>
    <t>saxuravis orTqlizolacia erTi fena ruberoidiT</t>
  </si>
  <si>
    <t>biTumis mastika</t>
  </si>
  <si>
    <t>ruberoidi</t>
  </si>
  <si>
    <t>12-9-5</t>
  </si>
  <si>
    <t>keramzitis RorRi</t>
  </si>
  <si>
    <t>12-10-1</t>
  </si>
  <si>
    <t>cementis moWimvis mowyoba sisqiT 30mm</t>
  </si>
  <si>
    <t>cementis xsnari m150</t>
  </si>
  <si>
    <t>13-25-1  13-25-2</t>
  </si>
  <si>
    <t>hidroizoli</t>
  </si>
  <si>
    <t>biTumi</t>
  </si>
  <si>
    <t>benzini</t>
  </si>
  <si>
    <t>l</t>
  </si>
  <si>
    <t>gazi</t>
  </si>
  <si>
    <t>9-14-5</t>
  </si>
  <si>
    <t>9-14-6</t>
  </si>
  <si>
    <t>jami 4</t>
  </si>
  <si>
    <t>11-1-11</t>
  </si>
  <si>
    <t>izolacia 2 fena ruberoidiT</t>
  </si>
  <si>
    <t>11-7-1</t>
  </si>
  <si>
    <t>daTbuneba pemziT</t>
  </si>
  <si>
    <t>pemza</t>
  </si>
  <si>
    <t>11-8-1</t>
  </si>
  <si>
    <t>cementis moWimvis mowyoba sisqiT 40mm</t>
  </si>
  <si>
    <t>Sromis danaxarjebi 0,188+0,0034X4=</t>
  </si>
  <si>
    <t>sxva manqana  0,0095+0,0023X4=</t>
  </si>
  <si>
    <t>cementis xsnari m150 0,0204+0,0051X4=</t>
  </si>
  <si>
    <t>11-20-3</t>
  </si>
  <si>
    <t>webo-cementi</t>
  </si>
  <si>
    <t>keramikuli filebi</t>
  </si>
  <si>
    <t>11-30-7</t>
  </si>
  <si>
    <t>xelovnuri granitis filebi</t>
  </si>
  <si>
    <t>jami 5</t>
  </si>
  <si>
    <t>cementis xsnari 1:3</t>
  </si>
  <si>
    <t>15-168-7</t>
  </si>
  <si>
    <t>kedlebis maRalxarisxovani SeRebva wyalemulsiuri saRebaviT</t>
  </si>
  <si>
    <t>safiTxni</t>
  </si>
  <si>
    <t>15-160-1</t>
  </si>
  <si>
    <t>zeTovani saRebavi</t>
  </si>
  <si>
    <t>olifa</t>
  </si>
  <si>
    <t>34-59-7       34-61-1</t>
  </si>
  <si>
    <t>sxva manqana 0,035+0,0039=</t>
  </si>
  <si>
    <t>sxva masala 0,389+0,016=</t>
  </si>
  <si>
    <t>15-14-1</t>
  </si>
  <si>
    <t>moWiquli filebi</t>
  </si>
  <si>
    <t>jami 6</t>
  </si>
  <si>
    <t>15-6-10</t>
  </si>
  <si>
    <t>11-1-2</t>
  </si>
  <si>
    <t>11-1-6</t>
  </si>
  <si>
    <t>RorRis safuZvelis mowyoba</t>
  </si>
  <si>
    <t xml:space="preserve">Sromis danaxarjebi   </t>
  </si>
  <si>
    <t>zedmeti gruntis gatana 5km-ze</t>
  </si>
  <si>
    <t xml:space="preserve">mogeba </t>
  </si>
  <si>
    <t xml:space="preserve">Sida kanalizacia </t>
  </si>
  <si>
    <t>gaTboba -kondicireba</t>
  </si>
  <si>
    <t>misaRebis da sakonferencio darbazis el.ganaTeba</t>
  </si>
  <si>
    <t>1/6</t>
  </si>
  <si>
    <t>xarjTaRricxva #1/3</t>
  </si>
  <si>
    <t>xarjTaRricxva #1/4</t>
  </si>
  <si>
    <t>xarjTaRricxva #1/5</t>
  </si>
  <si>
    <t>xarjTaRricxva #1/7</t>
  </si>
  <si>
    <t>xarjTaRricxva #1/8</t>
  </si>
  <si>
    <t>6-26-4</t>
  </si>
  <si>
    <r>
      <t xml:space="preserve">armatura </t>
    </r>
  </si>
  <si>
    <t>cementis moWimva sisqiT 30mm</t>
  </si>
  <si>
    <t>Sromis danaxarjebi 0,188+0,0034X2=</t>
  </si>
  <si>
    <t>sxva manqana  0,0095+0,0023X2=</t>
  </si>
  <si>
    <t>8-4-7</t>
  </si>
  <si>
    <t xml:space="preserve">gare da Sida zedapiris dafarva cxeli biTumiT </t>
  </si>
  <si>
    <t>tn</t>
  </si>
  <si>
    <t>16-8-2</t>
  </si>
  <si>
    <t xml:space="preserve">foladis  saventilacio milis montaJi d=100mm </t>
  </si>
  <si>
    <t xml:space="preserve">foladis  mili d=100X3mm </t>
  </si>
  <si>
    <t>20-12-1</t>
  </si>
  <si>
    <t>defleqtoris mowyoba</t>
  </si>
  <si>
    <t>defleqtori</t>
  </si>
  <si>
    <t>15-164-8</t>
  </si>
  <si>
    <t>liTonis milis SeRebva zeTovani saRebaviT orjer</t>
  </si>
  <si>
    <t>6-31-3</t>
  </si>
  <si>
    <t>ormos Zirze wvrilmarcvlovani RorRis safuZvlis mowyoba</t>
  </si>
  <si>
    <t>wvrilmarcvlovani RorRi</t>
  </si>
  <si>
    <t>23-23</t>
  </si>
  <si>
    <t xml:space="preserve">ventilacia </t>
  </si>
  <si>
    <t>aluminis kari</t>
  </si>
  <si>
    <t>3. Riobebi</t>
  </si>
  <si>
    <t>4. iatakebi</t>
  </si>
  <si>
    <t>34-59-7       10-56-3</t>
  </si>
  <si>
    <t>5. Siga mopirkeTeba</t>
  </si>
  <si>
    <t>6. gare mopirkeTeba</t>
  </si>
  <si>
    <t>7. sxvadasxva samuSaoebi</t>
  </si>
  <si>
    <t>6-9-10</t>
  </si>
  <si>
    <t>15-55-5-11</t>
  </si>
  <si>
    <t>zednadebi xarjebi xelfasidan</t>
  </si>
  <si>
    <t>jami 1+2+3+4+5+6+7</t>
  </si>
  <si>
    <t>wylis mimRebi Zabri</t>
  </si>
  <si>
    <t>zednadebi xarjebi samontaJo samuSaoebze xelfasidan</t>
  </si>
  <si>
    <t xml:space="preserve">zednadebi xarjebi samontaJo samuSaoebze xelfasidan </t>
  </si>
  <si>
    <t>zednadebi xarjebi santeqnikur samuSaoebze -</t>
  </si>
  <si>
    <t xml:space="preserve">zednadebi xarjebi santeqnikur samuSaoebze </t>
  </si>
  <si>
    <t xml:space="preserve">zednadebi xarjebi samSeneblo samuSaoebze </t>
  </si>
  <si>
    <t>zednadebi xarjebi  xelfasidan</t>
  </si>
  <si>
    <t>keramikuli filiT plintusebis mowyoba</t>
  </si>
  <si>
    <t>plastmasis  sadrenaJe mili d=100 mm</t>
  </si>
  <si>
    <t xml:space="preserve">ukusarqveli d=32mm  </t>
  </si>
  <si>
    <t>10-742-1</t>
  </si>
  <si>
    <t xml:space="preserve">saxanZro signalizaciis paneli </t>
  </si>
  <si>
    <t>10-743-3</t>
  </si>
  <si>
    <r>
      <t xml:space="preserve">kvamlis deteqtori </t>
    </r>
    <r>
      <rPr>
        <sz val="10"/>
        <rFont val="Arial"/>
        <family val="2"/>
      </rPr>
      <t>SSD-521</t>
    </r>
  </si>
  <si>
    <t>masalis Sesyidva:</t>
  </si>
  <si>
    <t>Tburi deteqtori</t>
  </si>
  <si>
    <t>10-743-12</t>
  </si>
  <si>
    <r>
      <t xml:space="preserve">xelis Rilakiani (SuSis) deteqtori </t>
    </r>
    <r>
      <rPr>
        <sz val="10"/>
        <rFont val="Arial"/>
        <family val="2"/>
      </rPr>
      <t>FT-513</t>
    </r>
  </si>
  <si>
    <t>10-744-6</t>
  </si>
  <si>
    <t>sirena</t>
  </si>
  <si>
    <t xml:space="preserve"> saxanZro signalizacia</t>
  </si>
  <si>
    <t>iatakis kolofi</t>
  </si>
  <si>
    <t>10-975-8</t>
  </si>
  <si>
    <t>paCpaneli 24 portiani</t>
  </si>
  <si>
    <t xml:space="preserve">paCpaneli </t>
  </si>
  <si>
    <t>8-521-19</t>
  </si>
  <si>
    <t>spilenZis  ormagizolaciani kabeli kveTiT 3X4mm2</t>
  </si>
  <si>
    <t>spilenZis ormagizolaciani kabeli kveTiT 5X4mm2</t>
  </si>
  <si>
    <t>sayalibe xis ficari</t>
  </si>
  <si>
    <t>1/10</t>
  </si>
  <si>
    <t>saxanZro signalizacia</t>
  </si>
  <si>
    <t>xarjTaRricxva #1/10</t>
  </si>
  <si>
    <r>
      <t xml:space="preserve">klaviatura 10 zoniani </t>
    </r>
    <r>
      <rPr>
        <sz val="10"/>
        <rFont val="Arial"/>
        <family val="2"/>
      </rPr>
      <t xml:space="preserve">K10H(210113) </t>
    </r>
  </si>
  <si>
    <r>
      <t xml:space="preserve">signalizaciis kabeli 4X0,22 </t>
    </r>
    <r>
      <rPr>
        <sz val="10"/>
        <rFont val="Arial"/>
        <family val="2"/>
      </rPr>
      <t xml:space="preserve">n/sheld (410602) </t>
    </r>
  </si>
  <si>
    <t xml:space="preserve">  dacvis sistema</t>
  </si>
  <si>
    <t xml:space="preserve"> videomeTvalyureoba</t>
  </si>
  <si>
    <r>
      <t xml:space="preserve">kabeli </t>
    </r>
    <r>
      <rPr>
        <sz val="10"/>
        <rFont val="Arial"/>
        <family val="2"/>
      </rPr>
      <t xml:space="preserve"> UTP 6 gat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>norde</t>
    </r>
    <r>
      <rPr>
        <sz val="10"/>
        <rFont val="AcadNusx"/>
        <family val="0"/>
      </rPr>
      <t xml:space="preserve"> 305mX2X0,8mm</t>
    </r>
  </si>
  <si>
    <r>
      <t>koneqtori</t>
    </r>
    <r>
      <rPr>
        <sz val="10"/>
        <rFont val="Arial"/>
        <family val="2"/>
      </rPr>
      <t xml:space="preserve"> PRG45 6E</t>
    </r>
  </si>
  <si>
    <t>qseluri mowyobilobis yuTi</t>
  </si>
  <si>
    <t>14</t>
  </si>
  <si>
    <t>dacvis sistema</t>
  </si>
  <si>
    <t>videomeTvalyureoba</t>
  </si>
  <si>
    <t>1/11</t>
  </si>
  <si>
    <t>1/12</t>
  </si>
  <si>
    <t>xarjTaRricxva #1/11</t>
  </si>
  <si>
    <t>xarjTaRricxva #1/12</t>
  </si>
  <si>
    <t>შენიშვნ</t>
  </si>
  <si>
    <t>eqsterieris (fasadis) da interieris maRali xarisxis aluminis Savi feris vitraJebis, fanjrebis montaJi da Rirebuleba (muqi feris SuSiT)         profilis feri - ანტრაციდე გრეი, კოდი  - 7016)</t>
  </si>
  <si>
    <t xml:space="preserve">kompiuteruli qseli </t>
  </si>
  <si>
    <t>1-79-9</t>
  </si>
  <si>
    <t>zedmeti gruntis gatana 5km-ze   5X1,95=</t>
  </si>
  <si>
    <t>zedmeti gruntis gatana 5km-ze     2X1,95=</t>
  </si>
  <si>
    <t>xreSi</t>
  </si>
  <si>
    <t>gare kibe da pandusi</t>
  </si>
  <si>
    <t>6-1-16</t>
  </si>
  <si>
    <t>10a</t>
  </si>
  <si>
    <t>11-1-5</t>
  </si>
  <si>
    <t>10b</t>
  </si>
  <si>
    <t>iatakis betonis safuZvlis armireba</t>
  </si>
  <si>
    <t>ხის სახურავი</t>
  </si>
  <si>
    <t>მ3</t>
  </si>
  <si>
    <t xml:space="preserve">ფიცარი </t>
  </si>
  <si>
    <t>orTqlizolacia erTi fena ruberoidiT</t>
  </si>
  <si>
    <t>მ2</t>
  </si>
  <si>
    <t>ქვაბამბა</t>
  </si>
  <si>
    <t>მეტალო/კრამიტი</t>
  </si>
  <si>
    <t>სხვა მასალა</t>
  </si>
  <si>
    <t>წებო</t>
  </si>
  <si>
    <t xml:space="preserve"> farda-Jaluzi</t>
  </si>
  <si>
    <t>თ/მუყაო კონსტრუქციით</t>
  </si>
  <si>
    <t>Sekiduli EWeris mowyoba თ/მუყაოს ფილებით   (liTonis karkasze )</t>
  </si>
  <si>
    <t>TabaSir-muyaos filebi liTonis karkasiT</t>
  </si>
  <si>
    <t>ჭერის maRalxarisxovani SeRebva wyalemulsiuri saRebaviT</t>
  </si>
  <si>
    <r>
      <t xml:space="preserve">samacivro danadgari "Cileri" warmadobiT </t>
    </r>
    <r>
      <rPr>
        <sz val="10"/>
        <rFont val="Arial"/>
        <family val="2"/>
      </rPr>
      <t>Q</t>
    </r>
    <r>
      <rPr>
        <sz val="10"/>
        <rFont val="AcadNusx"/>
        <family val="0"/>
      </rPr>
      <t>=35kvt-i , energia #=15kvt</t>
    </r>
  </si>
  <si>
    <t xml:space="preserve">aluminis karebis montaJi da Rirebuleba (7 cali Seminuli daburuli miniT da 2 cali Seuminavi)  (profilis feri ანტრაციდე გრეი, კოდი : AL - 7016)      </t>
  </si>
  <si>
    <t>saRebavi წყალემულსიური</t>
  </si>
  <si>
    <t>kedlebis შელესვა ქვიშა/ცემენტის ხსნარით ფერდოების ჩათვლით</t>
  </si>
  <si>
    <t xml:space="preserve"> data rozeti</t>
  </si>
  <si>
    <t>საქვაბის აშენება</t>
  </si>
  <si>
    <t xml:space="preserve"> miwis samuSaoebi</t>
  </si>
  <si>
    <t>III kat.  gruntis damuSaveba xeliT</t>
  </si>
  <si>
    <t xml:space="preserve">gruntis gatana 10 km-ze </t>
  </si>
  <si>
    <t xml:space="preserve"> saZirkvli</t>
  </si>
  <si>
    <t>qviSa-xreSovani safuZvlis mowyoba da datkepvna saZirkvelis qveS</t>
  </si>
  <si>
    <r>
      <t xml:space="preserve">armatura </t>
    </r>
    <r>
      <rPr>
        <sz val="10"/>
        <rFont val="Arial"/>
        <family val="2"/>
      </rPr>
      <t>A240C</t>
    </r>
  </si>
  <si>
    <t>ტ</t>
  </si>
  <si>
    <r>
      <t xml:space="preserve">armatura </t>
    </r>
    <r>
      <rPr>
        <sz val="10"/>
        <rFont val="Arial"/>
        <family val="2"/>
      </rPr>
      <t xml:space="preserve">A500C </t>
    </r>
  </si>
  <si>
    <t>ლარი</t>
  </si>
  <si>
    <t xml:space="preserve"> kedlebi da tixrebi</t>
  </si>
  <si>
    <t>kedlis  არმირებული wyoba  blokiT 20 sm</t>
  </si>
  <si>
    <t>ცალი</t>
  </si>
  <si>
    <t>შემკრავი კოჭის მოწყობა В-22.5</t>
  </si>
  <si>
    <r>
      <t xml:space="preserve">armatura </t>
    </r>
    <r>
      <rPr>
        <sz val="10"/>
        <rFont val="Arial"/>
        <family val="2"/>
      </rPr>
      <t>A500C</t>
    </r>
  </si>
  <si>
    <t xml:space="preserve"> saxuravi</t>
  </si>
  <si>
    <t>ხის მასალა</t>
  </si>
  <si>
    <t>თბოიზოლიაცია</t>
  </si>
  <si>
    <t>მეტალო კრამიტი</t>
  </si>
  <si>
    <t xml:space="preserve"> kar fanjara</t>
  </si>
  <si>
    <t xml:space="preserve">ლითონის karebis montaJi </t>
  </si>
  <si>
    <t>მეტალო პლასმასის ფრამუგის მონტაჟი</t>
  </si>
  <si>
    <t xml:space="preserve"> iatakebi</t>
  </si>
  <si>
    <t>qviSa-xreSovani safuZvlis mowyoba datkepvniT</t>
  </si>
  <si>
    <t>რ/ ბეტონის იატაკი 200 მმ</t>
  </si>
  <si>
    <t xml:space="preserve">iatakis moWimva qviSa-cementis xsnariT 50 mm </t>
  </si>
  <si>
    <t>iatakis mowyoba  keramikuli filebiT keramikuli plintusis gaTvaliswinebiT</t>
  </si>
  <si>
    <t xml:space="preserve"> mosapirkeTebeli samuSaoebi</t>
  </si>
  <si>
    <t xml:space="preserve">kedlis   Selesva qviSa cementis xsnariT </t>
  </si>
  <si>
    <t xml:space="preserve"> fasadi</t>
  </si>
  <si>
    <t>fasadis maRalxarisxovani Selesva cementis xsnariT</t>
  </si>
  <si>
    <t>ferdoebis Selesva cementis xsnariT</t>
  </si>
  <si>
    <t>g.m.</t>
  </si>
  <si>
    <t xml:space="preserve">fasadis SeRebva maRalxarisxovani fasadis saRebaviT </t>
  </si>
  <si>
    <t>კონვენციური kvamlis deteqtori</t>
  </si>
  <si>
    <t>xelis Rilakiani  deteqtori მრავალჯერადი</t>
  </si>
  <si>
    <t>moZraobis deteqtori infrawiTeli</t>
  </si>
  <si>
    <t>sagangaSo paneli</t>
  </si>
  <si>
    <t>sagangaSo panelis klaviatura</t>
  </si>
  <si>
    <t xml:space="preserve">sirena </t>
  </si>
  <si>
    <t>1. miwis samuSaoebi</t>
  </si>
  <si>
    <t>1-11-13</t>
  </si>
  <si>
    <t>I kategoriis gruntis damuSaveba eqskavatoriT adgilze datovebiT</t>
  </si>
  <si>
    <t>eqskavatori muxluxa svlaze CamCis tevadobiT 0,5m3</t>
  </si>
  <si>
    <t>1-11-14</t>
  </si>
  <si>
    <t>II kategoriis gruntis damuSaveba eqskavatoriT adgilze datovebiT</t>
  </si>
  <si>
    <t>1-78-3</t>
  </si>
  <si>
    <t>III kategoriis gruntis damuSaveba xeliT (qvabulis Ziris mosworeba xeliT)</t>
  </si>
  <si>
    <t>Sromis danaxarjebi 2,78X0,8X1,2=</t>
  </si>
  <si>
    <t>III kategoriis gruntis damuSaveba eqskavatoriT nayarSi datovebiT (qvabulis Ziris mosworeba meqanizmiT)</t>
  </si>
  <si>
    <t>gruntis ukuCayra xeliT datkepniT</t>
  </si>
  <si>
    <t>1-31-3,14</t>
  </si>
  <si>
    <t xml:space="preserve">gruntis ukuCayra buldozeriT </t>
  </si>
  <si>
    <t>buldozeri 80cx.Z.</t>
  </si>
  <si>
    <t>1-118-11</t>
  </si>
  <si>
    <t xml:space="preserve">buldozeriT ukuCayrili gruntis datkepna pnevmosatkepnebiT </t>
  </si>
  <si>
    <t>pnevmosatkepni</t>
  </si>
  <si>
    <t>6-1-5</t>
  </si>
  <si>
    <t>6-15-1</t>
  </si>
  <si>
    <t>6-1-20</t>
  </si>
  <si>
    <t>jami 1+2+3</t>
  </si>
  <si>
    <t>QWeris  Selesva qviSa cementis xsnariT</t>
  </si>
  <si>
    <t xml:space="preserve">Weris კედლების damuSaveba fiTxiT da SeRebva wyalemulsiis saRebaviT </t>
  </si>
  <si>
    <t>gadaxurvis anakrebi rk/betonis wibovani fila</t>
  </si>
  <si>
    <t>ficari Camoganuli IIIx 25-32mm</t>
  </si>
  <si>
    <t>ficari Camoganuli IIIx 40-60mm</t>
  </si>
  <si>
    <t>Camweri mowyobiloba</t>
  </si>
  <si>
    <t xml:space="preserve">gare kamera (teq.monacemebi ixileT ganmartebiT baraTSi)
</t>
  </si>
  <si>
    <r>
      <t xml:space="preserve">kabeli </t>
    </r>
    <r>
      <rPr>
        <sz val="10"/>
        <rFont val="Arial"/>
        <family val="2"/>
      </rPr>
      <t xml:space="preserve"> St 1</t>
    </r>
    <r>
      <rPr>
        <sz val="10"/>
        <rFont val="AcadNusx"/>
        <family val="0"/>
      </rPr>
      <t>X2X0,8mm</t>
    </r>
  </si>
  <si>
    <r>
      <t xml:space="preserve">transformatori </t>
    </r>
    <r>
      <rPr>
        <sz val="10"/>
        <rFont val="Arial"/>
        <family val="2"/>
      </rPr>
      <t>ME TRE-45</t>
    </r>
    <r>
      <rPr>
        <sz val="10"/>
        <rFont val="AcadNusx"/>
        <family val="0"/>
      </rPr>
      <t>B</t>
    </r>
  </si>
  <si>
    <r>
      <t xml:space="preserve">akumulatori </t>
    </r>
    <r>
      <rPr>
        <sz val="10"/>
        <rFont val="Arial"/>
        <family val="2"/>
      </rPr>
      <t xml:space="preserve">12V7AH </t>
    </r>
  </si>
  <si>
    <r>
      <t>GSM-</t>
    </r>
    <r>
      <rPr>
        <sz val="10"/>
        <rFont val="AcadNusx"/>
        <family val="0"/>
      </rPr>
      <t xml:space="preserve">damreki </t>
    </r>
  </si>
  <si>
    <r>
      <t xml:space="preserve">haersataris izolacia xmis CamxSobi minbambiT, </t>
    </r>
    <r>
      <rPr>
        <sz val="10"/>
        <rFont val="Arial"/>
        <family val="2"/>
      </rPr>
      <t>б</t>
    </r>
    <r>
      <rPr>
        <sz val="10"/>
        <rFont val="AcadNusx"/>
        <family val="0"/>
      </rPr>
      <t>=0,25</t>
    </r>
  </si>
  <si>
    <t xml:space="preserve">cementis xsnari m150 </t>
  </si>
  <si>
    <t>Senobis garSemo  betonis sarinelis mowyoba bordiurebTan erTad erTian monoliTur sistemaSi</t>
  </si>
  <si>
    <t>generatoris da macivar-danadgaris fardulebis mowyoba:</t>
  </si>
  <si>
    <t>rkina /betonis moednis mowyoba danadgarebis qveS  2,5*6,5*0,1</t>
  </si>
  <si>
    <t xml:space="preserve">CarCoebis l/k mowyoba milkvadratisgan  </t>
  </si>
  <si>
    <t>Casatanebeli detalebi  furcl.foladi 8mm , armatura 12mm</t>
  </si>
  <si>
    <t>saxuravis mowyoba metalokramitiT</t>
  </si>
  <si>
    <t>l/k SeRebva antikoroziuli sarebaviT</t>
  </si>
  <si>
    <t>rkina/betonis sartyelis mowyoba</t>
  </si>
  <si>
    <t>RorRis safuZvelis mowyoba sisqiT 10 sm  sarinelis qveS</t>
  </si>
  <si>
    <t>RorRis safuZvelis mowyoba sisqiT 10 sm  saqvabis Senobis sarinelis qveS</t>
  </si>
  <si>
    <t>RorRis safuZvelis mowyoba sisqiT 20 sm r/b moednis qveS</t>
  </si>
  <si>
    <t>armatura a-1, furcl.foladi</t>
  </si>
  <si>
    <t>6-15-9</t>
  </si>
  <si>
    <t>g.m</t>
  </si>
  <si>
    <t>gofrirebuli mili  25mm</t>
  </si>
  <si>
    <t>12-6-1</t>
  </si>
  <si>
    <t>sarinelis mowyoba Senobis garSemo:</t>
  </si>
  <si>
    <t>saqvabis garSemo  betonis sarinelis mowyoba:</t>
  </si>
  <si>
    <t>saRebavi</t>
  </si>
  <si>
    <t>jami7:</t>
  </si>
  <si>
    <t>feradi Tunuqi moTuTiebuli</t>
  </si>
  <si>
    <t>12-8-4</t>
  </si>
  <si>
    <t>teritoriis keTilmowyoba</t>
  </si>
  <si>
    <t>11-1-3</t>
  </si>
  <si>
    <t>11-16-2</t>
  </si>
  <si>
    <t>qvafenilis mowyoba</t>
  </si>
  <si>
    <t>betonis bordiurebis mowyoba</t>
  </si>
  <si>
    <t>betonis bordiuri</t>
  </si>
  <si>
    <t>cementis xsnari m100</t>
  </si>
  <si>
    <t>wylis tumbos montaJi</t>
  </si>
  <si>
    <t>SromiTi danaxarji</t>
  </si>
  <si>
    <t>wylis tumbo</t>
  </si>
  <si>
    <t>wylis tumbos gadamrTveli avtomaturi</t>
  </si>
  <si>
    <t>civi wylis mricxveli</t>
  </si>
  <si>
    <t>amerikanka 32mm  gare xraxniT</t>
  </si>
  <si>
    <t>amerikanka 32mm  Siga xraxniT</t>
  </si>
  <si>
    <t>uku sarqveli 32 mm</t>
  </si>
  <si>
    <r>
      <t>reki,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karada kedeli, minis kariT, saketiT, aranakleb 18</t>
    </r>
    <r>
      <rPr>
        <sz val="10"/>
        <rFont val="Calibri"/>
        <family val="2"/>
      </rPr>
      <t>U</t>
    </r>
  </si>
  <si>
    <r>
      <t>reki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karada kedeli, minis kariT, saketiT, aranakleb 18</t>
    </r>
    <r>
      <rPr>
        <sz val="10"/>
        <rFont val="Calibri"/>
        <family val="2"/>
      </rPr>
      <t>U</t>
    </r>
  </si>
  <si>
    <t>Tavi 1</t>
  </si>
  <si>
    <t xml:space="preserve">  Tavi3</t>
  </si>
  <si>
    <t>xarjTaRricxva #1/9</t>
  </si>
  <si>
    <t>xarjTaRricxva #1/6</t>
  </si>
  <si>
    <t>xarjTaRricxva #1/2</t>
  </si>
  <si>
    <t xml:space="preserve">   t</t>
  </si>
  <si>
    <t xml:space="preserve">monoliTuri rk/betonis rigelebis mowyoba m300 betonisagan </t>
  </si>
  <si>
    <t xml:space="preserve">monoliTuri rk/betonis gadaxurvebis mowyoba m300 betonisagan </t>
  </si>
  <si>
    <t xml:space="preserve">monoliTuri rk/betonis kolonebis mowyoba m300 betonisagan </t>
  </si>
  <si>
    <t>hidroizolacia 2 fena hidroizoliT</t>
  </si>
  <si>
    <t>betoni m300 (yinvagamZle danamatebiT)</t>
  </si>
  <si>
    <t>polimeruli Tavsaxuri</t>
  </si>
  <si>
    <t xml:space="preserve">maRali xarisxis xelovnuri granitis filebis dageba iatakze (zomebiT 60X60sm,) </t>
  </si>
  <si>
    <t>nestgamZle TabaSir-muyaos Sekiduli EWeris mowyoba liTonis karkasze (svel wertilebSi)</t>
  </si>
  <si>
    <t xml:space="preserve">mavTulbadis ( "Turquli Robis") mowyoba,  4mm-iani sisqis bade, 10X10sm) </t>
  </si>
  <si>
    <t xml:space="preserve"> farda-roletis montaJi da Rirebuleba (meqanikuri roletiT, daxuruli meqanizmiT, gverdiTi fiqsatorebiT)</t>
  </si>
  <si>
    <t>spilenZis ormagizolaciani kabeli kveTiT 5X16mm2</t>
  </si>
  <si>
    <t>gofrirebuli mili wiTeli</t>
  </si>
  <si>
    <t>8-141-1</t>
  </si>
  <si>
    <t>mTavari mkvebavi kabelis Cadeba TxrilSi</t>
  </si>
  <si>
    <t>jami  Tavi 1</t>
  </si>
  <si>
    <t>qvafenili ( betonis filebi 20*10*5.5sm)</t>
  </si>
  <si>
    <t>cementi m300</t>
  </si>
  <si>
    <t>kanalizaciis Wa პოლიმერული xufiT d=800mm   (2c)</t>
  </si>
  <si>
    <t>პოლიმერული Tavsaxuri</t>
  </si>
  <si>
    <t>პოლიმერული saxuravis dayeneba</t>
  </si>
  <si>
    <t>პოლიმერული saxuravi</t>
  </si>
  <si>
    <t>balastis dayra Senobis iatakis filis qveS</t>
  </si>
  <si>
    <t>balasti (mdinaris)</t>
  </si>
  <si>
    <t>15-52-1</t>
  </si>
  <si>
    <t>15-156-2</t>
  </si>
  <si>
    <t>zeZirkvlis kedlebis SeRebva</t>
  </si>
  <si>
    <t>fasadis saRebavi</t>
  </si>
  <si>
    <r>
      <t xml:space="preserve">სვ.წერტილებში metlaxis filebi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=6.6 m2</t>
    </r>
  </si>
  <si>
    <r>
      <t xml:space="preserve">xelovnuri graniti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=221 m2</t>
    </r>
  </si>
  <si>
    <t>betonis safuZvelis mowyoba m200 betonisagan (იატაკის ფილა 8მმ სისქის არმირებული)</t>
  </si>
  <si>
    <t>ტ.</t>
  </si>
  <si>
    <t>kedlebis mopirkeTeba moWiquli filebiT (svel wertilebSi, samzareuloSi)</t>
  </si>
  <si>
    <t>არმატურა ა1დ8 ბიჯი -40სმ</t>
  </si>
  <si>
    <t>jami  Tavi 1-3</t>
  </si>
  <si>
    <t>jami Tavis 3</t>
  </si>
  <si>
    <t xml:space="preserve">zeZirkvlis kedlebis  Selesva cementis xsnariT </t>
  </si>
  <si>
    <t>lavgardanis mowyoba feradi moTuTiebuli TunuqiT</t>
  </si>
  <si>
    <t>keramikuli filebis დაგება სველ წერილებში</t>
  </si>
  <si>
    <t>კვადრატული მილი 100X100მმ</t>
  </si>
  <si>
    <t>wylis mimRebi Zabris mowyoba თუნუქით</t>
  </si>
  <si>
    <t>ჯამი:</t>
  </si>
  <si>
    <t xml:space="preserve">civi da cxeli wylis  Semrevi xelsabanis </t>
  </si>
  <si>
    <t xml:space="preserve">     gamwovi sistema sankvanZebSi      </t>
  </si>
  <si>
    <t>ekonomnaTura 30vt.</t>
  </si>
  <si>
    <t>aluminis vitraJebi mina-paketiT maRali xarisxis, tonirebuli</t>
  </si>
  <si>
    <t>xreSis safuZvelis mowyoba iatakis QqveS 10 სმ სისქით</t>
  </si>
  <si>
    <t>ხელოვნური გრანიტით plintusebis mowyoba</t>
  </si>
  <si>
    <t>ხელოვნური გრანიტის plintusi</t>
  </si>
  <si>
    <t xml:space="preserve">ყინვაგამძლე ხაოიანი ზედაპირის მქონე ხელოვნური გრანიტის filebi </t>
  </si>
  <si>
    <t>Camweri mowyobiloba (teq.monacemebi ixileT ganmartebiT baraTSi დანართი 2)</t>
  </si>
  <si>
    <t xml:space="preserve">gare kamera (teq.monacemebi ixileT ganmartebiT baraTSi დანართი 2) 
</t>
  </si>
  <si>
    <t xml:space="preserve">gare kamera (teq.monacemebi ixileT ganmartebiT baraTSi დანართი 2)
</t>
  </si>
  <si>
    <t xml:space="preserve">kibis safexurebisa da kibis mimdebare kedlebis mopirkeTeba (xelovnuri yinvagamZle, xaoiani zedapiris mqone  granitis filebis dageba) </t>
  </si>
  <si>
    <t>masalebis transportirebis xarjebi</t>
  </si>
  <si>
    <t>gauTvaliswinebeli xarjebi _3%</t>
  </si>
  <si>
    <t>safuZvlis fenis mowyoba qviშa-cementis  xsnarze sisqiT 8 sm</t>
  </si>
  <si>
    <t>nestgamZle TabaSis muyao liTonis karkasiT</t>
  </si>
  <si>
    <t>betoni m250 (yinvagamZle danamatebiT)</t>
  </si>
  <si>
    <t>betonis safuZvelis mowyoba m250 betonisagan</t>
  </si>
  <si>
    <t>II kat.gruntis ukuCayra xeliT</t>
  </si>
  <si>
    <t>milkvadrati 40X40X1.5</t>
  </si>
  <si>
    <t>milkvadrati 60X60X2</t>
  </si>
  <si>
    <t>saZirkvlis SeRebva hidroizoliT (praimeri)</t>
  </si>
  <si>
    <t xml:space="preserve">praimeri </t>
  </si>
  <si>
    <t>zedmeti miwis datvirTva a/manqanebze xeliT 22.4X1.95</t>
  </si>
  <si>
    <t>ხის კოჭი (nivnivebis ganTavseba bijiT 500X500mm)</t>
  </si>
  <si>
    <t>antifrizi sistemaSi dasamateblad</t>
  </si>
  <si>
    <r>
      <rPr>
        <b/>
        <sz val="10"/>
        <rFont val="AcadNusx"/>
        <family val="0"/>
      </rPr>
      <t>SeniSvna:</t>
    </r>
    <r>
      <rPr>
        <sz val="10"/>
        <rFont val="AcadNusx"/>
        <family val="0"/>
      </rPr>
      <t xml:space="preserve"> aluminis profilebi (vitraJebi, fanjrebi, karebebi) unda akmayofilebdes Semdeg moTxovnebs: SeRebili Savi, mina - paketiT, 2 კამერიანი, სამუშაო ზომა - 55 მმ, ევროპული თერმოხიდიანი იზოპროფილი, ალუმინის კედლის სისქე - 1,6 მm, კონსრუქციის დამზადება უნდა წარმოებდეს მაღალი ხარისხის danadgarebze qarxnuli wesis sruli dacviT. (profilis feri ანტრაციდე გრეი, კოდი :L - 7016) </t>
    </r>
    <r>
      <rPr>
        <u val="single"/>
        <sz val="10"/>
        <rFont val="AcadNusx"/>
        <family val="0"/>
      </rPr>
      <t xml:space="preserve">შუშა უნდა იყოს გარე- 6მმ ტონირებული, შიდა 4მმ-იანი </t>
    </r>
    <r>
      <rPr>
        <b/>
        <u val="single"/>
        <sz val="10"/>
        <rFont val="AcadNusx"/>
        <family val="0"/>
      </rPr>
      <t xml:space="preserve"> </t>
    </r>
  </si>
  <si>
    <t>saqvabis garSemo  betonis sarinelis mowyoba m200 (yinvagamZle danamatebiT)</t>
  </si>
  <si>
    <r>
      <t xml:space="preserve">samacivro danadgari "Cileri" hidro moduliT da sacirkulacio tumboebiT warmadobiT </t>
    </r>
    <r>
      <rPr>
        <b/>
        <sz val="10"/>
        <rFont val="Arial"/>
        <family val="2"/>
      </rPr>
      <t>Q</t>
    </r>
    <r>
      <rPr>
        <b/>
        <sz val="10"/>
        <rFont val="AcadNusx"/>
        <family val="0"/>
      </rPr>
      <t xml:space="preserve">=35kvt, energia #=15kvt </t>
    </r>
  </si>
  <si>
    <r>
      <t xml:space="preserve">sacirkulacio tumbo </t>
    </r>
    <r>
      <rPr>
        <b/>
        <sz val="10"/>
        <rFont val="Arial"/>
        <family val="2"/>
      </rPr>
      <t>Q</t>
    </r>
    <r>
      <rPr>
        <b/>
        <sz val="10"/>
        <rFont val="AcadNusx"/>
        <family val="0"/>
      </rPr>
      <t xml:space="preserve">=2m3/sT, 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=7m wy,sv</t>
    </r>
    <r>
      <rPr>
        <b/>
        <sz val="10"/>
        <rFont val="Arial"/>
        <family val="2"/>
      </rPr>
      <t>. , N=200</t>
    </r>
    <r>
      <rPr>
        <b/>
        <sz val="10"/>
        <rFont val="AcadNusx"/>
        <family val="0"/>
      </rPr>
      <t xml:space="preserve">vt,      </t>
    </r>
  </si>
  <si>
    <r>
      <t xml:space="preserve">sirena  strob-sanaTiT 100 </t>
    </r>
    <r>
      <rPr>
        <b/>
        <sz val="10"/>
        <rFont val="Arial"/>
        <family val="2"/>
      </rPr>
      <t>dB Sounder 2460</t>
    </r>
  </si>
  <si>
    <r>
      <t xml:space="preserve">kabeli </t>
    </r>
    <r>
      <rPr>
        <b/>
        <sz val="10"/>
        <rFont val="Arial"/>
        <family val="2"/>
      </rPr>
      <t xml:space="preserve"> St 1</t>
    </r>
    <r>
      <rPr>
        <b/>
        <sz val="10"/>
        <rFont val="AcadNusx"/>
        <family val="0"/>
      </rPr>
      <t>X2X0,8mm</t>
    </r>
  </si>
  <si>
    <r>
      <t xml:space="preserve">metalis yuTi </t>
    </r>
    <r>
      <rPr>
        <b/>
        <sz val="10"/>
        <rFont val="Arial"/>
        <family val="2"/>
      </rPr>
      <t>BOX</t>
    </r>
    <r>
      <rPr>
        <b/>
        <sz val="10"/>
        <rFont val="AcadNusx"/>
        <family val="0"/>
      </rPr>
      <t>B</t>
    </r>
    <r>
      <rPr>
        <b/>
        <sz val="10"/>
        <rFont val="Arial"/>
        <family val="2"/>
      </rPr>
      <t xml:space="preserve">(205111) </t>
    </r>
  </si>
  <si>
    <r>
      <t xml:space="preserve">transformatori </t>
    </r>
    <r>
      <rPr>
        <b/>
        <sz val="10"/>
        <rFont val="Arial"/>
        <family val="2"/>
      </rPr>
      <t>ME TRE-45</t>
    </r>
    <r>
      <rPr>
        <b/>
        <sz val="10"/>
        <rFont val="AcadNusx"/>
        <family val="0"/>
      </rPr>
      <t>B</t>
    </r>
  </si>
  <si>
    <r>
      <t xml:space="preserve">akumulatori </t>
    </r>
    <r>
      <rPr>
        <b/>
        <sz val="10"/>
        <rFont val="Arial"/>
        <family val="2"/>
      </rPr>
      <t xml:space="preserve">12V7AH </t>
    </r>
  </si>
  <si>
    <r>
      <t>GSM-</t>
    </r>
    <r>
      <rPr>
        <b/>
        <sz val="10"/>
        <rFont val="AcadNusx"/>
        <family val="0"/>
      </rPr>
      <t xml:space="preserve">damreki </t>
    </r>
  </si>
  <si>
    <r>
      <t xml:space="preserve">signalizaciis kabeli 4X0,22 </t>
    </r>
    <r>
      <rPr>
        <b/>
        <sz val="10"/>
        <rFont val="Arial"/>
        <family val="2"/>
      </rPr>
      <t xml:space="preserve">n/sheld (410602) </t>
    </r>
  </si>
  <si>
    <r>
      <t xml:space="preserve">kabeli </t>
    </r>
    <r>
      <rPr>
        <b/>
        <sz val="10"/>
        <rFont val="Arial"/>
        <family val="2"/>
      </rPr>
      <t xml:space="preserve"> UTP 6 gat </t>
    </r>
    <r>
      <rPr>
        <b/>
        <sz val="10"/>
        <rFont val="AcadNusx"/>
        <family val="0"/>
      </rPr>
      <t xml:space="preserve"> </t>
    </r>
    <r>
      <rPr>
        <b/>
        <sz val="10"/>
        <rFont val="Arial"/>
        <family val="2"/>
      </rPr>
      <t>norde</t>
    </r>
    <r>
      <rPr>
        <b/>
        <sz val="10"/>
        <rFont val="AcadNusx"/>
        <family val="0"/>
      </rPr>
      <t xml:space="preserve"> 305mX2X0,8mm</t>
    </r>
  </si>
  <si>
    <r>
      <t>koneqtori</t>
    </r>
    <r>
      <rPr>
        <b/>
        <sz val="10"/>
        <rFont val="Arial"/>
        <family val="2"/>
      </rPr>
      <t xml:space="preserve"> PRG45 6E</t>
    </r>
  </si>
  <si>
    <r>
      <t>II</t>
    </r>
    <r>
      <rPr>
        <b/>
        <sz val="10"/>
        <rFont val="Arial"/>
        <family val="2"/>
      </rPr>
      <t xml:space="preserve"> </t>
    </r>
    <r>
      <rPr>
        <b/>
        <sz val="10"/>
        <rFont val="AcadNusx"/>
        <family val="0"/>
      </rPr>
      <t>kategoriis gruntis gaTxra xeliT</t>
    </r>
  </si>
  <si>
    <r>
      <t>III</t>
    </r>
    <r>
      <rPr>
        <b/>
        <sz val="10"/>
        <rFont val="Arial"/>
        <family val="2"/>
      </rPr>
      <t xml:space="preserve">  </t>
    </r>
    <r>
      <rPr>
        <b/>
        <sz val="10"/>
        <rFont val="AcadNusx"/>
        <family val="0"/>
      </rPr>
      <t>kategoriis miwis damuSaveba xeliT</t>
    </r>
  </si>
  <si>
    <t>kedlebis mowyoba mcire zomis betonis blokebisagan (19X19X39)</t>
  </si>
  <si>
    <t xml:space="preserve"> samontaJo samuSaoebi</t>
  </si>
  <si>
    <t>samSeneblo narCenebis gatana 5km-ze</t>
  </si>
  <si>
    <t xml:space="preserve">monoliTuri rk/betonis saZirkvlis koWebis mowyoba m250 betonisagan </t>
  </si>
  <si>
    <t xml:space="preserve">monoliTuri rk/betonis wertilovani saZirkvlis mowyoba m250 betonisagan </t>
  </si>
  <si>
    <t xml:space="preserve">monoliTuri betonis lenturi saZirkvlis mowyoba m250 betonisagan </t>
  </si>
  <si>
    <t>betoni m200 (yinvagamZle danamatebiT)</t>
  </si>
  <si>
    <t xml:space="preserve">monoliTuri rk/betonis pandusis  filis mowyoba m250 betonisagan </t>
  </si>
  <si>
    <t xml:space="preserve">monoliTuri rk/betonis kibis და ბაქნების mowyoba m250 betonisagan </t>
  </si>
  <si>
    <r>
      <t>rk/bet. monoliTuri  saZirkvlis  mowyoba მ250</t>
    </r>
    <r>
      <rPr>
        <sz val="10"/>
        <rFont val="Arial"/>
        <family val="2"/>
      </rPr>
      <t xml:space="preserve"> (ყინვაგამძლე დანამატებით)</t>
    </r>
  </si>
  <si>
    <t>betoni m250</t>
  </si>
  <si>
    <t>sakanalizacio ormos betonis kedeli, Ziri da saxuravi m250 betonisagan</t>
  </si>
  <si>
    <t>vanis municipaliteti, sofeli zeindari</t>
  </si>
  <si>
    <t>დიზელ-გენერატორი ავტომატური ჩართვა გამორთვის ფუნქციით სიმძლავრით 11,6კვა-დან  - 14კვა-ს ჩათვლით,  მონტაჟით (იხ. დანართი 1)</t>
  </si>
  <si>
    <t>დიზელ-გენერატორი ავტომატური ჩართვა გამორთვის ფუნქციით სიმძლავრით 11,6კვა-დან  - 14კვა-ს ჩათვლით (იხ. დანართი)</t>
  </si>
  <si>
    <t>generatori simZlavriT 11,6კვა-დან  - 14კვა-ს ჩათვლით (1c)</t>
  </si>
  <si>
    <t>xarjTaRricxva #1/1</t>
  </si>
  <si>
    <t>xarjTaRricxva #1/13</t>
  </si>
  <si>
    <t>1/1</t>
  </si>
  <si>
    <t>1/13</t>
  </si>
  <si>
    <t xml:space="preserve"> xarj. #2</t>
  </si>
  <si>
    <t xml:space="preserve"> xarj. #3</t>
  </si>
  <si>
    <t>xarj. #5</t>
  </si>
  <si>
    <t>gamwvanebis zolebis mowyoba</t>
  </si>
  <si>
    <t>balaxis belti</t>
  </si>
  <si>
    <t>saxuravis daTbuneba pemzis RorRiT (10 sm sisqis Sre)</t>
  </si>
  <si>
    <t xml:space="preserve">teritoriis momzadeba mSeneblobisaTvis (arsebuli liTonis Robis demontaJi)  </t>
  </si>
  <si>
    <t>darCenili gruntis  gatana 5km-ze</t>
  </si>
  <si>
    <t>armatura a-3 d10 (biji 20X20sm)</t>
  </si>
  <si>
    <t xml:space="preserve">fasadis mopirkeTeba maRali xarisxis xis faqturis keramogranitiT </t>
  </si>
  <si>
    <t xml:space="preserve">maRali xarisxis keramograniti xis faqturis </t>
  </si>
  <si>
    <t xml:space="preserve">fasadis struqturuli lesva  e.w. "miunxenis"' faqtura </t>
  </si>
  <si>
    <t>gruntis mosworeba/Sevseba RorRiT</t>
  </si>
  <si>
    <t>generatori simZlavriT 11,6kva-dan  - 14kva-s CaTvliT</t>
  </si>
  <si>
    <t>gadamyvani d=20mm/32mm</t>
  </si>
  <si>
    <t xml:space="preserve">vanis municipaliteti, sofeli zeindari </t>
  </si>
  <si>
    <t xml:space="preserve">kedelze dasakidi airze momuSave gaTbobis qvabi warmadobiT 35kvt </t>
  </si>
  <si>
    <r>
      <t xml:space="preserve">RerZuli ventilatori </t>
    </r>
    <r>
      <rPr>
        <b/>
        <sz val="10"/>
        <rFont val="Arial"/>
        <family val="2"/>
      </rPr>
      <t>L</t>
    </r>
    <r>
      <rPr>
        <b/>
        <sz val="10"/>
        <rFont val="AcadNusx"/>
        <family val="0"/>
      </rPr>
      <t xml:space="preserve">=160m3/sT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>=18vt</t>
    </r>
  </si>
  <si>
    <t xml:space="preserve">Semyvan-gamanawilebeli mowyobilobis mTavari fari  samfaza avtomaturi gamomrTveliT,   </t>
  </si>
  <si>
    <t>wert.</t>
  </si>
  <si>
    <t>masala: m.S</t>
  </si>
  <si>
    <t>samfaza avtomaturi gamomrTveli 160amp 3polusa</t>
  </si>
  <si>
    <t>avtomaturi amomrTveli 80amp 3 polusa</t>
  </si>
  <si>
    <t>avtomaturi amomrTveli 63amp 2 polusa</t>
  </si>
  <si>
    <t>avtomaturi amomrTveli 63amp 3 polusa</t>
  </si>
  <si>
    <t>avtomaturi amomrTveli 32amp 3 polusa</t>
  </si>
  <si>
    <t>avtomaturi amomrTveli 25amp 3 polusa</t>
  </si>
  <si>
    <t>avtomaturi amomrTveli 25amp 1 polusa</t>
  </si>
  <si>
    <t>avtomaturi amomrTveli 16 amp 1 polusa</t>
  </si>
  <si>
    <t>avtomaturi amomrTveli 10 amp 3 polusa</t>
  </si>
  <si>
    <t>avtomaturi amomrTveli 10amp 1 polusa</t>
  </si>
  <si>
    <t>avtomaturi amomrTveli 6amp 1 polusa</t>
  </si>
  <si>
    <t>kontaqtori 7,5kvt</t>
  </si>
  <si>
    <t>fazebis bloki 4 polusa 160amp</t>
  </si>
  <si>
    <t xml:space="preserve">dabindebis rele </t>
  </si>
  <si>
    <t>liTonis karada 1250*800*300 samontaJo dafiT</t>
  </si>
  <si>
    <t>spilenZis gamanawilebeli salte</t>
  </si>
  <si>
    <t>kontaqtori 30kvt</t>
  </si>
  <si>
    <t xml:space="preserve">indikatori mwvane </t>
  </si>
  <si>
    <t>fiqsirebuli gadamrTveli (ventilaciisaTvis)</t>
  </si>
  <si>
    <t>gamanawilebeli  bloki 2 polusa 125amp</t>
  </si>
  <si>
    <t>damiwebis klema</t>
  </si>
  <si>
    <t>saStefselo rozeti orpolusiani mesame damamiwebeli kontaqtiT Cveulebrivi da generatoris</t>
  </si>
  <si>
    <t xml:space="preserve">Zalovani kabeli ormagizolaciani aluminis 3X70mm+25mm. gofrirebuli </t>
  </si>
  <si>
    <t>spilenZis  ormagizolaciani kabeli kveTiT 2*1,5</t>
  </si>
  <si>
    <t>spilenZis ormagizolaciani kabeli kveTiT 5X6mm2</t>
  </si>
  <si>
    <t>spilenZis kabeli pvs 7*1,5</t>
  </si>
  <si>
    <t>damiwebis Stanga-jvaredini galvanizirebuli</t>
  </si>
  <si>
    <t>mrgvali foladi d=8mm galvanizirebuli</t>
  </si>
  <si>
    <t xml:space="preserve">mogeba  </t>
  </si>
  <si>
    <t>sazogadoebrivi centri  vanis municipaliteti, sof. zeindari</t>
  </si>
  <si>
    <t xml:space="preserve">led naTura simZlavriT 15vt.
</t>
  </si>
  <si>
    <t xml:space="preserve">led naTura simZlavriT 6vt.
</t>
  </si>
  <si>
    <t>WerSi Cafluli sanaTi:                (mrgvali konfiguraciis)</t>
  </si>
  <si>
    <t>WaburRili</t>
  </si>
  <si>
    <t>xarj. #6</t>
  </si>
  <si>
    <t>xarjTaRricxva #2</t>
  </si>
  <si>
    <t>xarjTaRricxva #3</t>
  </si>
  <si>
    <t>xarjTaRricxva #4</t>
  </si>
  <si>
    <t>xarjTaRricxva #5</t>
  </si>
  <si>
    <r>
      <t xml:space="preserve"> Wis mowyoba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=20 m</t>
    </r>
  </si>
  <si>
    <r>
      <t>III</t>
    </r>
    <r>
      <rPr>
        <sz val="10"/>
        <rFont val="Arial"/>
        <family val="2"/>
      </rPr>
      <t xml:space="preserve">  </t>
    </r>
    <r>
      <rPr>
        <sz val="10"/>
        <rFont val="AcadNusx"/>
        <family val="0"/>
      </rPr>
      <t>kategoriis miwis ამოთხრა xeliT</t>
    </r>
  </si>
  <si>
    <r>
      <t xml:space="preserve">რკ.ბეტონის რგოლები ჭების </t>
    </r>
    <r>
      <rPr>
        <sz val="10"/>
        <rFont val="Calibri"/>
        <family val="2"/>
      </rPr>
      <t>H=1000mm d=1000mm</t>
    </r>
  </si>
  <si>
    <t>qviSa-cementis xsnari m50</t>
  </si>
  <si>
    <t>saxuravis mowyoba 0.6mm TunuqiT</t>
  </si>
  <si>
    <t>0.6mm Tunuqis furceli</t>
  </si>
  <si>
    <t>4-39-2</t>
  </si>
  <si>
    <t>xreSovani filtri</t>
  </si>
  <si>
    <r>
      <t xml:space="preserve">Wis tumbo warmadobiT: </t>
    </r>
    <r>
      <rPr>
        <i/>
        <sz val="10"/>
        <color indexed="8"/>
        <rFont val="Arial"/>
        <family val="2"/>
      </rPr>
      <t>Q</t>
    </r>
    <r>
      <rPr>
        <sz val="10"/>
        <color indexed="8"/>
        <rFont val="AcadNusx"/>
        <family val="0"/>
      </rPr>
      <t xml:space="preserve">=1,5l/wm ტიპი - </t>
    </r>
    <r>
      <rPr>
        <sz val="10"/>
        <color indexed="8"/>
        <rFont val="Academy"/>
        <family val="0"/>
      </rPr>
      <t xml:space="preserve"> 4BLOCK 2/20 დენი 1,1 კვტ. H=122მ.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</si>
  <si>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WaburRilis tumbos SeZena mowyoba warmadobiT: </t>
    </r>
    <r>
      <rPr>
        <i/>
        <sz val="10"/>
        <color indexed="8"/>
        <rFont val="Arial"/>
        <family val="2"/>
      </rPr>
      <t xml:space="preserve">Q=0,5lკუბ.მ /წმ ტიპი -  4BLOCK 2/20 დენი 1,1 კვტ. H=30მ.  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Arial"/>
        <family val="2"/>
      </rPr>
      <t xml:space="preserve"> </t>
    </r>
  </si>
  <si>
    <t>plastmasis avzi 500l</t>
  </si>
  <si>
    <t>folgiani mina bamba (avzis SesafuTi) sisqe 10sm</t>
  </si>
  <si>
    <t>sazogadoebrivi centri (soflis saxli) vanis municipaliteti, sof.zeindari</t>
  </si>
  <si>
    <t>WaburRilis mowyoba</t>
  </si>
  <si>
    <t xml:space="preserve">kompiuteruli  qseli </t>
  </si>
  <si>
    <t xml:space="preserve">iatakis arxuli fenkoili sruli avtomatikiT , marTvis pultiT, Camket-maregulirebeli ventilebiT da samsvliani  klapaniT, Tboteqnikuri maCvenebeli: sicive 2,0-2,5kvt.    </t>
  </si>
  <si>
    <t xml:space="preserve">iatakis arxuli fenkoili, sruli avtomatikiT , marTvis pultiT, Camket-maregulirebeli ventilebiT da samsvliani  klapaniT, Tboteqnikuri maCvenebelia: sicivis 2,0-2,5kvt.    </t>
  </si>
  <si>
    <t xml:space="preserve">iatakis arxuli fenkoili sruli avtomatikiT , marTvis pultiT, Camket-maregulirebeli ventilebiT da samsvliani  klapaniT, Tboteqnikuri maCvenebelia:  sicive 2.8-3,2kvt.    </t>
  </si>
  <si>
    <r>
      <t xml:space="preserve">ventilatori-saxuravis </t>
    </r>
    <r>
      <rPr>
        <sz val="10"/>
        <rFont val="Arial"/>
        <family val="2"/>
      </rPr>
      <t xml:space="preserve">BKMK315 </t>
    </r>
    <r>
      <rPr>
        <sz val="10"/>
        <rFont val="Arial"/>
        <family val="2"/>
      </rPr>
      <t>L=1000</t>
    </r>
    <r>
      <rPr>
        <sz val="10"/>
        <rFont val="AcadNusx"/>
        <family val="0"/>
      </rPr>
      <t xml:space="preserve">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=700pa </t>
    </r>
    <r>
      <rPr>
        <sz val="10"/>
        <rFont val="Arial"/>
        <family val="2"/>
      </rPr>
      <t>N</t>
    </r>
    <r>
      <rPr>
        <sz val="10"/>
        <rFont val="AcadNusx"/>
        <family val="0"/>
      </rPr>
      <t>=0,3kvt, xmis CamxSobiT</t>
    </r>
  </si>
  <si>
    <r>
      <t>modinebiTi ventkamera 1,44X0,87X0,37(</t>
    </r>
    <r>
      <rPr>
        <b/>
        <sz val="10"/>
        <rFont val="Arial"/>
        <family val="2"/>
      </rPr>
      <t xml:space="preserve">h </t>
    </r>
    <r>
      <rPr>
        <b/>
        <sz val="10"/>
        <rFont val="AcadNusx"/>
        <family val="0"/>
      </rPr>
      <t xml:space="preserve">) ventilatori </t>
    </r>
    <r>
      <rPr>
        <b/>
        <sz val="10"/>
        <rFont val="Arial"/>
        <family val="2"/>
      </rPr>
      <t>L</t>
    </r>
    <r>
      <rPr>
        <b/>
        <sz val="10"/>
        <rFont val="AcadNusx"/>
        <family val="0"/>
      </rPr>
      <t xml:space="preserve">=1000m3/sT </t>
    </r>
    <r>
      <rPr>
        <b/>
        <sz val="10"/>
        <rFont val="Arial"/>
        <family val="2"/>
      </rPr>
      <t>P</t>
    </r>
    <r>
      <rPr>
        <b/>
        <sz val="10"/>
        <rFont val="AcadNusx"/>
        <family val="0"/>
      </rPr>
      <t xml:space="preserve">=500pa, el Zrava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>=0,55kvt, filtriT</t>
    </r>
    <r>
      <rPr>
        <b/>
        <sz val="10"/>
        <rFont val="Arial"/>
        <family val="2"/>
      </rPr>
      <t xml:space="preserve">  F</t>
    </r>
    <r>
      <rPr>
        <b/>
        <sz val="10"/>
        <rFont val="AcadNusx"/>
        <family val="0"/>
      </rPr>
      <t xml:space="preserve">=0,5m2; kaloriferiT </t>
    </r>
    <r>
      <rPr>
        <b/>
        <sz val="10"/>
        <rFont val="Arial"/>
        <family val="2"/>
      </rPr>
      <t>Q</t>
    </r>
    <r>
      <rPr>
        <b/>
        <sz val="10"/>
        <rFont val="AcadNusx"/>
        <family val="0"/>
      </rPr>
      <t xml:space="preserve">=18,0kvt;  xmaurCamxSobiT
</t>
    </r>
  </si>
  <si>
    <t>fasonuri nawilebi gayvanilobis milebis saerTo Rirebulebis 30%</t>
  </si>
  <si>
    <t>kedlebis mowyoba mcire zomis betonis blokebisagan (39X29X19 და 19X19X39)</t>
  </si>
  <si>
    <t>5. flagStokebis mowyoba</t>
  </si>
  <si>
    <t>33-251-6</t>
  </si>
  <si>
    <t>liTonis sayrdenis SeRebva</t>
  </si>
  <si>
    <t>liTonis milebis d100/4.5-5mm. montaJi</t>
  </si>
  <si>
    <t xml:space="preserve">liTonis mili d100/4.5-5mm. 7.0m simaRlis   </t>
  </si>
  <si>
    <t>Wis Tavis mopirkeTeba dekoratiuli aguriT 35X15X8sm.</t>
  </si>
  <si>
    <t>struqturuli lesva (e.w. "miunxenis faqtura)</t>
  </si>
  <si>
    <t>fasadis maRalxarisxovani saRebavi</t>
  </si>
  <si>
    <t xml:space="preserve"> Sida kanalizacia</t>
  </si>
  <si>
    <t>Sida  wyalsadeni</t>
  </si>
  <si>
    <r>
      <t>I</t>
    </r>
    <r>
      <rPr>
        <b/>
        <sz val="10"/>
        <rFont val="Arial"/>
        <family val="2"/>
      </rPr>
      <t xml:space="preserve"> </t>
    </r>
    <r>
      <rPr>
        <b/>
        <sz val="10"/>
        <rFont val="AcadNusx"/>
        <family val="0"/>
      </rPr>
      <t>kategoriis gruntis gaTxra xeliT</t>
    </r>
  </si>
  <si>
    <t>I kat.gruntis ukuCayra xeliT</t>
  </si>
  <si>
    <t xml:space="preserve">     xarjTaRricxva #6</t>
  </si>
  <si>
    <t>Zalovani eleqtromowyobiloba da el.ganaTeba (saqvabe bunebriv airze)</t>
  </si>
  <si>
    <t xml:space="preserve">tixrebis mowyoba  TabaSir-muyaoTi ormxrivad (liTonis karkasze)  </t>
  </si>
  <si>
    <t>TabaSir-muyaos filebi ormxrivad (liTonis karkasze)</t>
  </si>
  <si>
    <t>metalo-kramiti</t>
  </si>
  <si>
    <t>kedlebზე T/muyaos filebis gakvra (liTonis konstruqciiT) daTbunebiT</t>
  </si>
  <si>
    <t xml:space="preserve">daTbuneba </t>
  </si>
  <si>
    <t xml:space="preserve">wylis gadamyvani milebis mowyoba </t>
  </si>
  <si>
    <t>%</t>
  </si>
  <si>
    <t>zednadebi xarjebi  - % xelfasidan</t>
  </si>
  <si>
    <t>mogeba-</t>
  </si>
  <si>
    <t>mogeba- %</t>
  </si>
  <si>
    <t>saerrTo saxarjTaR. Rirebuleba .lari</t>
  </si>
  <si>
    <t>kompaniis dasaxeleba: ---------------</t>
  </si>
  <si>
    <t xml:space="preserve">   შენიშვნა: 1)  სასურველია პრეტენდენტი  ადგილზე გაეცნოს არსებულ მდგომარეობას;
            2)  პროცენტული მაჩვენებლები არ უნდა ეწინააღმდეგებოდეს ზედნადები ხარჯებისა და გეგმიური მოგების განსაზღვრის წესს (2014 წლის 14 იანვრის საქართველოს მთავრობის დადგენილება №55)
            3)  ხარჯთაღრიცხვაში მოცემული 3%-გაუთვალისწინებელი ხარჯების საპროცენტო განაკვეთი უნდა დარჩეს უცვლელად.
 </t>
  </si>
  <si>
    <t>saerTo saxarjTaRricxvo Rirebuleba lari</t>
  </si>
  <si>
    <t>airze momuSave gaTbobis qvabi warmadobiT 35kvt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</si>
</sst>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0.0000"/>
    <numFmt numFmtId="195" formatCode="0.000"/>
    <numFmt numFmtId="196" formatCode="0.00000"/>
    <numFmt numFmtId="197" formatCode="0.0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0000000"/>
    <numFmt numFmtId="208" formatCode="[$-437]yyyy\ &quot;წლის&quot;\ dd\ mm\,\ dddd"/>
    <numFmt numFmtId="209" formatCode="0.000000000"/>
    <numFmt numFmtId="210" formatCode="0.0000000000"/>
    <numFmt numFmtId="211" formatCode="0.000000000000"/>
    <numFmt numFmtId="212" formatCode="0.00000000000"/>
    <numFmt numFmtId="213" formatCode="_(* #,##0.000_);_(* \(#,##0.000\);_(* &quot;-&quot;???_);_(@_)"/>
    <numFmt numFmtId="214" formatCode="#,##0.00_ ;\-#,##0.00\ "/>
  </numFmts>
  <fonts count="93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cadNusx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  <font>
      <sz val="10"/>
      <name val="Grigolia"/>
      <family val="0"/>
    </font>
    <font>
      <b/>
      <sz val="10"/>
      <name val="Times New Roman"/>
      <family val="1"/>
    </font>
    <font>
      <sz val="12"/>
      <name val="Arial Cyr"/>
      <family val="0"/>
    </font>
    <font>
      <sz val="8"/>
      <name val="AcadNusx"/>
      <family val="0"/>
    </font>
    <font>
      <sz val="9"/>
      <name val="AcadNusx"/>
      <family val="0"/>
    </font>
    <font>
      <b/>
      <sz val="10"/>
      <name val="Helv"/>
      <family val="0"/>
    </font>
    <font>
      <sz val="9"/>
      <name val="Times New Roman"/>
      <family val="1"/>
    </font>
    <font>
      <b/>
      <sz val="9"/>
      <name val="AcadNusx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sz val="10"/>
      <name val="Calibri"/>
      <family val="2"/>
    </font>
    <font>
      <u val="single"/>
      <sz val="10"/>
      <name val="AcadNusx"/>
      <family val="0"/>
    </font>
    <font>
      <b/>
      <u val="single"/>
      <sz val="10"/>
      <name val="AcadNusx"/>
      <family val="0"/>
    </font>
    <font>
      <b/>
      <sz val="10"/>
      <color indexed="8"/>
      <name val="AcadNusx"/>
      <family val="0"/>
    </font>
    <font>
      <b/>
      <sz val="11"/>
      <name val="Times New Roman"/>
      <family val="1"/>
    </font>
    <font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cademy"/>
      <family val="0"/>
    </font>
    <font>
      <sz val="10"/>
      <color indexed="8"/>
      <name val="Arial"/>
      <family val="2"/>
    </font>
    <font>
      <b/>
      <sz val="12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10"/>
      <name val="Helv"/>
      <family val="0"/>
    </font>
    <font>
      <sz val="10"/>
      <color indexed="10"/>
      <name val="Times New Roman"/>
      <family val="1"/>
    </font>
    <font>
      <sz val="10"/>
      <color indexed="62"/>
      <name val="Helv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cadNusx"/>
      <family val="0"/>
    </font>
    <font>
      <sz val="12"/>
      <color rgb="FF000000"/>
      <name val="AcadNusx"/>
      <family val="0"/>
    </font>
    <font>
      <sz val="10"/>
      <color theme="1"/>
      <name val="AcadNusx"/>
      <family val="0"/>
    </font>
    <font>
      <b/>
      <sz val="10"/>
      <color rgb="FF000000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FF0000"/>
      <name val="Helv"/>
      <family val="0"/>
    </font>
    <font>
      <sz val="10"/>
      <color rgb="FFFF0000"/>
      <name val="Times New Roman"/>
      <family val="1"/>
    </font>
    <font>
      <sz val="10"/>
      <color theme="4" tint="-0.24997000396251678"/>
      <name val="Helv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1" xfId="0" applyFont="1" applyBorder="1" applyAlignment="1" quotePrefix="1">
      <alignment horizontal="center" vertical="top" wrapText="1"/>
    </xf>
    <xf numFmtId="0" fontId="6" fillId="0" borderId="11" xfId="0" applyNumberFormat="1" applyFont="1" applyBorder="1" applyAlignment="1" quotePrefix="1">
      <alignment horizontal="center" vertical="top" wrapText="1"/>
    </xf>
    <xf numFmtId="49" fontId="6" fillId="0" borderId="11" xfId="0" applyNumberFormat="1" applyFont="1" applyBorder="1" applyAlignment="1" quotePrefix="1">
      <alignment horizontal="center" vertical="top" wrapText="1"/>
    </xf>
    <xf numFmtId="1" fontId="6" fillId="0" borderId="11" xfId="0" applyNumberFormat="1" applyFont="1" applyBorder="1" applyAlignment="1" quotePrefix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 quotePrefix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 quotePrefix="1">
      <alignment horizontal="center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1" fontId="12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1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" fontId="12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1" xfId="0" applyFont="1" applyBorder="1" applyAlignment="1" quotePrefix="1">
      <alignment horizontal="center" vertical="top" wrapText="1"/>
    </xf>
    <xf numFmtId="0" fontId="1" fillId="0" borderId="11" xfId="0" applyNumberFormat="1" applyFont="1" applyBorder="1" applyAlignment="1" quotePrefix="1">
      <alignment horizontal="center" vertical="top" wrapText="1"/>
    </xf>
    <xf numFmtId="49" fontId="1" fillId="0" borderId="11" xfId="0" applyNumberFormat="1" applyFont="1" applyBorder="1" applyAlignment="1" quotePrefix="1">
      <alignment horizontal="center" vertical="top" wrapText="1"/>
    </xf>
    <xf numFmtId="1" fontId="1" fillId="0" borderId="11" xfId="0" applyNumberFormat="1" applyFont="1" applyBorder="1" applyAlignment="1" quotePrefix="1">
      <alignment horizontal="center" vertical="top" wrapText="1"/>
    </xf>
    <xf numFmtId="2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" fontId="6" fillId="0" borderId="0" xfId="0" applyNumberFormat="1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7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 wrapText="1"/>
    </xf>
    <xf numFmtId="195" fontId="17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195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195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95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9" fontId="12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 quotePrefix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32" borderId="11" xfId="53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 quotePrefix="1">
      <alignment horizontal="center" vertical="top" wrapText="1"/>
    </xf>
    <xf numFmtId="197" fontId="1" fillId="0" borderId="11" xfId="0" applyNumberFormat="1" applyFont="1" applyFill="1" applyBorder="1" applyAlignment="1">
      <alignment horizontal="center" vertical="top" wrapText="1"/>
    </xf>
    <xf numFmtId="14" fontId="5" fillId="0" borderId="11" xfId="0" applyNumberFormat="1" applyFont="1" applyBorder="1" applyAlignment="1" quotePrefix="1">
      <alignment horizontal="center" vertical="top" wrapText="1"/>
    </xf>
    <xf numFmtId="195" fontId="1" fillId="0" borderId="11" xfId="0" applyNumberFormat="1" applyFont="1" applyBorder="1" applyAlignment="1">
      <alignment horizontal="center" vertical="top" wrapText="1"/>
    </xf>
    <xf numFmtId="0" fontId="19" fillId="0" borderId="11" xfId="0" applyFont="1" applyBorder="1" applyAlignment="1" quotePrefix="1">
      <alignment horizontal="center" vertical="top" wrapText="1"/>
    </xf>
    <xf numFmtId="0" fontId="1" fillId="0" borderId="11" xfId="0" applyFont="1" applyBorder="1" applyAlignment="1">
      <alignment vertical="top"/>
    </xf>
    <xf numFmtId="0" fontId="5" fillId="0" borderId="11" xfId="0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19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Border="1" applyAlignment="1" quotePrefix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 quotePrefix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195" fontId="1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/>
    </xf>
    <xf numFmtId="194" fontId="1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Continuous" vertical="top" wrapText="1"/>
    </xf>
    <xf numFmtId="14" fontId="18" fillId="0" borderId="11" xfId="0" applyNumberFormat="1" applyFont="1" applyBorder="1" applyAlignment="1" quotePrefix="1">
      <alignment horizontal="centerContinuous" vertical="top" wrapText="1"/>
    </xf>
    <xf numFmtId="195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49" fontId="1" fillId="0" borderId="11" xfId="0" applyNumberFormat="1" applyFont="1" applyFill="1" applyBorder="1" applyAlignment="1" quotePrefix="1">
      <alignment horizontal="center" vertical="top" wrapText="1"/>
    </xf>
    <xf numFmtId="0" fontId="19" fillId="0" borderId="11" xfId="0" applyFont="1" applyFill="1" applyBorder="1" applyAlignment="1" quotePrefix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197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195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 quotePrefix="1">
      <alignment horizontal="center" vertical="top" wrapText="1"/>
    </xf>
    <xf numFmtId="2" fontId="22" fillId="33" borderId="11" xfId="0" applyNumberFormat="1" applyFont="1" applyFill="1" applyBorder="1" applyAlignment="1">
      <alignment horizontal="center" vertical="top" wrapText="1"/>
    </xf>
    <xf numFmtId="194" fontId="1" fillId="33" borderId="11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" fillId="33" borderId="11" xfId="0" applyFont="1" applyFill="1" applyBorder="1" applyAlignment="1" quotePrefix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top"/>
    </xf>
    <xf numFmtId="0" fontId="83" fillId="0" borderId="15" xfId="0" applyFont="1" applyFill="1" applyBorder="1" applyAlignment="1">
      <alignment horizontal="center" vertical="top"/>
    </xf>
    <xf numFmtId="0" fontId="84" fillId="0" borderId="15" xfId="0" applyFont="1" applyFill="1" applyBorder="1" applyAlignment="1">
      <alignment horizontal="center" vertical="top"/>
    </xf>
    <xf numFmtId="0" fontId="84" fillId="0" borderId="15" xfId="0" applyFont="1" applyBorder="1" applyAlignment="1">
      <alignment horizontal="center" vertical="top"/>
    </xf>
    <xf numFmtId="0" fontId="84" fillId="0" borderId="16" xfId="0" applyFont="1" applyFill="1" applyBorder="1" applyAlignment="1">
      <alignment horizontal="center" vertical="top"/>
    </xf>
    <xf numFmtId="0" fontId="83" fillId="0" borderId="15" xfId="0" applyFont="1" applyBorder="1" applyAlignment="1">
      <alignment horizontal="center" vertical="top"/>
    </xf>
    <xf numFmtId="0" fontId="83" fillId="0" borderId="16" xfId="0" applyFont="1" applyFill="1" applyBorder="1" applyAlignment="1">
      <alignment horizontal="center" vertical="top"/>
    </xf>
    <xf numFmtId="0" fontId="85" fillId="0" borderId="11" xfId="0" applyFont="1" applyBorder="1" applyAlignment="1">
      <alignment horizontal="center"/>
    </xf>
    <xf numFmtId="0" fontId="86" fillId="33" borderId="1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0" fontId="12" fillId="0" borderId="11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6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9" xfId="0" applyNumberFormat="1" applyFont="1" applyBorder="1" applyAlignment="1">
      <alignment horizontal="left" vertical="top" wrapText="1"/>
    </xf>
    <xf numFmtId="197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 quotePrefix="1">
      <alignment horizontal="center" wrapText="1"/>
    </xf>
    <xf numFmtId="0" fontId="5" fillId="33" borderId="11" xfId="0" applyNumberFormat="1" applyFont="1" applyFill="1" applyBorder="1" applyAlignment="1" quotePrefix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quotePrefix="1">
      <alignment horizontal="center" wrapText="1"/>
    </xf>
    <xf numFmtId="0" fontId="5" fillId="0" borderId="11" xfId="0" applyNumberFormat="1" applyFont="1" applyBorder="1" applyAlignment="1" quotePrefix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 quotePrefix="1">
      <alignment horizontal="center" wrapText="1"/>
    </xf>
    <xf numFmtId="1" fontId="1" fillId="0" borderId="11" xfId="0" applyNumberFormat="1" applyFont="1" applyBorder="1" applyAlignment="1" quotePrefix="1">
      <alignment horizontal="center" wrapText="1"/>
    </xf>
    <xf numFmtId="0" fontId="1" fillId="0" borderId="11" xfId="0" applyNumberFormat="1" applyFont="1" applyBorder="1" applyAlignment="1" quotePrefix="1">
      <alignment horizontal="center" wrapText="1"/>
    </xf>
    <xf numFmtId="0" fontId="1" fillId="0" borderId="11" xfId="0" applyFont="1" applyBorder="1" applyAlignment="1" quotePrefix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 quotePrefix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14" fontId="1" fillId="0" borderId="11" xfId="0" applyNumberFormat="1" applyFont="1" applyBorder="1" applyAlignment="1" quotePrefix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9" fontId="1" fillId="0" borderId="11" xfId="0" applyNumberFormat="1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1" fontId="25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33" borderId="11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19" fillId="0" borderId="11" xfId="0" applyFont="1" applyBorder="1" applyAlignment="1" quotePrefix="1">
      <alignment horizontal="center" vertical="top" wrapText="1"/>
    </xf>
    <xf numFmtId="0" fontId="19" fillId="33" borderId="11" xfId="0" applyFont="1" applyFill="1" applyBorder="1" applyAlignment="1" quotePrefix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" fontId="17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wrapText="1"/>
    </xf>
    <xf numFmtId="1" fontId="0" fillId="0" borderId="0" xfId="0" applyNumberFormat="1" applyFont="1" applyAlignment="1">
      <alignment/>
    </xf>
    <xf numFmtId="9" fontId="27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Border="1" applyAlignment="1" quotePrefix="1">
      <alignment horizontal="center" vertical="top" wrapText="1"/>
    </xf>
    <xf numFmtId="2" fontId="1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 vertical="top" wrapText="1"/>
    </xf>
    <xf numFmtId="2" fontId="1" fillId="33" borderId="11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21" xfId="0" applyFont="1" applyBorder="1" applyAlignment="1">
      <alignment/>
    </xf>
    <xf numFmtId="0" fontId="8" fillId="0" borderId="21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0" fillId="33" borderId="21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2" fontId="87" fillId="33" borderId="11" xfId="0" applyNumberFormat="1" applyFont="1" applyFill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Border="1" applyAlignment="1">
      <alignment/>
    </xf>
    <xf numFmtId="2" fontId="89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" fillId="0" borderId="11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7" fillId="33" borderId="0" xfId="0" applyNumberFormat="1" applyFont="1" applyFill="1" applyAlignment="1">
      <alignment/>
    </xf>
    <xf numFmtId="0" fontId="88" fillId="33" borderId="0" xfId="0" applyFont="1" applyFill="1" applyAlignment="1">
      <alignment horizontal="center"/>
    </xf>
    <xf numFmtId="0" fontId="89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" fontId="12" fillId="0" borderId="0" xfId="0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2" fontId="12" fillId="33" borderId="0" xfId="0" applyNumberFormat="1" applyFont="1" applyFill="1" applyAlignment="1">
      <alignment horizontal="center"/>
    </xf>
    <xf numFmtId="0" fontId="22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197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94" fontId="1" fillId="0" borderId="0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95" fontId="17" fillId="33" borderId="0" xfId="0" applyNumberFormat="1" applyFont="1" applyFill="1" applyAlignment="1">
      <alignment/>
    </xf>
    <xf numFmtId="0" fontId="15" fillId="33" borderId="0" xfId="0" applyFont="1" applyFill="1" applyAlignment="1">
      <alignment vertical="top" wrapText="1"/>
    </xf>
    <xf numFmtId="197" fontId="8" fillId="33" borderId="11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left"/>
    </xf>
    <xf numFmtId="1" fontId="1" fillId="33" borderId="13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1" fontId="8" fillId="33" borderId="11" xfId="0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/>
    </xf>
    <xf numFmtId="2" fontId="88" fillId="33" borderId="0" xfId="0" applyNumberFormat="1" applyFont="1" applyFill="1" applyAlignment="1">
      <alignment horizontal="center"/>
    </xf>
    <xf numFmtId="0" fontId="90" fillId="33" borderId="0" xfId="0" applyFont="1" applyFill="1" applyAlignment="1">
      <alignment/>
    </xf>
    <xf numFmtId="2" fontId="89" fillId="33" borderId="0" xfId="0" applyNumberFormat="1" applyFont="1" applyFill="1" applyAlignment="1">
      <alignment/>
    </xf>
    <xf numFmtId="187" fontId="1" fillId="0" borderId="11" xfId="42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214" fontId="8" fillId="0" borderId="11" xfId="42" applyNumberFormat="1" applyFont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33" borderId="13" xfId="0" applyNumberFormat="1" applyFont="1" applyFill="1" applyBorder="1" applyAlignment="1">
      <alignment horizontal="center" vertical="top" wrapText="1"/>
    </xf>
    <xf numFmtId="197" fontId="1" fillId="0" borderId="13" xfId="0" applyNumberFormat="1" applyFont="1" applyFill="1" applyBorder="1" applyAlignment="1">
      <alignment horizontal="center" vertical="top" wrapText="1"/>
    </xf>
    <xf numFmtId="197" fontId="8" fillId="0" borderId="13" xfId="0" applyNumberFormat="1" applyFont="1" applyFill="1" applyBorder="1" applyAlignment="1">
      <alignment horizontal="center" vertical="top" wrapText="1"/>
    </xf>
    <xf numFmtId="197" fontId="1" fillId="0" borderId="11" xfId="0" applyNumberFormat="1" applyFont="1" applyBorder="1" applyAlignment="1">
      <alignment horizontal="center" vertical="center" wrapText="1"/>
    </xf>
    <xf numFmtId="197" fontId="2" fillId="32" borderId="11" xfId="53" applyNumberFormat="1" applyFont="1" applyFill="1" applyBorder="1" applyAlignment="1" applyProtection="1">
      <alignment horizontal="center" vertical="top" wrapText="1"/>
      <protection/>
    </xf>
    <xf numFmtId="197" fontId="1" fillId="0" borderId="11" xfId="0" applyNumberFormat="1" applyFont="1" applyFill="1" applyBorder="1" applyAlignment="1">
      <alignment horizontal="left" vertical="top" wrapText="1"/>
    </xf>
    <xf numFmtId="197" fontId="11" fillId="0" borderId="11" xfId="0" applyNumberFormat="1" applyFont="1" applyFill="1" applyBorder="1" applyAlignment="1">
      <alignment horizontal="left" vertical="top" wrapText="1"/>
    </xf>
    <xf numFmtId="197" fontId="8" fillId="0" borderId="11" xfId="0" applyNumberFormat="1" applyFont="1" applyFill="1" applyBorder="1" applyAlignment="1">
      <alignment horizontal="center" vertical="top" wrapText="1"/>
    </xf>
    <xf numFmtId="197" fontId="12" fillId="0" borderId="11" xfId="0" applyNumberFormat="1" applyFont="1" applyFill="1" applyBorder="1" applyAlignment="1">
      <alignment horizontal="center" vertical="top" wrapText="1"/>
    </xf>
    <xf numFmtId="197" fontId="0" fillId="0" borderId="11" xfId="0" applyNumberFormat="1" applyFont="1" applyBorder="1" applyAlignment="1">
      <alignment/>
    </xf>
    <xf numFmtId="197" fontId="1" fillId="0" borderId="11" xfId="0" applyNumberFormat="1" applyFont="1" applyBorder="1" applyAlignment="1">
      <alignment horizontal="center"/>
    </xf>
    <xf numFmtId="197" fontId="8" fillId="0" borderId="11" xfId="0" applyNumberFormat="1" applyFont="1" applyBorder="1" applyAlignment="1">
      <alignment horizontal="center"/>
    </xf>
    <xf numFmtId="197" fontId="0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vertical="top" wrapText="1"/>
    </xf>
    <xf numFmtId="187" fontId="1" fillId="0" borderId="11" xfId="42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top" wrapText="1"/>
    </xf>
    <xf numFmtId="1" fontId="1" fillId="0" borderId="11" xfId="0" applyNumberFormat="1" applyFont="1" applyFill="1" applyBorder="1" applyAlignment="1" quotePrefix="1">
      <alignment horizontal="center" vertical="top" wrapText="1"/>
    </xf>
    <xf numFmtId="201" fontId="1" fillId="0" borderId="11" xfId="42" applyNumberFormat="1" applyFont="1" applyFill="1" applyBorder="1" applyAlignment="1" quotePrefix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9" fontId="1" fillId="33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87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 quotePrefix="1">
      <alignment horizontal="center" vertical="top" wrapText="1"/>
    </xf>
    <xf numFmtId="0" fontId="19" fillId="33" borderId="10" xfId="0" applyFont="1" applyFill="1" applyBorder="1" applyAlignment="1" quotePrefix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/>
    </xf>
    <xf numFmtId="0" fontId="28" fillId="33" borderId="0" xfId="0" applyFont="1" applyFill="1" applyAlignment="1">
      <alignment/>
    </xf>
    <xf numFmtId="9" fontId="12" fillId="33" borderId="11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9" fontId="0" fillId="33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91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0" fontId="91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2" fillId="33" borderId="12" xfId="0" applyNumberFormat="1" applyFont="1" applyFill="1" applyBorder="1" applyAlignment="1">
      <alignment horizontal="center" wrapText="1"/>
    </xf>
    <xf numFmtId="1" fontId="12" fillId="33" borderId="12" xfId="0" applyNumberFormat="1" applyFont="1" applyFill="1" applyBorder="1" applyAlignment="1">
      <alignment horizontal="center" wrapText="1"/>
    </xf>
    <xf numFmtId="0" fontId="35" fillId="0" borderId="1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/>
    </xf>
    <xf numFmtId="0" fontId="35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5" fillId="0" borderId="12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9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R24" sqref="R24"/>
    </sheetView>
  </sheetViews>
  <sheetFormatPr defaultColWidth="9.00390625" defaultRowHeight="12.75"/>
  <cols>
    <col min="1" max="1" width="4.25390625" style="59" customWidth="1"/>
    <col min="2" max="2" width="22.75390625" style="59" customWidth="1"/>
    <col min="3" max="3" width="49.125" style="59" customWidth="1"/>
    <col min="4" max="4" width="14.25390625" style="59" customWidth="1"/>
    <col min="5" max="5" width="12.625" style="59" customWidth="1"/>
    <col min="6" max="6" width="11.625" style="59" customWidth="1"/>
    <col min="7" max="7" width="13.25390625" style="59" customWidth="1"/>
    <col min="8" max="8" width="14.25390625" style="59" customWidth="1"/>
    <col min="9" max="9" width="9.125" style="59" customWidth="1"/>
    <col min="10" max="10" width="11.625" style="59" bestFit="1" customWidth="1"/>
    <col min="11" max="16384" width="9.125" style="59" customWidth="1"/>
  </cols>
  <sheetData>
    <row r="1" spans="1:8" s="126" customFormat="1" ht="8.25" customHeight="1">
      <c r="A1" s="127"/>
      <c r="B1" s="127"/>
      <c r="C1" s="127"/>
      <c r="D1" s="128"/>
      <c r="E1" s="128"/>
      <c r="F1" s="128"/>
      <c r="G1" s="128"/>
      <c r="H1" s="128"/>
    </row>
    <row r="2" spans="1:8" ht="20.25" customHeight="1">
      <c r="A2" s="615" t="s">
        <v>179</v>
      </c>
      <c r="B2" s="616"/>
      <c r="C2" s="616"/>
      <c r="D2" s="616"/>
      <c r="E2" s="616"/>
      <c r="F2" s="616"/>
      <c r="G2" s="616"/>
      <c r="H2" s="616"/>
    </row>
    <row r="3" spans="1:13" s="58" customFormat="1" ht="18" customHeight="1">
      <c r="A3" s="617" t="s">
        <v>180</v>
      </c>
      <c r="B3" s="618"/>
      <c r="C3" s="618"/>
      <c r="D3" s="618"/>
      <c r="E3" s="618"/>
      <c r="F3" s="618"/>
      <c r="G3" s="618"/>
      <c r="H3" s="618"/>
      <c r="I3" s="129"/>
      <c r="J3" s="129"/>
      <c r="K3" s="129"/>
      <c r="L3" s="129"/>
      <c r="M3" s="129"/>
    </row>
    <row r="4" spans="1:13" s="58" customFormat="1" ht="18" customHeight="1">
      <c r="A4" s="619" t="s">
        <v>623</v>
      </c>
      <c r="B4" s="620"/>
      <c r="C4" s="620"/>
      <c r="D4" s="620"/>
      <c r="E4" s="620"/>
      <c r="F4" s="620"/>
      <c r="G4" s="620"/>
      <c r="H4" s="620"/>
      <c r="I4" s="130"/>
      <c r="J4" s="130"/>
      <c r="K4" s="130"/>
      <c r="L4" s="130"/>
      <c r="M4" s="130"/>
    </row>
    <row r="5" spans="1:8" ht="16.5">
      <c r="A5" s="402"/>
      <c r="B5" s="403"/>
      <c r="C5" s="408"/>
      <c r="D5" s="21"/>
      <c r="E5" s="21"/>
      <c r="F5" s="21"/>
      <c r="G5" s="21"/>
      <c r="H5" s="21"/>
    </row>
    <row r="6" spans="1:8" ht="52.5" customHeight="1">
      <c r="A6" s="47" t="s">
        <v>181</v>
      </c>
      <c r="B6" s="131" t="s">
        <v>182</v>
      </c>
      <c r="C6" s="47" t="s">
        <v>183</v>
      </c>
      <c r="D6" s="132" t="s">
        <v>108</v>
      </c>
      <c r="E6" s="132" t="s">
        <v>184</v>
      </c>
      <c r="F6" s="133" t="s">
        <v>185</v>
      </c>
      <c r="G6" s="132" t="s">
        <v>186</v>
      </c>
      <c r="H6" s="132" t="s">
        <v>737</v>
      </c>
    </row>
    <row r="7" spans="1:8" ht="13.5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</row>
    <row r="8" spans="1:8" ht="14.25" customHeight="1">
      <c r="A8" s="190"/>
      <c r="B8" s="136"/>
      <c r="C8" s="596" t="s">
        <v>523</v>
      </c>
      <c r="D8" s="191"/>
      <c r="E8" s="191"/>
      <c r="F8" s="191"/>
      <c r="G8" s="191"/>
      <c r="H8" s="191"/>
    </row>
    <row r="9" spans="1:8" ht="16.5" customHeight="1">
      <c r="A9" s="190"/>
      <c r="B9" s="136"/>
      <c r="C9" s="192" t="s">
        <v>188</v>
      </c>
      <c r="D9" s="191"/>
      <c r="E9" s="256"/>
      <c r="F9" s="191"/>
      <c r="G9" s="191"/>
      <c r="H9" s="191"/>
    </row>
    <row r="10" spans="1:10" ht="14.25" customHeight="1">
      <c r="A10" s="136">
        <v>1</v>
      </c>
      <c r="B10" s="136" t="s">
        <v>189</v>
      </c>
      <c r="C10" s="138" t="s">
        <v>180</v>
      </c>
      <c r="D10" s="160"/>
      <c r="E10" s="187"/>
      <c r="F10" s="187"/>
      <c r="G10" s="136"/>
      <c r="H10" s="554"/>
      <c r="J10" s="135"/>
    </row>
    <row r="11" spans="1:9" ht="17.25" customHeight="1">
      <c r="A11" s="136">
        <v>2</v>
      </c>
      <c r="B11" s="136"/>
      <c r="C11" s="186" t="s">
        <v>543</v>
      </c>
      <c r="D11" s="187"/>
      <c r="E11" s="187"/>
      <c r="F11" s="187"/>
      <c r="G11" s="188"/>
      <c r="H11" s="554"/>
      <c r="I11" s="135"/>
    </row>
    <row r="12" spans="1:8" ht="14.25" customHeight="1">
      <c r="A12" s="190"/>
      <c r="B12" s="136"/>
      <c r="C12" s="596" t="s">
        <v>187</v>
      </c>
      <c r="D12" s="190"/>
      <c r="E12" s="190"/>
      <c r="F12" s="190"/>
      <c r="G12" s="190"/>
      <c r="H12" s="554"/>
    </row>
    <row r="13" spans="1:8" ht="16.5" customHeight="1">
      <c r="A13" s="136"/>
      <c r="B13" s="136"/>
      <c r="C13" s="192" t="s">
        <v>191</v>
      </c>
      <c r="D13" s="187"/>
      <c r="E13" s="136"/>
      <c r="F13" s="136"/>
      <c r="G13" s="136"/>
      <c r="H13" s="554"/>
    </row>
    <row r="14" spans="1:10" ht="24" customHeight="1">
      <c r="A14" s="136">
        <v>3</v>
      </c>
      <c r="B14" s="136" t="s">
        <v>631</v>
      </c>
      <c r="C14" s="138" t="s">
        <v>192</v>
      </c>
      <c r="D14" s="187"/>
      <c r="E14" s="136"/>
      <c r="F14" s="136"/>
      <c r="G14" s="136"/>
      <c r="H14" s="554"/>
      <c r="J14" s="135"/>
    </row>
    <row r="15" spans="1:9" ht="17.25" customHeight="1">
      <c r="A15" s="136">
        <v>4</v>
      </c>
      <c r="B15" s="136" t="s">
        <v>632</v>
      </c>
      <c r="C15" s="138" t="s">
        <v>194</v>
      </c>
      <c r="D15" s="187"/>
      <c r="E15" s="136"/>
      <c r="F15" s="136"/>
      <c r="G15" s="136"/>
      <c r="H15" s="554"/>
      <c r="I15" s="135"/>
    </row>
    <row r="16" spans="1:8" ht="18" customHeight="1">
      <c r="A16" s="136">
        <v>5</v>
      </c>
      <c r="B16" s="136" t="s">
        <v>193</v>
      </c>
      <c r="C16" s="138" t="s">
        <v>195</v>
      </c>
      <c r="D16" s="187"/>
      <c r="E16" s="136"/>
      <c r="F16" s="136"/>
      <c r="G16" s="136"/>
      <c r="H16" s="554"/>
    </row>
    <row r="17" spans="1:8" ht="20.25" customHeight="1">
      <c r="A17" s="136">
        <v>6</v>
      </c>
      <c r="B17" s="138"/>
      <c r="C17" s="138" t="s">
        <v>190</v>
      </c>
      <c r="D17" s="187"/>
      <c r="E17" s="187"/>
      <c r="F17" s="187"/>
      <c r="G17" s="187"/>
      <c r="H17" s="509"/>
    </row>
    <row r="18" spans="1:10" ht="14.25" customHeight="1">
      <c r="A18" s="136">
        <v>7</v>
      </c>
      <c r="B18" s="47"/>
      <c r="C18" s="164" t="s">
        <v>524</v>
      </c>
      <c r="D18" s="187"/>
      <c r="E18" s="187"/>
      <c r="F18" s="187"/>
      <c r="G18" s="187"/>
      <c r="H18" s="187"/>
      <c r="J18" s="137"/>
    </row>
    <row r="19" spans="1:10" s="287" customFormat="1" ht="15.75" customHeight="1">
      <c r="A19" s="269">
        <v>18</v>
      </c>
      <c r="B19" s="279" t="s">
        <v>633</v>
      </c>
      <c r="C19" s="275" t="s">
        <v>506</v>
      </c>
      <c r="D19" s="273"/>
      <c r="E19" s="400"/>
      <c r="F19" s="400"/>
      <c r="G19" s="400"/>
      <c r="H19" s="357"/>
      <c r="J19" s="474"/>
    </row>
    <row r="20" spans="1:10" s="287" customFormat="1" ht="15.75" customHeight="1">
      <c r="A20" s="269">
        <v>18</v>
      </c>
      <c r="B20" s="279" t="s">
        <v>686</v>
      </c>
      <c r="C20" s="275" t="s">
        <v>685</v>
      </c>
      <c r="D20" s="273"/>
      <c r="E20" s="273"/>
      <c r="F20" s="273"/>
      <c r="G20" s="273"/>
      <c r="H20" s="357"/>
      <c r="J20" s="474"/>
    </row>
    <row r="21" spans="1:10" s="287" customFormat="1" ht="15.75" customHeight="1">
      <c r="A21" s="269"/>
      <c r="B21" s="279"/>
      <c r="C21" s="275" t="s">
        <v>563</v>
      </c>
      <c r="D21" s="273"/>
      <c r="E21" s="273"/>
      <c r="F21" s="273"/>
      <c r="G21" s="273"/>
      <c r="H21" s="510"/>
      <c r="J21" s="474"/>
    </row>
    <row r="22" spans="1:10" ht="14.25" customHeight="1">
      <c r="A22" s="136">
        <v>8</v>
      </c>
      <c r="B22" s="47"/>
      <c r="C22" s="138" t="s">
        <v>562</v>
      </c>
      <c r="D22" s="187"/>
      <c r="E22" s="187"/>
      <c r="F22" s="187"/>
      <c r="G22" s="187"/>
      <c r="H22" s="511"/>
      <c r="J22" s="137"/>
    </row>
    <row r="23" spans="1:8" ht="14.25" customHeight="1">
      <c r="A23" s="136">
        <v>9</v>
      </c>
      <c r="B23" s="47"/>
      <c r="C23" s="189"/>
      <c r="D23" s="187"/>
      <c r="E23" s="187"/>
      <c r="F23" s="187"/>
      <c r="G23" s="187"/>
      <c r="H23" s="187"/>
    </row>
    <row r="24" spans="1:8" ht="16.5" customHeight="1">
      <c r="A24" s="136">
        <v>10</v>
      </c>
      <c r="B24" s="47"/>
      <c r="C24" s="138" t="s">
        <v>6</v>
      </c>
      <c r="D24" s="187"/>
      <c r="E24" s="187"/>
      <c r="F24" s="187"/>
      <c r="G24" s="187"/>
      <c r="H24" s="509"/>
    </row>
    <row r="25" spans="1:8" ht="16.5" customHeight="1">
      <c r="A25" s="136"/>
      <c r="B25" s="47"/>
      <c r="C25" s="138" t="s">
        <v>582</v>
      </c>
      <c r="D25" s="187"/>
      <c r="E25" s="187"/>
      <c r="F25" s="187"/>
      <c r="G25" s="187"/>
      <c r="H25" s="509"/>
    </row>
    <row r="26" spans="1:8" ht="16.5" customHeight="1">
      <c r="A26" s="136"/>
      <c r="B26" s="47"/>
      <c r="C26" s="189" t="s">
        <v>583</v>
      </c>
      <c r="D26" s="187"/>
      <c r="E26" s="187"/>
      <c r="F26" s="187"/>
      <c r="G26" s="187"/>
      <c r="H26" s="509"/>
    </row>
    <row r="27" spans="1:8" ht="16.5" customHeight="1">
      <c r="A27" s="136">
        <v>11</v>
      </c>
      <c r="B27" s="47"/>
      <c r="C27" s="189" t="s">
        <v>196</v>
      </c>
      <c r="D27" s="187"/>
      <c r="E27" s="187"/>
      <c r="F27" s="187"/>
      <c r="G27" s="187"/>
      <c r="H27" s="509"/>
    </row>
    <row r="28" spans="1:9" ht="19.5" customHeight="1">
      <c r="A28" s="136">
        <v>12</v>
      </c>
      <c r="B28" s="47"/>
      <c r="C28" s="138" t="s">
        <v>197</v>
      </c>
      <c r="D28" s="187"/>
      <c r="E28" s="187"/>
      <c r="F28" s="187"/>
      <c r="G28" s="187"/>
      <c r="H28" s="509"/>
      <c r="I28" s="135"/>
    </row>
    <row r="29" ht="17.25" customHeight="1"/>
    <row r="30" spans="3:9" ht="16.5" customHeight="1">
      <c r="C30" s="21"/>
      <c r="D30" s="621"/>
      <c r="E30" s="621"/>
      <c r="F30" s="621"/>
      <c r="G30" s="621"/>
      <c r="H30" s="413"/>
      <c r="I30" s="135"/>
    </row>
    <row r="31" spans="3:9" ht="16.5" customHeight="1">
      <c r="C31" s="21" t="s">
        <v>738</v>
      </c>
      <c r="D31" s="20"/>
      <c r="E31" s="20"/>
      <c r="F31" s="20"/>
      <c r="G31" s="20"/>
      <c r="H31" s="409"/>
      <c r="I31" s="135"/>
    </row>
    <row r="32" spans="1:8" ht="17.25" customHeight="1">
      <c r="A32" s="125"/>
      <c r="B32" s="125"/>
      <c r="C32" s="9"/>
      <c r="D32" s="597"/>
      <c r="E32" s="597"/>
      <c r="F32" s="597"/>
      <c r="G32" s="597"/>
      <c r="H32" s="410"/>
    </row>
    <row r="33" spans="1:10" ht="96" customHeight="1">
      <c r="A33" s="125"/>
      <c r="B33" s="622" t="s">
        <v>739</v>
      </c>
      <c r="C33" s="622"/>
      <c r="D33" s="622"/>
      <c r="E33" s="622"/>
      <c r="F33" s="622"/>
      <c r="G33" s="622"/>
      <c r="H33" s="622"/>
      <c r="I33" s="135"/>
      <c r="J33" s="135"/>
    </row>
    <row r="34" spans="1:8" ht="15.75">
      <c r="A34" s="125"/>
      <c r="B34" s="125"/>
      <c r="C34" s="410"/>
      <c r="D34" s="410"/>
      <c r="E34" s="410"/>
      <c r="F34" s="410"/>
      <c r="G34" s="410"/>
      <c r="H34" s="410"/>
    </row>
    <row r="35" spans="1:8" ht="15.75">
      <c r="A35" s="125"/>
      <c r="B35" s="125"/>
      <c r="C35" s="9"/>
      <c r="D35" s="410"/>
      <c r="E35" s="410"/>
      <c r="F35" s="623"/>
      <c r="G35" s="624"/>
      <c r="H35" s="411"/>
    </row>
    <row r="36" spans="1:8" s="126" customFormat="1" ht="15.75">
      <c r="A36" s="125"/>
      <c r="B36" s="125"/>
      <c r="C36" s="9"/>
      <c r="D36" s="410"/>
      <c r="E36" s="410"/>
      <c r="F36" s="614"/>
      <c r="G36" s="614"/>
      <c r="H36" s="410"/>
    </row>
    <row r="37" spans="1:8" s="126" customFormat="1" ht="15.75">
      <c r="A37" s="125"/>
      <c r="B37" s="125"/>
      <c r="C37" s="9"/>
      <c r="D37" s="410"/>
      <c r="E37" s="410"/>
      <c r="F37" s="412"/>
      <c r="G37" s="412"/>
      <c r="H37" s="410"/>
    </row>
    <row r="38" spans="1:8" s="126" customFormat="1" ht="15.75">
      <c r="A38" s="125"/>
      <c r="B38" s="125"/>
      <c r="C38" s="9"/>
      <c r="D38" s="410"/>
      <c r="E38" s="410"/>
      <c r="F38" s="614"/>
      <c r="G38" s="614"/>
      <c r="H38" s="410"/>
    </row>
    <row r="39" spans="1:8" s="126" customFormat="1" ht="18.75" customHeight="1">
      <c r="A39" s="59"/>
      <c r="B39" s="59"/>
      <c r="C39" s="59"/>
      <c r="D39" s="59"/>
      <c r="E39" s="59"/>
      <c r="F39" s="59"/>
      <c r="G39" s="59"/>
      <c r="H39" s="59"/>
    </row>
    <row r="40" spans="1:8" s="126" customFormat="1" ht="12.75" customHeight="1">
      <c r="A40" s="59"/>
      <c r="B40" s="59"/>
      <c r="C40" s="59"/>
      <c r="D40" s="59"/>
      <c r="E40" s="59"/>
      <c r="F40" s="59"/>
      <c r="G40" s="59"/>
      <c r="H40" s="59"/>
    </row>
    <row r="41" spans="1:8" s="126" customFormat="1" ht="12" customHeight="1">
      <c r="A41" s="59"/>
      <c r="B41" s="59"/>
      <c r="C41" s="59"/>
      <c r="D41" s="59"/>
      <c r="E41" s="59"/>
      <c r="F41" s="59"/>
      <c r="G41" s="59"/>
      <c r="H41" s="59"/>
    </row>
    <row r="42" spans="1:8" s="126" customFormat="1" ht="12.75">
      <c r="A42" s="59"/>
      <c r="B42" s="59"/>
      <c r="C42" s="59"/>
      <c r="D42" s="59"/>
      <c r="E42" s="59"/>
      <c r="F42" s="59"/>
      <c r="G42" s="59"/>
      <c r="H42" s="59"/>
    </row>
  </sheetData>
  <sheetProtection/>
  <mergeCells count="8">
    <mergeCell ref="F38:G38"/>
    <mergeCell ref="A2:H2"/>
    <mergeCell ref="A3:H3"/>
    <mergeCell ref="A4:H4"/>
    <mergeCell ref="D30:G30"/>
    <mergeCell ref="B33:H33"/>
    <mergeCell ref="F35:G35"/>
    <mergeCell ref="F36:G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4.25390625" style="59" customWidth="1"/>
    <col min="2" max="2" width="8.375" style="59" customWidth="1"/>
    <col min="3" max="3" width="36.875" style="59" customWidth="1"/>
    <col min="4" max="4" width="7.875" style="59" customWidth="1"/>
    <col min="5" max="5" width="7.00390625" style="59" customWidth="1"/>
    <col min="6" max="6" width="7.625" style="59" customWidth="1"/>
    <col min="7" max="7" width="7.375" style="59" customWidth="1"/>
    <col min="8" max="8" width="7.75390625" style="59" customWidth="1"/>
    <col min="9" max="9" width="7.125" style="59" customWidth="1"/>
    <col min="10" max="10" width="7.375" style="59" customWidth="1"/>
    <col min="11" max="11" width="7.00390625" style="59" customWidth="1"/>
    <col min="12" max="12" width="7.75390625" style="59" customWidth="1"/>
    <col min="13" max="13" width="7.25390625" style="59" customWidth="1"/>
    <col min="14" max="14" width="9.625" style="59" bestFit="1" customWidth="1"/>
    <col min="15" max="16384" width="9.125" style="59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5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57"/>
      <c r="O2" s="57"/>
    </row>
    <row r="3" spans="1:13" s="58" customFormat="1" ht="22.5" customHeight="1">
      <c r="A3" s="617" t="s">
        <v>299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</row>
    <row r="4" spans="1:13" s="58" customFormat="1" ht="27" customHeight="1">
      <c r="A4" s="619" t="s">
        <v>176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84"/>
    </row>
    <row r="5" spans="1:12" ht="17.25">
      <c r="A5" s="31"/>
      <c r="B5" s="31"/>
      <c r="C5" s="619"/>
      <c r="D5" s="619"/>
      <c r="E5" s="619"/>
      <c r="F5" s="619"/>
      <c r="G5" s="619"/>
      <c r="H5" s="619"/>
      <c r="I5" s="619"/>
      <c r="J5" s="619"/>
      <c r="K5" s="619"/>
      <c r="L5" s="32"/>
    </row>
    <row r="6" spans="1:13" s="29" customFormat="1" ht="54" customHeight="1">
      <c r="A6" s="650" t="s">
        <v>65</v>
      </c>
      <c r="B6" s="651" t="s">
        <v>66</v>
      </c>
      <c r="C6" s="651" t="s">
        <v>67</v>
      </c>
      <c r="D6" s="651" t="s">
        <v>1</v>
      </c>
      <c r="E6" s="653" t="s">
        <v>2</v>
      </c>
      <c r="F6" s="654"/>
      <c r="G6" s="652" t="s">
        <v>3</v>
      </c>
      <c r="H6" s="652"/>
      <c r="I6" s="655" t="s">
        <v>4</v>
      </c>
      <c r="J6" s="655"/>
      <c r="K6" s="655" t="s">
        <v>5</v>
      </c>
      <c r="L6" s="655"/>
      <c r="M6" s="652" t="s">
        <v>6</v>
      </c>
    </row>
    <row r="7" spans="1:13" s="29" customFormat="1" ht="54">
      <c r="A7" s="650"/>
      <c r="B7" s="650"/>
      <c r="C7" s="651"/>
      <c r="D7" s="651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52"/>
    </row>
    <row r="8" spans="1:13" s="98" customFormat="1" ht="13.5">
      <c r="A8" s="109" t="s">
        <v>10</v>
      </c>
      <c r="B8" s="109" t="s">
        <v>18</v>
      </c>
      <c r="C8" s="109" t="s">
        <v>19</v>
      </c>
      <c r="D8" s="110" t="s">
        <v>20</v>
      </c>
      <c r="E8" s="111" t="s">
        <v>21</v>
      </c>
      <c r="F8" s="112" t="s">
        <v>22</v>
      </c>
      <c r="G8" s="110" t="s">
        <v>11</v>
      </c>
      <c r="H8" s="112" t="s">
        <v>23</v>
      </c>
      <c r="I8" s="110" t="s">
        <v>26</v>
      </c>
      <c r="J8" s="112" t="s">
        <v>27</v>
      </c>
      <c r="K8" s="112">
        <v>11</v>
      </c>
      <c r="L8" s="109" t="s">
        <v>28</v>
      </c>
      <c r="M8" s="109" t="s">
        <v>29</v>
      </c>
    </row>
    <row r="9" spans="1:14" ht="28.5">
      <c r="A9" s="136">
        <v>1</v>
      </c>
      <c r="B9" s="136" t="s">
        <v>110</v>
      </c>
      <c r="C9" s="353" t="s">
        <v>682</v>
      </c>
      <c r="D9" s="136" t="s">
        <v>17</v>
      </c>
      <c r="E9" s="158"/>
      <c r="F9" s="159">
        <v>57</v>
      </c>
      <c r="G9" s="159"/>
      <c r="H9" s="158"/>
      <c r="I9" s="160"/>
      <c r="J9" s="159"/>
      <c r="K9" s="160"/>
      <c r="L9" s="159"/>
      <c r="M9" s="160"/>
      <c r="N9" s="74"/>
    </row>
    <row r="10" spans="1:14" ht="13.5">
      <c r="A10" s="136"/>
      <c r="B10" s="109"/>
      <c r="C10" s="162" t="s">
        <v>12</v>
      </c>
      <c r="D10" s="136" t="s">
        <v>13</v>
      </c>
      <c r="E10" s="136">
        <v>1</v>
      </c>
      <c r="F10" s="200">
        <f>F9*E10</f>
        <v>57</v>
      </c>
      <c r="G10" s="200"/>
      <c r="H10" s="158"/>
      <c r="I10" s="160"/>
      <c r="J10" s="159"/>
      <c r="K10" s="160"/>
      <c r="L10" s="159"/>
      <c r="M10" s="160"/>
      <c r="N10" s="74"/>
    </row>
    <row r="11" spans="1:14" s="29" customFormat="1" ht="13.5">
      <c r="A11" s="136"/>
      <c r="B11" s="136"/>
      <c r="C11" s="162" t="s">
        <v>40</v>
      </c>
      <c r="D11" s="136" t="s">
        <v>0</v>
      </c>
      <c r="E11" s="158">
        <v>0.584</v>
      </c>
      <c r="F11" s="158">
        <f>F9*E11</f>
        <v>33.288</v>
      </c>
      <c r="G11" s="158"/>
      <c r="H11" s="158"/>
      <c r="I11" s="160"/>
      <c r="J11" s="159"/>
      <c r="K11" s="160"/>
      <c r="L11" s="168"/>
      <c r="M11" s="160"/>
      <c r="N11" s="74"/>
    </row>
    <row r="12" spans="1:14" s="30" customFormat="1" ht="13.5">
      <c r="A12" s="136"/>
      <c r="B12" s="109"/>
      <c r="C12" s="162" t="s">
        <v>14</v>
      </c>
      <c r="D12" s="136"/>
      <c r="E12" s="136"/>
      <c r="F12" s="200"/>
      <c r="G12" s="200"/>
      <c r="H12" s="158"/>
      <c r="I12" s="160"/>
      <c r="J12" s="159"/>
      <c r="K12" s="160"/>
      <c r="L12" s="159"/>
      <c r="M12" s="160"/>
      <c r="N12" s="74"/>
    </row>
    <row r="13" spans="1:14" s="121" customFormat="1" ht="28.5">
      <c r="A13" s="136"/>
      <c r="B13" s="109"/>
      <c r="C13" s="353" t="s">
        <v>684</v>
      </c>
      <c r="D13" s="136" t="s">
        <v>17</v>
      </c>
      <c r="E13" s="136">
        <v>1</v>
      </c>
      <c r="F13" s="158">
        <v>63</v>
      </c>
      <c r="G13" s="158"/>
      <c r="H13" s="158"/>
      <c r="I13" s="160"/>
      <c r="J13" s="159"/>
      <c r="K13" s="160"/>
      <c r="L13" s="159"/>
      <c r="M13" s="159"/>
      <c r="N13" s="96"/>
    </row>
    <row r="14" spans="1:14" s="121" customFormat="1" ht="13.5">
      <c r="A14" s="136"/>
      <c r="B14" s="109"/>
      <c r="C14" s="161" t="s">
        <v>572</v>
      </c>
      <c r="D14" s="136" t="s">
        <v>17</v>
      </c>
      <c r="E14" s="136">
        <v>1</v>
      </c>
      <c r="F14" s="158">
        <f>F9*E14</f>
        <v>57</v>
      </c>
      <c r="G14" s="158"/>
      <c r="H14" s="158"/>
      <c r="I14" s="160"/>
      <c r="J14" s="159"/>
      <c r="K14" s="160"/>
      <c r="L14" s="159"/>
      <c r="M14" s="159"/>
      <c r="N14" s="96"/>
    </row>
    <row r="15" spans="1:14" s="30" customFormat="1" ht="13.5">
      <c r="A15" s="136"/>
      <c r="B15" s="109"/>
      <c r="C15" s="162" t="s">
        <v>15</v>
      </c>
      <c r="D15" s="136" t="s">
        <v>0</v>
      </c>
      <c r="E15" s="136">
        <v>1.62</v>
      </c>
      <c r="F15" s="168">
        <f>F9*E15</f>
        <v>92.34</v>
      </c>
      <c r="G15" s="168"/>
      <c r="H15" s="158"/>
      <c r="I15" s="160"/>
      <c r="J15" s="159"/>
      <c r="K15" s="160"/>
      <c r="L15" s="159"/>
      <c r="M15" s="160"/>
      <c r="N15" s="74"/>
    </row>
    <row r="16" spans="1:14" ht="28.5">
      <c r="A16" s="136">
        <v>1</v>
      </c>
      <c r="B16" s="136" t="s">
        <v>110</v>
      </c>
      <c r="C16" s="353" t="s">
        <v>683</v>
      </c>
      <c r="D16" s="136" t="s">
        <v>17</v>
      </c>
      <c r="E16" s="158"/>
      <c r="F16" s="159">
        <v>6</v>
      </c>
      <c r="G16" s="159"/>
      <c r="H16" s="158"/>
      <c r="I16" s="160"/>
      <c r="J16" s="159"/>
      <c r="K16" s="160"/>
      <c r="L16" s="159"/>
      <c r="M16" s="160"/>
      <c r="N16" s="74"/>
    </row>
    <row r="17" spans="1:14" ht="13.5">
      <c r="A17" s="136"/>
      <c r="B17" s="109"/>
      <c r="C17" s="162" t="s">
        <v>12</v>
      </c>
      <c r="D17" s="136" t="s">
        <v>13</v>
      </c>
      <c r="E17" s="136">
        <v>1</v>
      </c>
      <c r="F17" s="200">
        <f>F16*E17</f>
        <v>6</v>
      </c>
      <c r="G17" s="200"/>
      <c r="H17" s="158"/>
      <c r="I17" s="160"/>
      <c r="J17" s="159"/>
      <c r="K17" s="160"/>
      <c r="L17" s="159"/>
      <c r="M17" s="160"/>
      <c r="N17" s="74"/>
    </row>
    <row r="18" spans="1:14" s="29" customFormat="1" ht="13.5">
      <c r="A18" s="136"/>
      <c r="B18" s="136"/>
      <c r="C18" s="162" t="s">
        <v>40</v>
      </c>
      <c r="D18" s="136" t="s">
        <v>0</v>
      </c>
      <c r="E18" s="158">
        <v>0.584</v>
      </c>
      <c r="F18" s="158">
        <f>F16*E18</f>
        <v>3.5039999999999996</v>
      </c>
      <c r="G18" s="158"/>
      <c r="H18" s="158"/>
      <c r="I18" s="160"/>
      <c r="J18" s="159"/>
      <c r="K18" s="160"/>
      <c r="L18" s="168"/>
      <c r="M18" s="160"/>
      <c r="N18" s="74"/>
    </row>
    <row r="19" spans="1:14" s="30" customFormat="1" ht="13.5">
      <c r="A19" s="136"/>
      <c r="B19" s="109"/>
      <c r="C19" s="162" t="s">
        <v>14</v>
      </c>
      <c r="D19" s="136"/>
      <c r="E19" s="136"/>
      <c r="F19" s="200"/>
      <c r="G19" s="200"/>
      <c r="H19" s="158"/>
      <c r="I19" s="160"/>
      <c r="J19" s="159"/>
      <c r="K19" s="160"/>
      <c r="L19" s="159"/>
      <c r="M19" s="160"/>
      <c r="N19" s="74"/>
    </row>
    <row r="20" spans="1:14" s="30" customFormat="1" ht="13.5">
      <c r="A20" s="157"/>
      <c r="B20" s="51"/>
      <c r="C20" s="162" t="s">
        <v>24</v>
      </c>
      <c r="D20" s="136"/>
      <c r="E20" s="136"/>
      <c r="F20" s="160"/>
      <c r="G20" s="169"/>
      <c r="H20" s="169"/>
      <c r="I20" s="158"/>
      <c r="J20" s="169"/>
      <c r="K20" s="169"/>
      <c r="L20" s="168"/>
      <c r="M20" s="169"/>
      <c r="N20" s="106"/>
    </row>
    <row r="21" spans="1:14" ht="14.25">
      <c r="A21" s="136"/>
      <c r="B21" s="51"/>
      <c r="C21" s="162" t="s">
        <v>338</v>
      </c>
      <c r="D21" s="136"/>
      <c r="E21" s="217" t="s">
        <v>733</v>
      </c>
      <c r="F21" s="160"/>
      <c r="G21" s="159"/>
      <c r="H21" s="160"/>
      <c r="I21" s="158"/>
      <c r="J21" s="160"/>
      <c r="K21" s="159"/>
      <c r="L21" s="160"/>
      <c r="M21" s="171"/>
      <c r="N21" s="74"/>
    </row>
    <row r="22" spans="1:14" ht="14.25">
      <c r="A22" s="136"/>
      <c r="B22" s="51"/>
      <c r="C22" s="162" t="s">
        <v>24</v>
      </c>
      <c r="D22" s="136"/>
      <c r="E22" s="136"/>
      <c r="F22" s="160"/>
      <c r="G22" s="159"/>
      <c r="H22" s="169"/>
      <c r="I22" s="169"/>
      <c r="J22" s="169"/>
      <c r="K22" s="169"/>
      <c r="L22" s="169"/>
      <c r="M22" s="171"/>
      <c r="N22" s="74"/>
    </row>
    <row r="23" spans="1:14" s="29" customFormat="1" ht="14.25">
      <c r="A23" s="136"/>
      <c r="B23" s="136"/>
      <c r="C23" s="161" t="s">
        <v>290</v>
      </c>
      <c r="D23" s="158"/>
      <c r="E23" s="248" t="s">
        <v>733</v>
      </c>
      <c r="F23" s="203"/>
      <c r="G23" s="159"/>
      <c r="H23" s="169"/>
      <c r="I23" s="169"/>
      <c r="J23" s="169"/>
      <c r="K23" s="169"/>
      <c r="L23" s="169"/>
      <c r="M23" s="171"/>
      <c r="N23" s="74"/>
    </row>
    <row r="24" spans="1:14" s="30" customFormat="1" ht="14.25">
      <c r="A24" s="136"/>
      <c r="B24" s="136"/>
      <c r="C24" s="161" t="s">
        <v>6</v>
      </c>
      <c r="D24" s="158"/>
      <c r="E24" s="200"/>
      <c r="F24" s="203"/>
      <c r="G24" s="159"/>
      <c r="H24" s="169"/>
      <c r="I24" s="169"/>
      <c r="J24" s="169"/>
      <c r="K24" s="169"/>
      <c r="L24" s="169"/>
      <c r="M24" s="171"/>
      <c r="N24" s="85"/>
    </row>
    <row r="25" spans="1:14" s="30" customFormat="1" ht="13.5">
      <c r="A25" s="27"/>
      <c r="B25" s="34"/>
      <c r="C25" s="28"/>
      <c r="D25" s="27"/>
      <c r="E25" s="27"/>
      <c r="F25" s="35"/>
      <c r="G25" s="39"/>
      <c r="H25" s="35"/>
      <c r="I25" s="36"/>
      <c r="J25" s="35"/>
      <c r="K25" s="39"/>
      <c r="L25" s="35"/>
      <c r="M25" s="37"/>
      <c r="N25" s="74"/>
    </row>
    <row r="26" spans="2:10" s="101" customFormat="1" ht="13.5">
      <c r="B26" s="656"/>
      <c r="C26" s="657"/>
      <c r="E26" s="656"/>
      <c r="F26" s="656"/>
      <c r="G26" s="656"/>
      <c r="H26" s="656"/>
      <c r="I26" s="656"/>
      <c r="J26" s="657"/>
    </row>
    <row r="27" spans="1:14" s="30" customFormat="1" ht="13.5">
      <c r="A27" s="27"/>
      <c r="B27" s="34"/>
      <c r="C27" s="28"/>
      <c r="D27" s="27"/>
      <c r="E27" s="27"/>
      <c r="F27" s="35"/>
      <c r="G27" s="39"/>
      <c r="H27" s="35"/>
      <c r="I27" s="36"/>
      <c r="J27" s="35"/>
      <c r="K27" s="39"/>
      <c r="L27" s="35"/>
      <c r="M27" s="37"/>
      <c r="N27" s="74"/>
    </row>
    <row r="28" spans="1:14" s="30" customFormat="1" ht="13.5">
      <c r="A28" s="27"/>
      <c r="B28" s="34"/>
      <c r="C28" s="28"/>
      <c r="D28" s="27"/>
      <c r="E28" s="27"/>
      <c r="F28" s="35"/>
      <c r="G28" s="39"/>
      <c r="H28" s="35"/>
      <c r="I28" s="36"/>
      <c r="J28" s="35"/>
      <c r="K28" s="39"/>
      <c r="L28" s="35"/>
      <c r="M28" s="37"/>
      <c r="N28" s="74"/>
    </row>
    <row r="29" spans="1:14" ht="13.5">
      <c r="A29" s="27"/>
      <c r="B29" s="34"/>
      <c r="C29" s="28"/>
      <c r="D29" s="27"/>
      <c r="E29" s="27"/>
      <c r="F29" s="35"/>
      <c r="G29" s="37"/>
      <c r="H29" s="37"/>
      <c r="I29" s="36"/>
      <c r="J29" s="37"/>
      <c r="K29" s="37"/>
      <c r="L29" s="37"/>
      <c r="M29" s="37"/>
      <c r="N29" s="74"/>
    </row>
    <row r="30" spans="1:14" ht="13.5">
      <c r="A30" s="27"/>
      <c r="B30" s="34"/>
      <c r="C30" s="28"/>
      <c r="D30" s="27"/>
      <c r="E30" s="27"/>
      <c r="F30" s="35"/>
      <c r="G30" s="37"/>
      <c r="H30" s="37"/>
      <c r="I30" s="36"/>
      <c r="J30" s="37"/>
      <c r="K30" s="37"/>
      <c r="L30" s="37"/>
      <c r="M30" s="37"/>
      <c r="N30" s="74"/>
    </row>
  </sheetData>
  <sheetProtection/>
  <mergeCells count="16">
    <mergeCell ref="C5:K5"/>
    <mergeCell ref="A6:A7"/>
    <mergeCell ref="A2:M2"/>
    <mergeCell ref="C6:C7"/>
    <mergeCell ref="E6:F6"/>
    <mergeCell ref="B6:B7"/>
    <mergeCell ref="B26:C26"/>
    <mergeCell ref="E26:J26"/>
    <mergeCell ref="A1:M1"/>
    <mergeCell ref="D6:D7"/>
    <mergeCell ref="A3:M3"/>
    <mergeCell ref="G6:H6"/>
    <mergeCell ref="M6:M7"/>
    <mergeCell ref="I6:J6"/>
    <mergeCell ref="K6:L6"/>
    <mergeCell ref="A4:M4"/>
  </mergeCells>
  <printOptions/>
  <pageMargins left="0.75" right="0.75" top="1" bottom="1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875" style="59" customWidth="1"/>
    <col min="2" max="2" width="8.375" style="59" customWidth="1"/>
    <col min="3" max="3" width="35.00390625" style="59" customWidth="1"/>
    <col min="4" max="4" width="7.625" style="59" customWidth="1"/>
    <col min="5" max="5" width="8.00390625" style="59" customWidth="1"/>
    <col min="6" max="6" width="7.75390625" style="59" customWidth="1"/>
    <col min="7" max="7" width="7.375" style="59" customWidth="1"/>
    <col min="8" max="8" width="8.25390625" style="59" customWidth="1"/>
    <col min="9" max="9" width="6.75390625" style="59" customWidth="1"/>
    <col min="10" max="10" width="7.375" style="59" customWidth="1"/>
    <col min="11" max="11" width="8.125" style="59" customWidth="1"/>
    <col min="12" max="12" width="6.625" style="59" customWidth="1"/>
    <col min="13" max="13" width="9.875" style="59" customWidth="1"/>
    <col min="14" max="14" width="11.00390625" style="59" customWidth="1"/>
    <col min="15" max="15" width="9.875" style="59" customWidth="1"/>
    <col min="16" max="16" width="9.875" style="59" bestFit="1" customWidth="1"/>
    <col min="17" max="16384" width="9.125" style="59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525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15" s="58" customFormat="1" ht="16.5">
      <c r="A4" s="5"/>
      <c r="B4" s="685" t="s">
        <v>626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120"/>
      <c r="O4" s="99"/>
    </row>
    <row r="5" spans="1:14" ht="17.25">
      <c r="A5" s="31"/>
      <c r="B5" s="31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32"/>
    </row>
    <row r="6" spans="1:13" ht="13.5">
      <c r="A6" s="632" t="s">
        <v>65</v>
      </c>
      <c r="B6" s="634" t="s">
        <v>66</v>
      </c>
      <c r="C6" s="634" t="s">
        <v>67</v>
      </c>
      <c r="D6" s="634" t="s">
        <v>1</v>
      </c>
      <c r="E6" s="636" t="s">
        <v>2</v>
      </c>
      <c r="F6" s="637"/>
      <c r="G6" s="638" t="s">
        <v>3</v>
      </c>
      <c r="H6" s="639"/>
      <c r="I6" s="640" t="s">
        <v>4</v>
      </c>
      <c r="J6" s="641"/>
      <c r="K6" s="640" t="s">
        <v>5</v>
      </c>
      <c r="L6" s="641"/>
      <c r="M6" s="642" t="s">
        <v>6</v>
      </c>
    </row>
    <row r="7" spans="1:13" ht="54">
      <c r="A7" s="633"/>
      <c r="B7" s="635"/>
      <c r="C7" s="635"/>
      <c r="D7" s="635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43"/>
    </row>
    <row r="8" spans="1:13" s="55" customFormat="1" ht="1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5" ht="85.5">
      <c r="A9" s="136">
        <v>1</v>
      </c>
      <c r="B9" s="136" t="s">
        <v>68</v>
      </c>
      <c r="C9" s="353" t="s">
        <v>624</v>
      </c>
      <c r="D9" s="158" t="s">
        <v>17</v>
      </c>
      <c r="E9" s="158"/>
      <c r="F9" s="159">
        <v>1</v>
      </c>
      <c r="G9" s="159"/>
      <c r="H9" s="160"/>
      <c r="I9" s="158"/>
      <c r="J9" s="160"/>
      <c r="K9" s="159"/>
      <c r="L9" s="160"/>
      <c r="M9" s="160"/>
      <c r="N9" s="74"/>
      <c r="O9" s="71"/>
    </row>
    <row r="10" spans="1:15" ht="13.5">
      <c r="A10" s="136"/>
      <c r="B10" s="51"/>
      <c r="C10" s="162" t="s">
        <v>12</v>
      </c>
      <c r="D10" s="136" t="s">
        <v>17</v>
      </c>
      <c r="E10" s="136">
        <v>1</v>
      </c>
      <c r="F10" s="160">
        <f>F9*E10</f>
        <v>1</v>
      </c>
      <c r="G10" s="159"/>
      <c r="H10" s="160"/>
      <c r="I10" s="159"/>
      <c r="J10" s="160"/>
      <c r="K10" s="159"/>
      <c r="L10" s="160"/>
      <c r="M10" s="160"/>
      <c r="N10" s="74"/>
      <c r="O10" s="71"/>
    </row>
    <row r="11" spans="1:15" s="30" customFormat="1" ht="13.5">
      <c r="A11" s="136"/>
      <c r="B11" s="51"/>
      <c r="C11" s="162" t="s">
        <v>14</v>
      </c>
      <c r="D11" s="136"/>
      <c r="E11" s="136"/>
      <c r="F11" s="160"/>
      <c r="G11" s="159"/>
      <c r="H11" s="160"/>
      <c r="I11" s="158"/>
      <c r="J11" s="160"/>
      <c r="K11" s="159"/>
      <c r="L11" s="160"/>
      <c r="M11" s="160"/>
      <c r="N11" s="74"/>
      <c r="O11" s="56"/>
    </row>
    <row r="12" spans="1:15" s="30" customFormat="1" ht="54">
      <c r="A12" s="136"/>
      <c r="B12" s="51"/>
      <c r="C12" s="161" t="s">
        <v>625</v>
      </c>
      <c r="D12" s="136" t="s">
        <v>17</v>
      </c>
      <c r="E12" s="136">
        <v>1</v>
      </c>
      <c r="F12" s="169">
        <f>F9*E12</f>
        <v>1</v>
      </c>
      <c r="G12" s="272"/>
      <c r="H12" s="273"/>
      <c r="I12" s="159"/>
      <c r="J12" s="160"/>
      <c r="K12" s="160"/>
      <c r="L12" s="160"/>
      <c r="M12" s="160"/>
      <c r="N12" s="74"/>
      <c r="O12" s="56"/>
    </row>
    <row r="13" spans="1:14" ht="13.5">
      <c r="A13" s="249"/>
      <c r="B13" s="185"/>
      <c r="C13" s="162" t="s">
        <v>569</v>
      </c>
      <c r="D13" s="136"/>
      <c r="E13" s="136"/>
      <c r="F13" s="160"/>
      <c r="G13" s="158"/>
      <c r="H13" s="169"/>
      <c r="I13" s="169"/>
      <c r="J13" s="169"/>
      <c r="K13" s="169"/>
      <c r="L13" s="169"/>
      <c r="M13" s="169"/>
      <c r="N13" s="85"/>
    </row>
    <row r="14" spans="1:14" s="45" customFormat="1" ht="13.5">
      <c r="A14" s="158"/>
      <c r="B14" s="158"/>
      <c r="C14" s="161" t="s">
        <v>49</v>
      </c>
      <c r="D14" s="158"/>
      <c r="E14" s="158"/>
      <c r="F14" s="170"/>
      <c r="G14" s="158"/>
      <c r="H14" s="169"/>
      <c r="I14" s="169"/>
      <c r="J14" s="169"/>
      <c r="K14" s="169"/>
      <c r="L14" s="169"/>
      <c r="M14" s="169"/>
      <c r="N14" s="97"/>
    </row>
    <row r="15" spans="1:14" s="45" customFormat="1" ht="13.5">
      <c r="A15" s="158"/>
      <c r="B15" s="158"/>
      <c r="C15" s="161" t="s">
        <v>64</v>
      </c>
      <c r="D15" s="158"/>
      <c r="E15" s="158"/>
      <c r="F15" s="170"/>
      <c r="G15" s="158"/>
      <c r="H15" s="169"/>
      <c r="I15" s="169"/>
      <c r="J15" s="169"/>
      <c r="K15" s="169"/>
      <c r="L15" s="169"/>
      <c r="M15" s="169"/>
      <c r="N15" s="97"/>
    </row>
    <row r="16" spans="1:14" s="45" customFormat="1" ht="27">
      <c r="A16" s="158"/>
      <c r="B16" s="158"/>
      <c r="C16" s="162" t="s">
        <v>333</v>
      </c>
      <c r="D16" s="158"/>
      <c r="E16" s="217" t="s">
        <v>733</v>
      </c>
      <c r="F16" s="160"/>
      <c r="G16" s="169"/>
      <c r="H16" s="169"/>
      <c r="I16" s="169"/>
      <c r="J16" s="169"/>
      <c r="K16" s="169"/>
      <c r="L16" s="169"/>
      <c r="M16" s="169"/>
      <c r="N16" s="97"/>
    </row>
    <row r="17" spans="1:14" ht="14.25">
      <c r="A17" s="136"/>
      <c r="B17" s="51"/>
      <c r="C17" s="162" t="s">
        <v>24</v>
      </c>
      <c r="D17" s="136"/>
      <c r="E17" s="136"/>
      <c r="F17" s="160"/>
      <c r="G17" s="169"/>
      <c r="H17" s="169"/>
      <c r="I17" s="169"/>
      <c r="J17" s="169"/>
      <c r="K17" s="169"/>
      <c r="L17" s="169"/>
      <c r="M17" s="171"/>
      <c r="N17" s="74"/>
    </row>
    <row r="18" spans="1:14" s="21" customFormat="1" ht="14.25">
      <c r="A18" s="136"/>
      <c r="B18" s="136"/>
      <c r="C18" s="161" t="s">
        <v>229</v>
      </c>
      <c r="D18" s="158"/>
      <c r="E18" s="217" t="s">
        <v>733</v>
      </c>
      <c r="F18" s="203"/>
      <c r="G18" s="169"/>
      <c r="H18" s="169"/>
      <c r="I18" s="169"/>
      <c r="J18" s="169"/>
      <c r="K18" s="169"/>
      <c r="L18" s="169"/>
      <c r="M18" s="171"/>
      <c r="N18" s="100"/>
    </row>
    <row r="19" spans="1:14" s="21" customFormat="1" ht="14.25">
      <c r="A19" s="136"/>
      <c r="B19" s="136"/>
      <c r="C19" s="161" t="s">
        <v>6</v>
      </c>
      <c r="D19" s="158"/>
      <c r="E19" s="200"/>
      <c r="F19" s="203"/>
      <c r="G19" s="169"/>
      <c r="H19" s="169"/>
      <c r="I19" s="169"/>
      <c r="J19" s="169"/>
      <c r="K19" s="169"/>
      <c r="L19" s="169"/>
      <c r="M19" s="171"/>
      <c r="N19" s="100"/>
    </row>
    <row r="20" spans="1:14" s="45" customFormat="1" ht="14.25">
      <c r="A20" s="158"/>
      <c r="B20" s="158"/>
      <c r="C20" s="161" t="s">
        <v>49</v>
      </c>
      <c r="D20" s="158"/>
      <c r="E20" s="158"/>
      <c r="F20" s="170"/>
      <c r="G20" s="158"/>
      <c r="H20" s="169"/>
      <c r="I20" s="169"/>
      <c r="J20" s="169"/>
      <c r="K20" s="169"/>
      <c r="L20" s="169"/>
      <c r="M20" s="171"/>
      <c r="N20" s="97"/>
    </row>
    <row r="21" spans="1:14" s="45" customFormat="1" ht="14.25">
      <c r="A21" s="158"/>
      <c r="B21" s="158"/>
      <c r="C21" s="161" t="s">
        <v>612</v>
      </c>
      <c r="D21" s="158"/>
      <c r="E21" s="158"/>
      <c r="F21" s="170"/>
      <c r="G21" s="158"/>
      <c r="H21" s="169"/>
      <c r="I21" s="169"/>
      <c r="J21" s="169"/>
      <c r="K21" s="169"/>
      <c r="L21" s="169"/>
      <c r="M21" s="171"/>
      <c r="N21" s="97"/>
    </row>
    <row r="26" spans="2:10" s="29" customFormat="1" ht="13.5">
      <c r="B26" s="656"/>
      <c r="C26" s="656"/>
      <c r="E26" s="656"/>
      <c r="F26" s="656"/>
      <c r="G26" s="656"/>
      <c r="H26" s="656"/>
      <c r="I26" s="656"/>
      <c r="J26" s="656"/>
    </row>
  </sheetData>
  <sheetProtection/>
  <mergeCells count="16">
    <mergeCell ref="B26:C26"/>
    <mergeCell ref="E26:J26"/>
    <mergeCell ref="E6:F6"/>
    <mergeCell ref="G6:H6"/>
    <mergeCell ref="I6:J6"/>
    <mergeCell ref="M6:M7"/>
    <mergeCell ref="A1:M1"/>
    <mergeCell ref="B4:M4"/>
    <mergeCell ref="C5:M5"/>
    <mergeCell ref="A3:M3"/>
    <mergeCell ref="K6:L6"/>
    <mergeCell ref="A6:A7"/>
    <mergeCell ref="B6:B7"/>
    <mergeCell ref="C6:C7"/>
    <mergeCell ref="D6:D7"/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C3" sqref="C3:L3"/>
    </sheetView>
  </sheetViews>
  <sheetFormatPr defaultColWidth="9.00390625" defaultRowHeight="12.75"/>
  <cols>
    <col min="1" max="1" width="5.375" style="59" customWidth="1"/>
    <col min="2" max="2" width="8.25390625" style="59" customWidth="1"/>
    <col min="3" max="3" width="39.75390625" style="59" customWidth="1"/>
    <col min="4" max="4" width="7.75390625" style="59" customWidth="1"/>
    <col min="5" max="5" width="8.00390625" style="59" customWidth="1"/>
    <col min="6" max="6" width="8.375" style="287" customWidth="1"/>
    <col min="7" max="7" width="7.375" style="59" customWidth="1"/>
    <col min="8" max="8" width="8.00390625" style="59" customWidth="1"/>
    <col min="9" max="9" width="6.875" style="59" customWidth="1"/>
    <col min="10" max="10" width="8.00390625" style="59" customWidth="1"/>
    <col min="11" max="11" width="7.625" style="59" customWidth="1"/>
    <col min="12" max="12" width="8.25390625" style="59" customWidth="1"/>
    <col min="13" max="13" width="8.125" style="59" customWidth="1"/>
    <col min="14" max="14" width="7.625" style="59" customWidth="1"/>
    <col min="15" max="15" width="8.625" style="59" customWidth="1"/>
    <col min="16" max="16" width="9.875" style="59" bestFit="1" customWidth="1"/>
    <col min="17" max="16384" width="9.125" style="59" customWidth="1"/>
  </cols>
  <sheetData>
    <row r="1" spans="2:19" s="12" customFormat="1" ht="17.25">
      <c r="B1" s="307"/>
      <c r="C1" s="619" t="s">
        <v>180</v>
      </c>
      <c r="D1" s="619"/>
      <c r="E1" s="619"/>
      <c r="F1" s="619"/>
      <c r="G1" s="619"/>
      <c r="H1" s="619"/>
      <c r="I1" s="619"/>
      <c r="J1" s="619"/>
      <c r="K1" s="619"/>
      <c r="L1" s="619"/>
      <c r="M1" s="308"/>
      <c r="N1" s="9"/>
      <c r="O1" s="9"/>
      <c r="P1" s="9"/>
      <c r="Q1" s="9"/>
      <c r="R1" s="9"/>
      <c r="S1" s="9"/>
    </row>
    <row r="2" spans="2:19" s="58" customFormat="1" ht="16.5">
      <c r="B2" s="309"/>
      <c r="C2" s="617" t="s">
        <v>623</v>
      </c>
      <c r="D2" s="617"/>
      <c r="E2" s="617"/>
      <c r="F2" s="617"/>
      <c r="G2" s="617"/>
      <c r="H2" s="617"/>
      <c r="I2" s="617"/>
      <c r="J2" s="617"/>
      <c r="K2" s="617"/>
      <c r="L2" s="617"/>
      <c r="M2" s="310"/>
      <c r="N2" s="304"/>
      <c r="O2" s="305"/>
      <c r="P2" s="304"/>
      <c r="Q2" s="304"/>
      <c r="R2" s="304"/>
      <c r="S2" s="304"/>
    </row>
    <row r="3" spans="2:19" s="58" customFormat="1" ht="16.5">
      <c r="B3" s="311"/>
      <c r="C3" s="617" t="s">
        <v>380</v>
      </c>
      <c r="D3" s="617"/>
      <c r="E3" s="617"/>
      <c r="F3" s="617"/>
      <c r="G3" s="617"/>
      <c r="H3" s="617"/>
      <c r="I3" s="617"/>
      <c r="J3" s="617"/>
      <c r="K3" s="617"/>
      <c r="L3" s="617"/>
      <c r="M3" s="312"/>
      <c r="N3" s="306"/>
      <c r="O3" s="306"/>
      <c r="P3" s="304"/>
      <c r="Q3" s="304"/>
      <c r="R3" s="304"/>
      <c r="S3" s="304"/>
    </row>
    <row r="4" spans="1:14" ht="17.25">
      <c r="A4" s="31"/>
      <c r="B4" s="313"/>
      <c r="C4" s="631" t="s">
        <v>363</v>
      </c>
      <c r="D4" s="631"/>
      <c r="E4" s="631"/>
      <c r="F4" s="631"/>
      <c r="G4" s="631"/>
      <c r="H4" s="631"/>
      <c r="I4" s="631"/>
      <c r="J4" s="631"/>
      <c r="K4" s="631"/>
      <c r="L4" s="631"/>
      <c r="M4" s="686"/>
      <c r="N4" s="32"/>
    </row>
    <row r="5" spans="1:13" ht="44.25" customHeight="1">
      <c r="A5" s="650" t="s">
        <v>65</v>
      </c>
      <c r="B5" s="651" t="s">
        <v>66</v>
      </c>
      <c r="C5" s="634" t="s">
        <v>77</v>
      </c>
      <c r="D5" s="651" t="s">
        <v>1</v>
      </c>
      <c r="E5" s="653" t="s">
        <v>2</v>
      </c>
      <c r="F5" s="654"/>
      <c r="G5" s="652" t="s">
        <v>3</v>
      </c>
      <c r="H5" s="652"/>
      <c r="I5" s="655" t="s">
        <v>4</v>
      </c>
      <c r="J5" s="655"/>
      <c r="K5" s="655" t="s">
        <v>5</v>
      </c>
      <c r="L5" s="655"/>
      <c r="M5" s="652" t="s">
        <v>6</v>
      </c>
    </row>
    <row r="6" spans="1:13" ht="54">
      <c r="A6" s="650"/>
      <c r="B6" s="650"/>
      <c r="C6" s="635"/>
      <c r="D6" s="651"/>
      <c r="E6" s="47" t="s">
        <v>7</v>
      </c>
      <c r="F6" s="279" t="s">
        <v>8</v>
      </c>
      <c r="G6" s="50" t="s">
        <v>9</v>
      </c>
      <c r="H6" s="48" t="s">
        <v>6</v>
      </c>
      <c r="I6" s="49" t="s">
        <v>9</v>
      </c>
      <c r="J6" s="48" t="s">
        <v>6</v>
      </c>
      <c r="K6" s="49" t="s">
        <v>9</v>
      </c>
      <c r="L6" s="48" t="s">
        <v>6</v>
      </c>
      <c r="M6" s="652"/>
    </row>
    <row r="7" spans="1:13" s="55" customFormat="1" ht="15">
      <c r="A7" s="51" t="s">
        <v>10</v>
      </c>
      <c r="B7" s="51">
        <v>2</v>
      </c>
      <c r="C7" s="51">
        <v>3</v>
      </c>
      <c r="D7" s="51">
        <v>4</v>
      </c>
      <c r="E7" s="51">
        <v>5</v>
      </c>
      <c r="F7" s="280">
        <v>6</v>
      </c>
      <c r="G7" s="53" t="s">
        <v>11</v>
      </c>
      <c r="H7" s="54">
        <v>8</v>
      </c>
      <c r="I7" s="52">
        <v>9</v>
      </c>
      <c r="J7" s="54">
        <v>10</v>
      </c>
      <c r="K7" s="52">
        <v>11</v>
      </c>
      <c r="L7" s="54">
        <v>12</v>
      </c>
      <c r="M7" s="54">
        <v>13</v>
      </c>
    </row>
    <row r="8" spans="1:14" ht="13.5">
      <c r="A8" s="136">
        <v>1</v>
      </c>
      <c r="B8" s="136" t="s">
        <v>39</v>
      </c>
      <c r="C8" s="161" t="s">
        <v>355</v>
      </c>
      <c r="D8" s="136" t="s">
        <v>17</v>
      </c>
      <c r="E8" s="158"/>
      <c r="F8" s="272">
        <v>3</v>
      </c>
      <c r="G8" s="158"/>
      <c r="H8" s="160"/>
      <c r="I8" s="159"/>
      <c r="J8" s="160"/>
      <c r="K8" s="159"/>
      <c r="L8" s="160"/>
      <c r="M8" s="160"/>
      <c r="N8" s="250"/>
    </row>
    <row r="9" spans="1:14" ht="13.5">
      <c r="A9" s="136"/>
      <c r="B9" s="109"/>
      <c r="C9" s="162" t="s">
        <v>61</v>
      </c>
      <c r="D9" s="136" t="s">
        <v>13</v>
      </c>
      <c r="E9" s="210">
        <v>0.34</v>
      </c>
      <c r="F9" s="279">
        <f>F8*E9</f>
        <v>1.02</v>
      </c>
      <c r="G9" s="158"/>
      <c r="H9" s="160"/>
      <c r="I9" s="159"/>
      <c r="J9" s="160"/>
      <c r="K9" s="159"/>
      <c r="L9" s="160"/>
      <c r="M9" s="160"/>
      <c r="N9" s="250"/>
    </row>
    <row r="10" spans="1:14" s="251" customFormat="1" ht="13.5">
      <c r="A10" s="136"/>
      <c r="B10" s="157"/>
      <c r="C10" s="162" t="s">
        <v>42</v>
      </c>
      <c r="D10" s="136" t="s">
        <v>0</v>
      </c>
      <c r="E10" s="158">
        <v>0.013</v>
      </c>
      <c r="F10" s="279">
        <f>F8*E10</f>
        <v>0.039</v>
      </c>
      <c r="G10" s="158"/>
      <c r="H10" s="160"/>
      <c r="I10" s="159"/>
      <c r="J10" s="160"/>
      <c r="K10" s="158"/>
      <c r="L10" s="160"/>
      <c r="M10" s="160"/>
      <c r="N10" s="250"/>
    </row>
    <row r="11" spans="1:14" s="251" customFormat="1" ht="13.5">
      <c r="A11" s="136"/>
      <c r="B11" s="51"/>
      <c r="C11" s="162" t="s">
        <v>14</v>
      </c>
      <c r="D11" s="136"/>
      <c r="E11" s="136"/>
      <c r="F11" s="279"/>
      <c r="G11" s="158"/>
      <c r="H11" s="160"/>
      <c r="I11" s="159"/>
      <c r="J11" s="160"/>
      <c r="K11" s="159"/>
      <c r="L11" s="160"/>
      <c r="M11" s="160"/>
      <c r="N11" s="250"/>
    </row>
    <row r="12" spans="1:14" s="251" customFormat="1" ht="13.5">
      <c r="A12" s="136"/>
      <c r="B12" s="51"/>
      <c r="C12" s="161" t="s">
        <v>356</v>
      </c>
      <c r="D12" s="136" t="s">
        <v>17</v>
      </c>
      <c r="E12" s="136">
        <v>1</v>
      </c>
      <c r="F12" s="269">
        <f>F8*E12</f>
        <v>3</v>
      </c>
      <c r="G12" s="158"/>
      <c r="H12" s="160"/>
      <c r="I12" s="159"/>
      <c r="J12" s="160"/>
      <c r="K12" s="159"/>
      <c r="L12" s="160"/>
      <c r="M12" s="160"/>
      <c r="N12" s="250"/>
    </row>
    <row r="13" spans="1:14" ht="13.5">
      <c r="A13" s="136"/>
      <c r="B13" s="51"/>
      <c r="C13" s="162" t="s">
        <v>15</v>
      </c>
      <c r="D13" s="136" t="s">
        <v>0</v>
      </c>
      <c r="E13" s="136">
        <v>0.094</v>
      </c>
      <c r="F13" s="279">
        <f>F8*E13</f>
        <v>0.28200000000000003</v>
      </c>
      <c r="G13" s="158"/>
      <c r="H13" s="160"/>
      <c r="I13" s="159"/>
      <c r="J13" s="160"/>
      <c r="K13" s="159"/>
      <c r="L13" s="160"/>
      <c r="M13" s="160"/>
      <c r="N13" s="250"/>
    </row>
    <row r="14" spans="1:15" s="251" customFormat="1" ht="27">
      <c r="A14" s="136">
        <v>2</v>
      </c>
      <c r="B14" s="136" t="s">
        <v>357</v>
      </c>
      <c r="C14" s="161" t="s">
        <v>521</v>
      </c>
      <c r="D14" s="158" t="s">
        <v>17</v>
      </c>
      <c r="E14" s="159"/>
      <c r="F14" s="269">
        <v>1</v>
      </c>
      <c r="G14" s="160"/>
      <c r="H14" s="159"/>
      <c r="I14" s="160"/>
      <c r="J14" s="159"/>
      <c r="K14" s="160"/>
      <c r="L14" s="160"/>
      <c r="M14" s="191"/>
      <c r="N14" s="250"/>
      <c r="O14" s="71"/>
    </row>
    <row r="15" spans="1:15" s="251" customFormat="1" ht="13.5">
      <c r="A15" s="157"/>
      <c r="B15" s="109"/>
      <c r="C15" s="162" t="s">
        <v>61</v>
      </c>
      <c r="D15" s="136" t="s">
        <v>13</v>
      </c>
      <c r="E15" s="136">
        <v>7</v>
      </c>
      <c r="F15" s="279">
        <f>F14*E15</f>
        <v>7</v>
      </c>
      <c r="G15" s="158"/>
      <c r="H15" s="160"/>
      <c r="I15" s="159"/>
      <c r="J15" s="160"/>
      <c r="K15" s="159"/>
      <c r="L15" s="160"/>
      <c r="M15" s="160"/>
      <c r="N15" s="250"/>
      <c r="O15" s="71"/>
    </row>
    <row r="16" spans="1:15" s="251" customFormat="1" ht="13.5">
      <c r="A16" s="157"/>
      <c r="B16" s="136"/>
      <c r="C16" s="162" t="s">
        <v>42</v>
      </c>
      <c r="D16" s="136" t="s">
        <v>0</v>
      </c>
      <c r="E16" s="158">
        <v>0.6</v>
      </c>
      <c r="F16" s="289">
        <f>F14*E16</f>
        <v>0.6</v>
      </c>
      <c r="G16" s="158"/>
      <c r="H16" s="160"/>
      <c r="I16" s="159"/>
      <c r="J16" s="160"/>
      <c r="K16" s="159"/>
      <c r="L16" s="160"/>
      <c r="M16" s="160"/>
      <c r="N16" s="250"/>
      <c r="O16" s="123"/>
    </row>
    <row r="17" spans="1:15" s="108" customFormat="1" ht="13.5">
      <c r="A17" s="157"/>
      <c r="B17" s="109"/>
      <c r="C17" s="162" t="s">
        <v>14</v>
      </c>
      <c r="D17" s="136"/>
      <c r="E17" s="136"/>
      <c r="F17" s="289"/>
      <c r="G17" s="158"/>
      <c r="H17" s="160"/>
      <c r="I17" s="159"/>
      <c r="J17" s="160"/>
      <c r="K17" s="159"/>
      <c r="L17" s="160"/>
      <c r="M17" s="160"/>
      <c r="N17" s="250"/>
      <c r="O17" s="252"/>
    </row>
    <row r="18" spans="1:15" s="108" customFormat="1" ht="27">
      <c r="A18" s="157"/>
      <c r="B18" s="109"/>
      <c r="C18" s="161" t="s">
        <v>522</v>
      </c>
      <c r="D18" s="158" t="s">
        <v>17</v>
      </c>
      <c r="E18" s="136">
        <v>1</v>
      </c>
      <c r="F18" s="273">
        <f>F14*E18</f>
        <v>1</v>
      </c>
      <c r="G18" s="158"/>
      <c r="H18" s="160"/>
      <c r="I18" s="159"/>
      <c r="J18" s="160"/>
      <c r="K18" s="159"/>
      <c r="L18" s="160"/>
      <c r="M18" s="160"/>
      <c r="N18" s="250"/>
      <c r="O18" s="252"/>
    </row>
    <row r="19" spans="1:15" ht="13.5">
      <c r="A19" s="157"/>
      <c r="B19" s="109"/>
      <c r="C19" s="162" t="s">
        <v>15</v>
      </c>
      <c r="D19" s="136" t="s">
        <v>0</v>
      </c>
      <c r="E19" s="136">
        <v>14.4</v>
      </c>
      <c r="F19" s="273">
        <f>F14*E19</f>
        <v>14.4</v>
      </c>
      <c r="G19" s="159"/>
      <c r="H19" s="160"/>
      <c r="I19" s="159"/>
      <c r="J19" s="160"/>
      <c r="K19" s="159"/>
      <c r="L19" s="160"/>
      <c r="M19" s="160"/>
      <c r="N19" s="250"/>
      <c r="O19" s="252"/>
    </row>
    <row r="20" spans="1:14" ht="13.5">
      <c r="A20" s="136">
        <v>3</v>
      </c>
      <c r="B20" s="288" t="s">
        <v>39</v>
      </c>
      <c r="C20" s="161" t="s">
        <v>409</v>
      </c>
      <c r="D20" s="158" t="s">
        <v>43</v>
      </c>
      <c r="E20" s="158"/>
      <c r="F20" s="272">
        <v>47</v>
      </c>
      <c r="G20" s="159"/>
      <c r="H20" s="160"/>
      <c r="I20" s="158"/>
      <c r="J20" s="169"/>
      <c r="K20" s="159"/>
      <c r="L20" s="160"/>
      <c r="M20" s="160"/>
      <c r="N20" s="74"/>
    </row>
    <row r="21" spans="1:14" ht="13.5">
      <c r="A21" s="136"/>
      <c r="B21" s="109"/>
      <c r="C21" s="162" t="s">
        <v>12</v>
      </c>
      <c r="D21" s="136" t="s">
        <v>13</v>
      </c>
      <c r="E21" s="136">
        <v>0.34</v>
      </c>
      <c r="F21" s="273">
        <f>F20*E21</f>
        <v>15.98</v>
      </c>
      <c r="G21" s="158"/>
      <c r="H21" s="160"/>
      <c r="I21" s="159"/>
      <c r="J21" s="160"/>
      <c r="K21" s="159"/>
      <c r="L21" s="160"/>
      <c r="M21" s="160"/>
      <c r="N21" s="74"/>
    </row>
    <row r="22" spans="1:14" s="29" customFormat="1" ht="13.5">
      <c r="A22" s="136"/>
      <c r="B22" s="136"/>
      <c r="C22" s="162" t="s">
        <v>37</v>
      </c>
      <c r="D22" s="136" t="s">
        <v>0</v>
      </c>
      <c r="E22" s="158">
        <v>0.0113</v>
      </c>
      <c r="F22" s="273">
        <f>F20*E22</f>
        <v>0.5311</v>
      </c>
      <c r="G22" s="159"/>
      <c r="H22" s="160"/>
      <c r="I22" s="158"/>
      <c r="J22" s="169"/>
      <c r="K22" s="159"/>
      <c r="L22" s="160"/>
      <c r="M22" s="160"/>
      <c r="N22" s="74"/>
    </row>
    <row r="23" spans="1:14" s="30" customFormat="1" ht="13.5">
      <c r="A23" s="136"/>
      <c r="B23" s="109"/>
      <c r="C23" s="162" t="s">
        <v>14</v>
      </c>
      <c r="D23" s="136"/>
      <c r="E23" s="136"/>
      <c r="F23" s="273"/>
      <c r="G23" s="159"/>
      <c r="H23" s="160"/>
      <c r="I23" s="158"/>
      <c r="J23" s="169"/>
      <c r="K23" s="159"/>
      <c r="L23" s="160"/>
      <c r="M23" s="160"/>
      <c r="N23" s="74"/>
    </row>
    <row r="24" spans="1:14" s="30" customFormat="1" ht="13.5">
      <c r="A24" s="136"/>
      <c r="B24" s="109"/>
      <c r="C24" s="161" t="s">
        <v>409</v>
      </c>
      <c r="D24" s="158" t="s">
        <v>43</v>
      </c>
      <c r="E24" s="136">
        <v>1</v>
      </c>
      <c r="F24" s="273">
        <f>F20*E24</f>
        <v>47</v>
      </c>
      <c r="G24" s="158"/>
      <c r="H24" s="160"/>
      <c r="I24" s="208"/>
      <c r="J24" s="169"/>
      <c r="K24" s="159"/>
      <c r="L24" s="160"/>
      <c r="M24" s="160"/>
      <c r="N24" s="74"/>
    </row>
    <row r="25" spans="1:14" s="30" customFormat="1" ht="13.5">
      <c r="A25" s="136"/>
      <c r="B25" s="109"/>
      <c r="C25" s="162" t="s">
        <v>15</v>
      </c>
      <c r="D25" s="136" t="s">
        <v>0</v>
      </c>
      <c r="E25" s="136">
        <v>0.0937</v>
      </c>
      <c r="F25" s="273">
        <f>F20*E25</f>
        <v>4.4039</v>
      </c>
      <c r="G25" s="158"/>
      <c r="H25" s="160"/>
      <c r="I25" s="158"/>
      <c r="J25" s="169"/>
      <c r="K25" s="159"/>
      <c r="L25" s="160"/>
      <c r="M25" s="160"/>
      <c r="N25" s="74"/>
    </row>
    <row r="26" spans="1:13" s="45" customFormat="1" ht="13.5">
      <c r="A26" s="136">
        <v>4</v>
      </c>
      <c r="B26" s="109" t="s">
        <v>354</v>
      </c>
      <c r="C26" s="161" t="s">
        <v>353</v>
      </c>
      <c r="D26" s="158" t="s">
        <v>43</v>
      </c>
      <c r="E26" s="158"/>
      <c r="F26" s="272">
        <v>2</v>
      </c>
      <c r="G26" s="158"/>
      <c r="H26" s="160"/>
      <c r="I26" s="159"/>
      <c r="J26" s="160"/>
      <c r="K26" s="159"/>
      <c r="L26" s="160"/>
      <c r="M26" s="160"/>
    </row>
    <row r="27" spans="1:14" ht="13.5">
      <c r="A27" s="136"/>
      <c r="B27" s="109"/>
      <c r="C27" s="162" t="s">
        <v>12</v>
      </c>
      <c r="D27" s="136" t="s">
        <v>13</v>
      </c>
      <c r="E27" s="136">
        <v>1</v>
      </c>
      <c r="F27" s="273">
        <f>F26*E27</f>
        <v>2</v>
      </c>
      <c r="G27" s="158"/>
      <c r="H27" s="160"/>
      <c r="I27" s="159"/>
      <c r="J27" s="160"/>
      <c r="K27" s="159"/>
      <c r="L27" s="160"/>
      <c r="M27" s="160"/>
      <c r="N27" s="74"/>
    </row>
    <row r="28" spans="1:14" s="29" customFormat="1" ht="13.5">
      <c r="A28" s="136"/>
      <c r="B28" s="136"/>
      <c r="C28" s="162" t="s">
        <v>37</v>
      </c>
      <c r="D28" s="136" t="s">
        <v>0</v>
      </c>
      <c r="E28" s="158">
        <v>0.04</v>
      </c>
      <c r="F28" s="273">
        <f>F26*E28</f>
        <v>0.08</v>
      </c>
      <c r="G28" s="158"/>
      <c r="H28" s="160"/>
      <c r="I28" s="159"/>
      <c r="J28" s="160"/>
      <c r="K28" s="159"/>
      <c r="L28" s="160"/>
      <c r="M28" s="160"/>
      <c r="N28" s="74"/>
    </row>
    <row r="29" spans="1:14" s="30" customFormat="1" ht="13.5">
      <c r="A29" s="136"/>
      <c r="B29" s="109"/>
      <c r="C29" s="162" t="s">
        <v>14</v>
      </c>
      <c r="D29" s="136"/>
      <c r="E29" s="136"/>
      <c r="F29" s="276"/>
      <c r="G29" s="158"/>
      <c r="H29" s="169"/>
      <c r="I29" s="159"/>
      <c r="J29" s="160"/>
      <c r="K29" s="159"/>
      <c r="L29" s="160"/>
      <c r="M29" s="160"/>
      <c r="N29" s="74"/>
    </row>
    <row r="30" spans="1:14" s="30" customFormat="1" ht="13.5">
      <c r="A30" s="136"/>
      <c r="B30" s="109"/>
      <c r="C30" s="161" t="s">
        <v>353</v>
      </c>
      <c r="D30" s="158" t="s">
        <v>43</v>
      </c>
      <c r="E30" s="136">
        <v>1</v>
      </c>
      <c r="F30" s="274">
        <f>F26*E30</f>
        <v>2</v>
      </c>
      <c r="G30" s="158"/>
      <c r="H30" s="208"/>
      <c r="I30" s="159"/>
      <c r="J30" s="160"/>
      <c r="K30" s="159"/>
      <c r="L30" s="160"/>
      <c r="M30" s="160"/>
      <c r="N30" s="74"/>
    </row>
    <row r="31" spans="1:14" s="30" customFormat="1" ht="13.5">
      <c r="A31" s="136"/>
      <c r="B31" s="109"/>
      <c r="C31" s="162" t="s">
        <v>15</v>
      </c>
      <c r="D31" s="136" t="s">
        <v>0</v>
      </c>
      <c r="E31" s="136">
        <v>0.03</v>
      </c>
      <c r="F31" s="272">
        <f>F26*E31</f>
        <v>0.06</v>
      </c>
      <c r="G31" s="159"/>
      <c r="H31" s="160"/>
      <c r="I31" s="159"/>
      <c r="J31" s="160"/>
      <c r="K31" s="159"/>
      <c r="L31" s="160"/>
      <c r="M31" s="160"/>
      <c r="N31" s="74"/>
    </row>
    <row r="32" spans="1:14" ht="13.5">
      <c r="A32" s="136">
        <v>8</v>
      </c>
      <c r="B32" s="109" t="s">
        <v>69</v>
      </c>
      <c r="C32" s="161" t="s">
        <v>177</v>
      </c>
      <c r="D32" s="136" t="s">
        <v>70</v>
      </c>
      <c r="E32" s="158"/>
      <c r="F32" s="272">
        <v>1000</v>
      </c>
      <c r="G32" s="158"/>
      <c r="H32" s="160"/>
      <c r="I32" s="159"/>
      <c r="J32" s="160"/>
      <c r="K32" s="159"/>
      <c r="L32" s="160"/>
      <c r="M32" s="160"/>
      <c r="N32" s="250"/>
    </row>
    <row r="33" spans="1:14" ht="13.5">
      <c r="A33" s="136"/>
      <c r="B33" s="109"/>
      <c r="C33" s="162" t="s">
        <v>12</v>
      </c>
      <c r="D33" s="136" t="s">
        <v>13</v>
      </c>
      <c r="E33" s="136">
        <v>0.35</v>
      </c>
      <c r="F33" s="273">
        <f>F32*E33</f>
        <v>350</v>
      </c>
      <c r="G33" s="158"/>
      <c r="H33" s="160"/>
      <c r="I33" s="159"/>
      <c r="J33" s="160"/>
      <c r="K33" s="159"/>
      <c r="L33" s="160"/>
      <c r="M33" s="160"/>
      <c r="N33" s="250"/>
    </row>
    <row r="34" spans="1:14" s="251" customFormat="1" ht="13.5">
      <c r="A34" s="136"/>
      <c r="B34" s="136"/>
      <c r="C34" s="162" t="s">
        <v>42</v>
      </c>
      <c r="D34" s="136" t="s">
        <v>0</v>
      </c>
      <c r="E34" s="158">
        <v>0.0597</v>
      </c>
      <c r="F34" s="273">
        <f>F32*E34</f>
        <v>59.7</v>
      </c>
      <c r="G34" s="158"/>
      <c r="H34" s="160"/>
      <c r="I34" s="159"/>
      <c r="J34" s="160"/>
      <c r="K34" s="159"/>
      <c r="L34" s="160"/>
      <c r="M34" s="160"/>
      <c r="N34" s="250"/>
    </row>
    <row r="35" spans="1:14" s="251" customFormat="1" ht="13.5">
      <c r="A35" s="136"/>
      <c r="B35" s="109"/>
      <c r="C35" s="162" t="s">
        <v>14</v>
      </c>
      <c r="D35" s="136"/>
      <c r="E35" s="136"/>
      <c r="F35" s="273"/>
      <c r="G35" s="158"/>
      <c r="H35" s="160"/>
      <c r="I35" s="159"/>
      <c r="J35" s="160"/>
      <c r="K35" s="159"/>
      <c r="L35" s="160"/>
      <c r="M35" s="160"/>
      <c r="N35" s="250"/>
    </row>
    <row r="36" spans="1:14" s="251" customFormat="1" ht="13.5">
      <c r="A36" s="136"/>
      <c r="B36" s="109"/>
      <c r="C36" s="161" t="s">
        <v>177</v>
      </c>
      <c r="D36" s="136" t="s">
        <v>70</v>
      </c>
      <c r="E36" s="136">
        <v>1</v>
      </c>
      <c r="F36" s="274">
        <v>1000</v>
      </c>
      <c r="G36" s="208"/>
      <c r="H36" s="160"/>
      <c r="I36" s="208"/>
      <c r="J36" s="160"/>
      <c r="K36" s="159"/>
      <c r="L36" s="160"/>
      <c r="M36" s="160"/>
      <c r="N36" s="250"/>
    </row>
    <row r="37" spans="1:14" ht="13.5">
      <c r="A37" s="136"/>
      <c r="B37" s="109"/>
      <c r="C37" s="162" t="s">
        <v>15</v>
      </c>
      <c r="D37" s="136" t="s">
        <v>0</v>
      </c>
      <c r="E37" s="136">
        <v>0.0673</v>
      </c>
      <c r="F37" s="273">
        <f>F32*E37</f>
        <v>67.3</v>
      </c>
      <c r="G37" s="159"/>
      <c r="H37" s="160"/>
      <c r="I37" s="159"/>
      <c r="J37" s="160"/>
      <c r="K37" s="159"/>
      <c r="L37" s="160"/>
      <c r="M37" s="160"/>
      <c r="N37" s="250"/>
    </row>
    <row r="38" spans="1:14" ht="14.25">
      <c r="A38" s="136"/>
      <c r="B38" s="109"/>
      <c r="C38" s="162" t="s">
        <v>24</v>
      </c>
      <c r="D38" s="136"/>
      <c r="E38" s="136"/>
      <c r="F38" s="273"/>
      <c r="G38" s="169"/>
      <c r="H38" s="169"/>
      <c r="I38" s="158"/>
      <c r="J38" s="169"/>
      <c r="K38" s="169"/>
      <c r="L38" s="169"/>
      <c r="M38" s="171"/>
      <c r="N38" s="250"/>
    </row>
    <row r="39" spans="1:14" s="29" customFormat="1" ht="14.25">
      <c r="A39" s="136"/>
      <c r="B39" s="109"/>
      <c r="C39" s="162" t="s">
        <v>330</v>
      </c>
      <c r="D39" s="136"/>
      <c r="E39" s="217" t="s">
        <v>733</v>
      </c>
      <c r="F39" s="273"/>
      <c r="G39" s="169"/>
      <c r="H39" s="169"/>
      <c r="I39" s="169"/>
      <c r="J39" s="169"/>
      <c r="K39" s="169"/>
      <c r="L39" s="169"/>
      <c r="M39" s="171"/>
      <c r="N39" s="250"/>
    </row>
    <row r="40" spans="1:14" s="251" customFormat="1" ht="14.25">
      <c r="A40" s="136"/>
      <c r="B40" s="109"/>
      <c r="C40" s="162" t="s">
        <v>24</v>
      </c>
      <c r="D40" s="136"/>
      <c r="E40" s="136"/>
      <c r="F40" s="273"/>
      <c r="G40" s="169"/>
      <c r="H40" s="169"/>
      <c r="I40" s="169"/>
      <c r="J40" s="169"/>
      <c r="K40" s="169"/>
      <c r="L40" s="169"/>
      <c r="M40" s="171"/>
      <c r="N40" s="250"/>
    </row>
    <row r="41" spans="1:14" s="251" customFormat="1" ht="14.25">
      <c r="A41" s="136"/>
      <c r="B41" s="136"/>
      <c r="C41" s="162" t="s">
        <v>229</v>
      </c>
      <c r="D41" s="158"/>
      <c r="E41" s="217" t="s">
        <v>733</v>
      </c>
      <c r="F41" s="290"/>
      <c r="G41" s="169"/>
      <c r="H41" s="169"/>
      <c r="I41" s="169"/>
      <c r="J41" s="169"/>
      <c r="K41" s="169"/>
      <c r="L41" s="169"/>
      <c r="M41" s="171"/>
      <c r="N41" s="250"/>
    </row>
    <row r="42" spans="1:14" s="251" customFormat="1" ht="14.25">
      <c r="A42" s="136"/>
      <c r="B42" s="136"/>
      <c r="C42" s="161" t="s">
        <v>6</v>
      </c>
      <c r="D42" s="158"/>
      <c r="E42" s="200"/>
      <c r="F42" s="290"/>
      <c r="G42" s="169"/>
      <c r="H42" s="169"/>
      <c r="I42" s="169"/>
      <c r="J42" s="169"/>
      <c r="K42" s="169"/>
      <c r="L42" s="169"/>
      <c r="M42" s="171"/>
      <c r="N42" s="250"/>
    </row>
    <row r="43" spans="1:14" ht="13.5">
      <c r="A43" s="27"/>
      <c r="B43" s="45"/>
      <c r="C43" s="88"/>
      <c r="D43" s="36"/>
      <c r="E43" s="254"/>
      <c r="F43" s="286"/>
      <c r="G43" s="37"/>
      <c r="H43" s="37"/>
      <c r="I43" s="37"/>
      <c r="J43" s="37"/>
      <c r="K43" s="37"/>
      <c r="L43" s="37"/>
      <c r="M43" s="37"/>
      <c r="N43" s="250"/>
    </row>
    <row r="44" spans="1:14" ht="13.5">
      <c r="A44" s="27"/>
      <c r="B44" s="45"/>
      <c r="C44" s="88"/>
      <c r="D44" s="36"/>
      <c r="E44" s="254"/>
      <c r="F44" s="286"/>
      <c r="G44" s="37"/>
      <c r="H44" s="37"/>
      <c r="I44" s="37"/>
      <c r="J44" s="37"/>
      <c r="K44" s="37"/>
      <c r="L44" s="37"/>
      <c r="M44" s="37"/>
      <c r="N44" s="250"/>
    </row>
    <row r="45" spans="1:14" s="29" customFormat="1" ht="13.5">
      <c r="A45" s="27"/>
      <c r="B45" s="45"/>
      <c r="C45" s="88"/>
      <c r="D45" s="36"/>
      <c r="E45" s="254"/>
      <c r="F45" s="286"/>
      <c r="G45" s="37"/>
      <c r="H45" s="37"/>
      <c r="I45" s="37"/>
      <c r="J45" s="37"/>
      <c r="K45" s="37"/>
      <c r="L45" s="37"/>
      <c r="M45" s="37"/>
      <c r="N45" s="250"/>
    </row>
    <row r="46" spans="1:14" s="251" customFormat="1" ht="16.5">
      <c r="A46" s="27"/>
      <c r="B46" s="255"/>
      <c r="C46" s="38"/>
      <c r="D46" s="36"/>
      <c r="E46" s="39"/>
      <c r="F46" s="286"/>
      <c r="G46" s="35"/>
      <c r="H46" s="39"/>
      <c r="I46" s="36"/>
      <c r="J46" s="36"/>
      <c r="K46" s="35"/>
      <c r="L46" s="39"/>
      <c r="M46" s="35"/>
      <c r="N46" s="250"/>
    </row>
    <row r="47" spans="1:14" s="251" customFormat="1" ht="15.75">
      <c r="A47" s="27"/>
      <c r="B47" s="621"/>
      <c r="C47" s="621"/>
      <c r="D47" s="59"/>
      <c r="E47" s="621"/>
      <c r="F47" s="621"/>
      <c r="G47" s="621"/>
      <c r="H47" s="621"/>
      <c r="I47" s="621"/>
      <c r="J47" s="621"/>
      <c r="K47" s="59"/>
      <c r="L47" s="59"/>
      <c r="M47" s="59"/>
      <c r="N47" s="250"/>
    </row>
    <row r="48" spans="1:14" s="251" customFormat="1" ht="16.5">
      <c r="A48" s="27"/>
      <c r="B48" s="255"/>
      <c r="C48" s="38"/>
      <c r="D48" s="36"/>
      <c r="E48" s="39"/>
      <c r="F48" s="286"/>
      <c r="G48" s="35"/>
      <c r="H48" s="39"/>
      <c r="I48" s="36"/>
      <c r="J48" s="36"/>
      <c r="K48" s="35"/>
      <c r="L48" s="39"/>
      <c r="M48" s="35"/>
      <c r="N48" s="250"/>
    </row>
    <row r="49" spans="1:14" ht="16.5">
      <c r="A49" s="27"/>
      <c r="B49" s="255"/>
      <c r="C49" s="38"/>
      <c r="D49" s="36"/>
      <c r="E49" s="39"/>
      <c r="F49" s="286"/>
      <c r="G49" s="35"/>
      <c r="H49" s="39"/>
      <c r="I49" s="36"/>
      <c r="J49" s="36"/>
      <c r="K49" s="35"/>
      <c r="L49" s="39"/>
      <c r="M49" s="35"/>
      <c r="N49" s="74"/>
    </row>
    <row r="50" spans="1:14" ht="16.5">
      <c r="A50" s="27"/>
      <c r="B50" s="255"/>
      <c r="C50" s="38"/>
      <c r="D50" s="36"/>
      <c r="E50" s="39"/>
      <c r="F50" s="286"/>
      <c r="G50" s="35"/>
      <c r="H50" s="39"/>
      <c r="I50" s="36"/>
      <c r="J50" s="36"/>
      <c r="K50" s="35"/>
      <c r="L50" s="39"/>
      <c r="M50" s="35"/>
      <c r="N50" s="74"/>
    </row>
    <row r="51" spans="1:14" s="30" customFormat="1" ht="13.5">
      <c r="A51" s="27"/>
      <c r="B51" s="59"/>
      <c r="C51" s="59"/>
      <c r="D51" s="59"/>
      <c r="E51" s="59"/>
      <c r="F51" s="287"/>
      <c r="G51" s="59"/>
      <c r="H51" s="59"/>
      <c r="I51" s="59"/>
      <c r="J51" s="59"/>
      <c r="K51" s="59"/>
      <c r="L51" s="59"/>
      <c r="M51" s="59"/>
      <c r="N51" s="74"/>
    </row>
    <row r="52" spans="1:14" s="30" customFormat="1" ht="13.5">
      <c r="A52" s="27"/>
      <c r="B52" s="59"/>
      <c r="C52" s="59"/>
      <c r="D52" s="59"/>
      <c r="E52" s="59"/>
      <c r="F52" s="287"/>
      <c r="G52" s="59"/>
      <c r="H52" s="59"/>
      <c r="I52" s="59"/>
      <c r="J52" s="59"/>
      <c r="K52" s="59"/>
      <c r="L52" s="59"/>
      <c r="M52" s="59"/>
      <c r="N52" s="74"/>
    </row>
    <row r="53" spans="1:14" s="30" customFormat="1" ht="13.5">
      <c r="A53" s="27"/>
      <c r="B53" s="59"/>
      <c r="C53" s="59"/>
      <c r="D53" s="59"/>
      <c r="E53" s="59"/>
      <c r="F53" s="287"/>
      <c r="G53" s="59"/>
      <c r="H53" s="59"/>
      <c r="I53" s="59"/>
      <c r="J53" s="59"/>
      <c r="K53" s="59"/>
      <c r="L53" s="59"/>
      <c r="M53" s="59"/>
      <c r="N53" s="74"/>
    </row>
    <row r="54" spans="1:14" s="30" customFormat="1" ht="13.5">
      <c r="A54" s="27"/>
      <c r="B54" s="59"/>
      <c r="C54" s="59"/>
      <c r="D54" s="59"/>
      <c r="E54" s="59"/>
      <c r="F54" s="287"/>
      <c r="G54" s="59"/>
      <c r="H54" s="59"/>
      <c r="I54" s="59"/>
      <c r="J54" s="59"/>
      <c r="K54" s="59"/>
      <c r="L54" s="59"/>
      <c r="M54" s="59"/>
      <c r="N54" s="74"/>
    </row>
    <row r="55" spans="1:14" s="251" customFormat="1" ht="13.5">
      <c r="A55" s="27"/>
      <c r="B55" s="59"/>
      <c r="C55" s="59"/>
      <c r="D55" s="59"/>
      <c r="E55" s="59"/>
      <c r="F55" s="287"/>
      <c r="G55" s="59"/>
      <c r="H55" s="59"/>
      <c r="I55" s="59"/>
      <c r="J55" s="59"/>
      <c r="K55" s="59"/>
      <c r="L55" s="59"/>
      <c r="M55" s="59"/>
      <c r="N55" s="250"/>
    </row>
    <row r="56" spans="1:14" ht="13.5">
      <c r="A56" s="27"/>
      <c r="N56" s="250"/>
    </row>
    <row r="57" spans="1:14" s="29" customFormat="1" ht="13.5">
      <c r="A57" s="27"/>
      <c r="B57" s="59"/>
      <c r="C57" s="59"/>
      <c r="D57" s="59"/>
      <c r="E57" s="59"/>
      <c r="F57" s="287"/>
      <c r="G57" s="59"/>
      <c r="H57" s="59"/>
      <c r="I57" s="59"/>
      <c r="J57" s="59"/>
      <c r="K57" s="59"/>
      <c r="L57" s="59"/>
      <c r="M57" s="59"/>
      <c r="N57" s="250"/>
    </row>
    <row r="58" spans="1:14" s="251" customFormat="1" ht="13.5">
      <c r="A58" s="27"/>
      <c r="B58" s="59"/>
      <c r="C58" s="59"/>
      <c r="D58" s="59"/>
      <c r="E58" s="59"/>
      <c r="F58" s="287"/>
      <c r="G58" s="59"/>
      <c r="H58" s="59"/>
      <c r="I58" s="59"/>
      <c r="J58" s="59"/>
      <c r="K58" s="59"/>
      <c r="L58" s="59"/>
      <c r="M58" s="59"/>
      <c r="N58" s="250"/>
    </row>
    <row r="59" spans="1:14" s="251" customFormat="1" ht="13.5">
      <c r="A59" s="27"/>
      <c r="B59" s="59"/>
      <c r="C59" s="59"/>
      <c r="D59" s="59"/>
      <c r="E59" s="59"/>
      <c r="F59" s="287"/>
      <c r="G59" s="59"/>
      <c r="H59" s="59"/>
      <c r="I59" s="59"/>
      <c r="J59" s="59"/>
      <c r="K59" s="59"/>
      <c r="L59" s="59"/>
      <c r="M59" s="59"/>
      <c r="N59" s="250"/>
    </row>
    <row r="60" spans="1:14" s="251" customFormat="1" ht="13.5">
      <c r="A60" s="27"/>
      <c r="B60" s="59"/>
      <c r="C60" s="59"/>
      <c r="D60" s="59"/>
      <c r="E60" s="59"/>
      <c r="F60" s="287"/>
      <c r="G60" s="59"/>
      <c r="H60" s="59"/>
      <c r="I60" s="59"/>
      <c r="J60" s="59"/>
      <c r="K60" s="59"/>
      <c r="L60" s="59"/>
      <c r="M60" s="59"/>
      <c r="N60" s="250"/>
    </row>
    <row r="61" spans="1:14" ht="13.5">
      <c r="A61" s="27"/>
      <c r="N61" s="250"/>
    </row>
    <row r="62" spans="1:14" ht="13.5">
      <c r="A62" s="27"/>
      <c r="N62" s="250"/>
    </row>
    <row r="63" spans="1:14" s="29" customFormat="1" ht="13.5">
      <c r="A63" s="27"/>
      <c r="B63" s="59"/>
      <c r="C63" s="59"/>
      <c r="D63" s="59"/>
      <c r="E63" s="59"/>
      <c r="F63" s="287"/>
      <c r="G63" s="59"/>
      <c r="H63" s="59"/>
      <c r="I63" s="59"/>
      <c r="J63" s="59"/>
      <c r="K63" s="59"/>
      <c r="L63" s="59"/>
      <c r="M63" s="59"/>
      <c r="N63" s="250"/>
    </row>
    <row r="64" spans="1:14" s="251" customFormat="1" ht="12.75">
      <c r="A64" s="255"/>
      <c r="B64" s="59"/>
      <c r="C64" s="59"/>
      <c r="D64" s="59"/>
      <c r="E64" s="59"/>
      <c r="F64" s="287"/>
      <c r="G64" s="59"/>
      <c r="H64" s="59"/>
      <c r="I64" s="59"/>
      <c r="J64" s="59"/>
      <c r="K64" s="59"/>
      <c r="L64" s="59"/>
      <c r="M64" s="59"/>
      <c r="N64" s="250"/>
    </row>
    <row r="65" spans="1:14" s="251" customFormat="1" ht="12.75">
      <c r="A65" s="59"/>
      <c r="B65" s="59"/>
      <c r="C65" s="59"/>
      <c r="D65" s="59"/>
      <c r="E65" s="59"/>
      <c r="F65" s="287"/>
      <c r="G65" s="59"/>
      <c r="H65" s="59"/>
      <c r="I65" s="59"/>
      <c r="J65" s="59"/>
      <c r="K65" s="59"/>
      <c r="L65" s="59"/>
      <c r="M65" s="59"/>
      <c r="N65" s="250"/>
    </row>
    <row r="66" spans="1:14" s="251" customFormat="1" ht="12.75">
      <c r="A66" s="255"/>
      <c r="B66" s="59"/>
      <c r="C66" s="59"/>
      <c r="D66" s="59"/>
      <c r="E66" s="59"/>
      <c r="F66" s="287"/>
      <c r="G66" s="59"/>
      <c r="H66" s="59"/>
      <c r="I66" s="59"/>
      <c r="J66" s="59"/>
      <c r="K66" s="59"/>
      <c r="L66" s="59"/>
      <c r="M66" s="59"/>
      <c r="N66" s="250"/>
    </row>
    <row r="67" spans="1:14" s="251" customFormat="1" ht="12.75">
      <c r="A67" s="255"/>
      <c r="B67" s="59"/>
      <c r="C67" s="59"/>
      <c r="D67" s="59"/>
      <c r="E67" s="59"/>
      <c r="F67" s="287"/>
      <c r="G67" s="59"/>
      <c r="H67" s="59"/>
      <c r="I67" s="59"/>
      <c r="J67" s="59"/>
      <c r="K67" s="59"/>
      <c r="L67" s="59"/>
      <c r="M67" s="59"/>
      <c r="N67" s="250"/>
    </row>
    <row r="68" spans="1:14" ht="12.75">
      <c r="A68" s="255"/>
      <c r="N68" s="253"/>
    </row>
    <row r="69" ht="12.75">
      <c r="N69" s="250"/>
    </row>
    <row r="70" ht="12.75">
      <c r="N70" s="250"/>
    </row>
    <row r="71" spans="1:14" s="21" customFormat="1" ht="13.5">
      <c r="A71" s="59"/>
      <c r="B71" s="59"/>
      <c r="C71" s="59"/>
      <c r="D71" s="59"/>
      <c r="E71" s="59"/>
      <c r="F71" s="287"/>
      <c r="G71" s="59"/>
      <c r="H71" s="59"/>
      <c r="I71" s="59"/>
      <c r="J71" s="59"/>
      <c r="K71" s="59"/>
      <c r="L71" s="59"/>
      <c r="M71" s="59"/>
      <c r="N71" s="20"/>
    </row>
    <row r="72" spans="1:14" s="21" customFormat="1" ht="13.5">
      <c r="A72" s="59"/>
      <c r="B72" s="59"/>
      <c r="C72" s="59"/>
      <c r="D72" s="59"/>
      <c r="E72" s="59"/>
      <c r="F72" s="287"/>
      <c r="G72" s="59"/>
      <c r="H72" s="59"/>
      <c r="I72" s="59"/>
      <c r="J72" s="59"/>
      <c r="K72" s="59"/>
      <c r="L72" s="59"/>
      <c r="M72" s="59"/>
      <c r="N72" s="100"/>
    </row>
    <row r="76" spans="14:15" ht="13.5">
      <c r="N76" s="35"/>
      <c r="O76" s="250"/>
    </row>
    <row r="78" spans="14:15" ht="13.5">
      <c r="N78" s="35"/>
      <c r="O78" s="250"/>
    </row>
    <row r="79" spans="14:15" ht="13.5">
      <c r="N79" s="35"/>
      <c r="O79" s="250"/>
    </row>
    <row r="80" spans="14:15" ht="13.5">
      <c r="N80" s="35"/>
      <c r="O80" s="250"/>
    </row>
  </sheetData>
  <sheetProtection/>
  <mergeCells count="15">
    <mergeCell ref="A5:A6"/>
    <mergeCell ref="B5:B6"/>
    <mergeCell ref="B47:C47"/>
    <mergeCell ref="E47:J47"/>
    <mergeCell ref="K5:L5"/>
    <mergeCell ref="M5:M6"/>
    <mergeCell ref="I5:J5"/>
    <mergeCell ref="C2:L2"/>
    <mergeCell ref="C1:L1"/>
    <mergeCell ref="C3:L3"/>
    <mergeCell ref="C4:M4"/>
    <mergeCell ref="C5:C6"/>
    <mergeCell ref="D5:D6"/>
    <mergeCell ref="E5:F5"/>
    <mergeCell ref="G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3.00390625" style="59" customWidth="1"/>
    <col min="2" max="2" width="8.25390625" style="59" customWidth="1"/>
    <col min="3" max="3" width="35.75390625" style="59" customWidth="1"/>
    <col min="4" max="4" width="7.00390625" style="59" customWidth="1"/>
    <col min="5" max="5" width="8.00390625" style="59" customWidth="1"/>
    <col min="6" max="6" width="8.375" style="287" customWidth="1"/>
    <col min="7" max="7" width="7.375" style="59" customWidth="1"/>
    <col min="8" max="8" width="8.00390625" style="59" customWidth="1"/>
    <col min="9" max="9" width="6.75390625" style="59" customWidth="1"/>
    <col min="10" max="10" width="8.00390625" style="59" customWidth="1"/>
    <col min="11" max="11" width="7.625" style="59" customWidth="1"/>
    <col min="12" max="12" width="8.25390625" style="59" customWidth="1"/>
    <col min="13" max="13" width="7.00390625" style="59" customWidth="1"/>
    <col min="14" max="14" width="7.625" style="59" customWidth="1"/>
    <col min="15" max="15" width="8.625" style="59" customWidth="1"/>
    <col min="16" max="16" width="9.875" style="59" bestFit="1" customWidth="1"/>
    <col min="17" max="16384" width="9.125" style="59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376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15" s="58" customFormat="1" ht="17.25">
      <c r="A4" s="619" t="s">
        <v>352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99"/>
      <c r="O4" s="99"/>
    </row>
    <row r="5" spans="1:14" ht="17.25">
      <c r="A5" s="31"/>
      <c r="B5" s="31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32"/>
    </row>
    <row r="6" spans="1:13" ht="60.75" customHeight="1">
      <c r="A6" s="650" t="s">
        <v>65</v>
      </c>
      <c r="B6" s="651" t="s">
        <v>66</v>
      </c>
      <c r="C6" s="634" t="s">
        <v>77</v>
      </c>
      <c r="D6" s="651" t="s">
        <v>1</v>
      </c>
      <c r="E6" s="653" t="s">
        <v>2</v>
      </c>
      <c r="F6" s="654"/>
      <c r="G6" s="652" t="s">
        <v>3</v>
      </c>
      <c r="H6" s="652"/>
      <c r="I6" s="655" t="s">
        <v>4</v>
      </c>
      <c r="J6" s="655"/>
      <c r="K6" s="655" t="s">
        <v>5</v>
      </c>
      <c r="L6" s="655"/>
      <c r="M6" s="652" t="s">
        <v>6</v>
      </c>
    </row>
    <row r="7" spans="1:13" ht="54">
      <c r="A7" s="650"/>
      <c r="B7" s="650"/>
      <c r="C7" s="635"/>
      <c r="D7" s="651"/>
      <c r="E7" s="47" t="s">
        <v>7</v>
      </c>
      <c r="F7" s="279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52"/>
    </row>
    <row r="8" spans="1:13" s="55" customFormat="1" ht="1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280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4" ht="14.25">
      <c r="A9" s="136">
        <v>1</v>
      </c>
      <c r="B9" s="109" t="s">
        <v>342</v>
      </c>
      <c r="C9" s="353" t="s">
        <v>343</v>
      </c>
      <c r="D9" s="158" t="s">
        <v>17</v>
      </c>
      <c r="E9" s="158"/>
      <c r="F9" s="272">
        <v>1</v>
      </c>
      <c r="G9" s="159"/>
      <c r="H9" s="160"/>
      <c r="I9" s="158"/>
      <c r="J9" s="160"/>
      <c r="K9" s="159"/>
      <c r="L9" s="160"/>
      <c r="M9" s="160"/>
      <c r="N9" s="74"/>
    </row>
    <row r="10" spans="1:14" ht="13.5">
      <c r="A10" s="136"/>
      <c r="B10" s="109"/>
      <c r="C10" s="162" t="s">
        <v>12</v>
      </c>
      <c r="D10" s="136" t="s">
        <v>13</v>
      </c>
      <c r="E10" s="136">
        <v>26</v>
      </c>
      <c r="F10" s="273">
        <f>F9*E10</f>
        <v>26</v>
      </c>
      <c r="G10" s="158"/>
      <c r="H10" s="160"/>
      <c r="I10" s="159"/>
      <c r="J10" s="160"/>
      <c r="K10" s="159"/>
      <c r="L10" s="160"/>
      <c r="M10" s="160"/>
      <c r="N10" s="74"/>
    </row>
    <row r="11" spans="1:14" s="30" customFormat="1" ht="13.5">
      <c r="A11" s="136"/>
      <c r="B11" s="109"/>
      <c r="C11" s="162" t="s">
        <v>14</v>
      </c>
      <c r="D11" s="136"/>
      <c r="E11" s="136"/>
      <c r="F11" s="273"/>
      <c r="G11" s="159"/>
      <c r="H11" s="160"/>
      <c r="I11" s="158"/>
      <c r="J11" s="160"/>
      <c r="K11" s="159"/>
      <c r="L11" s="160"/>
      <c r="M11" s="160"/>
      <c r="N11" s="74"/>
    </row>
    <row r="12" spans="1:14" s="30" customFormat="1" ht="13.5">
      <c r="A12" s="136"/>
      <c r="B12" s="109"/>
      <c r="C12" s="161" t="s">
        <v>343</v>
      </c>
      <c r="D12" s="158" t="s">
        <v>17</v>
      </c>
      <c r="E12" s="136">
        <v>1</v>
      </c>
      <c r="F12" s="276">
        <f>F9*E12</f>
        <v>1</v>
      </c>
      <c r="G12" s="208"/>
      <c r="H12" s="160"/>
      <c r="I12" s="158"/>
      <c r="J12" s="208"/>
      <c r="K12" s="159"/>
      <c r="L12" s="160"/>
      <c r="M12" s="160"/>
      <c r="N12" s="74"/>
    </row>
    <row r="13" spans="1:14" s="30" customFormat="1" ht="13.5">
      <c r="A13" s="136"/>
      <c r="B13" s="109"/>
      <c r="C13" s="162" t="s">
        <v>15</v>
      </c>
      <c r="D13" s="136" t="s">
        <v>0</v>
      </c>
      <c r="E13" s="136">
        <v>2.5</v>
      </c>
      <c r="F13" s="276">
        <f>F9*E13</f>
        <v>2.5</v>
      </c>
      <c r="G13" s="159"/>
      <c r="H13" s="160"/>
      <c r="I13" s="158"/>
      <c r="J13" s="208"/>
      <c r="K13" s="159"/>
      <c r="L13" s="160"/>
      <c r="M13" s="160"/>
      <c r="N13" s="74"/>
    </row>
    <row r="14" spans="1:14" ht="14.25">
      <c r="A14" s="136">
        <v>2</v>
      </c>
      <c r="B14" s="109" t="s">
        <v>344</v>
      </c>
      <c r="C14" s="353" t="s">
        <v>444</v>
      </c>
      <c r="D14" s="158" t="s">
        <v>17</v>
      </c>
      <c r="E14" s="158"/>
      <c r="F14" s="279">
        <v>14</v>
      </c>
      <c r="G14" s="159"/>
      <c r="H14" s="160"/>
      <c r="I14" s="158"/>
      <c r="J14" s="160"/>
      <c r="K14" s="159"/>
      <c r="L14" s="160"/>
      <c r="M14" s="160"/>
      <c r="N14" s="74"/>
    </row>
    <row r="15" spans="1:14" ht="13.5">
      <c r="A15" s="136"/>
      <c r="B15" s="109"/>
      <c r="C15" s="162" t="s">
        <v>12</v>
      </c>
      <c r="D15" s="136" t="s">
        <v>13</v>
      </c>
      <c r="E15" s="136">
        <v>2</v>
      </c>
      <c r="F15" s="273">
        <f>F14*E15</f>
        <v>28</v>
      </c>
      <c r="G15" s="158"/>
      <c r="H15" s="160"/>
      <c r="I15" s="159"/>
      <c r="J15" s="160"/>
      <c r="K15" s="159"/>
      <c r="L15" s="160"/>
      <c r="M15" s="160"/>
      <c r="N15" s="74"/>
    </row>
    <row r="16" spans="1:14" s="30" customFormat="1" ht="13.5">
      <c r="A16" s="136"/>
      <c r="B16" s="109"/>
      <c r="C16" s="162" t="s">
        <v>346</v>
      </c>
      <c r="D16" s="136"/>
      <c r="E16" s="136"/>
      <c r="F16" s="273"/>
      <c r="G16" s="159"/>
      <c r="H16" s="160"/>
      <c r="I16" s="158"/>
      <c r="J16" s="160"/>
      <c r="K16" s="159"/>
      <c r="L16" s="160"/>
      <c r="M16" s="160"/>
      <c r="N16" s="74"/>
    </row>
    <row r="17" spans="1:14" s="30" customFormat="1" ht="13.5">
      <c r="A17" s="136"/>
      <c r="B17" s="109"/>
      <c r="C17" s="161" t="s">
        <v>345</v>
      </c>
      <c r="D17" s="158" t="s">
        <v>17</v>
      </c>
      <c r="E17" s="136">
        <v>1</v>
      </c>
      <c r="F17" s="273">
        <f>F14*E17</f>
        <v>14</v>
      </c>
      <c r="G17" s="208"/>
      <c r="H17" s="160"/>
      <c r="I17" s="158"/>
      <c r="J17" s="160"/>
      <c r="K17" s="159"/>
      <c r="L17" s="160"/>
      <c r="M17" s="160"/>
      <c r="N17" s="74"/>
    </row>
    <row r="18" spans="1:14" s="30" customFormat="1" ht="13.5">
      <c r="A18" s="136"/>
      <c r="B18" s="109"/>
      <c r="C18" s="162" t="s">
        <v>15</v>
      </c>
      <c r="D18" s="136" t="s">
        <v>0</v>
      </c>
      <c r="E18" s="136">
        <v>0.28</v>
      </c>
      <c r="F18" s="273">
        <f>F14*E18</f>
        <v>3.9200000000000004</v>
      </c>
      <c r="G18" s="159"/>
      <c r="H18" s="160"/>
      <c r="I18" s="158"/>
      <c r="J18" s="160"/>
      <c r="K18" s="159"/>
      <c r="L18" s="160"/>
      <c r="M18" s="160"/>
      <c r="N18" s="74"/>
    </row>
    <row r="19" spans="1:14" ht="14.25">
      <c r="A19" s="136">
        <v>3</v>
      </c>
      <c r="B19" s="109" t="s">
        <v>344</v>
      </c>
      <c r="C19" s="353" t="s">
        <v>347</v>
      </c>
      <c r="D19" s="158" t="s">
        <v>17</v>
      </c>
      <c r="E19" s="158"/>
      <c r="F19" s="279">
        <v>2</v>
      </c>
      <c r="G19" s="159"/>
      <c r="H19" s="160"/>
      <c r="I19" s="158"/>
      <c r="J19" s="160"/>
      <c r="K19" s="159"/>
      <c r="L19" s="160"/>
      <c r="M19" s="160"/>
      <c r="N19" s="74"/>
    </row>
    <row r="20" spans="1:14" ht="13.5">
      <c r="A20" s="136"/>
      <c r="B20" s="109"/>
      <c r="C20" s="162" t="s">
        <v>12</v>
      </c>
      <c r="D20" s="136" t="s">
        <v>13</v>
      </c>
      <c r="E20" s="136">
        <v>2</v>
      </c>
      <c r="F20" s="273">
        <f>F19*E20</f>
        <v>4</v>
      </c>
      <c r="G20" s="158"/>
      <c r="H20" s="160"/>
      <c r="I20" s="159"/>
      <c r="J20" s="160"/>
      <c r="K20" s="159"/>
      <c r="L20" s="160"/>
      <c r="M20" s="160"/>
      <c r="N20" s="74"/>
    </row>
    <row r="21" spans="1:14" s="30" customFormat="1" ht="13.5">
      <c r="A21" s="136"/>
      <c r="B21" s="109"/>
      <c r="C21" s="162" t="s">
        <v>346</v>
      </c>
      <c r="D21" s="136"/>
      <c r="E21" s="136"/>
      <c r="F21" s="273"/>
      <c r="G21" s="159"/>
      <c r="H21" s="160"/>
      <c r="I21" s="158"/>
      <c r="J21" s="160"/>
      <c r="K21" s="159"/>
      <c r="L21" s="160"/>
      <c r="M21" s="160"/>
      <c r="N21" s="74"/>
    </row>
    <row r="22" spans="1:14" s="30" customFormat="1" ht="13.5">
      <c r="A22" s="136"/>
      <c r="B22" s="109"/>
      <c r="C22" s="161" t="s">
        <v>347</v>
      </c>
      <c r="D22" s="158" t="s">
        <v>17</v>
      </c>
      <c r="E22" s="136">
        <v>1</v>
      </c>
      <c r="F22" s="273">
        <f>F19*E22</f>
        <v>2</v>
      </c>
      <c r="G22" s="208"/>
      <c r="H22" s="160"/>
      <c r="I22" s="158"/>
      <c r="J22" s="160"/>
      <c r="K22" s="159"/>
      <c r="L22" s="160"/>
      <c r="M22" s="160"/>
      <c r="N22" s="74"/>
    </row>
    <row r="23" spans="1:14" s="30" customFormat="1" ht="13.5">
      <c r="A23" s="136"/>
      <c r="B23" s="109"/>
      <c r="C23" s="162" t="s">
        <v>15</v>
      </c>
      <c r="D23" s="136" t="s">
        <v>0</v>
      </c>
      <c r="E23" s="136">
        <v>0.28</v>
      </c>
      <c r="F23" s="273">
        <f>F19*E23</f>
        <v>0.56</v>
      </c>
      <c r="G23" s="159"/>
      <c r="H23" s="160"/>
      <c r="I23" s="158"/>
      <c r="J23" s="160"/>
      <c r="K23" s="159"/>
      <c r="L23" s="160"/>
      <c r="M23" s="160"/>
      <c r="N23" s="74"/>
    </row>
    <row r="24" spans="1:14" ht="28.5">
      <c r="A24" s="136">
        <v>4</v>
      </c>
      <c r="B24" s="109" t="s">
        <v>348</v>
      </c>
      <c r="C24" s="353" t="s">
        <v>445</v>
      </c>
      <c r="D24" s="158" t="s">
        <v>17</v>
      </c>
      <c r="E24" s="158"/>
      <c r="F24" s="272">
        <v>1</v>
      </c>
      <c r="G24" s="159"/>
      <c r="H24" s="160"/>
      <c r="I24" s="158"/>
      <c r="J24" s="160"/>
      <c r="K24" s="159"/>
      <c r="L24" s="160"/>
      <c r="M24" s="160"/>
      <c r="N24" s="74"/>
    </row>
    <row r="25" spans="1:14" ht="13.5">
      <c r="A25" s="136"/>
      <c r="B25" s="109"/>
      <c r="C25" s="162" t="s">
        <v>12</v>
      </c>
      <c r="D25" s="136" t="s">
        <v>13</v>
      </c>
      <c r="E25" s="136">
        <v>4</v>
      </c>
      <c r="F25" s="273">
        <f>F24*E25</f>
        <v>4</v>
      </c>
      <c r="G25" s="158"/>
      <c r="H25" s="160"/>
      <c r="I25" s="159"/>
      <c r="J25" s="160"/>
      <c r="K25" s="159"/>
      <c r="L25" s="160"/>
      <c r="M25" s="160"/>
      <c r="N25" s="74"/>
    </row>
    <row r="26" spans="1:14" s="30" customFormat="1" ht="13.5">
      <c r="A26" s="136"/>
      <c r="B26" s="109"/>
      <c r="C26" s="162" t="s">
        <v>14</v>
      </c>
      <c r="D26" s="136"/>
      <c r="E26" s="136"/>
      <c r="F26" s="273"/>
      <c r="G26" s="159"/>
      <c r="H26" s="160"/>
      <c r="I26" s="158"/>
      <c r="J26" s="160"/>
      <c r="K26" s="159"/>
      <c r="L26" s="160"/>
      <c r="M26" s="160"/>
      <c r="N26" s="74"/>
    </row>
    <row r="27" spans="1:14" s="30" customFormat="1" ht="27">
      <c r="A27" s="136"/>
      <c r="B27" s="109"/>
      <c r="C27" s="161" t="s">
        <v>349</v>
      </c>
      <c r="D27" s="158" t="s">
        <v>17</v>
      </c>
      <c r="E27" s="136">
        <v>1</v>
      </c>
      <c r="F27" s="273">
        <f>F24*E27</f>
        <v>1</v>
      </c>
      <c r="G27" s="208"/>
      <c r="H27" s="160"/>
      <c r="I27" s="208"/>
      <c r="J27" s="160"/>
      <c r="K27" s="159"/>
      <c r="L27" s="160"/>
      <c r="M27" s="160"/>
      <c r="N27" s="74"/>
    </row>
    <row r="28" spans="1:14" s="30" customFormat="1" ht="13.5">
      <c r="A28" s="136"/>
      <c r="B28" s="109"/>
      <c r="C28" s="162" t="s">
        <v>15</v>
      </c>
      <c r="D28" s="136" t="s">
        <v>0</v>
      </c>
      <c r="E28" s="136">
        <v>1.12</v>
      </c>
      <c r="F28" s="273">
        <f>F24*E28</f>
        <v>1.12</v>
      </c>
      <c r="G28" s="159"/>
      <c r="H28" s="160"/>
      <c r="I28" s="158"/>
      <c r="J28" s="160"/>
      <c r="K28" s="159"/>
      <c r="L28" s="160"/>
      <c r="M28" s="160"/>
      <c r="N28" s="74"/>
    </row>
    <row r="29" spans="1:14" ht="27">
      <c r="A29" s="136">
        <v>5</v>
      </c>
      <c r="B29" s="109" t="s">
        <v>350</v>
      </c>
      <c r="C29" s="353" t="s">
        <v>600</v>
      </c>
      <c r="D29" s="158" t="s">
        <v>17</v>
      </c>
      <c r="E29" s="158"/>
      <c r="F29" s="272">
        <v>1</v>
      </c>
      <c r="G29" s="159"/>
      <c r="H29" s="160"/>
      <c r="I29" s="158"/>
      <c r="J29" s="160"/>
      <c r="K29" s="159"/>
      <c r="L29" s="160"/>
      <c r="M29" s="160"/>
      <c r="N29" s="74"/>
    </row>
    <row r="30" spans="1:14" ht="13.5">
      <c r="A30" s="136"/>
      <c r="B30" s="109"/>
      <c r="C30" s="162" t="s">
        <v>12</v>
      </c>
      <c r="D30" s="136" t="s">
        <v>13</v>
      </c>
      <c r="E30" s="136">
        <v>3</v>
      </c>
      <c r="F30" s="273">
        <f>F29*E30</f>
        <v>3</v>
      </c>
      <c r="G30" s="158"/>
      <c r="H30" s="160"/>
      <c r="I30" s="159"/>
      <c r="J30" s="160"/>
      <c r="K30" s="159"/>
      <c r="L30" s="160"/>
      <c r="M30" s="160"/>
      <c r="N30" s="74"/>
    </row>
    <row r="31" spans="1:14" s="30" customFormat="1" ht="13.5">
      <c r="A31" s="136"/>
      <c r="B31" s="109"/>
      <c r="C31" s="162" t="s">
        <v>14</v>
      </c>
      <c r="D31" s="136"/>
      <c r="E31" s="136"/>
      <c r="F31" s="273"/>
      <c r="G31" s="159"/>
      <c r="H31" s="160"/>
      <c r="I31" s="158"/>
      <c r="J31" s="160"/>
      <c r="K31" s="159"/>
      <c r="L31" s="160"/>
      <c r="M31" s="160"/>
      <c r="N31" s="74"/>
    </row>
    <row r="32" spans="1:14" s="30" customFormat="1" ht="13.5">
      <c r="A32" s="136"/>
      <c r="B32" s="109"/>
      <c r="C32" s="161" t="s">
        <v>351</v>
      </c>
      <c r="D32" s="158" t="s">
        <v>43</v>
      </c>
      <c r="E32" s="136">
        <v>1</v>
      </c>
      <c r="F32" s="274">
        <f>F29*E32</f>
        <v>1</v>
      </c>
      <c r="G32" s="208"/>
      <c r="H32" s="160"/>
      <c r="I32" s="208"/>
      <c r="J32" s="160"/>
      <c r="K32" s="159"/>
      <c r="L32" s="160"/>
      <c r="M32" s="160"/>
      <c r="N32" s="74"/>
    </row>
    <row r="33" spans="1:14" s="30" customFormat="1" ht="13.5">
      <c r="A33" s="136"/>
      <c r="B33" s="109"/>
      <c r="C33" s="162" t="s">
        <v>15</v>
      </c>
      <c r="D33" s="136" t="s">
        <v>0</v>
      </c>
      <c r="E33" s="136">
        <v>0.14</v>
      </c>
      <c r="F33" s="273">
        <f>F29*E33</f>
        <v>0.14</v>
      </c>
      <c r="G33" s="159"/>
      <c r="H33" s="160"/>
      <c r="I33" s="158"/>
      <c r="J33" s="160"/>
      <c r="K33" s="159"/>
      <c r="L33" s="160"/>
      <c r="M33" s="160"/>
      <c r="N33" s="74"/>
    </row>
    <row r="34" spans="1:14" ht="14.25">
      <c r="A34" s="136">
        <v>7</v>
      </c>
      <c r="B34" s="109" t="s">
        <v>69</v>
      </c>
      <c r="C34" s="353" t="s">
        <v>601</v>
      </c>
      <c r="D34" s="136" t="s">
        <v>70</v>
      </c>
      <c r="E34" s="158"/>
      <c r="F34" s="272">
        <v>210</v>
      </c>
      <c r="G34" s="158"/>
      <c r="H34" s="160"/>
      <c r="I34" s="159"/>
      <c r="J34" s="160"/>
      <c r="K34" s="159"/>
      <c r="L34" s="160"/>
      <c r="M34" s="160"/>
      <c r="N34" s="74"/>
    </row>
    <row r="35" spans="1:14" ht="13.5">
      <c r="A35" s="136"/>
      <c r="B35" s="109"/>
      <c r="C35" s="162" t="s">
        <v>12</v>
      </c>
      <c r="D35" s="136" t="s">
        <v>13</v>
      </c>
      <c r="E35" s="136">
        <v>0.35</v>
      </c>
      <c r="F35" s="273">
        <f>F34*E35</f>
        <v>73.5</v>
      </c>
      <c r="G35" s="158"/>
      <c r="H35" s="160"/>
      <c r="I35" s="159"/>
      <c r="J35" s="160"/>
      <c r="K35" s="159"/>
      <c r="L35" s="160"/>
      <c r="M35" s="160"/>
      <c r="N35" s="74"/>
    </row>
    <row r="36" spans="1:14" s="29" customFormat="1" ht="13.5">
      <c r="A36" s="136"/>
      <c r="B36" s="136"/>
      <c r="C36" s="162" t="s">
        <v>42</v>
      </c>
      <c r="D36" s="136" t="s">
        <v>0</v>
      </c>
      <c r="E36" s="158">
        <v>0.0597</v>
      </c>
      <c r="F36" s="273">
        <f>F34*E36</f>
        <v>12.537</v>
      </c>
      <c r="G36" s="158"/>
      <c r="H36" s="160"/>
      <c r="I36" s="159"/>
      <c r="J36" s="160"/>
      <c r="K36" s="159"/>
      <c r="L36" s="160"/>
      <c r="M36" s="160"/>
      <c r="N36" s="74"/>
    </row>
    <row r="37" spans="1:14" s="30" customFormat="1" ht="13.5">
      <c r="A37" s="136"/>
      <c r="B37" s="109"/>
      <c r="C37" s="162" t="s">
        <v>14</v>
      </c>
      <c r="D37" s="136"/>
      <c r="E37" s="136"/>
      <c r="F37" s="273"/>
      <c r="G37" s="158"/>
      <c r="H37" s="160"/>
      <c r="I37" s="159"/>
      <c r="J37" s="160"/>
      <c r="K37" s="159"/>
      <c r="L37" s="160"/>
      <c r="M37" s="160"/>
      <c r="N37" s="74"/>
    </row>
    <row r="38" spans="1:14" s="30" customFormat="1" ht="13.5">
      <c r="A38" s="136"/>
      <c r="B38" s="109"/>
      <c r="C38" s="161" t="s">
        <v>478</v>
      </c>
      <c r="D38" s="136" t="s">
        <v>70</v>
      </c>
      <c r="E38" s="136">
        <v>1</v>
      </c>
      <c r="F38" s="274">
        <f>F34*E38</f>
        <v>210</v>
      </c>
      <c r="G38" s="208"/>
      <c r="H38" s="160"/>
      <c r="I38" s="208"/>
      <c r="J38" s="160"/>
      <c r="K38" s="159"/>
      <c r="L38" s="160"/>
      <c r="M38" s="160"/>
      <c r="N38" s="74"/>
    </row>
    <row r="39" spans="1:14" s="30" customFormat="1" ht="13.5">
      <c r="A39" s="136"/>
      <c r="B39" s="109"/>
      <c r="C39" s="162" t="s">
        <v>15</v>
      </c>
      <c r="D39" s="136" t="s">
        <v>0</v>
      </c>
      <c r="E39" s="136">
        <v>0.0673</v>
      </c>
      <c r="F39" s="273">
        <f>F34*E39</f>
        <v>14.133</v>
      </c>
      <c r="G39" s="159"/>
      <c r="H39" s="160"/>
      <c r="I39" s="159"/>
      <c r="J39" s="160"/>
      <c r="K39" s="159"/>
      <c r="L39" s="160"/>
      <c r="M39" s="160"/>
      <c r="N39" s="74"/>
    </row>
    <row r="40" spans="1:14" ht="13.5">
      <c r="A40" s="136"/>
      <c r="B40" s="109"/>
      <c r="C40" s="162" t="s">
        <v>24</v>
      </c>
      <c r="D40" s="136"/>
      <c r="E40" s="136"/>
      <c r="F40" s="273"/>
      <c r="G40" s="158"/>
      <c r="H40" s="160"/>
      <c r="I40" s="159"/>
      <c r="J40" s="273"/>
      <c r="K40" s="159"/>
      <c r="L40" s="160"/>
      <c r="M40" s="169"/>
      <c r="N40" s="74"/>
    </row>
    <row r="41" spans="1:14" ht="27">
      <c r="A41" s="136"/>
      <c r="B41" s="109"/>
      <c r="C41" s="162" t="s">
        <v>734</v>
      </c>
      <c r="D41" s="136"/>
      <c r="E41" s="136"/>
      <c r="F41" s="273"/>
      <c r="G41" s="169"/>
      <c r="H41" s="169"/>
      <c r="I41" s="169"/>
      <c r="J41" s="169"/>
      <c r="K41" s="169"/>
      <c r="L41" s="169"/>
      <c r="M41" s="169"/>
      <c r="N41" s="74"/>
    </row>
    <row r="42" spans="1:14" ht="13.5">
      <c r="A42" s="136"/>
      <c r="B42" s="109"/>
      <c r="C42" s="162" t="s">
        <v>24</v>
      </c>
      <c r="D42" s="136"/>
      <c r="E42" s="136"/>
      <c r="F42" s="273"/>
      <c r="G42" s="169"/>
      <c r="H42" s="169"/>
      <c r="I42" s="169"/>
      <c r="J42" s="169"/>
      <c r="K42" s="169"/>
      <c r="L42" s="169"/>
      <c r="M42" s="169"/>
      <c r="N42" s="74"/>
    </row>
    <row r="43" spans="1:14" s="21" customFormat="1" ht="13.5">
      <c r="A43" s="136"/>
      <c r="B43" s="136"/>
      <c r="C43" s="162" t="s">
        <v>735</v>
      </c>
      <c r="D43" s="347" t="s">
        <v>733</v>
      </c>
      <c r="E43" s="200"/>
      <c r="F43" s="290"/>
      <c r="G43" s="169"/>
      <c r="H43" s="169"/>
      <c r="I43" s="169"/>
      <c r="J43" s="169"/>
      <c r="K43" s="169"/>
      <c r="L43" s="169"/>
      <c r="M43" s="348"/>
      <c r="N43" s="74"/>
    </row>
    <row r="44" spans="1:14" s="21" customFormat="1" ht="13.5">
      <c r="A44" s="136"/>
      <c r="B44" s="136"/>
      <c r="C44" s="161" t="s">
        <v>6</v>
      </c>
      <c r="D44" s="158"/>
      <c r="E44" s="200"/>
      <c r="F44" s="290"/>
      <c r="G44" s="169"/>
      <c r="H44" s="169"/>
      <c r="I44" s="169"/>
      <c r="J44" s="169"/>
      <c r="K44" s="169"/>
      <c r="L44" s="169"/>
      <c r="M44" s="350"/>
      <c r="N44" s="74"/>
    </row>
    <row r="45" spans="1:14" ht="13.5">
      <c r="A45" s="27"/>
      <c r="B45" s="45"/>
      <c r="C45" s="88"/>
      <c r="D45" s="36"/>
      <c r="E45" s="89"/>
      <c r="F45" s="286"/>
      <c r="G45" s="37"/>
      <c r="H45" s="37"/>
      <c r="I45" s="37"/>
      <c r="J45" s="37"/>
      <c r="K45" s="37"/>
      <c r="L45" s="37"/>
      <c r="M45" s="37"/>
      <c r="N45" s="74"/>
    </row>
    <row r="46" spans="1:14" ht="13.5">
      <c r="A46" s="27"/>
      <c r="B46" s="45"/>
      <c r="C46" s="88"/>
      <c r="D46" s="36"/>
      <c r="E46" s="89"/>
      <c r="F46" s="286"/>
      <c r="G46" s="37"/>
      <c r="H46" s="37"/>
      <c r="I46" s="37"/>
      <c r="J46" s="37"/>
      <c r="K46" s="37"/>
      <c r="L46" s="37"/>
      <c r="M46" s="37"/>
      <c r="N46" s="74"/>
    </row>
    <row r="47" spans="1:14" ht="13.5">
      <c r="A47" s="27"/>
      <c r="B47" s="45"/>
      <c r="C47" s="88"/>
      <c r="D47" s="36"/>
      <c r="E47" s="89"/>
      <c r="F47" s="286"/>
      <c r="G47" s="37"/>
      <c r="H47" s="37"/>
      <c r="I47" s="37"/>
      <c r="J47" s="37"/>
      <c r="K47" s="37"/>
      <c r="L47" s="37"/>
      <c r="M47" s="37"/>
      <c r="N47" s="74"/>
    </row>
    <row r="48" spans="1:15" ht="16.5">
      <c r="A48" s="90"/>
      <c r="B48" s="90"/>
      <c r="C48" s="38"/>
      <c r="D48" s="36"/>
      <c r="E48" s="39"/>
      <c r="F48" s="286"/>
      <c r="G48" s="35"/>
      <c r="H48" s="39"/>
      <c r="I48" s="36"/>
      <c r="J48" s="36"/>
      <c r="K48" s="35"/>
      <c r="L48" s="39"/>
      <c r="M48" s="35"/>
      <c r="N48" s="35"/>
      <c r="O48" s="74"/>
    </row>
    <row r="49" spans="2:10" ht="15.75">
      <c r="B49" s="621"/>
      <c r="C49" s="621"/>
      <c r="E49" s="621"/>
      <c r="F49" s="621"/>
      <c r="G49" s="621"/>
      <c r="H49" s="621"/>
      <c r="I49" s="621"/>
      <c r="J49" s="621"/>
    </row>
    <row r="50" spans="1:15" ht="16.5">
      <c r="A50" s="90"/>
      <c r="B50" s="90"/>
      <c r="C50" s="38"/>
      <c r="D50" s="36"/>
      <c r="E50" s="39"/>
      <c r="F50" s="286"/>
      <c r="G50" s="35"/>
      <c r="H50" s="39"/>
      <c r="I50" s="36"/>
      <c r="J50" s="36"/>
      <c r="K50" s="35"/>
      <c r="L50" s="39"/>
      <c r="M50" s="35"/>
      <c r="N50" s="35"/>
      <c r="O50" s="74"/>
    </row>
    <row r="51" spans="1:15" ht="16.5">
      <c r="A51" s="90"/>
      <c r="B51" s="90"/>
      <c r="C51" s="38"/>
      <c r="D51" s="36"/>
      <c r="E51" s="39"/>
      <c r="F51" s="286"/>
      <c r="G51" s="35"/>
      <c r="H51" s="39"/>
      <c r="I51" s="36"/>
      <c r="J51" s="36"/>
      <c r="K51" s="35"/>
      <c r="L51" s="39"/>
      <c r="M51" s="35"/>
      <c r="N51" s="35"/>
      <c r="O51" s="74"/>
    </row>
    <row r="52" spans="1:15" ht="16.5">
      <c r="A52" s="90"/>
      <c r="B52" s="90"/>
      <c r="C52" s="38"/>
      <c r="D52" s="36"/>
      <c r="E52" s="39"/>
      <c r="F52" s="286"/>
      <c r="G52" s="35"/>
      <c r="H52" s="39"/>
      <c r="I52" s="36"/>
      <c r="J52" s="36"/>
      <c r="K52" s="35"/>
      <c r="L52" s="39"/>
      <c r="M52" s="35"/>
      <c r="N52" s="35"/>
      <c r="O52" s="74"/>
    </row>
  </sheetData>
  <sheetProtection/>
  <mergeCells count="16">
    <mergeCell ref="A1:M1"/>
    <mergeCell ref="A3:M3"/>
    <mergeCell ref="C5:M5"/>
    <mergeCell ref="M6:M7"/>
    <mergeCell ref="B49:C49"/>
    <mergeCell ref="E49:J49"/>
    <mergeCell ref="A4:M4"/>
    <mergeCell ref="E6:F6"/>
    <mergeCell ref="G6:H6"/>
    <mergeCell ref="I6:J6"/>
    <mergeCell ref="K6:L6"/>
    <mergeCell ref="A6:A7"/>
    <mergeCell ref="B6:B7"/>
    <mergeCell ref="C6:C7"/>
    <mergeCell ref="D6:D7"/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.875" style="59" customWidth="1"/>
    <col min="2" max="2" width="8.25390625" style="59" customWidth="1"/>
    <col min="3" max="3" width="39.75390625" style="59" customWidth="1"/>
    <col min="4" max="4" width="7.75390625" style="59" customWidth="1"/>
    <col min="5" max="5" width="8.00390625" style="59" customWidth="1"/>
    <col min="6" max="6" width="8.375" style="59" customWidth="1"/>
    <col min="7" max="7" width="7.375" style="59" customWidth="1"/>
    <col min="8" max="8" width="8.00390625" style="59" customWidth="1"/>
    <col min="9" max="9" width="7.875" style="59" customWidth="1"/>
    <col min="10" max="10" width="8.00390625" style="59" customWidth="1"/>
    <col min="11" max="11" width="7.625" style="59" customWidth="1"/>
    <col min="12" max="12" width="8.25390625" style="59" customWidth="1"/>
    <col min="13" max="13" width="8.125" style="59" customWidth="1"/>
    <col min="14" max="14" width="7.625" style="59" customWidth="1"/>
    <col min="15" max="15" width="8.625" style="59" customWidth="1"/>
    <col min="16" max="16" width="9.875" style="59" bestFit="1" customWidth="1"/>
    <col min="17" max="16384" width="9.125" style="59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377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15" s="58" customFormat="1" ht="17.25">
      <c r="A4" s="619" t="s">
        <v>366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83"/>
      <c r="O4" s="83"/>
    </row>
    <row r="5" spans="1:14" ht="10.5" customHeight="1">
      <c r="A5" s="31"/>
      <c r="B5" s="31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32"/>
    </row>
    <row r="6" spans="1:13" ht="46.5" customHeight="1">
      <c r="A6" s="650" t="s">
        <v>65</v>
      </c>
      <c r="B6" s="651" t="s">
        <v>66</v>
      </c>
      <c r="C6" s="634" t="s">
        <v>77</v>
      </c>
      <c r="D6" s="651" t="s">
        <v>1</v>
      </c>
      <c r="E6" s="653" t="s">
        <v>2</v>
      </c>
      <c r="F6" s="654"/>
      <c r="G6" s="652" t="s">
        <v>3</v>
      </c>
      <c r="H6" s="652"/>
      <c r="I6" s="655" t="s">
        <v>4</v>
      </c>
      <c r="J6" s="655"/>
      <c r="K6" s="655" t="s">
        <v>5</v>
      </c>
      <c r="L6" s="655"/>
      <c r="M6" s="652" t="s">
        <v>6</v>
      </c>
    </row>
    <row r="7" spans="1:13" ht="54">
      <c r="A7" s="650"/>
      <c r="B7" s="650"/>
      <c r="C7" s="635"/>
      <c r="D7" s="651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52"/>
    </row>
    <row r="8" spans="1:13" s="55" customFormat="1" ht="1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4" ht="27">
      <c r="A9" s="136">
        <v>1</v>
      </c>
      <c r="B9" s="136" t="s">
        <v>68</v>
      </c>
      <c r="C9" s="353" t="s">
        <v>446</v>
      </c>
      <c r="D9" s="158" t="s">
        <v>17</v>
      </c>
      <c r="E9" s="158"/>
      <c r="F9" s="272">
        <v>9</v>
      </c>
      <c r="G9" s="159"/>
      <c r="H9" s="160"/>
      <c r="I9" s="158"/>
      <c r="J9" s="160"/>
      <c r="K9" s="159"/>
      <c r="L9" s="160"/>
      <c r="M9" s="160"/>
      <c r="N9" s="74"/>
    </row>
    <row r="10" spans="1:14" ht="13.5">
      <c r="A10" s="136"/>
      <c r="B10" s="109"/>
      <c r="C10" s="162" t="s">
        <v>12</v>
      </c>
      <c r="D10" s="158" t="s">
        <v>17</v>
      </c>
      <c r="E10" s="136">
        <v>1</v>
      </c>
      <c r="F10" s="160">
        <f>F9*E10</f>
        <v>9</v>
      </c>
      <c r="G10" s="158"/>
      <c r="H10" s="160"/>
      <c r="I10" s="159"/>
      <c r="J10" s="160"/>
      <c r="K10" s="159"/>
      <c r="L10" s="160"/>
      <c r="M10" s="160"/>
      <c r="N10" s="74"/>
    </row>
    <row r="11" spans="1:14" s="30" customFormat="1" ht="13.5">
      <c r="A11" s="136"/>
      <c r="B11" s="109"/>
      <c r="C11" s="162" t="s">
        <v>14</v>
      </c>
      <c r="D11" s="136"/>
      <c r="E11" s="136"/>
      <c r="F11" s="160"/>
      <c r="G11" s="159"/>
      <c r="H11" s="160"/>
      <c r="I11" s="158"/>
      <c r="J11" s="160"/>
      <c r="K11" s="159"/>
      <c r="L11" s="160"/>
      <c r="M11" s="160"/>
      <c r="N11" s="74"/>
    </row>
    <row r="12" spans="1:14" s="30" customFormat="1" ht="13.5">
      <c r="A12" s="136"/>
      <c r="B12" s="109"/>
      <c r="C12" s="161" t="s">
        <v>446</v>
      </c>
      <c r="D12" s="158" t="s">
        <v>17</v>
      </c>
      <c r="E12" s="136">
        <v>1</v>
      </c>
      <c r="F12" s="169">
        <f>F9*E12</f>
        <v>9</v>
      </c>
      <c r="G12" s="160"/>
      <c r="H12" s="160"/>
      <c r="I12" s="158"/>
      <c r="J12" s="208"/>
      <c r="K12" s="159"/>
      <c r="L12" s="160"/>
      <c r="M12" s="160"/>
      <c r="N12" s="74"/>
    </row>
    <row r="13" spans="1:14" ht="27">
      <c r="A13" s="136">
        <v>2</v>
      </c>
      <c r="B13" s="136" t="s">
        <v>68</v>
      </c>
      <c r="C13" s="353" t="s">
        <v>447</v>
      </c>
      <c r="D13" s="158" t="s">
        <v>17</v>
      </c>
      <c r="E13" s="158"/>
      <c r="F13" s="159">
        <v>1</v>
      </c>
      <c r="G13" s="160"/>
      <c r="H13" s="160"/>
      <c r="I13" s="158"/>
      <c r="J13" s="160"/>
      <c r="K13" s="159"/>
      <c r="L13" s="160"/>
      <c r="M13" s="160"/>
      <c r="N13" s="74"/>
    </row>
    <row r="14" spans="1:14" ht="13.5">
      <c r="A14" s="136"/>
      <c r="B14" s="109"/>
      <c r="C14" s="162" t="s">
        <v>12</v>
      </c>
      <c r="D14" s="158" t="s">
        <v>17</v>
      </c>
      <c r="E14" s="136">
        <v>1</v>
      </c>
      <c r="F14" s="160">
        <f>F13*E14</f>
        <v>1</v>
      </c>
      <c r="G14" s="160"/>
      <c r="H14" s="160"/>
      <c r="I14" s="159"/>
      <c r="J14" s="160"/>
      <c r="K14" s="159"/>
      <c r="L14" s="160"/>
      <c r="M14" s="160"/>
      <c r="N14" s="74"/>
    </row>
    <row r="15" spans="1:14" s="30" customFormat="1" ht="13.5">
      <c r="A15" s="136"/>
      <c r="B15" s="109"/>
      <c r="C15" s="162" t="s">
        <v>14</v>
      </c>
      <c r="D15" s="136"/>
      <c r="E15" s="136"/>
      <c r="F15" s="160"/>
      <c r="G15" s="160"/>
      <c r="H15" s="160"/>
      <c r="I15" s="158"/>
      <c r="J15" s="160"/>
      <c r="K15" s="159"/>
      <c r="L15" s="160"/>
      <c r="M15" s="160"/>
      <c r="N15" s="74"/>
    </row>
    <row r="16" spans="1:14" s="30" customFormat="1" ht="13.5">
      <c r="A16" s="136"/>
      <c r="B16" s="109"/>
      <c r="C16" s="161" t="s">
        <v>447</v>
      </c>
      <c r="D16" s="158" t="s">
        <v>17</v>
      </c>
      <c r="E16" s="136">
        <v>1</v>
      </c>
      <c r="F16" s="169">
        <f>F13*E16</f>
        <v>1</v>
      </c>
      <c r="G16" s="160"/>
      <c r="H16" s="160"/>
      <c r="I16" s="158"/>
      <c r="J16" s="208"/>
      <c r="K16" s="159"/>
      <c r="L16" s="160"/>
      <c r="M16" s="160"/>
      <c r="N16" s="74"/>
    </row>
    <row r="17" spans="1:14" ht="27">
      <c r="A17" s="136">
        <v>3</v>
      </c>
      <c r="B17" s="136" t="s">
        <v>68</v>
      </c>
      <c r="C17" s="353" t="s">
        <v>448</v>
      </c>
      <c r="D17" s="158" t="s">
        <v>17</v>
      </c>
      <c r="E17" s="158"/>
      <c r="F17" s="159">
        <v>1</v>
      </c>
      <c r="G17" s="160"/>
      <c r="H17" s="160"/>
      <c r="I17" s="158"/>
      <c r="J17" s="160"/>
      <c r="K17" s="159"/>
      <c r="L17" s="160"/>
      <c r="M17" s="160"/>
      <c r="N17" s="74"/>
    </row>
    <row r="18" spans="1:14" ht="13.5">
      <c r="A18" s="136"/>
      <c r="B18" s="109"/>
      <c r="C18" s="162" t="s">
        <v>12</v>
      </c>
      <c r="D18" s="158" t="s">
        <v>17</v>
      </c>
      <c r="E18" s="136">
        <v>1</v>
      </c>
      <c r="F18" s="160">
        <f>F17*E18</f>
        <v>1</v>
      </c>
      <c r="G18" s="160"/>
      <c r="H18" s="160"/>
      <c r="I18" s="159"/>
      <c r="J18" s="160"/>
      <c r="K18" s="159"/>
      <c r="L18" s="160"/>
      <c r="M18" s="160"/>
      <c r="N18" s="74"/>
    </row>
    <row r="19" spans="1:14" s="30" customFormat="1" ht="13.5">
      <c r="A19" s="136"/>
      <c r="B19" s="109"/>
      <c r="C19" s="162" t="s">
        <v>14</v>
      </c>
      <c r="D19" s="136"/>
      <c r="E19" s="136"/>
      <c r="F19" s="160"/>
      <c r="G19" s="160"/>
      <c r="H19" s="160"/>
      <c r="I19" s="158"/>
      <c r="J19" s="160"/>
      <c r="K19" s="159"/>
      <c r="L19" s="160"/>
      <c r="M19" s="160"/>
      <c r="N19" s="74"/>
    </row>
    <row r="20" spans="1:14" s="30" customFormat="1" ht="13.5">
      <c r="A20" s="136"/>
      <c r="B20" s="109"/>
      <c r="C20" s="161" t="s">
        <v>448</v>
      </c>
      <c r="D20" s="158" t="s">
        <v>17</v>
      </c>
      <c r="E20" s="136">
        <v>1</v>
      </c>
      <c r="F20" s="169">
        <f>F17*E20</f>
        <v>1</v>
      </c>
      <c r="G20" s="160"/>
      <c r="H20" s="160"/>
      <c r="I20" s="158"/>
      <c r="J20" s="208"/>
      <c r="K20" s="159"/>
      <c r="L20" s="160"/>
      <c r="M20" s="160"/>
      <c r="N20" s="74"/>
    </row>
    <row r="21" spans="1:14" ht="27">
      <c r="A21" s="136">
        <v>4</v>
      </c>
      <c r="B21" s="136" t="s">
        <v>68</v>
      </c>
      <c r="C21" s="353" t="s">
        <v>602</v>
      </c>
      <c r="D21" s="158" t="s">
        <v>17</v>
      </c>
      <c r="E21" s="158"/>
      <c r="F21" s="159">
        <v>1</v>
      </c>
      <c r="G21" s="160"/>
      <c r="H21" s="160"/>
      <c r="I21" s="158"/>
      <c r="J21" s="160"/>
      <c r="K21" s="159"/>
      <c r="L21" s="160"/>
      <c r="M21" s="160"/>
      <c r="N21" s="74"/>
    </row>
    <row r="22" spans="1:14" ht="13.5">
      <c r="A22" s="136"/>
      <c r="B22" s="109"/>
      <c r="C22" s="162" t="s">
        <v>12</v>
      </c>
      <c r="D22" s="158" t="s">
        <v>17</v>
      </c>
      <c r="E22" s="136">
        <v>1</v>
      </c>
      <c r="F22" s="160">
        <f>F21*E22</f>
        <v>1</v>
      </c>
      <c r="G22" s="160"/>
      <c r="H22" s="160"/>
      <c r="I22" s="159"/>
      <c r="J22" s="160"/>
      <c r="K22" s="159"/>
      <c r="L22" s="160"/>
      <c r="M22" s="160"/>
      <c r="N22" s="74"/>
    </row>
    <row r="23" spans="1:14" s="30" customFormat="1" ht="13.5">
      <c r="A23" s="136"/>
      <c r="B23" s="109"/>
      <c r="C23" s="162" t="s">
        <v>14</v>
      </c>
      <c r="D23" s="136"/>
      <c r="E23" s="136"/>
      <c r="F23" s="160"/>
      <c r="G23" s="160"/>
      <c r="H23" s="160"/>
      <c r="I23" s="158"/>
      <c r="J23" s="160"/>
      <c r="K23" s="159"/>
      <c r="L23" s="160"/>
      <c r="M23" s="160"/>
      <c r="N23" s="74"/>
    </row>
    <row r="24" spans="1:14" s="30" customFormat="1" ht="13.5">
      <c r="A24" s="136"/>
      <c r="B24" s="109"/>
      <c r="C24" s="161" t="s">
        <v>364</v>
      </c>
      <c r="D24" s="158" t="s">
        <v>17</v>
      </c>
      <c r="E24" s="136">
        <v>1</v>
      </c>
      <c r="F24" s="169">
        <f>F21*E24</f>
        <v>1</v>
      </c>
      <c r="G24" s="160"/>
      <c r="H24" s="160"/>
      <c r="I24" s="158"/>
      <c r="J24" s="208"/>
      <c r="K24" s="159"/>
      <c r="L24" s="160"/>
      <c r="M24" s="160"/>
      <c r="N24" s="74"/>
    </row>
    <row r="25" spans="1:14" ht="27">
      <c r="A25" s="136">
        <v>5</v>
      </c>
      <c r="B25" s="136" t="s">
        <v>68</v>
      </c>
      <c r="C25" s="353" t="s">
        <v>603</v>
      </c>
      <c r="D25" s="158" t="s">
        <v>17</v>
      </c>
      <c r="E25" s="158"/>
      <c r="F25" s="159">
        <v>1</v>
      </c>
      <c r="G25" s="160"/>
      <c r="H25" s="160"/>
      <c r="I25" s="158"/>
      <c r="J25" s="160"/>
      <c r="K25" s="159"/>
      <c r="L25" s="160"/>
      <c r="M25" s="160"/>
      <c r="N25" s="74"/>
    </row>
    <row r="26" spans="1:14" ht="13.5">
      <c r="A26" s="136"/>
      <c r="B26" s="109"/>
      <c r="C26" s="162" t="s">
        <v>12</v>
      </c>
      <c r="D26" s="158" t="s">
        <v>17</v>
      </c>
      <c r="E26" s="136">
        <v>1</v>
      </c>
      <c r="F26" s="160">
        <f>F25*E26</f>
        <v>1</v>
      </c>
      <c r="G26" s="160"/>
      <c r="H26" s="160"/>
      <c r="I26" s="159"/>
      <c r="J26" s="160"/>
      <c r="K26" s="159"/>
      <c r="L26" s="160"/>
      <c r="M26" s="160"/>
      <c r="N26" s="74"/>
    </row>
    <row r="27" spans="1:14" s="30" customFormat="1" ht="13.5">
      <c r="A27" s="136"/>
      <c r="B27" s="109"/>
      <c r="C27" s="162" t="s">
        <v>14</v>
      </c>
      <c r="D27" s="136"/>
      <c r="E27" s="136"/>
      <c r="F27" s="160"/>
      <c r="G27" s="160"/>
      <c r="H27" s="160"/>
      <c r="I27" s="158"/>
      <c r="J27" s="160"/>
      <c r="K27" s="159"/>
      <c r="L27" s="160"/>
      <c r="M27" s="160"/>
      <c r="N27" s="74"/>
    </row>
    <row r="28" spans="1:14" s="30" customFormat="1" ht="13.5">
      <c r="A28" s="136"/>
      <c r="B28" s="109"/>
      <c r="C28" s="161" t="s">
        <v>479</v>
      </c>
      <c r="D28" s="158" t="s">
        <v>17</v>
      </c>
      <c r="E28" s="136">
        <v>1</v>
      </c>
      <c r="F28" s="169">
        <f>F25*E28</f>
        <v>1</v>
      </c>
      <c r="G28" s="160"/>
      <c r="H28" s="160"/>
      <c r="I28" s="158"/>
      <c r="J28" s="208"/>
      <c r="K28" s="159"/>
      <c r="L28" s="160"/>
      <c r="M28" s="160"/>
      <c r="N28" s="74"/>
    </row>
    <row r="29" spans="1:14" ht="27">
      <c r="A29" s="136">
        <v>6</v>
      </c>
      <c r="B29" s="136" t="s">
        <v>68</v>
      </c>
      <c r="C29" s="353" t="s">
        <v>604</v>
      </c>
      <c r="D29" s="158" t="s">
        <v>17</v>
      </c>
      <c r="E29" s="158"/>
      <c r="F29" s="159">
        <v>1</v>
      </c>
      <c r="G29" s="160"/>
      <c r="H29" s="160"/>
      <c r="I29" s="158"/>
      <c r="J29" s="160"/>
      <c r="K29" s="159"/>
      <c r="L29" s="160"/>
      <c r="M29" s="160"/>
      <c r="N29" s="74"/>
    </row>
    <row r="30" spans="1:14" ht="13.5">
      <c r="A30" s="136"/>
      <c r="B30" s="109"/>
      <c r="C30" s="162" t="s">
        <v>12</v>
      </c>
      <c r="D30" s="158" t="s">
        <v>17</v>
      </c>
      <c r="E30" s="136">
        <v>1</v>
      </c>
      <c r="F30" s="160">
        <f>F29*E30</f>
        <v>1</v>
      </c>
      <c r="G30" s="160"/>
      <c r="H30" s="160"/>
      <c r="I30" s="159"/>
      <c r="J30" s="160"/>
      <c r="K30" s="159"/>
      <c r="L30" s="160"/>
      <c r="M30" s="160"/>
      <c r="N30" s="74"/>
    </row>
    <row r="31" spans="1:14" s="30" customFormat="1" ht="13.5">
      <c r="A31" s="136"/>
      <c r="B31" s="109"/>
      <c r="C31" s="162" t="s">
        <v>14</v>
      </c>
      <c r="D31" s="136"/>
      <c r="E31" s="136"/>
      <c r="F31" s="160"/>
      <c r="G31" s="160"/>
      <c r="H31" s="160"/>
      <c r="I31" s="158"/>
      <c r="J31" s="160"/>
      <c r="K31" s="159"/>
      <c r="L31" s="160"/>
      <c r="M31" s="160"/>
      <c r="N31" s="74"/>
    </row>
    <row r="32" spans="1:14" s="30" customFormat="1" ht="13.5">
      <c r="A32" s="136"/>
      <c r="B32" s="109"/>
      <c r="C32" s="161" t="s">
        <v>480</v>
      </c>
      <c r="D32" s="158" t="s">
        <v>17</v>
      </c>
      <c r="E32" s="136">
        <v>1</v>
      </c>
      <c r="F32" s="169">
        <f>F29*E32</f>
        <v>1</v>
      </c>
      <c r="G32" s="160"/>
      <c r="H32" s="160"/>
      <c r="I32" s="158"/>
      <c r="J32" s="208"/>
      <c r="K32" s="159"/>
      <c r="L32" s="160"/>
      <c r="M32" s="160"/>
      <c r="N32" s="74"/>
    </row>
    <row r="33" spans="1:14" ht="27">
      <c r="A33" s="136">
        <v>7</v>
      </c>
      <c r="B33" s="136" t="s">
        <v>68</v>
      </c>
      <c r="C33" s="507" t="s">
        <v>605</v>
      </c>
      <c r="D33" s="158" t="s">
        <v>17</v>
      </c>
      <c r="E33" s="158"/>
      <c r="F33" s="159">
        <v>1</v>
      </c>
      <c r="G33" s="160"/>
      <c r="H33" s="160"/>
      <c r="I33" s="158"/>
      <c r="J33" s="160"/>
      <c r="K33" s="159"/>
      <c r="L33" s="160"/>
      <c r="M33" s="160"/>
      <c r="N33" s="74"/>
    </row>
    <row r="34" spans="1:14" ht="13.5">
      <c r="A34" s="136"/>
      <c r="B34" s="109"/>
      <c r="C34" s="162" t="s">
        <v>12</v>
      </c>
      <c r="D34" s="158" t="s">
        <v>17</v>
      </c>
      <c r="E34" s="136">
        <v>1</v>
      </c>
      <c r="F34" s="160">
        <f>F33*E34</f>
        <v>1</v>
      </c>
      <c r="G34" s="160"/>
      <c r="H34" s="160"/>
      <c r="I34" s="159"/>
      <c r="J34" s="160"/>
      <c r="K34" s="159"/>
      <c r="L34" s="160"/>
      <c r="M34" s="160"/>
      <c r="N34" s="74"/>
    </row>
    <row r="35" spans="1:14" s="30" customFormat="1" ht="13.5">
      <c r="A35" s="136"/>
      <c r="B35" s="109"/>
      <c r="C35" s="162" t="s">
        <v>14</v>
      </c>
      <c r="D35" s="136"/>
      <c r="E35" s="136"/>
      <c r="F35" s="160"/>
      <c r="G35" s="160"/>
      <c r="H35" s="160"/>
      <c r="I35" s="158"/>
      <c r="J35" s="160"/>
      <c r="K35" s="159"/>
      <c r="L35" s="160"/>
      <c r="M35" s="160"/>
      <c r="N35" s="74"/>
    </row>
    <row r="36" spans="1:14" s="30" customFormat="1" ht="13.5">
      <c r="A36" s="136"/>
      <c r="B36" s="109"/>
      <c r="C36" s="303" t="s">
        <v>481</v>
      </c>
      <c r="D36" s="158" t="s">
        <v>17</v>
      </c>
      <c r="E36" s="136">
        <v>1</v>
      </c>
      <c r="F36" s="169">
        <f>F33*E36</f>
        <v>1</v>
      </c>
      <c r="G36" s="160"/>
      <c r="H36" s="160"/>
      <c r="I36" s="158"/>
      <c r="J36" s="208"/>
      <c r="K36" s="159"/>
      <c r="L36" s="160"/>
      <c r="M36" s="160"/>
      <c r="N36" s="74"/>
    </row>
    <row r="37" spans="1:14" ht="27">
      <c r="A37" s="136">
        <v>8</v>
      </c>
      <c r="B37" s="136" t="s">
        <v>68</v>
      </c>
      <c r="C37" s="353" t="s">
        <v>606</v>
      </c>
      <c r="D37" s="158" t="s">
        <v>25</v>
      </c>
      <c r="E37" s="158"/>
      <c r="F37" s="159">
        <v>350</v>
      </c>
      <c r="G37" s="160"/>
      <c r="H37" s="160"/>
      <c r="I37" s="158"/>
      <c r="J37" s="160"/>
      <c r="K37" s="159"/>
      <c r="L37" s="160"/>
      <c r="M37" s="160"/>
      <c r="N37" s="74"/>
    </row>
    <row r="38" spans="1:14" ht="13.5">
      <c r="A38" s="136"/>
      <c r="B38" s="109"/>
      <c r="C38" s="162" t="s">
        <v>12</v>
      </c>
      <c r="D38" s="158" t="s">
        <v>25</v>
      </c>
      <c r="E38" s="136">
        <v>1</v>
      </c>
      <c r="F38" s="160">
        <f>F37*E38</f>
        <v>350</v>
      </c>
      <c r="G38" s="160"/>
      <c r="H38" s="160"/>
      <c r="I38" s="159"/>
      <c r="J38" s="160"/>
      <c r="K38" s="159"/>
      <c r="L38" s="160"/>
      <c r="M38" s="160"/>
      <c r="N38" s="74"/>
    </row>
    <row r="39" spans="1:14" s="30" customFormat="1" ht="13.5">
      <c r="A39" s="136"/>
      <c r="B39" s="109"/>
      <c r="C39" s="162" t="s">
        <v>14</v>
      </c>
      <c r="D39" s="136"/>
      <c r="E39" s="136"/>
      <c r="F39" s="160"/>
      <c r="G39" s="160"/>
      <c r="H39" s="160"/>
      <c r="I39" s="158"/>
      <c r="J39" s="160"/>
      <c r="K39" s="159"/>
      <c r="L39" s="160"/>
      <c r="M39" s="160"/>
      <c r="N39" s="74"/>
    </row>
    <row r="40" spans="1:14" s="30" customFormat="1" ht="26.25">
      <c r="A40" s="136"/>
      <c r="B40" s="109"/>
      <c r="C40" s="161" t="s">
        <v>365</v>
      </c>
      <c r="D40" s="158" t="s">
        <v>25</v>
      </c>
      <c r="E40" s="136">
        <v>1</v>
      </c>
      <c r="F40" s="169">
        <f>F37*E40</f>
        <v>350</v>
      </c>
      <c r="G40" s="160"/>
      <c r="H40" s="160"/>
      <c r="I40" s="158"/>
      <c r="J40" s="208"/>
      <c r="K40" s="159"/>
      <c r="L40" s="160"/>
      <c r="M40" s="160"/>
      <c r="N40" s="74"/>
    </row>
    <row r="41" spans="1:14" ht="27">
      <c r="A41" s="136">
        <v>9</v>
      </c>
      <c r="B41" s="136" t="s">
        <v>68</v>
      </c>
      <c r="C41" s="353" t="s">
        <v>449</v>
      </c>
      <c r="D41" s="158" t="s">
        <v>17</v>
      </c>
      <c r="E41" s="158"/>
      <c r="F41" s="159">
        <v>1</v>
      </c>
      <c r="G41" s="160"/>
      <c r="H41" s="160"/>
      <c r="I41" s="158"/>
      <c r="J41" s="160"/>
      <c r="K41" s="159"/>
      <c r="L41" s="160"/>
      <c r="M41" s="160"/>
      <c r="N41" s="74"/>
    </row>
    <row r="42" spans="1:14" ht="13.5">
      <c r="A42" s="136"/>
      <c r="B42" s="109"/>
      <c r="C42" s="162" t="s">
        <v>12</v>
      </c>
      <c r="D42" s="158" t="s">
        <v>17</v>
      </c>
      <c r="E42" s="136">
        <v>1</v>
      </c>
      <c r="F42" s="160">
        <f>F41*E42</f>
        <v>1</v>
      </c>
      <c r="G42" s="160"/>
      <c r="H42" s="160"/>
      <c r="I42" s="159"/>
      <c r="J42" s="160"/>
      <c r="K42" s="159"/>
      <c r="L42" s="160"/>
      <c r="M42" s="160"/>
      <c r="N42" s="74"/>
    </row>
    <row r="43" spans="1:14" s="30" customFormat="1" ht="13.5">
      <c r="A43" s="136"/>
      <c r="B43" s="109"/>
      <c r="C43" s="162" t="s">
        <v>14</v>
      </c>
      <c r="D43" s="136"/>
      <c r="E43" s="136"/>
      <c r="F43" s="160"/>
      <c r="G43" s="160"/>
      <c r="H43" s="160"/>
      <c r="I43" s="158"/>
      <c r="J43" s="160"/>
      <c r="K43" s="159"/>
      <c r="L43" s="160"/>
      <c r="M43" s="160"/>
      <c r="N43" s="74"/>
    </row>
    <row r="44" spans="1:14" s="30" customFormat="1" ht="13.5">
      <c r="A44" s="136"/>
      <c r="B44" s="109"/>
      <c r="C44" s="161" t="s">
        <v>449</v>
      </c>
      <c r="D44" s="158" t="s">
        <v>17</v>
      </c>
      <c r="E44" s="136">
        <v>1</v>
      </c>
      <c r="F44" s="169">
        <f>F41*E44</f>
        <v>1</v>
      </c>
      <c r="G44" s="160"/>
      <c r="H44" s="160"/>
      <c r="I44" s="158"/>
      <c r="J44" s="208"/>
      <c r="K44" s="159"/>
      <c r="L44" s="160"/>
      <c r="M44" s="160"/>
      <c r="N44" s="74"/>
    </row>
    <row r="45" spans="1:15" ht="13.5">
      <c r="A45" s="136"/>
      <c r="B45" s="109"/>
      <c r="C45" s="162" t="s">
        <v>24</v>
      </c>
      <c r="D45" s="136"/>
      <c r="E45" s="136"/>
      <c r="F45" s="160"/>
      <c r="G45" s="169"/>
      <c r="H45" s="169"/>
      <c r="I45" s="158"/>
      <c r="J45" s="169"/>
      <c r="K45" s="169"/>
      <c r="L45" s="169"/>
      <c r="M45" s="258"/>
      <c r="N45" s="259"/>
      <c r="O45" s="66"/>
    </row>
    <row r="46" spans="1:14" s="80" customFormat="1" ht="13.5">
      <c r="A46" s="257"/>
      <c r="B46" s="257"/>
      <c r="C46" s="161" t="s">
        <v>109</v>
      </c>
      <c r="D46" s="158"/>
      <c r="E46" s="158"/>
      <c r="F46" s="200"/>
      <c r="G46" s="158"/>
      <c r="H46" s="169"/>
      <c r="I46" s="169"/>
      <c r="J46" s="169"/>
      <c r="K46" s="169"/>
      <c r="L46" s="169"/>
      <c r="M46" s="483"/>
      <c r="N46" s="259"/>
    </row>
    <row r="47" spans="1:15" ht="13.5">
      <c r="A47" s="136"/>
      <c r="B47" s="109"/>
      <c r="C47" s="162" t="s">
        <v>734</v>
      </c>
      <c r="D47" s="136"/>
      <c r="E47" s="136"/>
      <c r="F47" s="160"/>
      <c r="G47" s="169"/>
      <c r="H47" s="169"/>
      <c r="I47" s="169"/>
      <c r="J47" s="169"/>
      <c r="K47" s="169"/>
      <c r="L47" s="169"/>
      <c r="M47" s="258"/>
      <c r="N47" s="81"/>
      <c r="O47" s="66"/>
    </row>
    <row r="48" spans="1:15" ht="13.5">
      <c r="A48" s="136"/>
      <c r="B48" s="109"/>
      <c r="C48" s="162" t="s">
        <v>24</v>
      </c>
      <c r="D48" s="136"/>
      <c r="E48" s="136"/>
      <c r="F48" s="160"/>
      <c r="G48" s="169"/>
      <c r="H48" s="169"/>
      <c r="I48" s="169"/>
      <c r="J48" s="169"/>
      <c r="K48" s="169"/>
      <c r="L48" s="169"/>
      <c r="M48" s="258"/>
      <c r="N48" s="259"/>
      <c r="O48" s="66"/>
    </row>
    <row r="49" spans="1:15" s="21" customFormat="1" ht="13.5">
      <c r="A49" s="136"/>
      <c r="B49" s="136"/>
      <c r="C49" s="162" t="s">
        <v>736</v>
      </c>
      <c r="D49" s="347" t="s">
        <v>733</v>
      </c>
      <c r="E49" s="200"/>
      <c r="F49" s="203"/>
      <c r="G49" s="169"/>
      <c r="H49" s="169"/>
      <c r="I49" s="169"/>
      <c r="J49" s="169"/>
      <c r="K49" s="169"/>
      <c r="L49" s="169"/>
      <c r="M49" s="258"/>
      <c r="N49" s="69"/>
      <c r="O49" s="68"/>
    </row>
    <row r="50" spans="1:15" s="21" customFormat="1" ht="14.25">
      <c r="A50" s="136"/>
      <c r="B50" s="136"/>
      <c r="C50" s="161" t="s">
        <v>6</v>
      </c>
      <c r="D50" s="158"/>
      <c r="E50" s="200"/>
      <c r="F50" s="203"/>
      <c r="G50" s="169"/>
      <c r="H50" s="169"/>
      <c r="I50" s="169"/>
      <c r="J50" s="169"/>
      <c r="K50" s="169"/>
      <c r="L50" s="169"/>
      <c r="M50" s="349"/>
      <c r="N50" s="260"/>
      <c r="O50" s="68"/>
    </row>
    <row r="51" spans="1:13" ht="13.5">
      <c r="A51" s="27"/>
      <c r="B51" s="80"/>
      <c r="C51" s="88"/>
      <c r="D51" s="36"/>
      <c r="E51" s="89"/>
      <c r="F51" s="36"/>
      <c r="G51" s="37"/>
      <c r="H51" s="37"/>
      <c r="I51" s="37"/>
      <c r="J51" s="37"/>
      <c r="K51" s="37"/>
      <c r="L51" s="37"/>
      <c r="M51" s="37"/>
    </row>
    <row r="52" spans="1:13" ht="13.5">
      <c r="A52" s="27"/>
      <c r="B52" s="80"/>
      <c r="C52" s="88"/>
      <c r="D52" s="36"/>
      <c r="E52" s="89"/>
      <c r="F52" s="36"/>
      <c r="G52" s="37"/>
      <c r="H52" s="37"/>
      <c r="I52" s="37"/>
      <c r="J52" s="37"/>
      <c r="K52" s="37"/>
      <c r="L52" s="37"/>
      <c r="M52" s="37"/>
    </row>
    <row r="53" spans="1:13" ht="13.5">
      <c r="A53" s="27"/>
      <c r="B53" s="80"/>
      <c r="C53" s="88"/>
      <c r="D53" s="36"/>
      <c r="E53" s="89"/>
      <c r="F53" s="36"/>
      <c r="G53" s="37"/>
      <c r="H53" s="37"/>
      <c r="I53" s="37"/>
      <c r="J53" s="37"/>
      <c r="K53" s="37"/>
      <c r="L53" s="37"/>
      <c r="M53" s="37"/>
    </row>
    <row r="54" spans="1:15" ht="16.5">
      <c r="A54" s="90"/>
      <c r="B54" s="90"/>
      <c r="C54" s="38"/>
      <c r="D54" s="36"/>
      <c r="E54" s="39"/>
      <c r="F54" s="36"/>
      <c r="G54" s="35"/>
      <c r="H54" s="39"/>
      <c r="I54" s="36"/>
      <c r="J54" s="36"/>
      <c r="K54" s="35"/>
      <c r="L54" s="39"/>
      <c r="M54" s="35"/>
      <c r="N54" s="35"/>
      <c r="O54" s="74"/>
    </row>
    <row r="55" spans="2:10" ht="13.5">
      <c r="B55" s="656"/>
      <c r="C55" s="656"/>
      <c r="E55" s="656"/>
      <c r="F55" s="656"/>
      <c r="G55" s="656"/>
      <c r="H55" s="656"/>
      <c r="I55" s="656"/>
      <c r="J55" s="656"/>
    </row>
    <row r="56" spans="1:15" ht="16.5">
      <c r="A56" s="90"/>
      <c r="B56" s="90"/>
      <c r="C56" s="38"/>
      <c r="D56" s="36"/>
      <c r="E56" s="39"/>
      <c r="F56" s="36"/>
      <c r="G56" s="35"/>
      <c r="H56" s="39"/>
      <c r="I56" s="36"/>
      <c r="J56" s="36"/>
      <c r="K56" s="35"/>
      <c r="L56" s="39"/>
      <c r="M56" s="35"/>
      <c r="N56" s="35"/>
      <c r="O56" s="74"/>
    </row>
    <row r="57" spans="1:15" ht="16.5">
      <c r="A57" s="90"/>
      <c r="B57" s="90"/>
      <c r="C57" s="38"/>
      <c r="D57" s="36"/>
      <c r="E57" s="39"/>
      <c r="F57" s="36"/>
      <c r="G57" s="35"/>
      <c r="H57" s="39"/>
      <c r="I57" s="36"/>
      <c r="J57" s="36"/>
      <c r="K57" s="35"/>
      <c r="L57" s="39"/>
      <c r="M57" s="35"/>
      <c r="N57" s="35"/>
      <c r="O57" s="74"/>
    </row>
    <row r="58" spans="1:15" ht="16.5">
      <c r="A58" s="90"/>
      <c r="B58" s="90"/>
      <c r="C58" s="38"/>
      <c r="D58" s="36"/>
      <c r="E58" s="39"/>
      <c r="F58" s="36"/>
      <c r="G58" s="35"/>
      <c r="H58" s="39"/>
      <c r="I58" s="36"/>
      <c r="J58" s="36"/>
      <c r="K58" s="35"/>
      <c r="L58" s="39"/>
      <c r="M58" s="35"/>
      <c r="N58" s="35"/>
      <c r="O58" s="74"/>
    </row>
  </sheetData>
  <sheetProtection/>
  <mergeCells count="16">
    <mergeCell ref="B55:C55"/>
    <mergeCell ref="E55:J55"/>
    <mergeCell ref="A1:M1"/>
    <mergeCell ref="A3:M3"/>
    <mergeCell ref="A4:M4"/>
    <mergeCell ref="C5:M5"/>
    <mergeCell ref="A6:A7"/>
    <mergeCell ref="B6:B7"/>
    <mergeCell ref="C6:C7"/>
    <mergeCell ref="D6:D7"/>
    <mergeCell ref="E6:F6"/>
    <mergeCell ref="G6:H6"/>
    <mergeCell ref="I6:J6"/>
    <mergeCell ref="A2:M2"/>
    <mergeCell ref="K6:L6"/>
    <mergeCell ref="M6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3.875" style="59" customWidth="1"/>
    <col min="2" max="2" width="8.25390625" style="59" customWidth="1"/>
    <col min="3" max="3" width="42.875" style="59" customWidth="1"/>
    <col min="4" max="4" width="7.00390625" style="59" customWidth="1"/>
    <col min="5" max="5" width="8.00390625" style="59" customWidth="1"/>
    <col min="6" max="6" width="8.125" style="59" customWidth="1"/>
    <col min="7" max="7" width="7.375" style="59" customWidth="1"/>
    <col min="8" max="8" width="8.00390625" style="59" customWidth="1"/>
    <col min="9" max="9" width="7.00390625" style="59" customWidth="1"/>
    <col min="10" max="11" width="6.75390625" style="59" customWidth="1"/>
    <col min="12" max="12" width="7.125" style="59" customWidth="1"/>
    <col min="13" max="13" width="7.75390625" style="59" customWidth="1"/>
    <col min="14" max="14" width="17.75390625" style="59" customWidth="1"/>
    <col min="15" max="15" width="8.625" style="59" customWidth="1"/>
    <col min="16" max="16" width="9.875" style="59" bestFit="1" customWidth="1"/>
    <col min="17" max="16384" width="9.125" style="59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628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15" s="58" customFormat="1" ht="17.25">
      <c r="A4" s="619" t="s">
        <v>367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83"/>
      <c r="O4" s="83"/>
    </row>
    <row r="5" spans="1:14" ht="11.25" customHeight="1">
      <c r="A5" s="31"/>
      <c r="B5" s="31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32"/>
    </row>
    <row r="6" spans="1:13" ht="64.5" customHeight="1">
      <c r="A6" s="650" t="s">
        <v>65</v>
      </c>
      <c r="B6" s="651" t="s">
        <v>66</v>
      </c>
      <c r="C6" s="634" t="s">
        <v>77</v>
      </c>
      <c r="D6" s="651" t="s">
        <v>1</v>
      </c>
      <c r="E6" s="653" t="s">
        <v>2</v>
      </c>
      <c r="F6" s="654"/>
      <c r="G6" s="652" t="s">
        <v>3</v>
      </c>
      <c r="H6" s="652"/>
      <c r="I6" s="655" t="s">
        <v>4</v>
      </c>
      <c r="J6" s="655"/>
      <c r="K6" s="655" t="s">
        <v>5</v>
      </c>
      <c r="L6" s="655"/>
      <c r="M6" s="652" t="s">
        <v>6</v>
      </c>
    </row>
    <row r="7" spans="1:13" ht="54">
      <c r="A7" s="650"/>
      <c r="B7" s="650"/>
      <c r="C7" s="635"/>
      <c r="D7" s="651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52"/>
    </row>
    <row r="8" spans="1:13" s="55" customFormat="1" ht="1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4" ht="27">
      <c r="A9" s="136">
        <v>1</v>
      </c>
      <c r="B9" s="136" t="s">
        <v>68</v>
      </c>
      <c r="C9" s="353" t="s">
        <v>476</v>
      </c>
      <c r="D9" s="158" t="s">
        <v>17</v>
      </c>
      <c r="E9" s="158"/>
      <c r="F9" s="159">
        <v>1</v>
      </c>
      <c r="G9" s="159"/>
      <c r="H9" s="160"/>
      <c r="I9" s="158"/>
      <c r="J9" s="160"/>
      <c r="K9" s="159"/>
      <c r="L9" s="160"/>
      <c r="M9" s="208"/>
      <c r="N9" s="74"/>
    </row>
    <row r="10" spans="1:14" ht="13.5">
      <c r="A10" s="136"/>
      <c r="B10" s="109"/>
      <c r="C10" s="162" t="s">
        <v>12</v>
      </c>
      <c r="D10" s="158" t="s">
        <v>17</v>
      </c>
      <c r="E10" s="136">
        <v>1</v>
      </c>
      <c r="F10" s="208">
        <f>F9*E10</f>
        <v>1</v>
      </c>
      <c r="G10" s="158"/>
      <c r="H10" s="208"/>
      <c r="I10" s="208"/>
      <c r="J10" s="208"/>
      <c r="K10" s="159"/>
      <c r="L10" s="208"/>
      <c r="M10" s="208"/>
      <c r="N10" s="74"/>
    </row>
    <row r="11" spans="1:14" s="30" customFormat="1" ht="13.5">
      <c r="A11" s="136"/>
      <c r="B11" s="109"/>
      <c r="C11" s="162" t="s">
        <v>14</v>
      </c>
      <c r="D11" s="136"/>
      <c r="E11" s="136"/>
      <c r="F11" s="208"/>
      <c r="G11" s="159"/>
      <c r="H11" s="208"/>
      <c r="I11" s="208"/>
      <c r="J11" s="208"/>
      <c r="K11" s="159"/>
      <c r="L11" s="208"/>
      <c r="M11" s="208"/>
      <c r="N11" s="74"/>
    </row>
    <row r="12" spans="1:14" s="30" customFormat="1" ht="27">
      <c r="A12" s="136"/>
      <c r="B12" s="109"/>
      <c r="C12" s="161" t="s">
        <v>578</v>
      </c>
      <c r="D12" s="158" t="s">
        <v>17</v>
      </c>
      <c r="E12" s="136">
        <v>1</v>
      </c>
      <c r="F12" s="208">
        <f>F9*E12</f>
        <v>1</v>
      </c>
      <c r="G12" s="160"/>
      <c r="H12" s="208"/>
      <c r="I12" s="208"/>
      <c r="J12" s="208"/>
      <c r="K12" s="159"/>
      <c r="L12" s="208"/>
      <c r="M12" s="208"/>
      <c r="N12" s="74"/>
    </row>
    <row r="13" spans="1:14" ht="42.75">
      <c r="A13" s="136">
        <v>2</v>
      </c>
      <c r="B13" s="136" t="s">
        <v>68</v>
      </c>
      <c r="C13" s="353" t="s">
        <v>579</v>
      </c>
      <c r="D13" s="158" t="s">
        <v>17</v>
      </c>
      <c r="E13" s="158"/>
      <c r="F13" s="208">
        <v>8</v>
      </c>
      <c r="G13" s="159"/>
      <c r="H13" s="208"/>
      <c r="I13" s="208"/>
      <c r="J13" s="208"/>
      <c r="K13" s="159"/>
      <c r="L13" s="208"/>
      <c r="M13" s="208"/>
      <c r="N13" s="74"/>
    </row>
    <row r="14" spans="1:14" ht="13.5">
      <c r="A14" s="136"/>
      <c r="B14" s="109"/>
      <c r="C14" s="162" t="s">
        <v>12</v>
      </c>
      <c r="D14" s="158" t="s">
        <v>17</v>
      </c>
      <c r="E14" s="136">
        <v>1</v>
      </c>
      <c r="F14" s="208">
        <f>F13*E14</f>
        <v>8</v>
      </c>
      <c r="G14" s="158"/>
      <c r="H14" s="208"/>
      <c r="I14" s="208"/>
      <c r="J14" s="208"/>
      <c r="K14" s="159"/>
      <c r="L14" s="208"/>
      <c r="M14" s="208"/>
      <c r="N14" s="74"/>
    </row>
    <row r="15" spans="1:14" s="30" customFormat="1" ht="13.5">
      <c r="A15" s="136"/>
      <c r="B15" s="109"/>
      <c r="C15" s="162" t="s">
        <v>14</v>
      </c>
      <c r="D15" s="136"/>
      <c r="E15" s="136"/>
      <c r="F15" s="208"/>
      <c r="G15" s="159"/>
      <c r="H15" s="208"/>
      <c r="I15" s="208"/>
      <c r="J15" s="208"/>
      <c r="K15" s="159"/>
      <c r="L15" s="208"/>
      <c r="M15" s="208"/>
      <c r="N15" s="74"/>
    </row>
    <row r="16" spans="1:14" s="30" customFormat="1" ht="40.5">
      <c r="A16" s="136"/>
      <c r="B16" s="109"/>
      <c r="C16" s="161" t="s">
        <v>477</v>
      </c>
      <c r="D16" s="158" t="s">
        <v>17</v>
      </c>
      <c r="E16" s="136">
        <v>1</v>
      </c>
      <c r="F16" s="208">
        <f>F13*E16</f>
        <v>8</v>
      </c>
      <c r="G16" s="160"/>
      <c r="H16" s="208"/>
      <c r="I16" s="208"/>
      <c r="J16" s="208"/>
      <c r="K16" s="159"/>
      <c r="L16" s="208"/>
      <c r="M16" s="208"/>
      <c r="N16" s="74"/>
    </row>
    <row r="17" spans="1:14" ht="42.75">
      <c r="A17" s="136">
        <v>3</v>
      </c>
      <c r="B17" s="136" t="s">
        <v>68</v>
      </c>
      <c r="C17" s="353" t="s">
        <v>580</v>
      </c>
      <c r="D17" s="158" t="s">
        <v>17</v>
      </c>
      <c r="E17" s="158"/>
      <c r="F17" s="208">
        <v>5</v>
      </c>
      <c r="G17" s="159"/>
      <c r="H17" s="208"/>
      <c r="I17" s="208"/>
      <c r="J17" s="208"/>
      <c r="K17" s="159"/>
      <c r="L17" s="208"/>
      <c r="M17" s="208"/>
      <c r="N17" s="74"/>
    </row>
    <row r="18" spans="1:14" ht="13.5">
      <c r="A18" s="136"/>
      <c r="B18" s="109"/>
      <c r="C18" s="162" t="s">
        <v>12</v>
      </c>
      <c r="D18" s="158" t="s">
        <v>17</v>
      </c>
      <c r="E18" s="136">
        <v>1</v>
      </c>
      <c r="F18" s="208">
        <f>F17*E18</f>
        <v>5</v>
      </c>
      <c r="G18" s="158"/>
      <c r="H18" s="208"/>
      <c r="I18" s="208"/>
      <c r="J18" s="208"/>
      <c r="K18" s="159"/>
      <c r="L18" s="208"/>
      <c r="M18" s="208"/>
      <c r="N18" s="74"/>
    </row>
    <row r="19" spans="1:14" s="30" customFormat="1" ht="13.5">
      <c r="A19" s="136"/>
      <c r="B19" s="109"/>
      <c r="C19" s="162" t="s">
        <v>14</v>
      </c>
      <c r="D19" s="136"/>
      <c r="E19" s="136"/>
      <c r="F19" s="208"/>
      <c r="G19" s="159"/>
      <c r="H19" s="208"/>
      <c r="I19" s="208"/>
      <c r="J19" s="208"/>
      <c r="K19" s="159"/>
      <c r="L19" s="208"/>
      <c r="M19" s="208"/>
      <c r="N19" s="74"/>
    </row>
    <row r="20" spans="1:13" s="30" customFormat="1" ht="40.5">
      <c r="A20" s="136"/>
      <c r="B20" s="109"/>
      <c r="C20" s="161" t="s">
        <v>580</v>
      </c>
      <c r="D20" s="158" t="s">
        <v>17</v>
      </c>
      <c r="E20" s="136">
        <v>1</v>
      </c>
      <c r="F20" s="208">
        <f>F17*E20</f>
        <v>5</v>
      </c>
      <c r="G20" s="160"/>
      <c r="H20" s="208"/>
      <c r="I20" s="208"/>
      <c r="J20" s="208"/>
      <c r="K20" s="159"/>
      <c r="L20" s="208"/>
      <c r="M20" s="208"/>
    </row>
    <row r="21" spans="1:14" ht="14.25">
      <c r="A21" s="136">
        <v>4</v>
      </c>
      <c r="B21" s="109" t="s">
        <v>69</v>
      </c>
      <c r="C21" s="353" t="s">
        <v>607</v>
      </c>
      <c r="D21" s="136" t="s">
        <v>70</v>
      </c>
      <c r="E21" s="158"/>
      <c r="F21" s="208">
        <v>1220</v>
      </c>
      <c r="G21" s="158"/>
      <c r="H21" s="208"/>
      <c r="I21" s="208"/>
      <c r="J21" s="208"/>
      <c r="K21" s="159"/>
      <c r="L21" s="208"/>
      <c r="M21" s="208"/>
      <c r="N21" s="74"/>
    </row>
    <row r="22" spans="1:14" ht="27">
      <c r="A22" s="136"/>
      <c r="B22" s="136" t="s">
        <v>68</v>
      </c>
      <c r="C22" s="162" t="s">
        <v>12</v>
      </c>
      <c r="D22" s="136" t="s">
        <v>13</v>
      </c>
      <c r="E22" s="136">
        <v>1</v>
      </c>
      <c r="F22" s="208">
        <f>F21*E22</f>
        <v>1220</v>
      </c>
      <c r="G22" s="158"/>
      <c r="H22" s="208"/>
      <c r="I22" s="208"/>
      <c r="J22" s="208"/>
      <c r="K22" s="159"/>
      <c r="L22" s="208"/>
      <c r="M22" s="208"/>
      <c r="N22" s="74"/>
    </row>
    <row r="23" spans="1:14" s="84" customFormat="1" ht="13.5">
      <c r="A23" s="136"/>
      <c r="B23" s="136"/>
      <c r="C23" s="162" t="s">
        <v>42</v>
      </c>
      <c r="D23" s="136" t="s">
        <v>0</v>
      </c>
      <c r="E23" s="158">
        <v>0.0597</v>
      </c>
      <c r="F23" s="208">
        <f>F21*E23</f>
        <v>72.834</v>
      </c>
      <c r="G23" s="158"/>
      <c r="H23" s="208"/>
      <c r="I23" s="208"/>
      <c r="J23" s="208"/>
      <c r="K23" s="159"/>
      <c r="L23" s="208"/>
      <c r="M23" s="208"/>
      <c r="N23" s="74"/>
    </row>
    <row r="24" spans="1:14" s="30" customFormat="1" ht="13.5">
      <c r="A24" s="136"/>
      <c r="B24" s="109"/>
      <c r="C24" s="162" t="s">
        <v>14</v>
      </c>
      <c r="D24" s="136"/>
      <c r="E24" s="136"/>
      <c r="F24" s="208"/>
      <c r="G24" s="158"/>
      <c r="H24" s="208"/>
      <c r="I24" s="208"/>
      <c r="J24" s="208"/>
      <c r="K24" s="159"/>
      <c r="L24" s="208"/>
      <c r="M24" s="208"/>
      <c r="N24" s="74"/>
    </row>
    <row r="25" spans="1:14" s="30" customFormat="1" ht="13.5">
      <c r="A25" s="136"/>
      <c r="B25" s="109"/>
      <c r="C25" s="161" t="s">
        <v>368</v>
      </c>
      <c r="D25" s="136" t="s">
        <v>70</v>
      </c>
      <c r="E25" s="136">
        <v>1</v>
      </c>
      <c r="F25" s="208">
        <f>F21*E25</f>
        <v>1220</v>
      </c>
      <c r="G25" s="208"/>
      <c r="H25" s="208"/>
      <c r="I25" s="208"/>
      <c r="J25" s="208"/>
      <c r="K25" s="159"/>
      <c r="L25" s="208"/>
      <c r="M25" s="208"/>
      <c r="N25" s="74"/>
    </row>
    <row r="26" spans="1:14" s="30" customFormat="1" ht="13.5">
      <c r="A26" s="136"/>
      <c r="B26" s="109"/>
      <c r="C26" s="162" t="s">
        <v>15</v>
      </c>
      <c r="D26" s="136" t="s">
        <v>0</v>
      </c>
      <c r="E26" s="136">
        <v>0.0673</v>
      </c>
      <c r="F26" s="208">
        <f>F21*E26</f>
        <v>82.106</v>
      </c>
      <c r="G26" s="159"/>
      <c r="H26" s="208"/>
      <c r="I26" s="208"/>
      <c r="J26" s="208"/>
      <c r="K26" s="159"/>
      <c r="L26" s="208"/>
      <c r="M26" s="208"/>
      <c r="N26" s="74"/>
    </row>
    <row r="27" spans="1:14" ht="27">
      <c r="A27" s="136">
        <v>7</v>
      </c>
      <c r="B27" s="136" t="s">
        <v>68</v>
      </c>
      <c r="C27" s="353" t="s">
        <v>608</v>
      </c>
      <c r="D27" s="158" t="s">
        <v>17</v>
      </c>
      <c r="E27" s="158"/>
      <c r="F27" s="208">
        <v>13</v>
      </c>
      <c r="G27" s="159"/>
      <c r="H27" s="208"/>
      <c r="I27" s="208"/>
      <c r="J27" s="208"/>
      <c r="K27" s="159"/>
      <c r="L27" s="208"/>
      <c r="M27" s="208"/>
      <c r="N27" s="74"/>
    </row>
    <row r="28" spans="1:14" ht="13.5">
      <c r="A28" s="136"/>
      <c r="B28" s="109"/>
      <c r="C28" s="162" t="s">
        <v>12</v>
      </c>
      <c r="D28" s="158" t="s">
        <v>17</v>
      </c>
      <c r="E28" s="136">
        <v>1</v>
      </c>
      <c r="F28" s="208">
        <f>F27*E28</f>
        <v>13</v>
      </c>
      <c r="G28" s="158"/>
      <c r="H28" s="208"/>
      <c r="I28" s="208"/>
      <c r="J28" s="208"/>
      <c r="K28" s="159"/>
      <c r="L28" s="208"/>
      <c r="M28" s="208"/>
      <c r="N28" s="74"/>
    </row>
    <row r="29" spans="1:14" s="30" customFormat="1" ht="13.5">
      <c r="A29" s="136"/>
      <c r="B29" s="109"/>
      <c r="C29" s="162" t="s">
        <v>14</v>
      </c>
      <c r="D29" s="136"/>
      <c r="E29" s="136"/>
      <c r="F29" s="208"/>
      <c r="G29" s="159"/>
      <c r="H29" s="208"/>
      <c r="I29" s="208"/>
      <c r="J29" s="208"/>
      <c r="K29" s="159"/>
      <c r="L29" s="208"/>
      <c r="M29" s="208"/>
      <c r="N29" s="106"/>
    </row>
    <row r="30" spans="1:14" s="30" customFormat="1" ht="13.5">
      <c r="A30" s="136"/>
      <c r="B30" s="109"/>
      <c r="C30" s="161" t="s">
        <v>369</v>
      </c>
      <c r="D30" s="158" t="s">
        <v>17</v>
      </c>
      <c r="E30" s="136">
        <v>1</v>
      </c>
      <c r="F30" s="274">
        <f>F27*E30</f>
        <v>13</v>
      </c>
      <c r="G30" s="160"/>
      <c r="H30" s="208"/>
      <c r="I30" s="208"/>
      <c r="J30" s="208"/>
      <c r="K30" s="159"/>
      <c r="L30" s="208"/>
      <c r="M30" s="208"/>
      <c r="N30" s="74"/>
    </row>
    <row r="31" spans="1:14" ht="27">
      <c r="A31" s="136">
        <v>8</v>
      </c>
      <c r="B31" s="136" t="s">
        <v>68</v>
      </c>
      <c r="C31" s="353" t="s">
        <v>370</v>
      </c>
      <c r="D31" s="158" t="s">
        <v>17</v>
      </c>
      <c r="E31" s="158"/>
      <c r="F31" s="208">
        <v>1</v>
      </c>
      <c r="G31" s="159"/>
      <c r="H31" s="208"/>
      <c r="I31" s="208"/>
      <c r="J31" s="208"/>
      <c r="K31" s="159"/>
      <c r="L31" s="208"/>
      <c r="M31" s="208"/>
      <c r="N31" s="74"/>
    </row>
    <row r="32" spans="1:14" ht="13.5">
      <c r="A32" s="136"/>
      <c r="B32" s="109"/>
      <c r="C32" s="162" t="s">
        <v>12</v>
      </c>
      <c r="D32" s="158" t="s">
        <v>17</v>
      </c>
      <c r="E32" s="136">
        <v>1</v>
      </c>
      <c r="F32" s="208">
        <f>F31*E32</f>
        <v>1</v>
      </c>
      <c r="G32" s="158"/>
      <c r="H32" s="208"/>
      <c r="I32" s="208"/>
      <c r="J32" s="208"/>
      <c r="K32" s="159"/>
      <c r="L32" s="208"/>
      <c r="M32" s="208"/>
      <c r="N32" s="74"/>
    </row>
    <row r="33" spans="1:14" s="30" customFormat="1" ht="13.5">
      <c r="A33" s="136"/>
      <c r="B33" s="109"/>
      <c r="C33" s="162" t="s">
        <v>14</v>
      </c>
      <c r="D33" s="136"/>
      <c r="E33" s="136"/>
      <c r="F33" s="208"/>
      <c r="G33" s="159"/>
      <c r="H33" s="208"/>
      <c r="I33" s="208"/>
      <c r="J33" s="208"/>
      <c r="K33" s="159"/>
      <c r="L33" s="208"/>
      <c r="M33" s="208"/>
      <c r="N33" s="106"/>
    </row>
    <row r="34" spans="1:14" s="30" customFormat="1" ht="13.5">
      <c r="A34" s="136"/>
      <c r="B34" s="109"/>
      <c r="C34" s="161" t="s">
        <v>370</v>
      </c>
      <c r="D34" s="158" t="s">
        <v>17</v>
      </c>
      <c r="E34" s="136">
        <v>1</v>
      </c>
      <c r="F34" s="208">
        <f>F31*E34</f>
        <v>1</v>
      </c>
      <c r="G34" s="160"/>
      <c r="H34" s="208"/>
      <c r="I34" s="208"/>
      <c r="J34" s="208"/>
      <c r="K34" s="159"/>
      <c r="L34" s="208"/>
      <c r="M34" s="208"/>
      <c r="N34" s="74"/>
    </row>
    <row r="35" spans="1:14" ht="13.5">
      <c r="A35" s="136"/>
      <c r="B35" s="109"/>
      <c r="C35" s="162" t="s">
        <v>24</v>
      </c>
      <c r="D35" s="136"/>
      <c r="E35" s="136"/>
      <c r="F35" s="208"/>
      <c r="G35" s="169"/>
      <c r="H35" s="208"/>
      <c r="I35" s="208"/>
      <c r="J35" s="208"/>
      <c r="K35" s="169"/>
      <c r="L35" s="208"/>
      <c r="M35" s="208"/>
      <c r="N35" s="85"/>
    </row>
    <row r="36" spans="1:14" s="80" customFormat="1" ht="13.5">
      <c r="A36" s="257"/>
      <c r="B36" s="257"/>
      <c r="C36" s="161" t="s">
        <v>109</v>
      </c>
      <c r="D36" s="158"/>
      <c r="E36" s="158"/>
      <c r="F36" s="512"/>
      <c r="G36" s="158"/>
      <c r="H36" s="208"/>
      <c r="I36" s="208"/>
      <c r="J36" s="208"/>
      <c r="K36" s="169"/>
      <c r="L36" s="208"/>
      <c r="M36" s="513"/>
      <c r="N36" s="259"/>
    </row>
    <row r="37" spans="1:15" ht="13.5">
      <c r="A37" s="136"/>
      <c r="B37" s="109"/>
      <c r="C37" s="162" t="s">
        <v>734</v>
      </c>
      <c r="D37" s="136"/>
      <c r="E37" s="136"/>
      <c r="F37" s="208"/>
      <c r="G37" s="169"/>
      <c r="H37" s="208"/>
      <c r="I37" s="208"/>
      <c r="J37" s="208"/>
      <c r="K37" s="169"/>
      <c r="L37" s="208"/>
      <c r="M37" s="514"/>
      <c r="N37" s="81"/>
      <c r="O37" s="66"/>
    </row>
    <row r="38" spans="1:15" ht="13.5">
      <c r="A38" s="136"/>
      <c r="B38" s="109"/>
      <c r="C38" s="162" t="s">
        <v>24</v>
      </c>
      <c r="D38" s="136"/>
      <c r="E38" s="136"/>
      <c r="F38" s="208"/>
      <c r="G38" s="169"/>
      <c r="H38" s="208"/>
      <c r="I38" s="208"/>
      <c r="J38" s="208"/>
      <c r="K38" s="169"/>
      <c r="L38" s="208"/>
      <c r="M38" s="514"/>
      <c r="N38" s="259"/>
      <c r="O38" s="66"/>
    </row>
    <row r="39" spans="1:15" s="21" customFormat="1" ht="13.5">
      <c r="A39" s="136"/>
      <c r="B39" s="136"/>
      <c r="C39" s="162" t="s">
        <v>736</v>
      </c>
      <c r="D39" s="158"/>
      <c r="E39" s="200"/>
      <c r="F39" s="203"/>
      <c r="G39" s="169"/>
      <c r="H39" s="208"/>
      <c r="I39" s="208"/>
      <c r="J39" s="208"/>
      <c r="K39" s="169"/>
      <c r="L39" s="208"/>
      <c r="M39" s="513"/>
      <c r="N39" s="69"/>
      <c r="O39" s="68"/>
    </row>
    <row r="40" spans="1:15" s="21" customFormat="1" ht="14.25">
      <c r="A40" s="136"/>
      <c r="B40" s="136"/>
      <c r="C40" s="161" t="s">
        <v>6</v>
      </c>
      <c r="D40" s="158"/>
      <c r="E40" s="200"/>
      <c r="F40" s="203"/>
      <c r="G40" s="169"/>
      <c r="H40" s="208"/>
      <c r="I40" s="208"/>
      <c r="J40" s="208"/>
      <c r="K40" s="169"/>
      <c r="L40" s="208"/>
      <c r="M40" s="515"/>
      <c r="N40" s="260"/>
      <c r="O40" s="68"/>
    </row>
    <row r="41" spans="1:14" ht="13.5">
      <c r="A41" s="27"/>
      <c r="B41" s="80"/>
      <c r="C41" s="88"/>
      <c r="D41" s="36"/>
      <c r="E41" s="89"/>
      <c r="F41" s="36"/>
      <c r="G41" s="37"/>
      <c r="H41" s="447"/>
      <c r="I41" s="37"/>
      <c r="J41" s="37"/>
      <c r="K41" s="37"/>
      <c r="L41" s="37"/>
      <c r="M41" s="37"/>
      <c r="N41" s="66"/>
    </row>
    <row r="42" spans="1:13" ht="13.5">
      <c r="A42" s="27"/>
      <c r="B42" s="80"/>
      <c r="C42" s="88"/>
      <c r="D42" s="36"/>
      <c r="E42" s="89"/>
      <c r="F42" s="36"/>
      <c r="G42" s="37"/>
      <c r="H42" s="37"/>
      <c r="I42" s="37"/>
      <c r="J42" s="37"/>
      <c r="K42" s="37"/>
      <c r="L42" s="37"/>
      <c r="M42" s="37"/>
    </row>
    <row r="43" spans="2:10" ht="13.5">
      <c r="B43" s="656"/>
      <c r="C43" s="656"/>
      <c r="E43" s="656"/>
      <c r="F43" s="656"/>
      <c r="G43" s="656"/>
      <c r="H43" s="656"/>
      <c r="I43" s="656"/>
      <c r="J43" s="656"/>
    </row>
    <row r="44" spans="1:15" ht="16.5">
      <c r="A44" s="90"/>
      <c r="B44" s="90"/>
      <c r="C44" s="38"/>
      <c r="D44" s="36"/>
      <c r="E44" s="39"/>
      <c r="F44" s="36"/>
      <c r="G44" s="35"/>
      <c r="H44" s="39"/>
      <c r="I44" s="36"/>
      <c r="J44" s="36"/>
      <c r="K44" s="35"/>
      <c r="L44" s="39"/>
      <c r="M44" s="35"/>
      <c r="N44" s="35"/>
      <c r="O44" s="74"/>
    </row>
    <row r="45" spans="2:10" ht="15.75">
      <c r="B45" s="621"/>
      <c r="C45" s="621"/>
      <c r="E45" s="621"/>
      <c r="F45" s="621"/>
      <c r="G45" s="621"/>
      <c r="H45" s="621"/>
      <c r="I45" s="621"/>
      <c r="J45" s="621"/>
    </row>
    <row r="46" spans="1:15" ht="16.5">
      <c r="A46" s="90"/>
      <c r="B46" s="90"/>
      <c r="C46" s="38"/>
      <c r="D46" s="36"/>
      <c r="E46" s="39"/>
      <c r="F46" s="36"/>
      <c r="G46" s="35"/>
      <c r="H46" s="39"/>
      <c r="I46" s="36"/>
      <c r="J46" s="36"/>
      <c r="K46" s="35"/>
      <c r="L46" s="39"/>
      <c r="M46" s="35"/>
      <c r="N46" s="35"/>
      <c r="O46" s="74"/>
    </row>
    <row r="47" spans="1:15" ht="16.5">
      <c r="A47" s="90"/>
      <c r="B47" s="90"/>
      <c r="C47" s="38"/>
      <c r="D47" s="36"/>
      <c r="E47" s="39"/>
      <c r="F47" s="36"/>
      <c r="G47" s="35"/>
      <c r="H47" s="39"/>
      <c r="I47" s="36"/>
      <c r="J47" s="36"/>
      <c r="K47" s="35"/>
      <c r="L47" s="39"/>
      <c r="M47" s="35"/>
      <c r="N47" s="35"/>
      <c r="O47" s="74"/>
    </row>
    <row r="48" spans="1:15" ht="16.5">
      <c r="A48" s="90"/>
      <c r="B48" s="90"/>
      <c r="C48" s="38"/>
      <c r="D48" s="36"/>
      <c r="E48" s="39"/>
      <c r="F48" s="36"/>
      <c r="G48" s="35"/>
      <c r="H48" s="39"/>
      <c r="I48" s="36"/>
      <c r="J48" s="36"/>
      <c r="K48" s="35"/>
      <c r="L48" s="39"/>
      <c r="M48" s="35"/>
      <c r="N48" s="35"/>
      <c r="O48" s="74"/>
    </row>
    <row r="57" ht="12.75">
      <c r="O57" s="167"/>
    </row>
  </sheetData>
  <sheetProtection/>
  <mergeCells count="18">
    <mergeCell ref="B45:C45"/>
    <mergeCell ref="E45:J45"/>
    <mergeCell ref="G6:H6"/>
    <mergeCell ref="I6:J6"/>
    <mergeCell ref="K6:L6"/>
    <mergeCell ref="M6:M7"/>
    <mergeCell ref="B43:C43"/>
    <mergeCell ref="E43:J43"/>
    <mergeCell ref="A2:M2"/>
    <mergeCell ref="A1:M1"/>
    <mergeCell ref="A3:M3"/>
    <mergeCell ref="A4:M4"/>
    <mergeCell ref="C5:M5"/>
    <mergeCell ref="A6:A7"/>
    <mergeCell ref="B6:B7"/>
    <mergeCell ref="C6:C7"/>
    <mergeCell ref="D6:D7"/>
    <mergeCell ref="E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71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4.125" style="11" customWidth="1"/>
    <col min="2" max="2" width="7.625" style="11" customWidth="1"/>
    <col min="3" max="3" width="37.00390625" style="11" customWidth="1"/>
    <col min="4" max="4" width="9.125" style="11" customWidth="1"/>
    <col min="5" max="5" width="8.00390625" style="11" customWidth="1"/>
    <col min="6" max="6" width="9.25390625" style="11" customWidth="1"/>
    <col min="7" max="7" width="7.875" style="11" customWidth="1"/>
    <col min="8" max="8" width="7.125" style="11" customWidth="1"/>
    <col min="9" max="9" width="9.125" style="11" customWidth="1"/>
    <col min="10" max="10" width="8.00390625" style="11" customWidth="1"/>
    <col min="11" max="11" width="7.125" style="11" customWidth="1"/>
    <col min="12" max="12" width="8.625" style="11" customWidth="1"/>
    <col min="13" max="13" width="8.25390625" style="11" customWidth="1"/>
    <col min="14" max="28" width="9.125" style="67" customWidth="1"/>
    <col min="29" max="16384" width="9.125" style="11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687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28" s="12" customFormat="1" ht="17.25">
      <c r="A4" s="619" t="s">
        <v>192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13" ht="14.25" customHeight="1">
      <c r="A5" s="7"/>
      <c r="B5" s="7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10"/>
    </row>
    <row r="6" spans="1:28" s="59" customFormat="1" ht="49.5" customHeight="1">
      <c r="A6" s="632" t="s">
        <v>65</v>
      </c>
      <c r="B6" s="634" t="s">
        <v>66</v>
      </c>
      <c r="C6" s="634" t="s">
        <v>67</v>
      </c>
      <c r="D6" s="634" t="s">
        <v>1</v>
      </c>
      <c r="E6" s="636" t="s">
        <v>2</v>
      </c>
      <c r="F6" s="637"/>
      <c r="G6" s="638" t="s">
        <v>3</v>
      </c>
      <c r="H6" s="639"/>
      <c r="I6" s="640" t="s">
        <v>4</v>
      </c>
      <c r="J6" s="641"/>
      <c r="K6" s="640" t="s">
        <v>5</v>
      </c>
      <c r="L6" s="641"/>
      <c r="M6" s="642" t="s">
        <v>6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s="59" customFormat="1" ht="54">
      <c r="A7" s="633"/>
      <c r="B7" s="635"/>
      <c r="C7" s="635"/>
      <c r="D7" s="635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43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13" s="98" customFormat="1" ht="13.5">
      <c r="A8" s="109" t="s">
        <v>10</v>
      </c>
      <c r="B8" s="109" t="s">
        <v>18</v>
      </c>
      <c r="C8" s="109" t="s">
        <v>19</v>
      </c>
      <c r="D8" s="110" t="s">
        <v>20</v>
      </c>
      <c r="E8" s="111" t="s">
        <v>21</v>
      </c>
      <c r="F8" s="112" t="s">
        <v>22</v>
      </c>
      <c r="G8" s="110" t="s">
        <v>11</v>
      </c>
      <c r="H8" s="112" t="s">
        <v>23</v>
      </c>
      <c r="I8" s="110" t="s">
        <v>26</v>
      </c>
      <c r="J8" s="112" t="s">
        <v>27</v>
      </c>
      <c r="K8" s="112">
        <v>11</v>
      </c>
      <c r="L8" s="109" t="s">
        <v>28</v>
      </c>
      <c r="M8" s="109" t="s">
        <v>29</v>
      </c>
    </row>
    <row r="9" spans="1:14" s="21" customFormat="1" ht="14.25">
      <c r="A9" s="136">
        <v>1</v>
      </c>
      <c r="B9" s="163" t="s">
        <v>119</v>
      </c>
      <c r="C9" s="165" t="s">
        <v>723</v>
      </c>
      <c r="D9" s="136" t="s">
        <v>36</v>
      </c>
      <c r="E9" s="47"/>
      <c r="F9" s="199">
        <v>12</v>
      </c>
      <c r="G9" s="158"/>
      <c r="H9" s="160"/>
      <c r="I9" s="159"/>
      <c r="J9" s="160"/>
      <c r="K9" s="159"/>
      <c r="L9" s="160"/>
      <c r="M9" s="160"/>
      <c r="N9" s="20"/>
    </row>
    <row r="10" spans="1:14" s="21" customFormat="1" ht="13.5">
      <c r="A10" s="136"/>
      <c r="B10" s="163"/>
      <c r="C10" s="162" t="s">
        <v>12</v>
      </c>
      <c r="D10" s="136" t="s">
        <v>13</v>
      </c>
      <c r="E10" s="200">
        <v>2.06</v>
      </c>
      <c r="F10" s="200">
        <f>F9*E10</f>
        <v>24.72</v>
      </c>
      <c r="G10" s="161"/>
      <c r="H10" s="201"/>
      <c r="I10" s="159"/>
      <c r="J10" s="160"/>
      <c r="K10" s="159"/>
      <c r="L10" s="160"/>
      <c r="M10" s="160"/>
      <c r="N10" s="20"/>
    </row>
    <row r="11" spans="1:14" s="21" customFormat="1" ht="14.25">
      <c r="A11" s="136">
        <v>2</v>
      </c>
      <c r="B11" s="163" t="s">
        <v>120</v>
      </c>
      <c r="C11" s="165" t="s">
        <v>724</v>
      </c>
      <c r="D11" s="136" t="s">
        <v>36</v>
      </c>
      <c r="E11" s="47"/>
      <c r="F11" s="202">
        <v>20</v>
      </c>
      <c r="G11" s="158"/>
      <c r="H11" s="160"/>
      <c r="I11" s="159"/>
      <c r="J11" s="160"/>
      <c r="K11" s="159"/>
      <c r="L11" s="160"/>
      <c r="M11" s="160"/>
      <c r="N11" s="20"/>
    </row>
    <row r="12" spans="1:14" s="21" customFormat="1" ht="13.5">
      <c r="A12" s="136"/>
      <c r="B12" s="163"/>
      <c r="C12" s="162" t="s">
        <v>12</v>
      </c>
      <c r="D12" s="136" t="s">
        <v>13</v>
      </c>
      <c r="E12" s="203">
        <v>1.21</v>
      </c>
      <c r="F12" s="200">
        <f>F11*E12</f>
        <v>24.2</v>
      </c>
      <c r="G12" s="161"/>
      <c r="H12" s="201"/>
      <c r="I12" s="159"/>
      <c r="J12" s="160"/>
      <c r="K12" s="159"/>
      <c r="L12" s="160"/>
      <c r="M12" s="160"/>
      <c r="N12" s="20"/>
    </row>
    <row r="13" spans="1:14" s="68" customFormat="1" ht="27">
      <c r="A13" s="136">
        <v>3</v>
      </c>
      <c r="B13" s="163"/>
      <c r="C13" s="162" t="s">
        <v>382</v>
      </c>
      <c r="D13" s="136" t="s">
        <v>45</v>
      </c>
      <c r="E13" s="47"/>
      <c r="F13" s="160">
        <f>F9*1.95</f>
        <v>23.4</v>
      </c>
      <c r="G13" s="158"/>
      <c r="H13" s="160"/>
      <c r="I13" s="159"/>
      <c r="J13" s="160"/>
      <c r="K13" s="159"/>
      <c r="L13" s="160"/>
      <c r="M13" s="160"/>
      <c r="N13" s="69"/>
    </row>
    <row r="14" spans="1:14" s="66" customFormat="1" ht="13.5">
      <c r="A14" s="136">
        <v>4</v>
      </c>
      <c r="B14" s="109" t="s">
        <v>103</v>
      </c>
      <c r="C14" s="161" t="s">
        <v>104</v>
      </c>
      <c r="D14" s="158" t="s">
        <v>36</v>
      </c>
      <c r="E14" s="158"/>
      <c r="F14" s="159">
        <v>5</v>
      </c>
      <c r="G14" s="158"/>
      <c r="H14" s="160"/>
      <c r="I14" s="159"/>
      <c r="J14" s="160"/>
      <c r="K14" s="159"/>
      <c r="L14" s="160"/>
      <c r="M14" s="160"/>
      <c r="N14" s="81"/>
    </row>
    <row r="15" spans="1:14" s="66" customFormat="1" ht="13.5">
      <c r="A15" s="157"/>
      <c r="B15" s="51"/>
      <c r="C15" s="162" t="s">
        <v>105</v>
      </c>
      <c r="D15" s="136" t="s">
        <v>102</v>
      </c>
      <c r="E15" s="136">
        <v>0.003</v>
      </c>
      <c r="F15" s="159">
        <f>F14*E15</f>
        <v>0.015</v>
      </c>
      <c r="G15" s="158"/>
      <c r="H15" s="160"/>
      <c r="I15" s="159"/>
      <c r="J15" s="160"/>
      <c r="K15" s="159"/>
      <c r="L15" s="160"/>
      <c r="M15" s="160"/>
      <c r="N15" s="81"/>
    </row>
    <row r="16" spans="1:14" s="66" customFormat="1" ht="13.5">
      <c r="A16" s="157"/>
      <c r="B16" s="51"/>
      <c r="C16" s="162" t="s">
        <v>42</v>
      </c>
      <c r="D16" s="136" t="s">
        <v>0</v>
      </c>
      <c r="E16" s="136">
        <v>0.004</v>
      </c>
      <c r="F16" s="159">
        <f>F14*E16</f>
        <v>0.02</v>
      </c>
      <c r="G16" s="158"/>
      <c r="H16" s="160"/>
      <c r="I16" s="159"/>
      <c r="J16" s="160"/>
      <c r="K16" s="159"/>
      <c r="L16" s="160"/>
      <c r="M16" s="160"/>
      <c r="N16" s="81"/>
    </row>
    <row r="17" spans="1:14" s="66" customFormat="1" ht="13.5">
      <c r="A17" s="157"/>
      <c r="B17" s="51"/>
      <c r="C17" s="162" t="s">
        <v>14</v>
      </c>
      <c r="D17" s="136"/>
      <c r="E17" s="136"/>
      <c r="F17" s="160"/>
      <c r="G17" s="158"/>
      <c r="H17" s="160"/>
      <c r="I17" s="159"/>
      <c r="J17" s="160"/>
      <c r="K17" s="159"/>
      <c r="L17" s="160"/>
      <c r="M17" s="160"/>
      <c r="N17" s="81"/>
    </row>
    <row r="18" spans="1:14" s="66" customFormat="1" ht="13.5">
      <c r="A18" s="157"/>
      <c r="B18" s="51"/>
      <c r="C18" s="162" t="s">
        <v>106</v>
      </c>
      <c r="D18" s="136" t="s">
        <v>36</v>
      </c>
      <c r="E18" s="136">
        <v>4E-05</v>
      </c>
      <c r="F18" s="244">
        <f>F14*E18</f>
        <v>0.0002</v>
      </c>
      <c r="G18" s="158"/>
      <c r="H18" s="160"/>
      <c r="I18" s="159"/>
      <c r="J18" s="160"/>
      <c r="K18" s="159"/>
      <c r="L18" s="160"/>
      <c r="M18" s="160"/>
      <c r="N18" s="81"/>
    </row>
    <row r="19" spans="1:29" s="265" customFormat="1" ht="28.5">
      <c r="A19" s="245">
        <v>5</v>
      </c>
      <c r="B19" s="246" t="s">
        <v>95</v>
      </c>
      <c r="C19" s="165" t="s">
        <v>168</v>
      </c>
      <c r="D19" s="136" t="s">
        <v>70</v>
      </c>
      <c r="E19" s="136"/>
      <c r="F19" s="136">
        <v>30</v>
      </c>
      <c r="G19" s="136"/>
      <c r="H19" s="136"/>
      <c r="I19" s="187"/>
      <c r="J19" s="187"/>
      <c r="K19" s="136"/>
      <c r="L19" s="187"/>
      <c r="M19" s="187"/>
      <c r="N19" s="262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4"/>
    </row>
    <row r="20" spans="1:29" s="265" customFormat="1" ht="14.25">
      <c r="A20" s="245"/>
      <c r="B20" s="245"/>
      <c r="C20" s="138" t="s">
        <v>96</v>
      </c>
      <c r="D20" s="136" t="s">
        <v>13</v>
      </c>
      <c r="E20" s="136">
        <v>0.096</v>
      </c>
      <c r="F20" s="202">
        <f>F19*E20</f>
        <v>2.88</v>
      </c>
      <c r="G20" s="136"/>
      <c r="H20" s="136"/>
      <c r="I20" s="159"/>
      <c r="J20" s="160"/>
      <c r="K20" s="159"/>
      <c r="L20" s="160"/>
      <c r="M20" s="160"/>
      <c r="N20" s="262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4"/>
    </row>
    <row r="21" spans="1:29" s="265" customFormat="1" ht="14.25">
      <c r="A21" s="245"/>
      <c r="B21" s="245"/>
      <c r="C21" s="138" t="s">
        <v>97</v>
      </c>
      <c r="D21" s="136" t="s">
        <v>0</v>
      </c>
      <c r="E21" s="136">
        <v>0.045</v>
      </c>
      <c r="F21" s="202">
        <f>F19*E21</f>
        <v>1.3499999999999999</v>
      </c>
      <c r="G21" s="136"/>
      <c r="H21" s="136"/>
      <c r="I21" s="159"/>
      <c r="J21" s="160"/>
      <c r="K21" s="159"/>
      <c r="L21" s="160"/>
      <c r="M21" s="160"/>
      <c r="N21" s="262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4"/>
    </row>
    <row r="22" spans="1:29" s="265" customFormat="1" ht="14.25">
      <c r="A22" s="245"/>
      <c r="B22" s="245"/>
      <c r="C22" s="138" t="s">
        <v>3</v>
      </c>
      <c r="D22" s="136"/>
      <c r="E22" s="136"/>
      <c r="F22" s="202"/>
      <c r="G22" s="136"/>
      <c r="H22" s="136"/>
      <c r="I22" s="187"/>
      <c r="J22" s="187"/>
      <c r="K22" s="136"/>
      <c r="L22" s="187"/>
      <c r="M22" s="187"/>
      <c r="N22" s="262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4"/>
    </row>
    <row r="23" spans="1:29" s="265" customFormat="1" ht="14.25">
      <c r="A23" s="245"/>
      <c r="B23" s="245"/>
      <c r="C23" s="138" t="s">
        <v>72</v>
      </c>
      <c r="D23" s="136" t="s">
        <v>70</v>
      </c>
      <c r="E23" s="136">
        <v>1.01</v>
      </c>
      <c r="F23" s="202">
        <f>F19*E23</f>
        <v>30.3</v>
      </c>
      <c r="G23" s="314"/>
      <c r="H23" s="136"/>
      <c r="I23" s="187"/>
      <c r="J23" s="187"/>
      <c r="K23" s="136"/>
      <c r="L23" s="187"/>
      <c r="M23" s="187"/>
      <c r="N23" s="262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4"/>
    </row>
    <row r="24" spans="1:29" s="265" customFormat="1" ht="14.25">
      <c r="A24" s="245"/>
      <c r="B24" s="245"/>
      <c r="C24" s="138" t="s">
        <v>98</v>
      </c>
      <c r="D24" s="136" t="s">
        <v>0</v>
      </c>
      <c r="E24" s="136">
        <v>0.0006</v>
      </c>
      <c r="F24" s="247">
        <f>F19*E24</f>
        <v>0.018</v>
      </c>
      <c r="G24" s="136"/>
      <c r="H24" s="136"/>
      <c r="I24" s="187"/>
      <c r="J24" s="187"/>
      <c r="K24" s="136"/>
      <c r="L24" s="187"/>
      <c r="M24" s="187"/>
      <c r="N24" s="262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4"/>
    </row>
    <row r="25" spans="1:28" s="21" customFormat="1" ht="14.25">
      <c r="A25" s="136">
        <v>6</v>
      </c>
      <c r="B25" s="163" t="s">
        <v>78</v>
      </c>
      <c r="C25" s="165" t="s">
        <v>53</v>
      </c>
      <c r="D25" s="136" t="s">
        <v>17</v>
      </c>
      <c r="E25" s="47"/>
      <c r="F25" s="228">
        <v>1</v>
      </c>
      <c r="G25" s="269"/>
      <c r="H25" s="160"/>
      <c r="I25" s="159"/>
      <c r="J25" s="160"/>
      <c r="K25" s="159"/>
      <c r="L25" s="160"/>
      <c r="M25" s="160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s="21" customFormat="1" ht="13.5">
      <c r="A26" s="136"/>
      <c r="B26" s="163"/>
      <c r="C26" s="162" t="s">
        <v>12</v>
      </c>
      <c r="D26" s="136" t="s">
        <v>13</v>
      </c>
      <c r="E26" s="200">
        <v>1.01</v>
      </c>
      <c r="F26" s="160">
        <f>F25*E26</f>
        <v>1.01</v>
      </c>
      <c r="G26" s="161"/>
      <c r="H26" s="201"/>
      <c r="I26" s="159"/>
      <c r="J26" s="160"/>
      <c r="K26" s="159"/>
      <c r="L26" s="160"/>
      <c r="M26" s="160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s="21" customFormat="1" ht="14.25">
      <c r="A27" s="136"/>
      <c r="B27" s="207"/>
      <c r="C27" s="162" t="s">
        <v>42</v>
      </c>
      <c r="D27" s="136" t="s">
        <v>0</v>
      </c>
      <c r="E27" s="47">
        <v>0.02</v>
      </c>
      <c r="F27" s="160">
        <f>F25*E27</f>
        <v>0.02</v>
      </c>
      <c r="G27" s="158"/>
      <c r="H27" s="160"/>
      <c r="I27" s="159"/>
      <c r="J27" s="160"/>
      <c r="K27" s="159"/>
      <c r="L27" s="160"/>
      <c r="M27" s="160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8" s="21" customFormat="1" ht="14.25">
      <c r="A28" s="136"/>
      <c r="B28" s="207"/>
      <c r="C28" s="162" t="s">
        <v>14</v>
      </c>
      <c r="D28" s="136"/>
      <c r="E28" s="47"/>
      <c r="F28" s="200"/>
      <c r="G28" s="158"/>
      <c r="H28" s="160"/>
      <c r="I28" s="159"/>
      <c r="J28" s="160"/>
      <c r="K28" s="159"/>
      <c r="L28" s="160"/>
      <c r="M28" s="160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21" customFormat="1" ht="14.25">
      <c r="A29" s="136"/>
      <c r="B29" s="207"/>
      <c r="C29" s="162" t="s">
        <v>53</v>
      </c>
      <c r="D29" s="136" t="s">
        <v>17</v>
      </c>
      <c r="E29" s="47">
        <v>1</v>
      </c>
      <c r="F29" s="200">
        <f>F25*E29</f>
        <v>1</v>
      </c>
      <c r="G29" s="158"/>
      <c r="H29" s="160"/>
      <c r="I29" s="159"/>
      <c r="J29" s="160"/>
      <c r="K29" s="159"/>
      <c r="L29" s="160"/>
      <c r="M29" s="160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21" customFormat="1" ht="14.25">
      <c r="A30" s="136"/>
      <c r="B30" s="207"/>
      <c r="C30" s="162" t="s">
        <v>15</v>
      </c>
      <c r="D30" s="136" t="s">
        <v>0</v>
      </c>
      <c r="E30" s="47">
        <v>0.49</v>
      </c>
      <c r="F30" s="200">
        <f>F25*E30</f>
        <v>0.49</v>
      </c>
      <c r="G30" s="158"/>
      <c r="H30" s="160"/>
      <c r="I30" s="159"/>
      <c r="J30" s="160"/>
      <c r="K30" s="159"/>
      <c r="L30" s="160"/>
      <c r="M30" s="160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14" s="21" customFormat="1" ht="14.25">
      <c r="A31" s="136">
        <v>7</v>
      </c>
      <c r="B31" s="163" t="s">
        <v>169</v>
      </c>
      <c r="C31" s="360" t="s">
        <v>170</v>
      </c>
      <c r="D31" s="136" t="s">
        <v>17</v>
      </c>
      <c r="E31" s="47"/>
      <c r="F31" s="169">
        <v>1</v>
      </c>
      <c r="G31" s="158"/>
      <c r="H31" s="160"/>
      <c r="I31" s="159"/>
      <c r="J31" s="160"/>
      <c r="K31" s="159"/>
      <c r="L31" s="160"/>
      <c r="M31" s="160"/>
      <c r="N31" s="20"/>
    </row>
    <row r="32" spans="1:14" s="21" customFormat="1" ht="13.5">
      <c r="A32" s="136"/>
      <c r="B32" s="163"/>
      <c r="C32" s="162" t="s">
        <v>12</v>
      </c>
      <c r="D32" s="136" t="s">
        <v>13</v>
      </c>
      <c r="E32" s="200">
        <v>0.389</v>
      </c>
      <c r="F32" s="202">
        <f>F31*E32</f>
        <v>0.389</v>
      </c>
      <c r="G32" s="159"/>
      <c r="H32" s="160"/>
      <c r="I32" s="159"/>
      <c r="J32" s="160"/>
      <c r="K32" s="159"/>
      <c r="L32" s="160"/>
      <c r="M32" s="160"/>
      <c r="N32" s="20"/>
    </row>
    <row r="33" spans="1:14" s="21" customFormat="1" ht="14.25">
      <c r="A33" s="136"/>
      <c r="B33" s="207"/>
      <c r="C33" s="162" t="s">
        <v>42</v>
      </c>
      <c r="D33" s="136" t="s">
        <v>0</v>
      </c>
      <c r="E33" s="47">
        <v>0.151</v>
      </c>
      <c r="F33" s="202">
        <f>F31*E33</f>
        <v>0.151</v>
      </c>
      <c r="G33" s="158"/>
      <c r="H33" s="160"/>
      <c r="I33" s="159"/>
      <c r="J33" s="160"/>
      <c r="K33" s="159"/>
      <c r="L33" s="160"/>
      <c r="M33" s="160"/>
      <c r="N33" s="20"/>
    </row>
    <row r="34" spans="1:14" s="21" customFormat="1" ht="14.25">
      <c r="A34" s="136"/>
      <c r="B34" s="207"/>
      <c r="C34" s="162" t="s">
        <v>14</v>
      </c>
      <c r="D34" s="136"/>
      <c r="E34" s="47"/>
      <c r="F34" s="200"/>
      <c r="G34" s="158"/>
      <c r="H34" s="160"/>
      <c r="I34" s="159"/>
      <c r="J34" s="160"/>
      <c r="K34" s="159"/>
      <c r="L34" s="160"/>
      <c r="M34" s="160"/>
      <c r="N34" s="20"/>
    </row>
    <row r="35" spans="1:14" s="21" customFormat="1" ht="14.25">
      <c r="A35" s="136"/>
      <c r="B35" s="207"/>
      <c r="C35" s="138" t="s">
        <v>170</v>
      </c>
      <c r="D35" s="136" t="s">
        <v>17</v>
      </c>
      <c r="E35" s="136">
        <v>1</v>
      </c>
      <c r="F35" s="158">
        <f>F31*E35</f>
        <v>1</v>
      </c>
      <c r="G35" s="159"/>
      <c r="H35" s="160"/>
      <c r="I35" s="158"/>
      <c r="J35" s="160"/>
      <c r="K35" s="159"/>
      <c r="L35" s="160"/>
      <c r="M35" s="160"/>
      <c r="N35" s="20"/>
    </row>
    <row r="36" spans="1:14" s="21" customFormat="1" ht="14.25">
      <c r="A36" s="136"/>
      <c r="B36" s="207"/>
      <c r="C36" s="162" t="s">
        <v>15</v>
      </c>
      <c r="D36" s="136" t="s">
        <v>0</v>
      </c>
      <c r="E36" s="47">
        <v>0.024</v>
      </c>
      <c r="F36" s="200">
        <f>F31*E36</f>
        <v>0.024</v>
      </c>
      <c r="G36" s="158"/>
      <c r="H36" s="160"/>
      <c r="I36" s="158"/>
      <c r="J36" s="160"/>
      <c r="K36" s="159"/>
      <c r="L36" s="160"/>
      <c r="M36" s="160"/>
      <c r="N36" s="20"/>
    </row>
    <row r="37" spans="1:14" s="21" customFormat="1" ht="14.25">
      <c r="A37" s="136">
        <v>9</v>
      </c>
      <c r="B37" s="163" t="s">
        <v>82</v>
      </c>
      <c r="C37" s="165" t="s">
        <v>85</v>
      </c>
      <c r="D37" s="136" t="s">
        <v>36</v>
      </c>
      <c r="E37" s="47"/>
      <c r="F37" s="208">
        <v>2.8</v>
      </c>
      <c r="G37" s="158"/>
      <c r="H37" s="160"/>
      <c r="I37" s="159"/>
      <c r="J37" s="160"/>
      <c r="K37" s="159"/>
      <c r="L37" s="160"/>
      <c r="M37" s="160"/>
      <c r="N37" s="20"/>
    </row>
    <row r="38" spans="1:14" s="21" customFormat="1" ht="13.5">
      <c r="A38" s="136"/>
      <c r="B38" s="163"/>
      <c r="C38" s="162" t="s">
        <v>61</v>
      </c>
      <c r="D38" s="136" t="s">
        <v>13</v>
      </c>
      <c r="E38" s="200">
        <v>9.54</v>
      </c>
      <c r="F38" s="200">
        <f>F37*E38</f>
        <v>26.711999999999996</v>
      </c>
      <c r="G38" s="161"/>
      <c r="H38" s="201"/>
      <c r="I38" s="159"/>
      <c r="J38" s="160"/>
      <c r="K38" s="159"/>
      <c r="L38" s="160"/>
      <c r="M38" s="160"/>
      <c r="N38" s="20"/>
    </row>
    <row r="39" spans="1:14" s="21" customFormat="1" ht="14.25">
      <c r="A39" s="136"/>
      <c r="B39" s="207"/>
      <c r="C39" s="162" t="s">
        <v>40</v>
      </c>
      <c r="D39" s="136" t="s">
        <v>0</v>
      </c>
      <c r="E39" s="47">
        <v>1.13</v>
      </c>
      <c r="F39" s="200">
        <f>F37*E39</f>
        <v>3.1639999999999997</v>
      </c>
      <c r="G39" s="158"/>
      <c r="H39" s="160"/>
      <c r="I39" s="159"/>
      <c r="J39" s="160"/>
      <c r="K39" s="159"/>
      <c r="L39" s="160"/>
      <c r="M39" s="160"/>
      <c r="N39" s="20"/>
    </row>
    <row r="40" spans="1:14" s="21" customFormat="1" ht="14.25">
      <c r="A40" s="136"/>
      <c r="B40" s="207"/>
      <c r="C40" s="162" t="s">
        <v>14</v>
      </c>
      <c r="D40" s="136"/>
      <c r="E40" s="47"/>
      <c r="F40" s="200"/>
      <c r="G40" s="158"/>
      <c r="H40" s="160"/>
      <c r="I40" s="159"/>
      <c r="J40" s="160"/>
      <c r="K40" s="159"/>
      <c r="L40" s="160"/>
      <c r="M40" s="160"/>
      <c r="N40" s="20"/>
    </row>
    <row r="41" spans="1:14" s="21" customFormat="1" ht="14.25">
      <c r="A41" s="136"/>
      <c r="B41" s="207"/>
      <c r="C41" s="162" t="s">
        <v>79</v>
      </c>
      <c r="D41" s="136" t="s">
        <v>25</v>
      </c>
      <c r="E41" s="47">
        <v>0.035</v>
      </c>
      <c r="F41" s="200">
        <f>F37*E41</f>
        <v>0.098</v>
      </c>
      <c r="G41" s="158"/>
      <c r="H41" s="160"/>
      <c r="I41" s="159"/>
      <c r="J41" s="160"/>
      <c r="K41" s="159"/>
      <c r="L41" s="160"/>
      <c r="M41" s="160"/>
      <c r="N41" s="20"/>
    </row>
    <row r="42" spans="1:14" s="21" customFormat="1" ht="27">
      <c r="A42" s="136"/>
      <c r="B42" s="207"/>
      <c r="C42" s="162" t="s">
        <v>473</v>
      </c>
      <c r="D42" s="136" t="s">
        <v>36</v>
      </c>
      <c r="E42" s="136">
        <v>0.15</v>
      </c>
      <c r="F42" s="168">
        <f>F37*E42</f>
        <v>0.42</v>
      </c>
      <c r="G42" s="158"/>
      <c r="H42" s="160"/>
      <c r="I42" s="159"/>
      <c r="J42" s="160"/>
      <c r="K42" s="159"/>
      <c r="L42" s="160"/>
      <c r="M42" s="160"/>
      <c r="N42" s="20"/>
    </row>
    <row r="43" spans="1:14" s="21" customFormat="1" ht="14.25">
      <c r="A43" s="136"/>
      <c r="B43" s="207"/>
      <c r="C43" s="162" t="s">
        <v>80</v>
      </c>
      <c r="D43" s="136" t="s">
        <v>36</v>
      </c>
      <c r="E43" s="47">
        <v>0.17</v>
      </c>
      <c r="F43" s="200">
        <f>F37*E43</f>
        <v>0.476</v>
      </c>
      <c r="G43" s="158"/>
      <c r="H43" s="160"/>
      <c r="I43" s="159"/>
      <c r="J43" s="160"/>
      <c r="K43" s="159"/>
      <c r="L43" s="160"/>
      <c r="M43" s="160"/>
      <c r="N43" s="20"/>
    </row>
    <row r="44" spans="1:14" s="21" customFormat="1" ht="14.25">
      <c r="A44" s="136"/>
      <c r="B44" s="207"/>
      <c r="C44" s="162" t="s">
        <v>83</v>
      </c>
      <c r="D44" s="136" t="s">
        <v>36</v>
      </c>
      <c r="E44" s="47">
        <v>0.727</v>
      </c>
      <c r="F44" s="200">
        <f>F37*E44</f>
        <v>2.0355999999999996</v>
      </c>
      <c r="G44" s="158"/>
      <c r="H44" s="160"/>
      <c r="I44" s="159"/>
      <c r="J44" s="160"/>
      <c r="K44" s="159"/>
      <c r="L44" s="160"/>
      <c r="M44" s="160"/>
      <c r="N44" s="20"/>
    </row>
    <row r="45" spans="1:14" s="21" customFormat="1" ht="14.25">
      <c r="A45" s="136"/>
      <c r="B45" s="207"/>
      <c r="C45" s="162" t="s">
        <v>81</v>
      </c>
      <c r="D45" s="136" t="s">
        <v>16</v>
      </c>
      <c r="E45" s="47">
        <v>33</v>
      </c>
      <c r="F45" s="200">
        <f>F37*E45</f>
        <v>92.39999999999999</v>
      </c>
      <c r="G45" s="158"/>
      <c r="H45" s="159"/>
      <c r="I45" s="159"/>
      <c r="J45" s="160"/>
      <c r="K45" s="159"/>
      <c r="L45" s="160"/>
      <c r="M45" s="160"/>
      <c r="N45" s="20"/>
    </row>
    <row r="46" spans="1:14" s="21" customFormat="1" ht="14.25">
      <c r="A46" s="136"/>
      <c r="B46" s="207"/>
      <c r="C46" s="162" t="s">
        <v>474</v>
      </c>
      <c r="D46" s="136" t="s">
        <v>36</v>
      </c>
      <c r="E46" s="47">
        <v>0.05</v>
      </c>
      <c r="F46" s="200">
        <f>F37*E46</f>
        <v>0.13999999999999999</v>
      </c>
      <c r="G46" s="158"/>
      <c r="H46" s="160"/>
      <c r="I46" s="159"/>
      <c r="J46" s="160"/>
      <c r="K46" s="159"/>
      <c r="L46" s="160"/>
      <c r="M46" s="160"/>
      <c r="N46" s="20"/>
    </row>
    <row r="47" spans="1:14" s="21" customFormat="1" ht="14.25">
      <c r="A47" s="136"/>
      <c r="B47" s="207"/>
      <c r="C47" s="162" t="s">
        <v>475</v>
      </c>
      <c r="D47" s="136" t="s">
        <v>36</v>
      </c>
      <c r="E47" s="47">
        <v>0.043</v>
      </c>
      <c r="F47" s="200">
        <f>F37*E47</f>
        <v>0.12039999999999998</v>
      </c>
      <c r="G47" s="158"/>
      <c r="H47" s="160"/>
      <c r="I47" s="159"/>
      <c r="J47" s="160"/>
      <c r="K47" s="159"/>
      <c r="L47" s="160"/>
      <c r="M47" s="160"/>
      <c r="N47" s="20"/>
    </row>
    <row r="48" spans="1:14" s="21" customFormat="1" ht="14.25">
      <c r="A48" s="136"/>
      <c r="B48" s="207"/>
      <c r="C48" s="162" t="s">
        <v>534</v>
      </c>
      <c r="D48" s="136" t="s">
        <v>17</v>
      </c>
      <c r="E48" s="47"/>
      <c r="F48" s="200">
        <v>1</v>
      </c>
      <c r="G48" s="158"/>
      <c r="H48" s="160"/>
      <c r="I48" s="159"/>
      <c r="J48" s="160"/>
      <c r="K48" s="159"/>
      <c r="L48" s="160"/>
      <c r="M48" s="160"/>
      <c r="N48" s="20"/>
    </row>
    <row r="49" spans="1:14" s="21" customFormat="1" ht="14.25">
      <c r="A49" s="136"/>
      <c r="B49" s="207"/>
      <c r="C49" s="162" t="s">
        <v>15</v>
      </c>
      <c r="D49" s="136" t="s">
        <v>0</v>
      </c>
      <c r="E49" s="47">
        <v>2.03</v>
      </c>
      <c r="F49" s="200">
        <f>F37*E49</f>
        <v>5.683999999999999</v>
      </c>
      <c r="G49" s="159"/>
      <c r="H49" s="160"/>
      <c r="I49" s="159"/>
      <c r="J49" s="160"/>
      <c r="K49" s="159"/>
      <c r="L49" s="160"/>
      <c r="M49" s="160"/>
      <c r="N49" s="20"/>
    </row>
    <row r="50" spans="1:84" s="21" customFormat="1" ht="14.25">
      <c r="A50" s="136">
        <v>10</v>
      </c>
      <c r="B50" s="266" t="s">
        <v>84</v>
      </c>
      <c r="C50" s="165" t="s">
        <v>171</v>
      </c>
      <c r="D50" s="136" t="s">
        <v>17</v>
      </c>
      <c r="E50" s="47"/>
      <c r="F50" s="200">
        <v>1</v>
      </c>
      <c r="G50" s="158"/>
      <c r="H50" s="160"/>
      <c r="I50" s="159"/>
      <c r="J50" s="160"/>
      <c r="K50" s="159"/>
      <c r="L50" s="160"/>
      <c r="M50" s="160"/>
      <c r="N50" s="69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</row>
    <row r="51" spans="1:84" s="21" customFormat="1" ht="13.5">
      <c r="A51" s="136"/>
      <c r="B51" s="163"/>
      <c r="C51" s="162" t="s">
        <v>12</v>
      </c>
      <c r="D51" s="136" t="s">
        <v>13</v>
      </c>
      <c r="E51" s="200">
        <v>11.1</v>
      </c>
      <c r="F51" s="200">
        <f>F50*E51</f>
        <v>11.1</v>
      </c>
      <c r="G51" s="161"/>
      <c r="H51" s="160"/>
      <c r="I51" s="159"/>
      <c r="J51" s="160"/>
      <c r="K51" s="159"/>
      <c r="L51" s="160"/>
      <c r="M51" s="160"/>
      <c r="N51" s="69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</row>
    <row r="52" spans="1:84" s="21" customFormat="1" ht="14.25">
      <c r="A52" s="136"/>
      <c r="B52" s="207"/>
      <c r="C52" s="162" t="s">
        <v>42</v>
      </c>
      <c r="D52" s="136" t="s">
        <v>0</v>
      </c>
      <c r="E52" s="47">
        <v>0.63</v>
      </c>
      <c r="F52" s="200">
        <f>F50*E52</f>
        <v>0.63</v>
      </c>
      <c r="G52" s="158"/>
      <c r="H52" s="160"/>
      <c r="I52" s="159"/>
      <c r="J52" s="160"/>
      <c r="K52" s="159"/>
      <c r="L52" s="160"/>
      <c r="M52" s="160"/>
      <c r="N52" s="69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</row>
    <row r="53" spans="1:84" s="21" customFormat="1" ht="14.25">
      <c r="A53" s="136"/>
      <c r="B53" s="207"/>
      <c r="C53" s="162" t="s">
        <v>14</v>
      </c>
      <c r="D53" s="136"/>
      <c r="E53" s="47"/>
      <c r="F53" s="200"/>
      <c r="G53" s="158"/>
      <c r="H53" s="160"/>
      <c r="I53" s="159"/>
      <c r="J53" s="160"/>
      <c r="K53" s="159"/>
      <c r="L53" s="160"/>
      <c r="M53" s="160"/>
      <c r="N53" s="69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</row>
    <row r="54" spans="1:84" s="21" customFormat="1" ht="14.25">
      <c r="A54" s="136"/>
      <c r="B54" s="207"/>
      <c r="C54" s="162" t="s">
        <v>171</v>
      </c>
      <c r="D54" s="136" t="s">
        <v>17</v>
      </c>
      <c r="E54" s="47">
        <v>1</v>
      </c>
      <c r="F54" s="158">
        <f>F50*E54</f>
        <v>1</v>
      </c>
      <c r="G54" s="158"/>
      <c r="H54" s="160"/>
      <c r="I54" s="159"/>
      <c r="J54" s="160"/>
      <c r="K54" s="159"/>
      <c r="L54" s="160"/>
      <c r="M54" s="160"/>
      <c r="N54" s="69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</row>
    <row r="55" spans="1:84" s="21" customFormat="1" ht="14.25">
      <c r="A55" s="136"/>
      <c r="B55" s="207"/>
      <c r="C55" s="162" t="s">
        <v>15</v>
      </c>
      <c r="D55" s="136" t="s">
        <v>0</v>
      </c>
      <c r="E55" s="47">
        <v>1.66</v>
      </c>
      <c r="F55" s="228">
        <f>F50*E55</f>
        <v>1.66</v>
      </c>
      <c r="G55" s="158"/>
      <c r="H55" s="160"/>
      <c r="I55" s="159"/>
      <c r="J55" s="160"/>
      <c r="K55" s="159"/>
      <c r="L55" s="160"/>
      <c r="M55" s="160"/>
      <c r="N55" s="69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</row>
    <row r="56" spans="1:84" s="21" customFormat="1" ht="14.25">
      <c r="A56" s="136">
        <v>12</v>
      </c>
      <c r="B56" s="207"/>
      <c r="C56" s="165" t="s">
        <v>513</v>
      </c>
      <c r="D56" s="136" t="s">
        <v>56</v>
      </c>
      <c r="E56" s="47"/>
      <c r="F56" s="200">
        <v>2</v>
      </c>
      <c r="G56" s="159"/>
      <c r="H56" s="160"/>
      <c r="I56" s="159"/>
      <c r="J56" s="160"/>
      <c r="K56" s="159"/>
      <c r="L56" s="160"/>
      <c r="M56" s="160"/>
      <c r="N56" s="193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</row>
    <row r="57" spans="1:84" s="21" customFormat="1" ht="14.25">
      <c r="A57" s="136"/>
      <c r="B57" s="207"/>
      <c r="C57" s="162" t="s">
        <v>514</v>
      </c>
      <c r="D57" s="136" t="s">
        <v>56</v>
      </c>
      <c r="E57" s="47"/>
      <c r="F57" s="200">
        <v>2</v>
      </c>
      <c r="G57" s="159"/>
      <c r="H57" s="160"/>
      <c r="I57" s="159"/>
      <c r="J57" s="160"/>
      <c r="K57" s="159"/>
      <c r="L57" s="160"/>
      <c r="M57" s="160"/>
      <c r="N57" s="193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</row>
    <row r="58" spans="1:84" s="21" customFormat="1" ht="14.25">
      <c r="A58" s="136"/>
      <c r="B58" s="207"/>
      <c r="C58" s="162" t="s">
        <v>14</v>
      </c>
      <c r="D58" s="136"/>
      <c r="E58" s="47"/>
      <c r="F58" s="200"/>
      <c r="G58" s="159"/>
      <c r="H58" s="160"/>
      <c r="I58" s="159"/>
      <c r="J58" s="160"/>
      <c r="K58" s="159"/>
      <c r="L58" s="160"/>
      <c r="M58" s="160"/>
      <c r="N58" s="193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</row>
    <row r="59" spans="1:84" s="21" customFormat="1" ht="14.25">
      <c r="A59" s="136"/>
      <c r="B59" s="207"/>
      <c r="C59" s="162" t="s">
        <v>515</v>
      </c>
      <c r="D59" s="136" t="s">
        <v>43</v>
      </c>
      <c r="E59" s="47"/>
      <c r="F59" s="200">
        <v>2</v>
      </c>
      <c r="G59" s="159"/>
      <c r="H59" s="160"/>
      <c r="I59" s="159"/>
      <c r="J59" s="160"/>
      <c r="K59" s="159"/>
      <c r="L59" s="160"/>
      <c r="M59" s="160"/>
      <c r="N59" s="193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</row>
    <row r="60" spans="1:84" s="21" customFormat="1" ht="27">
      <c r="A60" s="136"/>
      <c r="B60" s="207"/>
      <c r="C60" s="162" t="s">
        <v>516</v>
      </c>
      <c r="D60" s="136" t="s">
        <v>43</v>
      </c>
      <c r="E60" s="47"/>
      <c r="F60" s="200">
        <v>2</v>
      </c>
      <c r="G60" s="159"/>
      <c r="H60" s="160"/>
      <c r="I60" s="159"/>
      <c r="J60" s="160"/>
      <c r="K60" s="159"/>
      <c r="L60" s="160"/>
      <c r="M60" s="160"/>
      <c r="N60" s="193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</row>
    <row r="61" spans="1:84" s="21" customFormat="1" ht="14.25">
      <c r="A61" s="136"/>
      <c r="B61" s="207"/>
      <c r="C61" s="162" t="s">
        <v>517</v>
      </c>
      <c r="D61" s="136" t="s">
        <v>43</v>
      </c>
      <c r="E61" s="47"/>
      <c r="F61" s="200">
        <v>1</v>
      </c>
      <c r="G61" s="159"/>
      <c r="H61" s="160"/>
      <c r="I61" s="159"/>
      <c r="J61" s="160"/>
      <c r="K61" s="159"/>
      <c r="L61" s="160"/>
      <c r="M61" s="160"/>
      <c r="N61" s="193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</row>
    <row r="62" spans="1:84" s="21" customFormat="1" ht="14.25">
      <c r="A62" s="136"/>
      <c r="B62" s="207"/>
      <c r="C62" s="162" t="s">
        <v>518</v>
      </c>
      <c r="D62" s="136" t="s">
        <v>17</v>
      </c>
      <c r="E62" s="47"/>
      <c r="F62" s="200">
        <v>2</v>
      </c>
      <c r="G62" s="159"/>
      <c r="H62" s="160"/>
      <c r="I62" s="159"/>
      <c r="J62" s="160"/>
      <c r="K62" s="159"/>
      <c r="L62" s="160"/>
      <c r="M62" s="160"/>
      <c r="N62" s="193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</row>
    <row r="63" spans="1:84" s="21" customFormat="1" ht="14.25">
      <c r="A63" s="136"/>
      <c r="B63" s="207"/>
      <c r="C63" s="162" t="s">
        <v>519</v>
      </c>
      <c r="D63" s="136" t="s">
        <v>17</v>
      </c>
      <c r="E63" s="47"/>
      <c r="F63" s="200">
        <v>4</v>
      </c>
      <c r="G63" s="159"/>
      <c r="H63" s="160"/>
      <c r="I63" s="159"/>
      <c r="J63" s="160"/>
      <c r="K63" s="159"/>
      <c r="L63" s="160"/>
      <c r="M63" s="160"/>
      <c r="N63" s="193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</row>
    <row r="64" spans="1:84" s="21" customFormat="1" ht="14.25">
      <c r="A64" s="136"/>
      <c r="B64" s="207"/>
      <c r="C64" s="162" t="s">
        <v>520</v>
      </c>
      <c r="D64" s="136" t="s">
        <v>17</v>
      </c>
      <c r="E64" s="47"/>
      <c r="F64" s="200">
        <v>2</v>
      </c>
      <c r="G64" s="159"/>
      <c r="H64" s="160"/>
      <c r="I64" s="159"/>
      <c r="J64" s="160"/>
      <c r="K64" s="159"/>
      <c r="L64" s="160"/>
      <c r="M64" s="160"/>
      <c r="N64" s="193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</row>
    <row r="65" spans="1:28" s="21" customFormat="1" ht="14.25">
      <c r="A65" s="157"/>
      <c r="B65" s="136"/>
      <c r="C65" s="353" t="s">
        <v>6</v>
      </c>
      <c r="D65" s="300"/>
      <c r="E65" s="417"/>
      <c r="F65" s="418"/>
      <c r="G65" s="300"/>
      <c r="H65" s="171"/>
      <c r="I65" s="171"/>
      <c r="J65" s="171"/>
      <c r="K65" s="171"/>
      <c r="L65" s="171"/>
      <c r="M65" s="171"/>
      <c r="N65" s="82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</row>
    <row r="66" spans="1:16" s="21" customFormat="1" ht="14.25">
      <c r="A66" s="172"/>
      <c r="B66" s="173"/>
      <c r="C66" s="353" t="s">
        <v>228</v>
      </c>
      <c r="D66" s="300"/>
      <c r="E66" s="377" t="s">
        <v>733</v>
      </c>
      <c r="F66" s="300"/>
      <c r="G66" s="171"/>
      <c r="H66" s="171"/>
      <c r="I66" s="171"/>
      <c r="J66" s="171"/>
      <c r="K66" s="171"/>
      <c r="L66" s="171"/>
      <c r="M66" s="171"/>
      <c r="N66" s="20"/>
      <c r="P66" s="419"/>
    </row>
    <row r="67" spans="1:14" s="21" customFormat="1" ht="14.25">
      <c r="A67" s="172"/>
      <c r="B67" s="173"/>
      <c r="C67" s="353" t="s">
        <v>6</v>
      </c>
      <c r="D67" s="378"/>
      <c r="E67" s="378"/>
      <c r="F67" s="378"/>
      <c r="G67" s="378"/>
      <c r="H67" s="175"/>
      <c r="I67" s="175"/>
      <c r="J67" s="175"/>
      <c r="K67" s="175"/>
      <c r="L67" s="175"/>
      <c r="M67" s="175"/>
      <c r="N67" s="20"/>
    </row>
    <row r="68" spans="1:14" s="21" customFormat="1" ht="14.25">
      <c r="A68" s="172"/>
      <c r="B68" s="173"/>
      <c r="C68" s="353" t="s">
        <v>229</v>
      </c>
      <c r="D68" s="378"/>
      <c r="E68" s="377" t="s">
        <v>733</v>
      </c>
      <c r="F68" s="378"/>
      <c r="G68" s="378"/>
      <c r="H68" s="175"/>
      <c r="I68" s="175"/>
      <c r="J68" s="175"/>
      <c r="K68" s="175"/>
      <c r="L68" s="175"/>
      <c r="M68" s="175"/>
      <c r="N68" s="20"/>
    </row>
    <row r="69" spans="1:14" s="21" customFormat="1" ht="14.25">
      <c r="A69" s="172"/>
      <c r="B69" s="173"/>
      <c r="C69" s="353" t="s">
        <v>6</v>
      </c>
      <c r="D69" s="378"/>
      <c r="E69" s="378"/>
      <c r="F69" s="378"/>
      <c r="G69" s="378"/>
      <c r="H69" s="175"/>
      <c r="I69" s="175"/>
      <c r="J69" s="175"/>
      <c r="K69" s="175"/>
      <c r="L69" s="175"/>
      <c r="M69" s="175"/>
      <c r="N69" s="100"/>
    </row>
    <row r="71" spans="2:14" s="101" customFormat="1" ht="13.5">
      <c r="B71" s="656"/>
      <c r="C71" s="657"/>
      <c r="E71" s="656"/>
      <c r="F71" s="656"/>
      <c r="G71" s="656"/>
      <c r="H71" s="656"/>
      <c r="I71" s="656"/>
      <c r="J71" s="657"/>
      <c r="N71" s="420"/>
    </row>
  </sheetData>
  <sheetProtection/>
  <mergeCells count="16">
    <mergeCell ref="A1:M1"/>
    <mergeCell ref="M6:M7"/>
    <mergeCell ref="B71:C71"/>
    <mergeCell ref="E71:J71"/>
    <mergeCell ref="A3:M3"/>
    <mergeCell ref="A4:M4"/>
    <mergeCell ref="C5:L5"/>
    <mergeCell ref="E6:F6"/>
    <mergeCell ref="G6:H6"/>
    <mergeCell ref="I6:J6"/>
    <mergeCell ref="K6:L6"/>
    <mergeCell ref="A6:A7"/>
    <mergeCell ref="A2:M2"/>
    <mergeCell ref="B6:B7"/>
    <mergeCell ref="C6:C7"/>
    <mergeCell ref="D6:D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22">
      <selection activeCell="N6" sqref="A6:IV6"/>
    </sheetView>
  </sheetViews>
  <sheetFormatPr defaultColWidth="9.00390625" defaultRowHeight="12.75"/>
  <cols>
    <col min="1" max="1" width="4.125" style="11" customWidth="1"/>
    <col min="2" max="2" width="8.75390625" style="11" customWidth="1"/>
    <col min="3" max="3" width="38.875" style="11" customWidth="1"/>
    <col min="4" max="4" width="8.25390625" style="11" customWidth="1"/>
    <col min="5" max="6" width="8.00390625" style="11" customWidth="1"/>
    <col min="7" max="7" width="7.875" style="11" customWidth="1"/>
    <col min="8" max="8" width="8.75390625" style="11" customWidth="1"/>
    <col min="9" max="9" width="8.25390625" style="11" customWidth="1"/>
    <col min="10" max="10" width="8.00390625" style="11" customWidth="1"/>
    <col min="11" max="11" width="7.125" style="11" customWidth="1"/>
    <col min="12" max="12" width="7.875" style="11" customWidth="1"/>
    <col min="13" max="13" width="9.125" style="11" customWidth="1"/>
    <col min="14" max="14" width="6.125" style="11" customWidth="1"/>
    <col min="15" max="16384" width="9.125" style="11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688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13" s="58" customFormat="1" ht="12.75">
      <c r="A4" s="619" t="s">
        <v>107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</row>
    <row r="5" spans="1:13" s="12" customFormat="1" ht="15.75">
      <c r="A5" s="619"/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</row>
    <row r="6" spans="1:13" s="59" customFormat="1" ht="43.5" customHeight="1">
      <c r="A6" s="632" t="s">
        <v>65</v>
      </c>
      <c r="B6" s="634" t="s">
        <v>66</v>
      </c>
      <c r="C6" s="634" t="s">
        <v>67</v>
      </c>
      <c r="D6" s="634" t="s">
        <v>1</v>
      </c>
      <c r="E6" s="636" t="s">
        <v>2</v>
      </c>
      <c r="F6" s="637"/>
      <c r="G6" s="638" t="s">
        <v>3</v>
      </c>
      <c r="H6" s="639"/>
      <c r="I6" s="640" t="s">
        <v>4</v>
      </c>
      <c r="J6" s="641"/>
      <c r="K6" s="640" t="s">
        <v>5</v>
      </c>
      <c r="L6" s="641"/>
      <c r="M6" s="642" t="s">
        <v>6</v>
      </c>
    </row>
    <row r="7" spans="1:13" s="59" customFormat="1" ht="54">
      <c r="A7" s="633"/>
      <c r="B7" s="635"/>
      <c r="C7" s="635"/>
      <c r="D7" s="635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43"/>
    </row>
    <row r="8" spans="1:13" s="98" customFormat="1" ht="13.5">
      <c r="A8" s="109" t="s">
        <v>10</v>
      </c>
      <c r="B8" s="109" t="s">
        <v>18</v>
      </c>
      <c r="C8" s="109" t="s">
        <v>19</v>
      </c>
      <c r="D8" s="110" t="s">
        <v>20</v>
      </c>
      <c r="E8" s="111" t="s">
        <v>21</v>
      </c>
      <c r="F8" s="112" t="s">
        <v>22</v>
      </c>
      <c r="G8" s="110" t="s">
        <v>11</v>
      </c>
      <c r="H8" s="112" t="s">
        <v>23</v>
      </c>
      <c r="I8" s="110" t="s">
        <v>26</v>
      </c>
      <c r="J8" s="112" t="s">
        <v>27</v>
      </c>
      <c r="K8" s="112">
        <v>11</v>
      </c>
      <c r="L8" s="109" t="s">
        <v>28</v>
      </c>
      <c r="M8" s="109" t="s">
        <v>29</v>
      </c>
    </row>
    <row r="9" spans="1:14" s="21" customFormat="1" ht="14.25">
      <c r="A9" s="136">
        <v>1</v>
      </c>
      <c r="B9" s="163" t="s">
        <v>119</v>
      </c>
      <c r="C9" s="165" t="s">
        <v>609</v>
      </c>
      <c r="D9" s="136" t="s">
        <v>36</v>
      </c>
      <c r="E9" s="516"/>
      <c r="F9" s="517">
        <v>12</v>
      </c>
      <c r="G9" s="208"/>
      <c r="H9" s="208"/>
      <c r="I9" s="208"/>
      <c r="J9" s="208"/>
      <c r="K9" s="208"/>
      <c r="L9" s="208"/>
      <c r="M9" s="208"/>
      <c r="N9" s="20"/>
    </row>
    <row r="10" spans="1:14" s="21" customFormat="1" ht="13.5">
      <c r="A10" s="136"/>
      <c r="B10" s="163"/>
      <c r="C10" s="162" t="s">
        <v>12</v>
      </c>
      <c r="D10" s="136" t="s">
        <v>13</v>
      </c>
      <c r="E10" s="512">
        <v>2.06</v>
      </c>
      <c r="F10" s="512">
        <f>F9*E10</f>
        <v>24.72</v>
      </c>
      <c r="G10" s="518"/>
      <c r="H10" s="519"/>
      <c r="I10" s="208"/>
      <c r="J10" s="208"/>
      <c r="K10" s="208"/>
      <c r="L10" s="208"/>
      <c r="M10" s="208"/>
      <c r="N10" s="20"/>
    </row>
    <row r="11" spans="1:14" s="21" customFormat="1" ht="13.5">
      <c r="A11" s="136">
        <v>2</v>
      </c>
      <c r="B11" s="163" t="s">
        <v>120</v>
      </c>
      <c r="C11" s="162" t="s">
        <v>588</v>
      </c>
      <c r="D11" s="136" t="s">
        <v>36</v>
      </c>
      <c r="E11" s="516"/>
      <c r="F11" s="512">
        <v>4</v>
      </c>
      <c r="G11" s="208"/>
      <c r="H11" s="208"/>
      <c r="I11" s="208"/>
      <c r="J11" s="208"/>
      <c r="K11" s="208"/>
      <c r="L11" s="208"/>
      <c r="M11" s="208"/>
      <c r="N11" s="20"/>
    </row>
    <row r="12" spans="1:14" s="21" customFormat="1" ht="13.5">
      <c r="A12" s="136"/>
      <c r="B12" s="163"/>
      <c r="C12" s="162" t="s">
        <v>12</v>
      </c>
      <c r="D12" s="136" t="s">
        <v>13</v>
      </c>
      <c r="E12" s="512">
        <v>1.21</v>
      </c>
      <c r="F12" s="512">
        <f>F11*E12</f>
        <v>4.84</v>
      </c>
      <c r="G12" s="518"/>
      <c r="H12" s="519"/>
      <c r="I12" s="208"/>
      <c r="J12" s="208"/>
      <c r="K12" s="208"/>
      <c r="L12" s="208"/>
      <c r="M12" s="208"/>
      <c r="N12" s="20"/>
    </row>
    <row r="13" spans="1:14" s="68" customFormat="1" ht="27">
      <c r="A13" s="136">
        <v>3</v>
      </c>
      <c r="B13" s="163"/>
      <c r="C13" s="162" t="s">
        <v>383</v>
      </c>
      <c r="D13" s="136" t="s">
        <v>45</v>
      </c>
      <c r="E13" s="516"/>
      <c r="F13" s="208">
        <v>4</v>
      </c>
      <c r="G13" s="208"/>
      <c r="H13" s="208"/>
      <c r="I13" s="208"/>
      <c r="J13" s="208"/>
      <c r="K13" s="208"/>
      <c r="L13" s="208"/>
      <c r="M13" s="208"/>
      <c r="N13" s="69"/>
    </row>
    <row r="14" spans="1:14" s="66" customFormat="1" ht="14.25">
      <c r="A14" s="136">
        <v>4</v>
      </c>
      <c r="B14" s="109" t="s">
        <v>103</v>
      </c>
      <c r="C14" s="353" t="s">
        <v>104</v>
      </c>
      <c r="D14" s="158" t="s">
        <v>36</v>
      </c>
      <c r="E14" s="208"/>
      <c r="F14" s="208">
        <v>2</v>
      </c>
      <c r="G14" s="208"/>
      <c r="H14" s="208"/>
      <c r="I14" s="208"/>
      <c r="J14" s="208"/>
      <c r="K14" s="208"/>
      <c r="L14" s="208"/>
      <c r="M14" s="208"/>
      <c r="N14" s="81"/>
    </row>
    <row r="15" spans="1:14" s="66" customFormat="1" ht="13.5">
      <c r="A15" s="157"/>
      <c r="B15" s="51"/>
      <c r="C15" s="162" t="s">
        <v>105</v>
      </c>
      <c r="D15" s="136" t="s">
        <v>102</v>
      </c>
      <c r="E15" s="314">
        <v>0.003</v>
      </c>
      <c r="F15" s="208">
        <f>F14*E15</f>
        <v>0.006</v>
      </c>
      <c r="G15" s="208"/>
      <c r="H15" s="208"/>
      <c r="I15" s="208"/>
      <c r="J15" s="208"/>
      <c r="K15" s="208"/>
      <c r="L15" s="208"/>
      <c r="M15" s="208"/>
      <c r="N15" s="81"/>
    </row>
    <row r="16" spans="1:14" s="66" customFormat="1" ht="13.5">
      <c r="A16" s="157"/>
      <c r="B16" s="51"/>
      <c r="C16" s="162" t="s">
        <v>42</v>
      </c>
      <c r="D16" s="136" t="s">
        <v>0</v>
      </c>
      <c r="E16" s="314">
        <v>0.004</v>
      </c>
      <c r="F16" s="208">
        <f>F14*E16</f>
        <v>0.008</v>
      </c>
      <c r="G16" s="208"/>
      <c r="H16" s="208"/>
      <c r="I16" s="208"/>
      <c r="J16" s="208"/>
      <c r="K16" s="208"/>
      <c r="L16" s="208"/>
      <c r="M16" s="208"/>
      <c r="N16" s="81"/>
    </row>
    <row r="17" spans="1:14" s="66" customFormat="1" ht="13.5">
      <c r="A17" s="157"/>
      <c r="B17" s="51"/>
      <c r="C17" s="162" t="s">
        <v>14</v>
      </c>
      <c r="D17" s="136"/>
      <c r="E17" s="314"/>
      <c r="F17" s="208"/>
      <c r="G17" s="208"/>
      <c r="H17" s="208"/>
      <c r="I17" s="208"/>
      <c r="J17" s="208"/>
      <c r="K17" s="208"/>
      <c r="L17" s="208"/>
      <c r="M17" s="208"/>
      <c r="N17" s="81"/>
    </row>
    <row r="18" spans="1:14" s="66" customFormat="1" ht="13.5">
      <c r="A18" s="157"/>
      <c r="B18" s="51"/>
      <c r="C18" s="162" t="s">
        <v>106</v>
      </c>
      <c r="D18" s="136" t="s">
        <v>36</v>
      </c>
      <c r="E18" s="314">
        <v>4E-05</v>
      </c>
      <c r="F18" s="208">
        <f>F14*E18</f>
        <v>8E-05</v>
      </c>
      <c r="G18" s="208"/>
      <c r="H18" s="208"/>
      <c r="I18" s="208"/>
      <c r="J18" s="208"/>
      <c r="K18" s="208"/>
      <c r="L18" s="208"/>
      <c r="M18" s="208"/>
      <c r="N18" s="81"/>
    </row>
    <row r="19" spans="1:14" s="21" customFormat="1" ht="28.5">
      <c r="A19" s="136">
        <v>5</v>
      </c>
      <c r="B19" s="163" t="s">
        <v>86</v>
      </c>
      <c r="C19" s="165" t="s">
        <v>75</v>
      </c>
      <c r="D19" s="136" t="s">
        <v>70</v>
      </c>
      <c r="E19" s="516"/>
      <c r="F19" s="208">
        <v>30</v>
      </c>
      <c r="G19" s="208"/>
      <c r="H19" s="208"/>
      <c r="I19" s="208"/>
      <c r="J19" s="208"/>
      <c r="K19" s="208"/>
      <c r="L19" s="208"/>
      <c r="M19" s="208"/>
      <c r="N19" s="20"/>
    </row>
    <row r="20" spans="1:14" s="21" customFormat="1" ht="13.5">
      <c r="A20" s="136"/>
      <c r="B20" s="163"/>
      <c r="C20" s="162" t="s">
        <v>12</v>
      </c>
      <c r="D20" s="136" t="s">
        <v>13</v>
      </c>
      <c r="E20" s="512">
        <v>0.119</v>
      </c>
      <c r="F20" s="208">
        <f>F19*E20</f>
        <v>3.57</v>
      </c>
      <c r="G20" s="518"/>
      <c r="H20" s="519"/>
      <c r="I20" s="208"/>
      <c r="J20" s="208"/>
      <c r="K20" s="208"/>
      <c r="L20" s="208"/>
      <c r="M20" s="208"/>
      <c r="N20" s="20"/>
    </row>
    <row r="21" spans="1:14" s="21" customFormat="1" ht="14.25">
      <c r="A21" s="136"/>
      <c r="B21" s="207"/>
      <c r="C21" s="162" t="s">
        <v>40</v>
      </c>
      <c r="D21" s="136" t="s">
        <v>0</v>
      </c>
      <c r="E21" s="516">
        <v>0.0675</v>
      </c>
      <c r="F21" s="208">
        <f>F19*E21</f>
        <v>2.0250000000000004</v>
      </c>
      <c r="G21" s="208"/>
      <c r="H21" s="208"/>
      <c r="I21" s="208"/>
      <c r="J21" s="208"/>
      <c r="K21" s="208"/>
      <c r="L21" s="208"/>
      <c r="M21" s="208"/>
      <c r="N21" s="20"/>
    </row>
    <row r="22" spans="1:14" s="21" customFormat="1" ht="14.25">
      <c r="A22" s="136"/>
      <c r="B22" s="207"/>
      <c r="C22" s="162" t="s">
        <v>14</v>
      </c>
      <c r="D22" s="136"/>
      <c r="E22" s="516"/>
      <c r="F22" s="512"/>
      <c r="G22" s="208"/>
      <c r="H22" s="208"/>
      <c r="I22" s="208"/>
      <c r="J22" s="208"/>
      <c r="K22" s="208"/>
      <c r="L22" s="208"/>
      <c r="M22" s="208"/>
      <c r="N22" s="20"/>
    </row>
    <row r="23" spans="1:14" s="21" customFormat="1" ht="14.25">
      <c r="A23" s="136"/>
      <c r="B23" s="207"/>
      <c r="C23" s="162" t="s">
        <v>172</v>
      </c>
      <c r="D23" s="136" t="s">
        <v>70</v>
      </c>
      <c r="E23" s="516">
        <v>1.01</v>
      </c>
      <c r="F23" s="512">
        <f>F19*E23</f>
        <v>30.3</v>
      </c>
      <c r="G23" s="208"/>
      <c r="H23" s="208"/>
      <c r="I23" s="208"/>
      <c r="J23" s="208"/>
      <c r="K23" s="208"/>
      <c r="L23" s="208"/>
      <c r="M23" s="208"/>
      <c r="N23" s="20"/>
    </row>
    <row r="24" spans="1:14" s="21" customFormat="1" ht="14.25">
      <c r="A24" s="136"/>
      <c r="B24" s="207"/>
      <c r="C24" s="162" t="s">
        <v>15</v>
      </c>
      <c r="D24" s="136" t="s">
        <v>0</v>
      </c>
      <c r="E24" s="516">
        <v>0.002</v>
      </c>
      <c r="F24" s="512">
        <f>F19*E24</f>
        <v>0.06</v>
      </c>
      <c r="G24" s="208"/>
      <c r="H24" s="208"/>
      <c r="I24" s="208"/>
      <c r="J24" s="208"/>
      <c r="K24" s="208"/>
      <c r="L24" s="208"/>
      <c r="M24" s="208"/>
      <c r="N24" s="20"/>
    </row>
    <row r="25" spans="1:14" s="21" customFormat="1" ht="28.5">
      <c r="A25" s="136">
        <v>6</v>
      </c>
      <c r="B25" s="163" t="s">
        <v>87</v>
      </c>
      <c r="C25" s="165" t="s">
        <v>546</v>
      </c>
      <c r="D25" s="136" t="s">
        <v>36</v>
      </c>
      <c r="E25" s="516"/>
      <c r="F25" s="208">
        <v>3.6</v>
      </c>
      <c r="G25" s="208"/>
      <c r="H25" s="208"/>
      <c r="I25" s="208"/>
      <c r="J25" s="208"/>
      <c r="K25" s="208"/>
      <c r="L25" s="208"/>
      <c r="M25" s="208"/>
      <c r="N25" s="20"/>
    </row>
    <row r="26" spans="1:14" s="21" customFormat="1" ht="13.5">
      <c r="A26" s="136"/>
      <c r="B26" s="163"/>
      <c r="C26" s="162" t="s">
        <v>12</v>
      </c>
      <c r="D26" s="136" t="s">
        <v>13</v>
      </c>
      <c r="E26" s="512">
        <v>12.6</v>
      </c>
      <c r="F26" s="512">
        <f>F25*E26</f>
        <v>45.36</v>
      </c>
      <c r="G26" s="518"/>
      <c r="H26" s="519"/>
      <c r="I26" s="208"/>
      <c r="J26" s="208"/>
      <c r="K26" s="208"/>
      <c r="L26" s="208"/>
      <c r="M26" s="208"/>
      <c r="N26" s="20"/>
    </row>
    <row r="27" spans="1:14" s="21" customFormat="1" ht="14.25">
      <c r="A27" s="136"/>
      <c r="B27" s="207"/>
      <c r="C27" s="162" t="s">
        <v>42</v>
      </c>
      <c r="D27" s="136" t="s">
        <v>0</v>
      </c>
      <c r="E27" s="516">
        <v>5.08</v>
      </c>
      <c r="F27" s="512">
        <f>F25*E27</f>
        <v>18.288</v>
      </c>
      <c r="G27" s="208"/>
      <c r="H27" s="208"/>
      <c r="I27" s="208"/>
      <c r="J27" s="208"/>
      <c r="K27" s="208"/>
      <c r="L27" s="208"/>
      <c r="M27" s="208"/>
      <c r="N27" s="20"/>
    </row>
    <row r="28" spans="1:14" s="21" customFormat="1" ht="14.25">
      <c r="A28" s="136"/>
      <c r="B28" s="207"/>
      <c r="C28" s="162" t="s">
        <v>14</v>
      </c>
      <c r="D28" s="136"/>
      <c r="E28" s="516"/>
      <c r="F28" s="512"/>
      <c r="G28" s="208"/>
      <c r="H28" s="208"/>
      <c r="I28" s="208"/>
      <c r="J28" s="208"/>
      <c r="K28" s="208"/>
      <c r="L28" s="208"/>
      <c r="M28" s="208"/>
      <c r="N28" s="20"/>
    </row>
    <row r="29" spans="1:14" s="21" customFormat="1" ht="14.25">
      <c r="A29" s="136"/>
      <c r="B29" s="207"/>
      <c r="C29" s="162" t="s">
        <v>173</v>
      </c>
      <c r="D29" s="136" t="s">
        <v>25</v>
      </c>
      <c r="E29" s="314">
        <v>1.49</v>
      </c>
      <c r="F29" s="208">
        <f>F25*E29</f>
        <v>5.364</v>
      </c>
      <c r="G29" s="208"/>
      <c r="H29" s="208"/>
      <c r="I29" s="208"/>
      <c r="J29" s="208"/>
      <c r="K29" s="208"/>
      <c r="L29" s="208"/>
      <c r="M29" s="208"/>
      <c r="N29" s="20"/>
    </row>
    <row r="30" spans="1:14" s="21" customFormat="1" ht="14.25">
      <c r="A30" s="136"/>
      <c r="B30" s="207"/>
      <c r="C30" s="162" t="s">
        <v>174</v>
      </c>
      <c r="D30" s="136" t="s">
        <v>36</v>
      </c>
      <c r="E30" s="314">
        <v>0.193</v>
      </c>
      <c r="F30" s="208">
        <f>F25*E30</f>
        <v>0.6948000000000001</v>
      </c>
      <c r="G30" s="208"/>
      <c r="H30" s="208"/>
      <c r="I30" s="208"/>
      <c r="J30" s="208"/>
      <c r="K30" s="208"/>
      <c r="L30" s="208"/>
      <c r="M30" s="208"/>
      <c r="N30" s="20"/>
    </row>
    <row r="31" spans="1:14" s="21" customFormat="1" ht="14.25">
      <c r="A31" s="136"/>
      <c r="B31" s="207"/>
      <c r="C31" s="162" t="s">
        <v>81</v>
      </c>
      <c r="D31" s="136" t="s">
        <v>16</v>
      </c>
      <c r="E31" s="314">
        <v>16</v>
      </c>
      <c r="F31" s="208">
        <f>F25*E31</f>
        <v>57.6</v>
      </c>
      <c r="G31" s="208"/>
      <c r="H31" s="208"/>
      <c r="I31" s="208"/>
      <c r="J31" s="208"/>
      <c r="K31" s="208"/>
      <c r="L31" s="208"/>
      <c r="M31" s="208"/>
      <c r="N31" s="20"/>
    </row>
    <row r="32" spans="1:14" s="21" customFormat="1" ht="14.25">
      <c r="A32" s="136"/>
      <c r="B32" s="207"/>
      <c r="C32" s="162" t="s">
        <v>88</v>
      </c>
      <c r="D32" s="136" t="s">
        <v>36</v>
      </c>
      <c r="E32" s="314">
        <v>0.413</v>
      </c>
      <c r="F32" s="208">
        <f>F25*E32</f>
        <v>1.4868</v>
      </c>
      <c r="G32" s="208"/>
      <c r="H32" s="208"/>
      <c r="I32" s="208"/>
      <c r="J32" s="208"/>
      <c r="K32" s="208"/>
      <c r="L32" s="208"/>
      <c r="M32" s="208"/>
      <c r="N32" s="20"/>
    </row>
    <row r="33" spans="1:14" s="21" customFormat="1" ht="14.25">
      <c r="A33" s="136"/>
      <c r="B33" s="207"/>
      <c r="C33" s="162" t="s">
        <v>547</v>
      </c>
      <c r="D33" s="136" t="s">
        <v>17</v>
      </c>
      <c r="E33" s="314"/>
      <c r="F33" s="208">
        <v>2</v>
      </c>
      <c r="G33" s="208"/>
      <c r="H33" s="208"/>
      <c r="I33" s="208"/>
      <c r="J33" s="208"/>
      <c r="K33" s="208"/>
      <c r="L33" s="208"/>
      <c r="M33" s="208"/>
      <c r="N33" s="20"/>
    </row>
    <row r="34" spans="1:14" s="21" customFormat="1" ht="14.25">
      <c r="A34" s="136"/>
      <c r="B34" s="207"/>
      <c r="C34" s="162" t="s">
        <v>15</v>
      </c>
      <c r="D34" s="136" t="s">
        <v>0</v>
      </c>
      <c r="E34" s="314">
        <v>7.01</v>
      </c>
      <c r="F34" s="208">
        <f>F25*E34</f>
        <v>25.236</v>
      </c>
      <c r="G34" s="208"/>
      <c r="H34" s="208"/>
      <c r="I34" s="208"/>
      <c r="J34" s="208"/>
      <c r="K34" s="208"/>
      <c r="L34" s="208"/>
      <c r="M34" s="208"/>
      <c r="N34" s="20"/>
    </row>
    <row r="35" spans="1:14" s="21" customFormat="1" ht="14.25">
      <c r="A35" s="157"/>
      <c r="B35" s="136"/>
      <c r="C35" s="161" t="s">
        <v>6</v>
      </c>
      <c r="D35" s="158"/>
      <c r="E35" s="512"/>
      <c r="F35" s="512"/>
      <c r="G35" s="208"/>
      <c r="H35" s="208"/>
      <c r="I35" s="208"/>
      <c r="J35" s="208"/>
      <c r="K35" s="208"/>
      <c r="L35" s="208"/>
      <c r="M35" s="520"/>
      <c r="N35" s="100"/>
    </row>
    <row r="36" spans="1:14" s="21" customFormat="1" ht="14.25">
      <c r="A36" s="172"/>
      <c r="B36" s="173"/>
      <c r="C36" s="161" t="s">
        <v>228</v>
      </c>
      <c r="D36" s="158"/>
      <c r="E36" s="521"/>
      <c r="F36" s="208"/>
      <c r="G36" s="208"/>
      <c r="H36" s="208"/>
      <c r="I36" s="208"/>
      <c r="J36" s="208"/>
      <c r="K36" s="208"/>
      <c r="L36" s="208"/>
      <c r="M36" s="520"/>
      <c r="N36" s="20"/>
    </row>
    <row r="37" spans="1:14" s="21" customFormat="1" ht="14.25">
      <c r="A37" s="172"/>
      <c r="B37" s="173"/>
      <c r="C37" s="161" t="s">
        <v>6</v>
      </c>
      <c r="D37" s="173"/>
      <c r="E37" s="522"/>
      <c r="F37" s="522"/>
      <c r="G37" s="522"/>
      <c r="H37" s="523"/>
      <c r="I37" s="523"/>
      <c r="J37" s="523"/>
      <c r="K37" s="523"/>
      <c r="L37" s="523"/>
      <c r="M37" s="524"/>
      <c r="N37" s="20"/>
    </row>
    <row r="38" spans="1:14" s="21" customFormat="1" ht="14.25">
      <c r="A38" s="172"/>
      <c r="B38" s="173"/>
      <c r="C38" s="161" t="s">
        <v>229</v>
      </c>
      <c r="D38" s="173"/>
      <c r="E38" s="525"/>
      <c r="F38" s="522"/>
      <c r="G38" s="522"/>
      <c r="H38" s="523"/>
      <c r="I38" s="523"/>
      <c r="J38" s="523"/>
      <c r="K38" s="523"/>
      <c r="L38" s="523"/>
      <c r="M38" s="524"/>
      <c r="N38" s="20"/>
    </row>
    <row r="39" spans="1:14" s="21" customFormat="1" ht="14.25">
      <c r="A39" s="172"/>
      <c r="B39" s="173"/>
      <c r="C39" s="161" t="s">
        <v>6</v>
      </c>
      <c r="D39" s="173"/>
      <c r="E39" s="522"/>
      <c r="F39" s="522"/>
      <c r="G39" s="522"/>
      <c r="H39" s="523"/>
      <c r="I39" s="523"/>
      <c r="J39" s="523"/>
      <c r="K39" s="523"/>
      <c r="L39" s="523"/>
      <c r="M39" s="524"/>
      <c r="N39" s="100"/>
    </row>
    <row r="40" spans="1:14" s="21" customFormat="1" ht="13.5">
      <c r="A40" s="27"/>
      <c r="B40" s="27"/>
      <c r="C40" s="88"/>
      <c r="D40" s="36"/>
      <c r="E40" s="36"/>
      <c r="F40" s="39"/>
      <c r="G40" s="36"/>
      <c r="H40" s="37"/>
      <c r="I40" s="37"/>
      <c r="J40" s="37"/>
      <c r="K40" s="37"/>
      <c r="L40" s="37"/>
      <c r="M40" s="37"/>
      <c r="N40" s="100"/>
    </row>
    <row r="41" spans="1:14" s="21" customFormat="1" ht="13.5">
      <c r="A41" s="27"/>
      <c r="B41" s="27"/>
      <c r="C41" s="88"/>
      <c r="D41" s="36"/>
      <c r="E41" s="36"/>
      <c r="F41" s="39"/>
      <c r="G41" s="36"/>
      <c r="H41" s="37"/>
      <c r="I41" s="37"/>
      <c r="J41" s="37"/>
      <c r="K41" s="37"/>
      <c r="L41" s="37"/>
      <c r="M41" s="37"/>
      <c r="N41" s="100"/>
    </row>
    <row r="42" spans="1:14" s="21" customFormat="1" ht="13.5">
      <c r="A42" s="27"/>
      <c r="B42" s="27"/>
      <c r="C42" s="88"/>
      <c r="D42" s="36"/>
      <c r="E42" s="36"/>
      <c r="F42" s="39"/>
      <c r="G42" s="36"/>
      <c r="H42" s="37"/>
      <c r="I42" s="37"/>
      <c r="J42" s="37"/>
      <c r="K42" s="37"/>
      <c r="L42" s="37"/>
      <c r="M42" s="37"/>
      <c r="N42" s="100"/>
    </row>
    <row r="43" spans="1:14" s="21" customFormat="1" ht="13.5">
      <c r="A43" s="27"/>
      <c r="B43" s="27"/>
      <c r="C43" s="88"/>
      <c r="D43" s="36"/>
      <c r="E43" s="36"/>
      <c r="F43" s="39"/>
      <c r="G43" s="36"/>
      <c r="H43" s="37"/>
      <c r="I43" s="37"/>
      <c r="J43" s="37"/>
      <c r="K43" s="37"/>
      <c r="L43" s="37"/>
      <c r="M43" s="37"/>
      <c r="N43" s="100"/>
    </row>
    <row r="44" spans="1:14" s="21" customFormat="1" ht="13.5">
      <c r="A44" s="27"/>
      <c r="B44" s="27"/>
      <c r="C44" s="88"/>
      <c r="D44" s="36"/>
      <c r="E44" s="194"/>
      <c r="F44" s="195"/>
      <c r="G44" s="36"/>
      <c r="H44" s="37"/>
      <c r="I44" s="37"/>
      <c r="J44" s="37"/>
      <c r="K44" s="37"/>
      <c r="L44" s="37"/>
      <c r="M44" s="37"/>
      <c r="N44" s="20"/>
    </row>
    <row r="45" spans="2:10" s="101" customFormat="1" ht="13.5">
      <c r="B45" s="656"/>
      <c r="C45" s="657"/>
      <c r="E45" s="656"/>
      <c r="F45" s="656"/>
      <c r="G45" s="656"/>
      <c r="H45" s="656"/>
      <c r="I45" s="656"/>
      <c r="J45" s="657"/>
    </row>
    <row r="46" spans="1:14" s="21" customFormat="1" ht="13.5">
      <c r="A46" s="27"/>
      <c r="B46" s="27"/>
      <c r="C46" s="88"/>
      <c r="D46" s="36"/>
      <c r="E46" s="194"/>
      <c r="F46" s="195"/>
      <c r="G46" s="36"/>
      <c r="H46" s="37"/>
      <c r="I46" s="37"/>
      <c r="J46" s="37"/>
      <c r="K46" s="37"/>
      <c r="L46" s="37"/>
      <c r="M46" s="37"/>
      <c r="N46" s="20"/>
    </row>
    <row r="47" spans="2:10" s="46" customFormat="1" ht="15.75">
      <c r="B47" s="621"/>
      <c r="C47" s="621"/>
      <c r="E47" s="621"/>
      <c r="F47" s="621"/>
      <c r="G47" s="621"/>
      <c r="H47" s="621"/>
      <c r="I47" s="621"/>
      <c r="J47" s="621"/>
    </row>
  </sheetData>
  <sheetProtection/>
  <mergeCells count="17">
    <mergeCell ref="E45:J45"/>
    <mergeCell ref="C6:C7"/>
    <mergeCell ref="D6:D7"/>
    <mergeCell ref="B47:C47"/>
    <mergeCell ref="E47:J47"/>
    <mergeCell ref="B6:B7"/>
    <mergeCell ref="B45:C45"/>
    <mergeCell ref="E6:F6"/>
    <mergeCell ref="G6:H6"/>
    <mergeCell ref="A3:M3"/>
    <mergeCell ref="A1:M1"/>
    <mergeCell ref="A6:A7"/>
    <mergeCell ref="K6:L6"/>
    <mergeCell ref="I6:J6"/>
    <mergeCell ref="M6:M7"/>
    <mergeCell ref="A4:M5"/>
    <mergeCell ref="A2:M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49">
      <selection activeCell="H76" sqref="H76"/>
    </sheetView>
  </sheetViews>
  <sheetFormatPr defaultColWidth="9.00390625" defaultRowHeight="12.75"/>
  <cols>
    <col min="1" max="1" width="3.625" style="0" customWidth="1"/>
    <col min="2" max="2" width="8.00390625" style="0" customWidth="1"/>
    <col min="3" max="3" width="42.375" style="0" customWidth="1"/>
    <col min="4" max="4" width="7.875" style="0" customWidth="1"/>
    <col min="5" max="5" width="7.75390625" style="0" customWidth="1"/>
    <col min="6" max="6" width="9.00390625" style="0" customWidth="1"/>
    <col min="7" max="7" width="7.375" style="0" customWidth="1"/>
    <col min="8" max="8" width="8.25390625" style="0" customWidth="1"/>
    <col min="9" max="9" width="7.125" style="0" customWidth="1"/>
    <col min="10" max="10" width="8.125" style="0" customWidth="1"/>
    <col min="11" max="11" width="7.125" style="0" customWidth="1"/>
    <col min="12" max="12" width="8.25390625" style="0" customWidth="1"/>
    <col min="13" max="13" width="8.00390625" style="0" customWidth="1"/>
    <col min="14" max="14" width="11.75390625" style="0" customWidth="1"/>
  </cols>
  <sheetData>
    <row r="1" spans="1:13" s="1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58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3" s="1" customFormat="1" ht="24.75" customHeight="1">
      <c r="A3" s="617" t="s">
        <v>689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</row>
    <row r="4" spans="1:13" s="1" customFormat="1" ht="24.75" customHeight="1">
      <c r="A4" s="619" t="s">
        <v>195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</row>
    <row r="5" spans="1:13" ht="17.25">
      <c r="A5" s="31"/>
      <c r="B5" s="31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32"/>
    </row>
    <row r="6" spans="1:13" s="84" customFormat="1" ht="43.5" customHeight="1">
      <c r="A6" s="650" t="s">
        <v>65</v>
      </c>
      <c r="B6" s="651" t="s">
        <v>66</v>
      </c>
      <c r="C6" s="651" t="s">
        <v>67</v>
      </c>
      <c r="D6" s="651" t="s">
        <v>1</v>
      </c>
      <c r="E6" s="653" t="s">
        <v>2</v>
      </c>
      <c r="F6" s="654"/>
      <c r="G6" s="652" t="s">
        <v>3</v>
      </c>
      <c r="H6" s="652"/>
      <c r="I6" s="655" t="s">
        <v>4</v>
      </c>
      <c r="J6" s="655"/>
      <c r="K6" s="655" t="s">
        <v>5</v>
      </c>
      <c r="L6" s="655"/>
      <c r="M6" s="652" t="s">
        <v>6</v>
      </c>
    </row>
    <row r="7" spans="1:13" s="84" customFormat="1" ht="54">
      <c r="A7" s="650"/>
      <c r="B7" s="650"/>
      <c r="C7" s="651"/>
      <c r="D7" s="651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52"/>
    </row>
    <row r="8" spans="1:13" s="177" customFormat="1" ht="12.7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4" s="21" customFormat="1" ht="14.25">
      <c r="A9" s="136">
        <v>1</v>
      </c>
      <c r="B9" s="163" t="s">
        <v>381</v>
      </c>
      <c r="C9" s="165" t="s">
        <v>610</v>
      </c>
      <c r="D9" s="136" t="s">
        <v>36</v>
      </c>
      <c r="E9" s="47"/>
      <c r="F9" s="199">
        <v>32</v>
      </c>
      <c r="G9" s="158"/>
      <c r="H9" s="160"/>
      <c r="I9" s="159"/>
      <c r="J9" s="160"/>
      <c r="K9" s="159"/>
      <c r="L9" s="160"/>
      <c r="M9" s="160"/>
      <c r="N9" s="20"/>
    </row>
    <row r="10" spans="1:14" s="21" customFormat="1" ht="13.5">
      <c r="A10" s="136"/>
      <c r="B10" s="163"/>
      <c r="C10" s="162" t="s">
        <v>12</v>
      </c>
      <c r="D10" s="136" t="s">
        <v>13</v>
      </c>
      <c r="E10" s="200">
        <v>4.24</v>
      </c>
      <c r="F10" s="200">
        <f>F9*E10</f>
        <v>135.68</v>
      </c>
      <c r="G10" s="161"/>
      <c r="H10" s="201"/>
      <c r="I10" s="159"/>
      <c r="J10" s="160"/>
      <c r="K10" s="159"/>
      <c r="L10" s="160"/>
      <c r="M10" s="160"/>
      <c r="N10" s="20"/>
    </row>
    <row r="11" spans="1:14" s="21" customFormat="1" ht="14.25">
      <c r="A11" s="136">
        <v>2</v>
      </c>
      <c r="B11" s="163" t="s">
        <v>120</v>
      </c>
      <c r="C11" s="165" t="s">
        <v>121</v>
      </c>
      <c r="D11" s="136" t="s">
        <v>36</v>
      </c>
      <c r="E11" s="47"/>
      <c r="F11" s="202">
        <v>9.6</v>
      </c>
      <c r="G11" s="158"/>
      <c r="H11" s="160"/>
      <c r="I11" s="159"/>
      <c r="J11" s="160"/>
      <c r="K11" s="159"/>
      <c r="L11" s="160"/>
      <c r="M11" s="160"/>
      <c r="N11" s="20"/>
    </row>
    <row r="12" spans="1:14" s="21" customFormat="1" ht="13.5">
      <c r="A12" s="136"/>
      <c r="B12" s="163"/>
      <c r="C12" s="162" t="s">
        <v>12</v>
      </c>
      <c r="D12" s="136" t="s">
        <v>13</v>
      </c>
      <c r="E12" s="203">
        <v>1.21</v>
      </c>
      <c r="F12" s="202">
        <f>F11*E12</f>
        <v>11.616</v>
      </c>
      <c r="G12" s="161"/>
      <c r="H12" s="201"/>
      <c r="I12" s="159"/>
      <c r="J12" s="160"/>
      <c r="K12" s="159"/>
      <c r="L12" s="160"/>
      <c r="M12" s="160"/>
      <c r="N12" s="20"/>
    </row>
    <row r="13" spans="1:14" ht="27">
      <c r="A13" s="136">
        <v>3</v>
      </c>
      <c r="B13" s="51"/>
      <c r="C13" s="161" t="s">
        <v>593</v>
      </c>
      <c r="D13" s="158" t="s">
        <v>45</v>
      </c>
      <c r="E13" s="158"/>
      <c r="F13" s="158">
        <v>43.7</v>
      </c>
      <c r="G13" s="158"/>
      <c r="H13" s="160"/>
      <c r="I13" s="159"/>
      <c r="J13" s="160"/>
      <c r="K13" s="159"/>
      <c r="L13" s="160"/>
      <c r="M13" s="160"/>
      <c r="N13" s="74"/>
    </row>
    <row r="14" spans="1:14" ht="13.5">
      <c r="A14" s="136"/>
      <c r="B14" s="51"/>
      <c r="C14" s="162" t="s">
        <v>288</v>
      </c>
      <c r="D14" s="136" t="s">
        <v>13</v>
      </c>
      <c r="E14" s="136">
        <v>0.6</v>
      </c>
      <c r="F14" s="158">
        <f>E14*46</f>
        <v>27.599999999999998</v>
      </c>
      <c r="G14" s="158"/>
      <c r="H14" s="160"/>
      <c r="I14" s="159"/>
      <c r="J14" s="160"/>
      <c r="K14" s="159"/>
      <c r="L14" s="160"/>
      <c r="M14" s="160"/>
      <c r="N14" s="74"/>
    </row>
    <row r="15" spans="1:14" s="95" customFormat="1" ht="13.5">
      <c r="A15" s="136">
        <v>4</v>
      </c>
      <c r="B15" s="163"/>
      <c r="C15" s="162" t="s">
        <v>289</v>
      </c>
      <c r="D15" s="136" t="s">
        <v>45</v>
      </c>
      <c r="E15" s="136"/>
      <c r="F15" s="160">
        <v>43.7</v>
      </c>
      <c r="G15" s="158"/>
      <c r="H15" s="160"/>
      <c r="I15" s="159"/>
      <c r="J15" s="160"/>
      <c r="K15" s="159"/>
      <c r="L15" s="160"/>
      <c r="M15" s="160"/>
      <c r="N15" s="94"/>
    </row>
    <row r="16" spans="1:14" s="30" customFormat="1" ht="28.5">
      <c r="A16" s="136">
        <v>5</v>
      </c>
      <c r="B16" s="109" t="s">
        <v>300</v>
      </c>
      <c r="C16" s="353" t="s">
        <v>622</v>
      </c>
      <c r="D16" s="159" t="s">
        <v>36</v>
      </c>
      <c r="E16" s="206"/>
      <c r="F16" s="160">
        <v>5.8</v>
      </c>
      <c r="G16" s="206"/>
      <c r="H16" s="206"/>
      <c r="I16" s="206"/>
      <c r="J16" s="159"/>
      <c r="K16" s="160"/>
      <c r="L16" s="159"/>
      <c r="M16" s="160"/>
      <c r="N16" s="74"/>
    </row>
    <row r="17" spans="1:14" s="30" customFormat="1" ht="13.5">
      <c r="A17" s="136"/>
      <c r="B17" s="178"/>
      <c r="C17" s="162" t="s">
        <v>12</v>
      </c>
      <c r="D17" s="136" t="s">
        <v>13</v>
      </c>
      <c r="E17" s="136">
        <v>8.01</v>
      </c>
      <c r="F17" s="160">
        <f>F16*E17</f>
        <v>46.458</v>
      </c>
      <c r="G17" s="158"/>
      <c r="H17" s="160"/>
      <c r="I17" s="159"/>
      <c r="J17" s="160"/>
      <c r="K17" s="159"/>
      <c r="L17" s="160"/>
      <c r="M17" s="160"/>
      <c r="N17" s="74"/>
    </row>
    <row r="18" spans="1:14" s="30" customFormat="1" ht="13.5">
      <c r="A18" s="136"/>
      <c r="B18" s="51"/>
      <c r="C18" s="162" t="s">
        <v>42</v>
      </c>
      <c r="D18" s="136" t="s">
        <v>0</v>
      </c>
      <c r="E18" s="136">
        <v>1.23</v>
      </c>
      <c r="F18" s="160">
        <f>F16*E18</f>
        <v>7.1339999999999995</v>
      </c>
      <c r="G18" s="158"/>
      <c r="H18" s="160"/>
      <c r="I18" s="159"/>
      <c r="J18" s="160"/>
      <c r="K18" s="159"/>
      <c r="L18" s="160"/>
      <c r="M18" s="160"/>
      <c r="N18" s="74"/>
    </row>
    <row r="19" spans="1:14" s="30" customFormat="1" ht="13.5">
      <c r="A19" s="136"/>
      <c r="B19" s="109"/>
      <c r="C19" s="138" t="s">
        <v>14</v>
      </c>
      <c r="D19" s="136"/>
      <c r="E19" s="136"/>
      <c r="F19" s="160"/>
      <c r="G19" s="158"/>
      <c r="H19" s="160"/>
      <c r="I19" s="159"/>
      <c r="J19" s="160"/>
      <c r="K19" s="159"/>
      <c r="L19" s="160"/>
      <c r="M19" s="160"/>
      <c r="N19" s="74"/>
    </row>
    <row r="20" spans="1:14" s="21" customFormat="1" ht="14.25">
      <c r="A20" s="136"/>
      <c r="B20" s="207"/>
      <c r="C20" s="162" t="s">
        <v>301</v>
      </c>
      <c r="D20" s="136" t="s">
        <v>45</v>
      </c>
      <c r="E20" s="47"/>
      <c r="F20" s="168">
        <v>0.777</v>
      </c>
      <c r="G20" s="158"/>
      <c r="H20" s="160"/>
      <c r="I20" s="159"/>
      <c r="J20" s="160"/>
      <c r="K20" s="159"/>
      <c r="L20" s="160"/>
      <c r="M20" s="160"/>
      <c r="N20" s="20"/>
    </row>
    <row r="21" spans="1:14" s="30" customFormat="1" ht="13.5">
      <c r="A21" s="136"/>
      <c r="B21" s="51"/>
      <c r="C21" s="162" t="s">
        <v>621</v>
      </c>
      <c r="D21" s="136" t="s">
        <v>36</v>
      </c>
      <c r="E21" s="136">
        <v>1.015</v>
      </c>
      <c r="F21" s="160">
        <f>F16*E21</f>
        <v>5.887</v>
      </c>
      <c r="G21" s="158"/>
      <c r="H21" s="160"/>
      <c r="I21" s="159"/>
      <c r="J21" s="160"/>
      <c r="K21" s="159"/>
      <c r="L21" s="160"/>
      <c r="M21" s="160"/>
      <c r="N21" s="74"/>
    </row>
    <row r="22" spans="1:14" s="30" customFormat="1" ht="13.5">
      <c r="A22" s="136"/>
      <c r="B22" s="51"/>
      <c r="C22" s="162" t="s">
        <v>112</v>
      </c>
      <c r="D22" s="136" t="s">
        <v>48</v>
      </c>
      <c r="E22" s="136">
        <v>1.28</v>
      </c>
      <c r="F22" s="160">
        <f>F16*E22</f>
        <v>7.4239999999999995</v>
      </c>
      <c r="G22" s="158"/>
      <c r="H22" s="160"/>
      <c r="I22" s="159"/>
      <c r="J22" s="160"/>
      <c r="K22" s="159"/>
      <c r="L22" s="160"/>
      <c r="M22" s="160"/>
      <c r="N22" s="74"/>
    </row>
    <row r="23" spans="1:14" s="30" customFormat="1" ht="13.5">
      <c r="A23" s="136"/>
      <c r="B23" s="51"/>
      <c r="C23" s="162" t="s">
        <v>360</v>
      </c>
      <c r="D23" s="136" t="s">
        <v>36</v>
      </c>
      <c r="E23" s="136">
        <v>0.0397</v>
      </c>
      <c r="F23" s="160">
        <f>F16*E23</f>
        <v>0.23026</v>
      </c>
      <c r="G23" s="158"/>
      <c r="H23" s="160"/>
      <c r="I23" s="159"/>
      <c r="J23" s="160"/>
      <c r="K23" s="159"/>
      <c r="L23" s="160"/>
      <c r="M23" s="160"/>
      <c r="N23" s="74"/>
    </row>
    <row r="24" spans="1:14" s="30" customFormat="1" ht="13.5">
      <c r="A24" s="136"/>
      <c r="B24" s="51"/>
      <c r="C24" s="162" t="s">
        <v>15</v>
      </c>
      <c r="D24" s="136" t="s">
        <v>0</v>
      </c>
      <c r="E24" s="136">
        <v>2.09</v>
      </c>
      <c r="F24" s="160">
        <f>F16*E24</f>
        <v>12.121999999999998</v>
      </c>
      <c r="G24" s="158"/>
      <c r="H24" s="160"/>
      <c r="I24" s="159"/>
      <c r="J24" s="160"/>
      <c r="K24" s="159"/>
      <c r="L24" s="160"/>
      <c r="M24" s="160"/>
      <c r="N24" s="74"/>
    </row>
    <row r="25" spans="1:14" s="30" customFormat="1" ht="14.25">
      <c r="A25" s="136">
        <v>6</v>
      </c>
      <c r="B25" s="109" t="s">
        <v>260</v>
      </c>
      <c r="C25" s="353" t="s">
        <v>302</v>
      </c>
      <c r="D25" s="158" t="s">
        <v>48</v>
      </c>
      <c r="E25" s="158"/>
      <c r="F25" s="208">
        <v>1</v>
      </c>
      <c r="G25" s="158"/>
      <c r="H25" s="160"/>
      <c r="I25" s="159"/>
      <c r="J25" s="160"/>
      <c r="K25" s="159"/>
      <c r="L25" s="160"/>
      <c r="M25" s="160"/>
      <c r="N25" s="74"/>
    </row>
    <row r="26" spans="1:14" s="30" customFormat="1" ht="13.5">
      <c r="A26" s="136"/>
      <c r="B26" s="51"/>
      <c r="C26" s="162" t="s">
        <v>303</v>
      </c>
      <c r="D26" s="136" t="s">
        <v>13</v>
      </c>
      <c r="E26" s="136">
        <v>0.195</v>
      </c>
      <c r="F26" s="160">
        <f>F25*E26</f>
        <v>0.195</v>
      </c>
      <c r="G26" s="158"/>
      <c r="H26" s="160"/>
      <c r="I26" s="159"/>
      <c r="J26" s="160"/>
      <c r="K26" s="159"/>
      <c r="L26" s="160"/>
      <c r="M26" s="160"/>
      <c r="N26" s="74"/>
    </row>
    <row r="27" spans="1:14" s="30" customFormat="1" ht="13.5">
      <c r="A27" s="136"/>
      <c r="B27" s="51"/>
      <c r="C27" s="162" t="s">
        <v>304</v>
      </c>
      <c r="D27" s="136" t="s">
        <v>0</v>
      </c>
      <c r="E27" s="136">
        <v>0.0141</v>
      </c>
      <c r="F27" s="160">
        <f>F25*E27</f>
        <v>0.0141</v>
      </c>
      <c r="G27" s="158"/>
      <c r="H27" s="160"/>
      <c r="I27" s="159"/>
      <c r="J27" s="160"/>
      <c r="K27" s="159"/>
      <c r="L27" s="160"/>
      <c r="M27" s="160"/>
      <c r="N27" s="74"/>
    </row>
    <row r="28" spans="1:14" s="30" customFormat="1" ht="13.5">
      <c r="A28" s="136"/>
      <c r="B28" s="51"/>
      <c r="C28" s="162" t="s">
        <v>14</v>
      </c>
      <c r="D28" s="136"/>
      <c r="E28" s="136"/>
      <c r="F28" s="160"/>
      <c r="G28" s="158"/>
      <c r="H28" s="160"/>
      <c r="I28" s="159"/>
      <c r="J28" s="160"/>
      <c r="K28" s="159"/>
      <c r="L28" s="160"/>
      <c r="M28" s="160"/>
      <c r="N28" s="74"/>
    </row>
    <row r="29" spans="1:14" s="30" customFormat="1" ht="13.5">
      <c r="A29" s="136"/>
      <c r="B29" s="51"/>
      <c r="C29" s="162" t="s">
        <v>271</v>
      </c>
      <c r="D29" s="136" t="s">
        <v>36</v>
      </c>
      <c r="E29" s="136">
        <v>0.0306</v>
      </c>
      <c r="F29" s="160">
        <f>F25*E29</f>
        <v>0.0306</v>
      </c>
      <c r="G29" s="158"/>
      <c r="H29" s="160"/>
      <c r="I29" s="159"/>
      <c r="J29" s="160"/>
      <c r="K29" s="159"/>
      <c r="L29" s="160"/>
      <c r="M29" s="160"/>
      <c r="N29" s="74"/>
    </row>
    <row r="30" spans="1:14" s="30" customFormat="1" ht="13.5">
      <c r="A30" s="136"/>
      <c r="B30" s="51"/>
      <c r="C30" s="162" t="s">
        <v>15</v>
      </c>
      <c r="D30" s="136" t="s">
        <v>0</v>
      </c>
      <c r="E30" s="136">
        <v>0.0636</v>
      </c>
      <c r="F30" s="168">
        <f>F25*E30</f>
        <v>0.0636</v>
      </c>
      <c r="G30" s="158"/>
      <c r="H30" s="160"/>
      <c r="I30" s="159"/>
      <c r="J30" s="160"/>
      <c r="K30" s="159"/>
      <c r="L30" s="160"/>
      <c r="M30" s="160"/>
      <c r="N30" s="74"/>
    </row>
    <row r="31" spans="1:14" s="30" customFormat="1" ht="28.5">
      <c r="A31" s="136">
        <v>7</v>
      </c>
      <c r="B31" s="209" t="s">
        <v>305</v>
      </c>
      <c r="C31" s="353" t="s">
        <v>306</v>
      </c>
      <c r="D31" s="159" t="s">
        <v>48</v>
      </c>
      <c r="E31" s="205"/>
      <c r="F31" s="160">
        <v>55</v>
      </c>
      <c r="G31" s="205"/>
      <c r="H31" s="205"/>
      <c r="I31" s="205"/>
      <c r="J31" s="159"/>
      <c r="K31" s="160"/>
      <c r="L31" s="159"/>
      <c r="M31" s="160"/>
      <c r="N31" s="74"/>
    </row>
    <row r="32" spans="1:14" s="30" customFormat="1" ht="13.5">
      <c r="A32" s="136"/>
      <c r="B32" s="51"/>
      <c r="C32" s="162" t="s">
        <v>12</v>
      </c>
      <c r="D32" s="136" t="s">
        <v>13</v>
      </c>
      <c r="E32" s="136">
        <v>0.336</v>
      </c>
      <c r="F32" s="160">
        <f>F31*E32</f>
        <v>18.48</v>
      </c>
      <c r="G32" s="158"/>
      <c r="H32" s="160"/>
      <c r="I32" s="159"/>
      <c r="J32" s="160"/>
      <c r="K32" s="159"/>
      <c r="L32" s="160"/>
      <c r="M32" s="160"/>
      <c r="N32" s="74"/>
    </row>
    <row r="33" spans="1:14" s="30" customFormat="1" ht="13.5">
      <c r="A33" s="136"/>
      <c r="B33" s="51"/>
      <c r="C33" s="162" t="s">
        <v>42</v>
      </c>
      <c r="D33" s="136" t="s">
        <v>0</v>
      </c>
      <c r="E33" s="136">
        <v>0.015</v>
      </c>
      <c r="F33" s="160">
        <f>F31*E33</f>
        <v>0.825</v>
      </c>
      <c r="G33" s="158"/>
      <c r="H33" s="160"/>
      <c r="I33" s="159"/>
      <c r="J33" s="160"/>
      <c r="K33" s="159"/>
      <c r="L33" s="160"/>
      <c r="M33" s="160"/>
      <c r="N33" s="74"/>
    </row>
    <row r="34" spans="1:14" s="30" customFormat="1" ht="13.5">
      <c r="A34" s="136"/>
      <c r="B34" s="51"/>
      <c r="C34" s="162" t="s">
        <v>14</v>
      </c>
      <c r="D34" s="136"/>
      <c r="E34" s="136"/>
      <c r="F34" s="160"/>
      <c r="G34" s="158"/>
      <c r="H34" s="160"/>
      <c r="I34" s="159"/>
      <c r="J34" s="160"/>
      <c r="K34" s="159"/>
      <c r="L34" s="160"/>
      <c r="M34" s="160"/>
      <c r="N34" s="74"/>
    </row>
    <row r="35" spans="1:14" s="30" customFormat="1" ht="13.5">
      <c r="A35" s="136"/>
      <c r="B35" s="51"/>
      <c r="C35" s="162" t="s">
        <v>239</v>
      </c>
      <c r="D35" s="136" t="s">
        <v>307</v>
      </c>
      <c r="E35" s="136">
        <v>0.0024</v>
      </c>
      <c r="F35" s="160">
        <f>F31*E35</f>
        <v>0.13199999999999998</v>
      </c>
      <c r="G35" s="158"/>
      <c r="H35" s="160"/>
      <c r="I35" s="159"/>
      <c r="J35" s="160"/>
      <c r="K35" s="159"/>
      <c r="L35" s="160"/>
      <c r="M35" s="160"/>
      <c r="N35" s="74"/>
    </row>
    <row r="36" spans="1:14" s="30" customFormat="1" ht="13.5">
      <c r="A36" s="136"/>
      <c r="B36" s="51"/>
      <c r="C36" s="162" t="s">
        <v>15</v>
      </c>
      <c r="D36" s="136" t="s">
        <v>0</v>
      </c>
      <c r="E36" s="136">
        <v>0.023</v>
      </c>
      <c r="F36" s="168">
        <f>F31*E36</f>
        <v>1.265</v>
      </c>
      <c r="G36" s="158"/>
      <c r="H36" s="160"/>
      <c r="I36" s="159"/>
      <c r="J36" s="160"/>
      <c r="K36" s="159"/>
      <c r="L36" s="160"/>
      <c r="M36" s="160"/>
      <c r="N36" s="74"/>
    </row>
    <row r="37" spans="1:14" s="21" customFormat="1" ht="28.5">
      <c r="A37" s="136">
        <v>9</v>
      </c>
      <c r="B37" s="163" t="s">
        <v>308</v>
      </c>
      <c r="C37" s="353" t="s">
        <v>309</v>
      </c>
      <c r="D37" s="136" t="s">
        <v>70</v>
      </c>
      <c r="E37" s="158"/>
      <c r="F37" s="158">
        <v>3</v>
      </c>
      <c r="G37" s="161"/>
      <c r="H37" s="201"/>
      <c r="I37" s="159"/>
      <c r="J37" s="160"/>
      <c r="K37" s="159"/>
      <c r="L37" s="160"/>
      <c r="M37" s="160"/>
      <c r="N37" s="20"/>
    </row>
    <row r="38" spans="1:14" s="21" customFormat="1" ht="13.5">
      <c r="A38" s="136"/>
      <c r="B38" s="163"/>
      <c r="C38" s="162" t="s">
        <v>12</v>
      </c>
      <c r="D38" s="47" t="s">
        <v>13</v>
      </c>
      <c r="E38" s="200">
        <v>0.863</v>
      </c>
      <c r="F38" s="200">
        <f>F37*E38</f>
        <v>2.589</v>
      </c>
      <c r="G38" s="161"/>
      <c r="H38" s="201"/>
      <c r="I38" s="159"/>
      <c r="J38" s="160"/>
      <c r="K38" s="159"/>
      <c r="L38" s="160"/>
      <c r="M38" s="160"/>
      <c r="N38" s="20"/>
    </row>
    <row r="39" spans="1:14" s="21" customFormat="1" ht="14.25">
      <c r="A39" s="136"/>
      <c r="B39" s="207"/>
      <c r="C39" s="162" t="s">
        <v>42</v>
      </c>
      <c r="D39" s="47" t="s">
        <v>0</v>
      </c>
      <c r="E39" s="47">
        <v>0.0678</v>
      </c>
      <c r="F39" s="200">
        <f>F37*E39</f>
        <v>0.2034</v>
      </c>
      <c r="G39" s="158"/>
      <c r="H39" s="160"/>
      <c r="I39" s="159"/>
      <c r="J39" s="160"/>
      <c r="K39" s="159"/>
      <c r="L39" s="160"/>
      <c r="M39" s="160"/>
      <c r="N39" s="20"/>
    </row>
    <row r="40" spans="1:14" s="21" customFormat="1" ht="14.25">
      <c r="A40" s="136"/>
      <c r="B40" s="207"/>
      <c r="C40" s="162" t="s">
        <v>14</v>
      </c>
      <c r="D40" s="47"/>
      <c r="E40" s="47"/>
      <c r="F40" s="200"/>
      <c r="G40" s="158"/>
      <c r="H40" s="160"/>
      <c r="I40" s="159"/>
      <c r="J40" s="160"/>
      <c r="K40" s="159"/>
      <c r="L40" s="160"/>
      <c r="M40" s="160"/>
      <c r="N40" s="20"/>
    </row>
    <row r="41" spans="1:14" s="21" customFormat="1" ht="14.25">
      <c r="A41" s="136"/>
      <c r="B41" s="207"/>
      <c r="C41" s="161" t="s">
        <v>310</v>
      </c>
      <c r="D41" s="136" t="s">
        <v>70</v>
      </c>
      <c r="E41" s="47">
        <v>1</v>
      </c>
      <c r="F41" s="200">
        <f>F37*E41</f>
        <v>3</v>
      </c>
      <c r="G41" s="158"/>
      <c r="H41" s="160"/>
      <c r="I41" s="159"/>
      <c r="J41" s="160"/>
      <c r="K41" s="159"/>
      <c r="L41" s="160"/>
      <c r="M41" s="160"/>
      <c r="N41" s="20"/>
    </row>
    <row r="42" spans="1:14" s="21" customFormat="1" ht="14.25">
      <c r="A42" s="136"/>
      <c r="B42" s="207"/>
      <c r="C42" s="162" t="s">
        <v>15</v>
      </c>
      <c r="D42" s="47" t="s">
        <v>0</v>
      </c>
      <c r="E42" s="47">
        <v>0.0424</v>
      </c>
      <c r="F42" s="200">
        <f>F37*E42</f>
        <v>0.1272</v>
      </c>
      <c r="G42" s="158"/>
      <c r="H42" s="160"/>
      <c r="I42" s="159"/>
      <c r="J42" s="160"/>
      <c r="K42" s="159"/>
      <c r="L42" s="160"/>
      <c r="M42" s="160"/>
      <c r="N42" s="20"/>
    </row>
    <row r="43" spans="1:14" s="30" customFormat="1" ht="14.25">
      <c r="A43" s="136">
        <v>10</v>
      </c>
      <c r="B43" s="109" t="s">
        <v>86</v>
      </c>
      <c r="C43" s="353" t="s">
        <v>340</v>
      </c>
      <c r="D43" s="136" t="s">
        <v>70</v>
      </c>
      <c r="E43" s="205"/>
      <c r="F43" s="160">
        <v>0.3</v>
      </c>
      <c r="G43" s="205"/>
      <c r="H43" s="205"/>
      <c r="I43" s="205"/>
      <c r="J43" s="159"/>
      <c r="K43" s="160"/>
      <c r="L43" s="159"/>
      <c r="M43" s="160"/>
      <c r="N43" s="74"/>
    </row>
    <row r="44" spans="1:14" s="30" customFormat="1" ht="13.5">
      <c r="A44" s="136"/>
      <c r="B44" s="109"/>
      <c r="C44" s="162" t="s">
        <v>12</v>
      </c>
      <c r="D44" s="136" t="s">
        <v>70</v>
      </c>
      <c r="E44" s="136">
        <v>1</v>
      </c>
      <c r="F44" s="160">
        <f>F43*E44</f>
        <v>0.3</v>
      </c>
      <c r="G44" s="158"/>
      <c r="H44" s="160"/>
      <c r="I44" s="159"/>
      <c r="J44" s="160"/>
      <c r="K44" s="159"/>
      <c r="L44" s="160"/>
      <c r="M44" s="160"/>
      <c r="N44" s="74"/>
    </row>
    <row r="45" spans="1:14" s="30" customFormat="1" ht="13.5">
      <c r="A45" s="136"/>
      <c r="B45" s="109"/>
      <c r="C45" s="162" t="s">
        <v>42</v>
      </c>
      <c r="D45" s="136" t="s">
        <v>0</v>
      </c>
      <c r="E45" s="136">
        <v>0.068</v>
      </c>
      <c r="F45" s="160">
        <f>F43*E45</f>
        <v>0.0204</v>
      </c>
      <c r="G45" s="158"/>
      <c r="H45" s="160"/>
      <c r="I45" s="159"/>
      <c r="J45" s="160"/>
      <c r="K45" s="159"/>
      <c r="L45" s="160"/>
      <c r="M45" s="160"/>
      <c r="N45" s="74"/>
    </row>
    <row r="46" spans="1:14" s="30" customFormat="1" ht="13.5">
      <c r="A46" s="136"/>
      <c r="B46" s="109"/>
      <c r="C46" s="162" t="s">
        <v>14</v>
      </c>
      <c r="D46" s="136"/>
      <c r="E46" s="136"/>
      <c r="F46" s="160"/>
      <c r="G46" s="158"/>
      <c r="H46" s="160"/>
      <c r="I46" s="159"/>
      <c r="J46" s="160"/>
      <c r="K46" s="159"/>
      <c r="L46" s="160"/>
      <c r="M46" s="160"/>
      <c r="N46" s="74"/>
    </row>
    <row r="47" spans="1:14" s="30" customFormat="1" ht="13.5">
      <c r="A47" s="136"/>
      <c r="B47" s="109"/>
      <c r="C47" s="161" t="s">
        <v>340</v>
      </c>
      <c r="D47" s="136" t="s">
        <v>70</v>
      </c>
      <c r="E47" s="136">
        <v>1</v>
      </c>
      <c r="F47" s="160">
        <f>F43*E47</f>
        <v>0.3</v>
      </c>
      <c r="G47" s="158"/>
      <c r="H47" s="160"/>
      <c r="I47" s="159"/>
      <c r="J47" s="160"/>
      <c r="K47" s="159"/>
      <c r="L47" s="160"/>
      <c r="M47" s="160"/>
      <c r="N47" s="74"/>
    </row>
    <row r="48" spans="1:14" s="30" customFormat="1" ht="13.5">
      <c r="A48" s="136"/>
      <c r="B48" s="109"/>
      <c r="C48" s="162" t="s">
        <v>15</v>
      </c>
      <c r="D48" s="136" t="s">
        <v>0</v>
      </c>
      <c r="E48" s="136">
        <v>0.002</v>
      </c>
      <c r="F48" s="168">
        <f>F43*E48</f>
        <v>0.0006</v>
      </c>
      <c r="G48" s="158"/>
      <c r="H48" s="168"/>
      <c r="I48" s="159"/>
      <c r="J48" s="160"/>
      <c r="K48" s="159"/>
      <c r="L48" s="160"/>
      <c r="M48" s="160"/>
      <c r="N48" s="74"/>
    </row>
    <row r="49" spans="1:14" s="21" customFormat="1" ht="14.25">
      <c r="A49" s="136">
        <v>11</v>
      </c>
      <c r="B49" s="163" t="s">
        <v>311</v>
      </c>
      <c r="C49" s="353" t="s">
        <v>312</v>
      </c>
      <c r="D49" s="136" t="s">
        <v>43</v>
      </c>
      <c r="E49" s="158"/>
      <c r="F49" s="158">
        <v>1</v>
      </c>
      <c r="G49" s="161"/>
      <c r="H49" s="201"/>
      <c r="I49" s="159"/>
      <c r="J49" s="160"/>
      <c r="K49" s="159"/>
      <c r="L49" s="160"/>
      <c r="M49" s="160"/>
      <c r="N49" s="20"/>
    </row>
    <row r="50" spans="1:14" s="21" customFormat="1" ht="13.5">
      <c r="A50" s="136"/>
      <c r="B50" s="163"/>
      <c r="C50" s="162" t="s">
        <v>12</v>
      </c>
      <c r="D50" s="47" t="s">
        <v>13</v>
      </c>
      <c r="E50" s="200">
        <v>4.1</v>
      </c>
      <c r="F50" s="200">
        <f>F49*E50</f>
        <v>4.1</v>
      </c>
      <c r="G50" s="161"/>
      <c r="H50" s="201"/>
      <c r="I50" s="159"/>
      <c r="J50" s="160"/>
      <c r="K50" s="159"/>
      <c r="L50" s="160"/>
      <c r="M50" s="160"/>
      <c r="N50" s="20"/>
    </row>
    <row r="51" spans="1:14" s="21" customFormat="1" ht="14.25">
      <c r="A51" s="136"/>
      <c r="B51" s="207"/>
      <c r="C51" s="162" t="s">
        <v>42</v>
      </c>
      <c r="D51" s="47" t="s">
        <v>0</v>
      </c>
      <c r="E51" s="47">
        <v>0.03</v>
      </c>
      <c r="F51" s="200">
        <f>F49*E51</f>
        <v>0.03</v>
      </c>
      <c r="G51" s="158"/>
      <c r="H51" s="160"/>
      <c r="I51" s="159"/>
      <c r="J51" s="160"/>
      <c r="K51" s="159"/>
      <c r="L51" s="160"/>
      <c r="M51" s="160"/>
      <c r="N51" s="20"/>
    </row>
    <row r="52" spans="1:14" s="21" customFormat="1" ht="14.25">
      <c r="A52" s="136"/>
      <c r="B52" s="207"/>
      <c r="C52" s="162" t="s">
        <v>14</v>
      </c>
      <c r="D52" s="47"/>
      <c r="E52" s="47"/>
      <c r="F52" s="200"/>
      <c r="G52" s="158"/>
      <c r="H52" s="160"/>
      <c r="I52" s="159"/>
      <c r="J52" s="160"/>
      <c r="K52" s="159"/>
      <c r="L52" s="160"/>
      <c r="M52" s="160"/>
      <c r="N52" s="20"/>
    </row>
    <row r="53" spans="1:14" s="21" customFormat="1" ht="14.25">
      <c r="A53" s="136"/>
      <c r="B53" s="207"/>
      <c r="C53" s="161" t="s">
        <v>313</v>
      </c>
      <c r="D53" s="136" t="s">
        <v>43</v>
      </c>
      <c r="E53" s="47">
        <v>1</v>
      </c>
      <c r="F53" s="200">
        <f>F49*E53</f>
        <v>1</v>
      </c>
      <c r="G53" s="158"/>
      <c r="H53" s="160"/>
      <c r="I53" s="159"/>
      <c r="J53" s="160"/>
      <c r="K53" s="159"/>
      <c r="L53" s="160"/>
      <c r="M53" s="160"/>
      <c r="N53" s="20"/>
    </row>
    <row r="54" spans="1:14" s="21" customFormat="1" ht="14.25">
      <c r="A54" s="136"/>
      <c r="B54" s="207"/>
      <c r="C54" s="162" t="s">
        <v>15</v>
      </c>
      <c r="D54" s="47" t="s">
        <v>0</v>
      </c>
      <c r="E54" s="47">
        <v>0.08</v>
      </c>
      <c r="F54" s="200">
        <f>F49*E54</f>
        <v>0.08</v>
      </c>
      <c r="G54" s="158"/>
      <c r="H54" s="160"/>
      <c r="I54" s="159"/>
      <c r="J54" s="160"/>
      <c r="K54" s="159"/>
      <c r="L54" s="160"/>
      <c r="M54" s="160"/>
      <c r="N54" s="20"/>
    </row>
    <row r="55" spans="1:14" s="30" customFormat="1" ht="28.5">
      <c r="A55" s="136">
        <v>12</v>
      </c>
      <c r="B55" s="51" t="s">
        <v>314</v>
      </c>
      <c r="C55" s="353" t="s">
        <v>315</v>
      </c>
      <c r="D55" s="158" t="s">
        <v>48</v>
      </c>
      <c r="E55" s="158"/>
      <c r="F55" s="159">
        <v>1.5</v>
      </c>
      <c r="G55" s="158"/>
      <c r="H55" s="160"/>
      <c r="I55" s="159"/>
      <c r="J55" s="160"/>
      <c r="K55" s="159"/>
      <c r="L55" s="160"/>
      <c r="M55" s="160"/>
      <c r="N55" s="74"/>
    </row>
    <row r="56" spans="1:14" s="30" customFormat="1" ht="13.5">
      <c r="A56" s="136"/>
      <c r="B56" s="51"/>
      <c r="C56" s="162" t="s">
        <v>12</v>
      </c>
      <c r="D56" s="136" t="s">
        <v>13</v>
      </c>
      <c r="E56" s="136">
        <v>0.68</v>
      </c>
      <c r="F56" s="160">
        <f>F55*E56</f>
        <v>1.02</v>
      </c>
      <c r="G56" s="158"/>
      <c r="H56" s="160"/>
      <c r="I56" s="159"/>
      <c r="J56" s="160"/>
      <c r="K56" s="159"/>
      <c r="L56" s="160"/>
      <c r="M56" s="160"/>
      <c r="N56" s="74"/>
    </row>
    <row r="57" spans="1:14" s="30" customFormat="1" ht="13.5">
      <c r="A57" s="136"/>
      <c r="B57" s="51"/>
      <c r="C57" s="162" t="s">
        <v>37</v>
      </c>
      <c r="D57" s="136" t="s">
        <v>0</v>
      </c>
      <c r="E57" s="136">
        <v>0.0003</v>
      </c>
      <c r="F57" s="160">
        <f>F55*E57</f>
        <v>0.00045</v>
      </c>
      <c r="G57" s="158"/>
      <c r="H57" s="160"/>
      <c r="I57" s="159"/>
      <c r="J57" s="160"/>
      <c r="K57" s="159"/>
      <c r="L57" s="160"/>
      <c r="M57" s="160"/>
      <c r="N57" s="74"/>
    </row>
    <row r="58" spans="1:14" s="30" customFormat="1" ht="13.5">
      <c r="A58" s="136"/>
      <c r="B58" s="51"/>
      <c r="C58" s="162" t="s">
        <v>14</v>
      </c>
      <c r="D58" s="136"/>
      <c r="E58" s="136"/>
      <c r="F58" s="160"/>
      <c r="G58" s="158"/>
      <c r="H58" s="160"/>
      <c r="I58" s="159"/>
      <c r="J58" s="160"/>
      <c r="K58" s="159"/>
      <c r="L58" s="160"/>
      <c r="M58" s="160"/>
      <c r="N58" s="74"/>
    </row>
    <row r="59" spans="1:14" s="30" customFormat="1" ht="13.5">
      <c r="A59" s="136"/>
      <c r="B59" s="211"/>
      <c r="C59" s="162" t="s">
        <v>276</v>
      </c>
      <c r="D59" s="136" t="s">
        <v>16</v>
      </c>
      <c r="E59" s="136">
        <v>0.246</v>
      </c>
      <c r="F59" s="160">
        <f>F55*E59</f>
        <v>0.369</v>
      </c>
      <c r="G59" s="158"/>
      <c r="H59" s="160"/>
      <c r="I59" s="159"/>
      <c r="J59" s="160"/>
      <c r="K59" s="159"/>
      <c r="L59" s="160"/>
      <c r="M59" s="160"/>
      <c r="N59" s="74"/>
    </row>
    <row r="60" spans="1:14" s="30" customFormat="1" ht="13.5">
      <c r="A60" s="136"/>
      <c r="B60" s="211"/>
      <c r="C60" s="162" t="s">
        <v>277</v>
      </c>
      <c r="D60" s="136" t="s">
        <v>16</v>
      </c>
      <c r="E60" s="136">
        <v>0.027</v>
      </c>
      <c r="F60" s="160">
        <f>F55*E60</f>
        <v>0.0405</v>
      </c>
      <c r="G60" s="158"/>
      <c r="H60" s="160"/>
      <c r="I60" s="159"/>
      <c r="J60" s="160"/>
      <c r="K60" s="159"/>
      <c r="L60" s="160"/>
      <c r="M60" s="160"/>
      <c r="N60" s="74"/>
    </row>
    <row r="61" spans="1:14" s="30" customFormat="1" ht="13.5">
      <c r="A61" s="136"/>
      <c r="B61" s="211"/>
      <c r="C61" s="162" t="s">
        <v>15</v>
      </c>
      <c r="D61" s="136" t="s">
        <v>0</v>
      </c>
      <c r="E61" s="136">
        <v>0.0019</v>
      </c>
      <c r="F61" s="160">
        <f>F55*E61</f>
        <v>0.00285</v>
      </c>
      <c r="G61" s="158"/>
      <c r="H61" s="160"/>
      <c r="I61" s="159"/>
      <c r="J61" s="160"/>
      <c r="K61" s="159"/>
      <c r="L61" s="160"/>
      <c r="M61" s="160"/>
      <c r="N61" s="74"/>
    </row>
    <row r="62" spans="1:14" s="30" customFormat="1" ht="28.5">
      <c r="A62" s="136">
        <v>13</v>
      </c>
      <c r="B62" s="51" t="s">
        <v>316</v>
      </c>
      <c r="C62" s="361" t="s">
        <v>317</v>
      </c>
      <c r="D62" s="158" t="s">
        <v>36</v>
      </c>
      <c r="E62" s="158"/>
      <c r="F62" s="160">
        <v>0.3</v>
      </c>
      <c r="G62" s="158"/>
      <c r="H62" s="160"/>
      <c r="I62" s="159"/>
      <c r="J62" s="160"/>
      <c r="K62" s="159"/>
      <c r="L62" s="160"/>
      <c r="M62" s="160"/>
      <c r="N62" s="74"/>
    </row>
    <row r="63" spans="1:14" s="30" customFormat="1" ht="13.5">
      <c r="A63" s="136"/>
      <c r="B63" s="51"/>
      <c r="C63" s="162" t="s">
        <v>12</v>
      </c>
      <c r="D63" s="136" t="s">
        <v>13</v>
      </c>
      <c r="E63" s="136">
        <v>1.71</v>
      </c>
      <c r="F63" s="160">
        <f>F62*E63</f>
        <v>0.513</v>
      </c>
      <c r="G63" s="158"/>
      <c r="H63" s="160"/>
      <c r="I63" s="159"/>
      <c r="J63" s="160"/>
      <c r="K63" s="159"/>
      <c r="L63" s="160"/>
      <c r="M63" s="160"/>
      <c r="N63" s="74"/>
    </row>
    <row r="64" spans="1:14" s="30" customFormat="1" ht="13.5">
      <c r="A64" s="136"/>
      <c r="B64" s="51"/>
      <c r="C64" s="162" t="s">
        <v>37</v>
      </c>
      <c r="D64" s="136" t="s">
        <v>0</v>
      </c>
      <c r="E64" s="136">
        <v>0.531</v>
      </c>
      <c r="F64" s="160">
        <f>F62*E64</f>
        <v>0.1593</v>
      </c>
      <c r="G64" s="158"/>
      <c r="H64" s="160"/>
      <c r="I64" s="159"/>
      <c r="J64" s="160"/>
      <c r="K64" s="159"/>
      <c r="L64" s="160"/>
      <c r="M64" s="160"/>
      <c r="N64" s="74"/>
    </row>
    <row r="65" spans="1:14" s="30" customFormat="1" ht="13.5">
      <c r="A65" s="136"/>
      <c r="B65" s="51"/>
      <c r="C65" s="162" t="s">
        <v>14</v>
      </c>
      <c r="D65" s="136"/>
      <c r="E65" s="136"/>
      <c r="F65" s="160">
        <f>E65*2353</f>
        <v>0</v>
      </c>
      <c r="G65" s="158"/>
      <c r="H65" s="160"/>
      <c r="I65" s="159"/>
      <c r="J65" s="160"/>
      <c r="K65" s="159"/>
      <c r="L65" s="160"/>
      <c r="M65" s="160"/>
      <c r="N65" s="74"/>
    </row>
    <row r="66" spans="1:14" s="30" customFormat="1" ht="13.5">
      <c r="A66" s="136"/>
      <c r="B66" s="51"/>
      <c r="C66" s="162" t="s">
        <v>318</v>
      </c>
      <c r="D66" s="136" t="s">
        <v>36</v>
      </c>
      <c r="E66" s="136">
        <v>1.03</v>
      </c>
      <c r="F66" s="160">
        <f>F62*E66</f>
        <v>0.309</v>
      </c>
      <c r="G66" s="158"/>
      <c r="H66" s="160"/>
      <c r="I66" s="159"/>
      <c r="J66" s="160"/>
      <c r="K66" s="159"/>
      <c r="L66" s="160"/>
      <c r="M66" s="160"/>
      <c r="N66" s="74"/>
    </row>
    <row r="67" spans="1:14" s="30" customFormat="1" ht="13.5">
      <c r="A67" s="136"/>
      <c r="B67" s="51"/>
      <c r="C67" s="162" t="s">
        <v>15</v>
      </c>
      <c r="D67" s="136" t="s">
        <v>0</v>
      </c>
      <c r="E67" s="136">
        <v>0.0384</v>
      </c>
      <c r="F67" s="160">
        <f>F62*E67</f>
        <v>0.011519999999999999</v>
      </c>
      <c r="G67" s="158"/>
      <c r="H67" s="160"/>
      <c r="I67" s="159"/>
      <c r="J67" s="160"/>
      <c r="K67" s="159"/>
      <c r="L67" s="160"/>
      <c r="M67" s="160"/>
      <c r="N67" s="74"/>
    </row>
    <row r="68" spans="1:14" s="30" customFormat="1" ht="14.25">
      <c r="A68" s="136">
        <v>14</v>
      </c>
      <c r="B68" s="109" t="s">
        <v>319</v>
      </c>
      <c r="C68" s="353" t="s">
        <v>548</v>
      </c>
      <c r="D68" s="158" t="s">
        <v>17</v>
      </c>
      <c r="E68" s="158"/>
      <c r="F68" s="208">
        <v>1</v>
      </c>
      <c r="G68" s="158"/>
      <c r="H68" s="160"/>
      <c r="I68" s="159"/>
      <c r="J68" s="160"/>
      <c r="K68" s="159"/>
      <c r="L68" s="160"/>
      <c r="M68" s="160"/>
      <c r="N68" s="74"/>
    </row>
    <row r="69" spans="1:14" s="30" customFormat="1" ht="13.5">
      <c r="A69" s="136"/>
      <c r="B69" s="51"/>
      <c r="C69" s="162" t="s">
        <v>12</v>
      </c>
      <c r="D69" s="136" t="s">
        <v>13</v>
      </c>
      <c r="E69" s="136">
        <v>1.54</v>
      </c>
      <c r="F69" s="160">
        <f>F68*E69</f>
        <v>1.54</v>
      </c>
      <c r="G69" s="158"/>
      <c r="H69" s="160"/>
      <c r="I69" s="159"/>
      <c r="J69" s="160"/>
      <c r="K69" s="159"/>
      <c r="L69" s="160"/>
      <c r="M69" s="160"/>
      <c r="N69" s="74"/>
    </row>
    <row r="70" spans="1:14" s="30" customFormat="1" ht="13.5">
      <c r="A70" s="136"/>
      <c r="B70" s="51"/>
      <c r="C70" s="162" t="s">
        <v>42</v>
      </c>
      <c r="D70" s="136" t="s">
        <v>0</v>
      </c>
      <c r="E70" s="136">
        <v>0.09</v>
      </c>
      <c r="F70" s="160">
        <f>F68*E70</f>
        <v>0.09</v>
      </c>
      <c r="G70" s="158"/>
      <c r="H70" s="160"/>
      <c r="I70" s="159"/>
      <c r="J70" s="160"/>
      <c r="K70" s="159"/>
      <c r="L70" s="160"/>
      <c r="M70" s="160"/>
      <c r="N70" s="74"/>
    </row>
    <row r="71" spans="1:14" s="30" customFormat="1" ht="13.5">
      <c r="A71" s="136"/>
      <c r="B71" s="51"/>
      <c r="C71" s="162" t="s">
        <v>14</v>
      </c>
      <c r="D71" s="136"/>
      <c r="E71" s="136"/>
      <c r="F71" s="160"/>
      <c r="G71" s="158"/>
      <c r="H71" s="160"/>
      <c r="I71" s="159"/>
      <c r="J71" s="160"/>
      <c r="K71" s="159"/>
      <c r="L71" s="160"/>
      <c r="M71" s="160"/>
      <c r="N71" s="74"/>
    </row>
    <row r="72" spans="1:14" s="30" customFormat="1" ht="13.5">
      <c r="A72" s="136"/>
      <c r="B72" s="51"/>
      <c r="C72" s="162" t="s">
        <v>271</v>
      </c>
      <c r="D72" s="136" t="s">
        <v>36</v>
      </c>
      <c r="E72" s="136">
        <v>0.014</v>
      </c>
      <c r="F72" s="160">
        <f>F68*E72</f>
        <v>0.014</v>
      </c>
      <c r="G72" s="158"/>
      <c r="H72" s="160"/>
      <c r="I72" s="159"/>
      <c r="J72" s="160"/>
      <c r="K72" s="159"/>
      <c r="L72" s="160"/>
      <c r="M72" s="160"/>
      <c r="N72" s="74"/>
    </row>
    <row r="73" spans="1:14" s="30" customFormat="1" ht="13.5">
      <c r="A73" s="136"/>
      <c r="B73" s="51"/>
      <c r="C73" s="162" t="s">
        <v>549</v>
      </c>
      <c r="D73" s="136" t="s">
        <v>17</v>
      </c>
      <c r="E73" s="136">
        <v>1</v>
      </c>
      <c r="F73" s="160">
        <f>F68*E73</f>
        <v>1</v>
      </c>
      <c r="G73" s="158"/>
      <c r="H73" s="160"/>
      <c r="I73" s="159"/>
      <c r="J73" s="160"/>
      <c r="K73" s="159"/>
      <c r="L73" s="160"/>
      <c r="M73" s="160"/>
      <c r="N73" s="74"/>
    </row>
    <row r="74" spans="1:14" s="80" customFormat="1" ht="14.25">
      <c r="A74" s="158"/>
      <c r="B74" s="158"/>
      <c r="C74" s="161" t="s">
        <v>6</v>
      </c>
      <c r="D74" s="158"/>
      <c r="E74" s="158"/>
      <c r="F74" s="170"/>
      <c r="G74" s="158"/>
      <c r="H74" s="169"/>
      <c r="I74" s="169"/>
      <c r="J74" s="169"/>
      <c r="K74" s="169"/>
      <c r="L74" s="169"/>
      <c r="M74" s="171"/>
      <c r="N74" s="97"/>
    </row>
    <row r="75" spans="1:13" s="84" customFormat="1" ht="14.25">
      <c r="A75" s="172"/>
      <c r="B75" s="173"/>
      <c r="C75" s="161" t="s">
        <v>228</v>
      </c>
      <c r="D75" s="158"/>
      <c r="E75" s="174" t="s">
        <v>733</v>
      </c>
      <c r="F75" s="158"/>
      <c r="G75" s="169"/>
      <c r="H75" s="169"/>
      <c r="I75" s="169"/>
      <c r="J75" s="169"/>
      <c r="K75" s="169"/>
      <c r="L75" s="169"/>
      <c r="M75" s="171"/>
    </row>
    <row r="76" spans="1:13" s="84" customFormat="1" ht="14.25">
      <c r="A76" s="172"/>
      <c r="B76" s="173"/>
      <c r="C76" s="161" t="s">
        <v>6</v>
      </c>
      <c r="D76" s="173"/>
      <c r="E76" s="173"/>
      <c r="F76" s="173"/>
      <c r="G76" s="173"/>
      <c r="H76" s="204"/>
      <c r="I76" s="204"/>
      <c r="J76" s="204"/>
      <c r="K76" s="204"/>
      <c r="L76" s="204"/>
      <c r="M76" s="175"/>
    </row>
    <row r="77" spans="1:13" s="84" customFormat="1" ht="14.25">
      <c r="A77" s="172"/>
      <c r="B77" s="173"/>
      <c r="C77" s="161" t="s">
        <v>290</v>
      </c>
      <c r="D77" s="173"/>
      <c r="E77" s="216" t="s">
        <v>733</v>
      </c>
      <c r="F77" s="173"/>
      <c r="G77" s="173"/>
      <c r="H77" s="169"/>
      <c r="I77" s="169"/>
      <c r="J77" s="169"/>
      <c r="K77" s="169"/>
      <c r="L77" s="169"/>
      <c r="M77" s="171"/>
    </row>
    <row r="78" spans="1:13" s="84" customFormat="1" ht="14.25">
      <c r="A78" s="172"/>
      <c r="B78" s="173"/>
      <c r="C78" s="161" t="s">
        <v>6</v>
      </c>
      <c r="D78" s="173"/>
      <c r="E78" s="173"/>
      <c r="F78" s="173"/>
      <c r="G78" s="173"/>
      <c r="H78" s="204"/>
      <c r="I78" s="204"/>
      <c r="J78" s="204"/>
      <c r="K78" s="204"/>
      <c r="L78" s="204"/>
      <c r="M78" s="175"/>
    </row>
    <row r="79" spans="1:14" s="21" customFormat="1" ht="13.5">
      <c r="A79" s="27"/>
      <c r="B79" s="27"/>
      <c r="C79" s="88"/>
      <c r="D79" s="36"/>
      <c r="E79" s="194"/>
      <c r="F79" s="195"/>
      <c r="G79" s="36"/>
      <c r="H79" s="37"/>
      <c r="I79" s="37"/>
      <c r="J79" s="37"/>
      <c r="K79" s="37"/>
      <c r="L79" s="37"/>
      <c r="M79" s="37"/>
      <c r="N79" s="20"/>
    </row>
    <row r="80" spans="1:14" s="21" customFormat="1" ht="13.5">
      <c r="A80" s="27"/>
      <c r="B80" s="27"/>
      <c r="C80" s="88"/>
      <c r="D80" s="36"/>
      <c r="E80" s="194"/>
      <c r="F80" s="195"/>
      <c r="G80" s="36"/>
      <c r="H80" s="37"/>
      <c r="I80" s="37"/>
      <c r="J80" s="37"/>
      <c r="K80" s="37"/>
      <c r="L80" s="37"/>
      <c r="M80" s="37"/>
      <c r="N80" s="20"/>
    </row>
    <row r="81" spans="1:14" s="21" customFormat="1" ht="13.5">
      <c r="A81" s="27"/>
      <c r="B81" s="27"/>
      <c r="C81" s="88"/>
      <c r="D81" s="36"/>
      <c r="E81" s="194"/>
      <c r="F81" s="195"/>
      <c r="G81" s="36"/>
      <c r="H81" s="37"/>
      <c r="I81" s="37"/>
      <c r="J81" s="37"/>
      <c r="K81" s="37"/>
      <c r="L81" s="37"/>
      <c r="M81" s="37"/>
      <c r="N81" s="20"/>
    </row>
    <row r="82" spans="1:14" s="21" customFormat="1" ht="13.5">
      <c r="A82" s="27"/>
      <c r="B82" s="27"/>
      <c r="C82" s="88"/>
      <c r="D82" s="36"/>
      <c r="E82" s="194"/>
      <c r="F82" s="195"/>
      <c r="G82" s="36"/>
      <c r="H82" s="37"/>
      <c r="I82" s="37"/>
      <c r="J82" s="37"/>
      <c r="K82" s="37"/>
      <c r="L82" s="37"/>
      <c r="M82" s="37"/>
      <c r="N82" s="20"/>
    </row>
    <row r="83" spans="1:14" s="68" customFormat="1" ht="13.5">
      <c r="A83" s="27"/>
      <c r="B83" s="27"/>
      <c r="C83" s="88"/>
      <c r="D83" s="36"/>
      <c r="E83" s="194"/>
      <c r="F83" s="195"/>
      <c r="G83" s="36"/>
      <c r="H83" s="37"/>
      <c r="I83" s="37"/>
      <c r="J83" s="37"/>
      <c r="K83" s="37"/>
      <c r="L83" s="37"/>
      <c r="M83" s="37"/>
      <c r="N83" s="193"/>
    </row>
    <row r="84" spans="1:13" s="198" customFormat="1" ht="15.75">
      <c r="A84" s="196"/>
      <c r="B84" s="687"/>
      <c r="C84" s="688"/>
      <c r="D84" s="197"/>
      <c r="E84" s="687"/>
      <c r="F84" s="687"/>
      <c r="G84" s="687"/>
      <c r="H84" s="688"/>
      <c r="I84" s="688"/>
      <c r="J84" s="688"/>
      <c r="K84" s="197"/>
      <c r="L84" s="197"/>
      <c r="M84" s="197"/>
    </row>
  </sheetData>
  <sheetProtection/>
  <mergeCells count="16">
    <mergeCell ref="B84:C84"/>
    <mergeCell ref="E84:J84"/>
    <mergeCell ref="A3:M3"/>
    <mergeCell ref="A4:M4"/>
    <mergeCell ref="C5:L5"/>
    <mergeCell ref="A6:A7"/>
    <mergeCell ref="B6:B7"/>
    <mergeCell ref="C6:C7"/>
    <mergeCell ref="D6:D7"/>
    <mergeCell ref="E6:F6"/>
    <mergeCell ref="G6:H6"/>
    <mergeCell ref="I6:J6"/>
    <mergeCell ref="A1:M1"/>
    <mergeCell ref="A2:M2"/>
    <mergeCell ref="K6:L6"/>
    <mergeCell ref="M6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54"/>
  <sheetViews>
    <sheetView zoomScalePageLayoutView="0" workbookViewId="0" topLeftCell="A16">
      <selection activeCell="K17" sqref="K17"/>
    </sheetView>
  </sheetViews>
  <sheetFormatPr defaultColWidth="9.00390625" defaultRowHeight="12.75"/>
  <cols>
    <col min="1" max="1" width="6.25390625" style="0" customWidth="1"/>
    <col min="3" max="3" width="41.125" style="0" customWidth="1"/>
    <col min="5" max="5" width="6.875" style="0" customWidth="1"/>
    <col min="7" max="7" width="6.75390625" style="0" customWidth="1"/>
    <col min="8" max="8" width="7.25390625" style="0" customWidth="1"/>
    <col min="9" max="9" width="7.125" style="0" customWidth="1"/>
    <col min="10" max="10" width="7.875" style="0" customWidth="1"/>
    <col min="11" max="11" width="6.875" style="0" customWidth="1"/>
    <col min="12" max="12" width="6.375" style="0" customWidth="1"/>
  </cols>
  <sheetData>
    <row r="3" spans="1:13" ht="17.25">
      <c r="A3" s="619" t="s">
        <v>180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</row>
    <row r="4" spans="1:13" ht="16.5">
      <c r="A4" s="617" t="s">
        <v>623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</row>
    <row r="5" spans="1:13" ht="18.75" customHeight="1">
      <c r="A5" s="617" t="s">
        <v>690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</row>
    <row r="6" spans="1:13" ht="17.25" customHeight="1">
      <c r="A6" s="619" t="s">
        <v>506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</row>
    <row r="8" spans="1:13" ht="39.75" customHeight="1">
      <c r="A8" s="650" t="s">
        <v>65</v>
      </c>
      <c r="B8" s="651" t="s">
        <v>66</v>
      </c>
      <c r="C8" s="651" t="s">
        <v>67</v>
      </c>
      <c r="D8" s="651" t="s">
        <v>1</v>
      </c>
      <c r="E8" s="653" t="s">
        <v>2</v>
      </c>
      <c r="F8" s="654"/>
      <c r="G8" s="652" t="s">
        <v>3</v>
      </c>
      <c r="H8" s="652"/>
      <c r="I8" s="655" t="s">
        <v>4</v>
      </c>
      <c r="J8" s="655"/>
      <c r="K8" s="655" t="s">
        <v>5</v>
      </c>
      <c r="L8" s="655"/>
      <c r="M8" s="652" t="s">
        <v>6</v>
      </c>
    </row>
    <row r="9" spans="1:13" ht="54">
      <c r="A9" s="650"/>
      <c r="B9" s="650"/>
      <c r="C9" s="651"/>
      <c r="D9" s="651"/>
      <c r="E9" s="47" t="s">
        <v>7</v>
      </c>
      <c r="F9" s="47" t="s">
        <v>8</v>
      </c>
      <c r="G9" s="50" t="s">
        <v>9</v>
      </c>
      <c r="H9" s="48" t="s">
        <v>6</v>
      </c>
      <c r="I9" s="49" t="s">
        <v>9</v>
      </c>
      <c r="J9" s="48" t="s">
        <v>6</v>
      </c>
      <c r="K9" s="49" t="s">
        <v>9</v>
      </c>
      <c r="L9" s="48" t="s">
        <v>6</v>
      </c>
      <c r="M9" s="652"/>
    </row>
    <row r="10" spans="1:13" ht="12.75">
      <c r="A10" s="51" t="s">
        <v>10</v>
      </c>
      <c r="B10" s="51">
        <v>2</v>
      </c>
      <c r="C10" s="51">
        <v>3</v>
      </c>
      <c r="D10" s="51">
        <v>4</v>
      </c>
      <c r="E10" s="51">
        <v>5</v>
      </c>
      <c r="F10" s="52">
        <v>6</v>
      </c>
      <c r="G10" s="53" t="s">
        <v>11</v>
      </c>
      <c r="H10" s="54">
        <v>8</v>
      </c>
      <c r="I10" s="52">
        <v>9</v>
      </c>
      <c r="J10" s="54">
        <v>10</v>
      </c>
      <c r="K10" s="52">
        <v>11</v>
      </c>
      <c r="L10" s="54">
        <v>12</v>
      </c>
      <c r="M10" s="54">
        <v>13</v>
      </c>
    </row>
    <row r="11" spans="1:13" ht="28.5">
      <c r="A11" s="136">
        <v>1</v>
      </c>
      <c r="B11" s="163" t="s">
        <v>507</v>
      </c>
      <c r="C11" s="165" t="s">
        <v>584</v>
      </c>
      <c r="D11" s="136" t="s">
        <v>36</v>
      </c>
      <c r="E11" s="47"/>
      <c r="F11" s="199">
        <v>9.28</v>
      </c>
      <c r="G11" s="158"/>
      <c r="H11" s="160"/>
      <c r="I11" s="159"/>
      <c r="J11" s="160"/>
      <c r="K11" s="159"/>
      <c r="L11" s="160"/>
      <c r="M11" s="160"/>
    </row>
    <row r="12" spans="1:13" ht="13.5">
      <c r="A12" s="136"/>
      <c r="B12" s="163"/>
      <c r="C12" s="162" t="s">
        <v>12</v>
      </c>
      <c r="D12" s="136" t="s">
        <v>13</v>
      </c>
      <c r="E12" s="200">
        <v>3</v>
      </c>
      <c r="F12" s="200">
        <f>F11*E12</f>
        <v>27.839999999999996</v>
      </c>
      <c r="G12" s="161"/>
      <c r="H12" s="201"/>
      <c r="I12" s="159"/>
      <c r="J12" s="160"/>
      <c r="K12" s="159"/>
      <c r="L12" s="160"/>
      <c r="M12" s="160"/>
    </row>
    <row r="13" spans="1:13" ht="13.5">
      <c r="A13" s="136"/>
      <c r="B13" s="163"/>
      <c r="C13" s="162" t="s">
        <v>14</v>
      </c>
      <c r="D13" s="136"/>
      <c r="E13" s="200"/>
      <c r="F13" s="200"/>
      <c r="G13" s="161"/>
      <c r="H13" s="201"/>
      <c r="I13" s="159"/>
      <c r="J13" s="160"/>
      <c r="K13" s="159"/>
      <c r="L13" s="160"/>
      <c r="M13" s="160"/>
    </row>
    <row r="14" spans="1:13" ht="13.5">
      <c r="A14" s="136"/>
      <c r="B14" s="163"/>
      <c r="C14" s="162" t="s">
        <v>94</v>
      </c>
      <c r="D14" s="136" t="s">
        <v>36</v>
      </c>
      <c r="E14" s="200">
        <v>1.12</v>
      </c>
      <c r="F14" s="202">
        <f>F11*E14</f>
        <v>10.393600000000001</v>
      </c>
      <c r="G14" s="161"/>
      <c r="H14" s="415"/>
      <c r="I14" s="159"/>
      <c r="J14" s="160"/>
      <c r="K14" s="159"/>
      <c r="L14" s="160"/>
      <c r="M14" s="160"/>
    </row>
    <row r="15" spans="1:18" ht="13.5">
      <c r="A15" s="136"/>
      <c r="B15" s="163"/>
      <c r="C15" s="162" t="s">
        <v>545</v>
      </c>
      <c r="D15" s="136" t="s">
        <v>16</v>
      </c>
      <c r="E15" s="200">
        <v>30</v>
      </c>
      <c r="F15" s="202">
        <f>E15*F11</f>
        <v>278.4</v>
      </c>
      <c r="G15" s="161"/>
      <c r="H15" s="415"/>
      <c r="I15" s="159"/>
      <c r="J15" s="160"/>
      <c r="K15" s="159"/>
      <c r="L15" s="160"/>
      <c r="M15" s="160"/>
      <c r="N15" s="429"/>
      <c r="O15" s="429"/>
      <c r="P15" s="429"/>
      <c r="Q15" s="429"/>
      <c r="R15" s="429"/>
    </row>
    <row r="16" spans="1:18" ht="13.5">
      <c r="A16" s="136"/>
      <c r="B16" s="163"/>
      <c r="C16" s="162" t="s">
        <v>15</v>
      </c>
      <c r="D16" s="136" t="s">
        <v>0</v>
      </c>
      <c r="E16" s="200">
        <v>0.01</v>
      </c>
      <c r="F16" s="202">
        <f>E16*F11</f>
        <v>0.0928</v>
      </c>
      <c r="G16" s="161"/>
      <c r="H16" s="415"/>
      <c r="I16" s="159"/>
      <c r="J16" s="160"/>
      <c r="K16" s="159"/>
      <c r="L16" s="160"/>
      <c r="M16" s="160"/>
      <c r="N16" s="429"/>
      <c r="O16" s="429"/>
      <c r="P16" s="429"/>
      <c r="Q16" s="429"/>
      <c r="R16" s="429"/>
    </row>
    <row r="17" spans="1:18" ht="14.25">
      <c r="A17" s="136">
        <v>2</v>
      </c>
      <c r="B17" s="163" t="s">
        <v>508</v>
      </c>
      <c r="C17" s="165" t="s">
        <v>509</v>
      </c>
      <c r="D17" s="136" t="s">
        <v>48</v>
      </c>
      <c r="E17" s="47"/>
      <c r="F17" s="202">
        <v>98</v>
      </c>
      <c r="G17" s="158"/>
      <c r="H17" s="415"/>
      <c r="I17" s="159"/>
      <c r="J17" s="160"/>
      <c r="K17" s="159"/>
      <c r="L17" s="160"/>
      <c r="M17" s="160"/>
      <c r="N17" s="429"/>
      <c r="O17" s="429"/>
      <c r="P17" s="429"/>
      <c r="Q17" s="429"/>
      <c r="R17" s="429"/>
    </row>
    <row r="18" spans="1:13" ht="13.5">
      <c r="A18" s="136"/>
      <c r="B18" s="163"/>
      <c r="C18" s="162" t="s">
        <v>12</v>
      </c>
      <c r="D18" s="136" t="s">
        <v>48</v>
      </c>
      <c r="E18" s="203">
        <v>1</v>
      </c>
      <c r="F18" s="202">
        <f>F17*E18</f>
        <v>98</v>
      </c>
      <c r="G18" s="161"/>
      <c r="H18" s="415"/>
      <c r="I18" s="159"/>
      <c r="J18" s="160"/>
      <c r="K18" s="159"/>
      <c r="L18" s="160"/>
      <c r="M18" s="160"/>
    </row>
    <row r="19" spans="1:13" ht="13.5">
      <c r="A19" s="136"/>
      <c r="B19" s="163"/>
      <c r="C19" s="162" t="s">
        <v>37</v>
      </c>
      <c r="D19" s="136" t="s">
        <v>0</v>
      </c>
      <c r="E19" s="203">
        <v>0.087</v>
      </c>
      <c r="F19" s="202">
        <f>F17*E19</f>
        <v>8.526</v>
      </c>
      <c r="G19" s="161"/>
      <c r="H19" s="415"/>
      <c r="I19" s="159"/>
      <c r="J19" s="160"/>
      <c r="K19" s="159"/>
      <c r="L19" s="160"/>
      <c r="M19" s="160"/>
    </row>
    <row r="20" spans="1:13" ht="13.5">
      <c r="A20" s="136"/>
      <c r="B20" s="163"/>
      <c r="C20" s="162" t="s">
        <v>14</v>
      </c>
      <c r="D20" s="136"/>
      <c r="E20" s="203"/>
      <c r="F20" s="202"/>
      <c r="G20" s="161"/>
      <c r="H20" s="415"/>
      <c r="I20" s="159"/>
      <c r="J20" s="160"/>
      <c r="K20" s="159"/>
      <c r="L20" s="160"/>
      <c r="M20" s="160"/>
    </row>
    <row r="21" spans="1:13" ht="13.5">
      <c r="A21" s="136"/>
      <c r="B21" s="163"/>
      <c r="C21" s="162" t="s">
        <v>544</v>
      </c>
      <c r="D21" s="136" t="s">
        <v>48</v>
      </c>
      <c r="E21" s="203">
        <v>1</v>
      </c>
      <c r="F21" s="202">
        <v>98</v>
      </c>
      <c r="G21" s="161"/>
      <c r="H21" s="415"/>
      <c r="I21" s="159"/>
      <c r="J21" s="160"/>
      <c r="K21" s="159"/>
      <c r="L21" s="160"/>
      <c r="M21" s="160"/>
    </row>
    <row r="22" spans="1:13" ht="13.5">
      <c r="A22" s="136"/>
      <c r="B22" s="163"/>
      <c r="C22" s="162" t="s">
        <v>94</v>
      </c>
      <c r="D22" s="136" t="s">
        <v>36</v>
      </c>
      <c r="E22" s="203">
        <v>0.0043</v>
      </c>
      <c r="F22" s="202">
        <f>E22*F18</f>
        <v>0.4214</v>
      </c>
      <c r="G22" s="161"/>
      <c r="H22" s="415"/>
      <c r="I22" s="159"/>
      <c r="J22" s="160"/>
      <c r="K22" s="159"/>
      <c r="L22" s="160"/>
      <c r="M22" s="160"/>
    </row>
    <row r="23" spans="1:13" ht="13.5">
      <c r="A23" s="136"/>
      <c r="B23" s="163"/>
      <c r="C23" s="162" t="s">
        <v>15</v>
      </c>
      <c r="D23" s="136" t="s">
        <v>0</v>
      </c>
      <c r="E23" s="203">
        <v>0.003</v>
      </c>
      <c r="F23" s="202">
        <f>E23*F18</f>
        <v>0.294</v>
      </c>
      <c r="G23" s="161"/>
      <c r="H23" s="415"/>
      <c r="I23" s="159"/>
      <c r="J23" s="160"/>
      <c r="K23" s="159"/>
      <c r="L23" s="160"/>
      <c r="M23" s="160"/>
    </row>
    <row r="24" spans="1:13" ht="14.25">
      <c r="A24" s="136">
        <v>3</v>
      </c>
      <c r="B24" s="51"/>
      <c r="C24" s="353" t="s">
        <v>510</v>
      </c>
      <c r="D24" s="158" t="s">
        <v>25</v>
      </c>
      <c r="E24" s="158"/>
      <c r="F24" s="158">
        <v>92</v>
      </c>
      <c r="G24" s="158"/>
      <c r="H24" s="415"/>
      <c r="I24" s="159"/>
      <c r="J24" s="160"/>
      <c r="K24" s="159"/>
      <c r="L24" s="160"/>
      <c r="M24" s="160"/>
    </row>
    <row r="25" spans="1:13" ht="13.5">
      <c r="A25" s="136"/>
      <c r="B25" s="51"/>
      <c r="C25" s="162" t="s">
        <v>288</v>
      </c>
      <c r="D25" s="136" t="s">
        <v>13</v>
      </c>
      <c r="E25" s="136">
        <v>1.11</v>
      </c>
      <c r="F25" s="158">
        <f>E25*F24</f>
        <v>102.12</v>
      </c>
      <c r="G25" s="158"/>
      <c r="H25" s="415"/>
      <c r="I25" s="159"/>
      <c r="J25" s="160"/>
      <c r="K25" s="159"/>
      <c r="L25" s="160"/>
      <c r="M25" s="160"/>
    </row>
    <row r="26" spans="1:13" ht="13.5">
      <c r="A26" s="136"/>
      <c r="B26" s="51"/>
      <c r="C26" s="162" t="s">
        <v>42</v>
      </c>
      <c r="D26" s="136" t="s">
        <v>0</v>
      </c>
      <c r="E26" s="136">
        <v>0.0071</v>
      </c>
      <c r="F26" s="160">
        <f>E26*F24</f>
        <v>0.6532</v>
      </c>
      <c r="G26" s="158"/>
      <c r="H26" s="415"/>
      <c r="I26" s="159"/>
      <c r="J26" s="160"/>
      <c r="K26" s="159"/>
      <c r="L26" s="160"/>
      <c r="M26" s="160"/>
    </row>
    <row r="27" spans="1:13" ht="13.5">
      <c r="A27" s="136"/>
      <c r="B27" s="109"/>
      <c r="C27" s="138" t="s">
        <v>14</v>
      </c>
      <c r="D27" s="136"/>
      <c r="E27" s="136"/>
      <c r="F27" s="160"/>
      <c r="G27" s="158"/>
      <c r="H27" s="415"/>
      <c r="I27" s="159"/>
      <c r="J27" s="160"/>
      <c r="K27" s="159"/>
      <c r="L27" s="160"/>
      <c r="M27" s="160"/>
    </row>
    <row r="28" spans="1:13" ht="14.25">
      <c r="A28" s="136"/>
      <c r="B28" s="207"/>
      <c r="C28" s="162" t="s">
        <v>511</v>
      </c>
      <c r="D28" s="136" t="s">
        <v>25</v>
      </c>
      <c r="E28" s="47">
        <v>1</v>
      </c>
      <c r="F28" s="168">
        <f>E28*F24</f>
        <v>92</v>
      </c>
      <c r="G28" s="158"/>
      <c r="H28" s="160"/>
      <c r="I28" s="159"/>
      <c r="J28" s="160"/>
      <c r="K28" s="159"/>
      <c r="L28" s="160"/>
      <c r="M28" s="160"/>
    </row>
    <row r="29" spans="1:13" ht="13.5">
      <c r="A29" s="136"/>
      <c r="B29" s="51"/>
      <c r="C29" s="162" t="s">
        <v>621</v>
      </c>
      <c r="D29" s="136" t="s">
        <v>36</v>
      </c>
      <c r="E29" s="136">
        <v>0.059</v>
      </c>
      <c r="F29" s="160">
        <f>E29*F24</f>
        <v>5.428</v>
      </c>
      <c r="G29" s="158"/>
      <c r="H29" s="160"/>
      <c r="I29" s="159"/>
      <c r="J29" s="160"/>
      <c r="K29" s="159"/>
      <c r="L29" s="160"/>
      <c r="M29" s="160"/>
    </row>
    <row r="30" spans="1:13" ht="13.5">
      <c r="A30" s="136"/>
      <c r="B30" s="51"/>
      <c r="C30" s="162" t="s">
        <v>512</v>
      </c>
      <c r="D30" s="136" t="s">
        <v>36</v>
      </c>
      <c r="E30" s="136">
        <v>0.0006</v>
      </c>
      <c r="F30" s="160">
        <f>E30*F24</f>
        <v>0.05519999999999999</v>
      </c>
      <c r="G30" s="158"/>
      <c r="H30" s="160"/>
      <c r="I30" s="159"/>
      <c r="J30" s="160"/>
      <c r="K30" s="159"/>
      <c r="L30" s="160"/>
      <c r="M30" s="160"/>
    </row>
    <row r="31" spans="1:13" ht="13.5">
      <c r="A31" s="136"/>
      <c r="B31" s="51"/>
      <c r="C31" s="162" t="s">
        <v>15</v>
      </c>
      <c r="D31" s="136" t="s">
        <v>0</v>
      </c>
      <c r="E31" s="136">
        <v>0.096</v>
      </c>
      <c r="F31" s="160">
        <f>E31*F24</f>
        <v>8.832</v>
      </c>
      <c r="G31" s="158"/>
      <c r="H31" s="160"/>
      <c r="I31" s="159"/>
      <c r="J31" s="160"/>
      <c r="K31" s="159"/>
      <c r="L31" s="160"/>
      <c r="M31" s="160"/>
    </row>
    <row r="32" spans="1:13" ht="14.25">
      <c r="A32" s="136">
        <v>1</v>
      </c>
      <c r="B32" s="163" t="s">
        <v>507</v>
      </c>
      <c r="C32" s="165" t="s">
        <v>634</v>
      </c>
      <c r="D32" s="136" t="s">
        <v>48</v>
      </c>
      <c r="E32" s="47"/>
      <c r="F32" s="199">
        <v>20</v>
      </c>
      <c r="G32" s="158"/>
      <c r="H32" s="160"/>
      <c r="I32" s="159"/>
      <c r="J32" s="160"/>
      <c r="K32" s="159"/>
      <c r="L32" s="160"/>
      <c r="M32" s="160"/>
    </row>
    <row r="33" spans="1:13" ht="13.5">
      <c r="A33" s="136"/>
      <c r="B33" s="163"/>
      <c r="C33" s="162" t="s">
        <v>12</v>
      </c>
      <c r="D33" s="136" t="s">
        <v>13</v>
      </c>
      <c r="E33" s="200">
        <v>3.6</v>
      </c>
      <c r="F33" s="200">
        <f>F32*E33</f>
        <v>72</v>
      </c>
      <c r="G33" s="161"/>
      <c r="H33" s="201"/>
      <c r="I33" s="159"/>
      <c r="J33" s="160"/>
      <c r="K33" s="159"/>
      <c r="L33" s="160"/>
      <c r="M33" s="160"/>
    </row>
    <row r="34" spans="1:13" ht="13.5">
      <c r="A34" s="136"/>
      <c r="B34" s="163"/>
      <c r="C34" s="162" t="s">
        <v>14</v>
      </c>
      <c r="D34" s="136"/>
      <c r="E34" s="200"/>
      <c r="F34" s="200"/>
      <c r="G34" s="161"/>
      <c r="H34" s="201"/>
      <c r="I34" s="159"/>
      <c r="J34" s="160"/>
      <c r="K34" s="159"/>
      <c r="L34" s="160"/>
      <c r="M34" s="160"/>
    </row>
    <row r="35" spans="1:13" ht="13.5">
      <c r="A35" s="136"/>
      <c r="B35" s="163"/>
      <c r="C35" s="162" t="s">
        <v>635</v>
      </c>
      <c r="D35" s="136" t="s">
        <v>36</v>
      </c>
      <c r="E35" s="200">
        <v>1</v>
      </c>
      <c r="F35" s="202">
        <f>F32*E35</f>
        <v>20</v>
      </c>
      <c r="G35" s="161"/>
      <c r="H35" s="415"/>
      <c r="I35" s="159"/>
      <c r="J35" s="160"/>
      <c r="K35" s="159"/>
      <c r="L35" s="160"/>
      <c r="M35" s="160"/>
    </row>
    <row r="36" spans="1:18" ht="13.5">
      <c r="A36" s="136"/>
      <c r="B36" s="163"/>
      <c r="C36" s="162" t="s">
        <v>15</v>
      </c>
      <c r="D36" s="136" t="s">
        <v>0</v>
      </c>
      <c r="E36" s="200">
        <v>0.01</v>
      </c>
      <c r="F36" s="202">
        <f>E36*F32</f>
        <v>0.2</v>
      </c>
      <c r="G36" s="161"/>
      <c r="H36" s="415"/>
      <c r="I36" s="159"/>
      <c r="J36" s="160"/>
      <c r="K36" s="159"/>
      <c r="L36" s="160"/>
      <c r="M36" s="160"/>
      <c r="N36" s="429"/>
      <c r="O36" s="429"/>
      <c r="P36" s="429"/>
      <c r="Q36" s="429"/>
      <c r="R36" s="429"/>
    </row>
    <row r="37" spans="1:13" ht="14.25">
      <c r="A37" s="158"/>
      <c r="B37" s="213"/>
      <c r="C37" s="417" t="s">
        <v>713</v>
      </c>
      <c r="D37" s="158"/>
      <c r="E37" s="158"/>
      <c r="F37" s="160"/>
      <c r="G37" s="158"/>
      <c r="H37" s="160"/>
      <c r="I37" s="158"/>
      <c r="J37" s="160"/>
      <c r="K37" s="159"/>
      <c r="L37" s="160"/>
      <c r="M37" s="160"/>
    </row>
    <row r="38" spans="1:13" ht="13.5">
      <c r="A38" s="158">
        <v>1</v>
      </c>
      <c r="B38" s="591" t="s">
        <v>714</v>
      </c>
      <c r="C38" s="592" t="s">
        <v>716</v>
      </c>
      <c r="D38" s="593" t="s">
        <v>17</v>
      </c>
      <c r="E38" s="593"/>
      <c r="F38" s="593">
        <v>3</v>
      </c>
      <c r="G38" s="158"/>
      <c r="H38" s="160"/>
      <c r="I38" s="159"/>
      <c r="J38" s="160"/>
      <c r="K38" s="159"/>
      <c r="L38" s="160"/>
      <c r="M38" s="160"/>
    </row>
    <row r="39" spans="1:13" ht="13.5">
      <c r="A39" s="158"/>
      <c r="B39" s="594"/>
      <c r="C39" s="214" t="s">
        <v>12</v>
      </c>
      <c r="D39" s="595" t="s">
        <v>13</v>
      </c>
      <c r="E39" s="595">
        <v>2.52</v>
      </c>
      <c r="F39" s="595">
        <f>F38*E39</f>
        <v>7.5600000000000005</v>
      </c>
      <c r="G39" s="158"/>
      <c r="H39" s="160"/>
      <c r="I39" s="159"/>
      <c r="J39" s="160"/>
      <c r="K39" s="159"/>
      <c r="L39" s="160"/>
      <c r="M39" s="160"/>
    </row>
    <row r="40" spans="1:13" ht="13.5">
      <c r="A40" s="158"/>
      <c r="B40" s="213"/>
      <c r="C40" s="214" t="s">
        <v>14</v>
      </c>
      <c r="D40" s="158"/>
      <c r="E40" s="158"/>
      <c r="F40" s="159"/>
      <c r="G40" s="158"/>
      <c r="H40" s="160"/>
      <c r="I40" s="159"/>
      <c r="J40" s="160"/>
      <c r="K40" s="159"/>
      <c r="L40" s="160"/>
      <c r="M40" s="160"/>
    </row>
    <row r="41" spans="1:13" ht="13.5">
      <c r="A41" s="158"/>
      <c r="B41" s="213"/>
      <c r="C41" s="214" t="s">
        <v>717</v>
      </c>
      <c r="D41" s="158" t="s">
        <v>25</v>
      </c>
      <c r="E41" s="158">
        <v>1</v>
      </c>
      <c r="F41" s="159">
        <v>21</v>
      </c>
      <c r="G41" s="158"/>
      <c r="H41" s="160"/>
      <c r="I41" s="159"/>
      <c r="J41" s="160"/>
      <c r="K41" s="159"/>
      <c r="L41" s="160"/>
      <c r="M41" s="160"/>
    </row>
    <row r="42" spans="1:13" ht="13.5">
      <c r="A42" s="136"/>
      <c r="B42" s="51"/>
      <c r="C42" s="162" t="s">
        <v>621</v>
      </c>
      <c r="D42" s="136" t="s">
        <v>36</v>
      </c>
      <c r="E42" s="136">
        <v>0.059</v>
      </c>
      <c r="F42" s="160">
        <f>E42*F37</f>
        <v>0</v>
      </c>
      <c r="G42" s="158"/>
      <c r="H42" s="160"/>
      <c r="I42" s="159"/>
      <c r="J42" s="160"/>
      <c r="K42" s="159"/>
      <c r="L42" s="160"/>
      <c r="M42" s="160"/>
    </row>
    <row r="43" spans="1:13" ht="13.5">
      <c r="A43" s="158"/>
      <c r="B43" s="213"/>
      <c r="C43" s="214" t="s">
        <v>715</v>
      </c>
      <c r="D43" s="158" t="s">
        <v>16</v>
      </c>
      <c r="E43" s="158">
        <v>0.7</v>
      </c>
      <c r="F43" s="160">
        <f>E43*7.5</f>
        <v>5.25</v>
      </c>
      <c r="G43" s="158"/>
      <c r="H43" s="160"/>
      <c r="I43" s="159"/>
      <c r="J43" s="160"/>
      <c r="K43" s="159"/>
      <c r="L43" s="160"/>
      <c r="M43" s="160"/>
    </row>
    <row r="44" spans="1:13" ht="13.5">
      <c r="A44" s="158"/>
      <c r="B44" s="213"/>
      <c r="C44" s="214" t="s">
        <v>15</v>
      </c>
      <c r="D44" s="158" t="s">
        <v>0</v>
      </c>
      <c r="E44" s="158">
        <v>0.15</v>
      </c>
      <c r="F44" s="160">
        <v>0.01</v>
      </c>
      <c r="G44" s="158"/>
      <c r="H44" s="160"/>
      <c r="I44" s="158"/>
      <c r="J44" s="160"/>
      <c r="K44" s="159"/>
      <c r="L44" s="160"/>
      <c r="M44" s="160"/>
    </row>
    <row r="45" spans="1:13" ht="14.25">
      <c r="A45" s="158"/>
      <c r="B45" s="158"/>
      <c r="C45" s="353" t="s">
        <v>6</v>
      </c>
      <c r="D45" s="158"/>
      <c r="E45" s="158"/>
      <c r="F45" s="170"/>
      <c r="G45" s="158"/>
      <c r="H45" s="160"/>
      <c r="I45" s="160"/>
      <c r="J45" s="160"/>
      <c r="K45" s="160"/>
      <c r="L45" s="160"/>
      <c r="M45" s="166"/>
    </row>
    <row r="46" spans="1:13" ht="14.25">
      <c r="A46" s="172"/>
      <c r="B46" s="173"/>
      <c r="C46" s="353" t="s">
        <v>228</v>
      </c>
      <c r="D46" s="158"/>
      <c r="E46" s="174" t="s">
        <v>733</v>
      </c>
      <c r="F46" s="158"/>
      <c r="G46" s="169"/>
      <c r="H46" s="169"/>
      <c r="I46" s="169"/>
      <c r="J46" s="169"/>
      <c r="K46" s="169"/>
      <c r="L46" s="169"/>
      <c r="M46" s="171"/>
    </row>
    <row r="47" spans="1:13" ht="14.25">
      <c r="A47" s="172"/>
      <c r="B47" s="173"/>
      <c r="C47" s="353" t="s">
        <v>6</v>
      </c>
      <c r="D47" s="173"/>
      <c r="E47" s="173"/>
      <c r="F47" s="173"/>
      <c r="G47" s="173"/>
      <c r="H47" s="204"/>
      <c r="I47" s="204"/>
      <c r="J47" s="204"/>
      <c r="K47" s="204"/>
      <c r="L47" s="204"/>
      <c r="M47" s="379"/>
    </row>
    <row r="48" spans="1:13" ht="14.25">
      <c r="A48" s="172"/>
      <c r="B48" s="173"/>
      <c r="C48" s="353" t="s">
        <v>290</v>
      </c>
      <c r="D48" s="173"/>
      <c r="E48" s="216" t="s">
        <v>733</v>
      </c>
      <c r="F48" s="173"/>
      <c r="G48" s="173"/>
      <c r="H48" s="169"/>
      <c r="I48" s="169"/>
      <c r="J48" s="169"/>
      <c r="K48" s="169"/>
      <c r="L48" s="169"/>
      <c r="M48" s="166"/>
    </row>
    <row r="49" spans="1:13" ht="14.25">
      <c r="A49" s="172"/>
      <c r="B49" s="173"/>
      <c r="C49" s="353" t="s">
        <v>6</v>
      </c>
      <c r="D49" s="173"/>
      <c r="E49" s="173"/>
      <c r="F49" s="173"/>
      <c r="G49" s="173"/>
      <c r="H49" s="204"/>
      <c r="I49" s="204"/>
      <c r="J49" s="204"/>
      <c r="K49" s="204"/>
      <c r="L49" s="204"/>
      <c r="M49" s="379"/>
    </row>
    <row r="54" ht="12.75">
      <c r="K54" s="416"/>
    </row>
  </sheetData>
  <sheetProtection/>
  <mergeCells count="13">
    <mergeCell ref="A3:M3"/>
    <mergeCell ref="A4:M4"/>
    <mergeCell ref="A5:M5"/>
    <mergeCell ref="A6:M6"/>
    <mergeCell ref="A8:A9"/>
    <mergeCell ref="B8:B9"/>
    <mergeCell ref="C8:C9"/>
    <mergeCell ref="D8:D9"/>
    <mergeCell ref="E8:F8"/>
    <mergeCell ref="G8:H8"/>
    <mergeCell ref="I8:J8"/>
    <mergeCell ref="K8:L8"/>
    <mergeCell ref="M8:M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">
      <selection activeCell="A6" sqref="A6:IV6"/>
    </sheetView>
  </sheetViews>
  <sheetFormatPr defaultColWidth="9.00390625" defaultRowHeight="12.75"/>
  <cols>
    <col min="1" max="1" width="8.125" style="141" customWidth="1"/>
    <col min="2" max="2" width="11.375" style="141" customWidth="1"/>
    <col min="3" max="3" width="46.125" style="141" customWidth="1"/>
    <col min="4" max="4" width="12.25390625" style="141" customWidth="1"/>
    <col min="5" max="5" width="14.75390625" style="141" customWidth="1"/>
    <col min="6" max="6" width="11.125" style="141" customWidth="1"/>
    <col min="7" max="7" width="10.875" style="141" customWidth="1"/>
    <col min="8" max="8" width="12.625" style="141" customWidth="1"/>
    <col min="9" max="16384" width="9.00390625" style="141" customWidth="1"/>
  </cols>
  <sheetData>
    <row r="1" spans="1:8" s="139" customFormat="1" ht="31.5" customHeight="1">
      <c r="A1" s="617" t="s">
        <v>623</v>
      </c>
      <c r="B1" s="627"/>
      <c r="C1" s="627"/>
      <c r="D1" s="627"/>
      <c r="E1" s="627"/>
      <c r="F1" s="627"/>
      <c r="G1" s="627"/>
      <c r="H1" s="627"/>
    </row>
    <row r="2" spans="1:8" ht="13.5">
      <c r="A2" s="628" t="s">
        <v>198</v>
      </c>
      <c r="B2" s="628"/>
      <c r="C2" s="628"/>
      <c r="D2" s="628"/>
      <c r="E2" s="628"/>
      <c r="F2" s="628"/>
      <c r="G2" s="628"/>
      <c r="H2" s="628"/>
    </row>
    <row r="4" spans="1:8" ht="16.5">
      <c r="A4" s="629" t="s">
        <v>199</v>
      </c>
      <c r="B4" s="629"/>
      <c r="C4" s="629"/>
      <c r="D4" s="629"/>
      <c r="E4" s="629"/>
      <c r="F4" s="629"/>
      <c r="G4" s="629"/>
      <c r="H4" s="629"/>
    </row>
    <row r="5" spans="2:8" ht="16.5">
      <c r="B5" s="142"/>
      <c r="C5" s="408"/>
      <c r="D5" s="142"/>
      <c r="E5" s="142"/>
      <c r="F5" s="142"/>
      <c r="G5" s="142"/>
      <c r="H5" s="142"/>
    </row>
    <row r="6" spans="1:8" ht="67.5">
      <c r="A6" s="49" t="s">
        <v>200</v>
      </c>
      <c r="B6" s="49" t="s">
        <v>201</v>
      </c>
      <c r="C6" s="49" t="s">
        <v>183</v>
      </c>
      <c r="D6" s="49" t="s">
        <v>108</v>
      </c>
      <c r="E6" s="49" t="s">
        <v>64</v>
      </c>
      <c r="F6" s="143" t="s">
        <v>202</v>
      </c>
      <c r="G6" s="49" t="s">
        <v>203</v>
      </c>
      <c r="H6" s="49" t="s">
        <v>740</v>
      </c>
    </row>
    <row r="7" spans="1:8" ht="13.5">
      <c r="A7" s="144">
        <v>1</v>
      </c>
      <c r="B7" s="144">
        <v>2</v>
      </c>
      <c r="C7" s="145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</row>
    <row r="8" spans="1:9" ht="27">
      <c r="A8" s="218" t="s">
        <v>10</v>
      </c>
      <c r="B8" s="218" t="s">
        <v>629</v>
      </c>
      <c r="C8" s="219" t="s">
        <v>204</v>
      </c>
      <c r="D8" s="160"/>
      <c r="E8" s="159"/>
      <c r="F8" s="159"/>
      <c r="G8" s="159"/>
      <c r="H8" s="160"/>
      <c r="I8" s="146"/>
    </row>
    <row r="9" spans="1:9" ht="13.5">
      <c r="A9" s="218" t="s">
        <v>18</v>
      </c>
      <c r="B9" s="218" t="s">
        <v>206</v>
      </c>
      <c r="C9" s="219" t="s">
        <v>205</v>
      </c>
      <c r="D9" s="160"/>
      <c r="E9" s="159"/>
      <c r="F9" s="159"/>
      <c r="G9" s="159"/>
      <c r="H9" s="160"/>
      <c r="I9" s="146"/>
    </row>
    <row r="10" spans="1:9" ht="13.5">
      <c r="A10" s="218" t="s">
        <v>19</v>
      </c>
      <c r="B10" s="218" t="s">
        <v>208</v>
      </c>
      <c r="C10" s="219" t="s">
        <v>207</v>
      </c>
      <c r="D10" s="160"/>
      <c r="E10" s="160"/>
      <c r="F10" s="160"/>
      <c r="G10" s="159"/>
      <c r="H10" s="160"/>
      <c r="I10" s="146"/>
    </row>
    <row r="11" spans="1:9" ht="13.5">
      <c r="A11" s="218" t="s">
        <v>20</v>
      </c>
      <c r="B11" s="218" t="s">
        <v>209</v>
      </c>
      <c r="C11" s="219" t="s">
        <v>291</v>
      </c>
      <c r="D11" s="160"/>
      <c r="E11" s="160"/>
      <c r="F11" s="160"/>
      <c r="G11" s="159"/>
      <c r="H11" s="160"/>
      <c r="I11" s="146"/>
    </row>
    <row r="12" spans="1:9" ht="13.5">
      <c r="A12" s="218" t="s">
        <v>21</v>
      </c>
      <c r="B12" s="218" t="s">
        <v>210</v>
      </c>
      <c r="C12" s="219" t="s">
        <v>292</v>
      </c>
      <c r="D12" s="160"/>
      <c r="E12" s="160"/>
      <c r="F12" s="160"/>
      <c r="G12" s="159"/>
      <c r="H12" s="160"/>
      <c r="I12" s="146"/>
    </row>
    <row r="13" spans="1:9" ht="13.5">
      <c r="A13" s="218" t="s">
        <v>22</v>
      </c>
      <c r="B13" s="218" t="s">
        <v>294</v>
      </c>
      <c r="C13" s="219" t="s">
        <v>212</v>
      </c>
      <c r="D13" s="160"/>
      <c r="E13" s="160"/>
      <c r="F13" s="160"/>
      <c r="G13" s="159"/>
      <c r="H13" s="160"/>
      <c r="I13" s="146"/>
    </row>
    <row r="14" spans="1:9" ht="27">
      <c r="A14" s="218" t="s">
        <v>11</v>
      </c>
      <c r="B14" s="218" t="s">
        <v>211</v>
      </c>
      <c r="C14" s="219" t="s">
        <v>38</v>
      </c>
      <c r="D14" s="160"/>
      <c r="E14" s="160"/>
      <c r="F14" s="160"/>
      <c r="G14" s="159"/>
      <c r="H14" s="160"/>
      <c r="I14" s="146"/>
    </row>
    <row r="15" spans="1:9" ht="27">
      <c r="A15" s="218" t="s">
        <v>23</v>
      </c>
      <c r="B15" s="218" t="s">
        <v>213</v>
      </c>
      <c r="C15" s="219" t="s">
        <v>293</v>
      </c>
      <c r="D15" s="160"/>
      <c r="E15" s="160"/>
      <c r="F15" s="160"/>
      <c r="G15" s="159"/>
      <c r="H15" s="160"/>
      <c r="I15" s="146"/>
    </row>
    <row r="16" spans="1:9" ht="27">
      <c r="A16" s="218" t="s">
        <v>26</v>
      </c>
      <c r="B16" s="218" t="s">
        <v>214</v>
      </c>
      <c r="C16" s="219" t="s">
        <v>644</v>
      </c>
      <c r="D16" s="160"/>
      <c r="E16" s="160"/>
      <c r="F16" s="160"/>
      <c r="G16" s="159"/>
      <c r="H16" s="160"/>
      <c r="I16" s="146"/>
    </row>
    <row r="17" spans="1:9" ht="13.5">
      <c r="A17" s="218" t="s">
        <v>27</v>
      </c>
      <c r="B17" s="218" t="s">
        <v>361</v>
      </c>
      <c r="C17" s="219" t="s">
        <v>705</v>
      </c>
      <c r="D17" s="160"/>
      <c r="E17" s="160"/>
      <c r="F17" s="160"/>
      <c r="G17" s="159"/>
      <c r="H17" s="160"/>
      <c r="I17" s="146"/>
    </row>
    <row r="18" spans="1:9" ht="13.5">
      <c r="A18" s="218" t="s">
        <v>215</v>
      </c>
      <c r="B18" s="218" t="s">
        <v>374</v>
      </c>
      <c r="C18" s="219" t="s">
        <v>362</v>
      </c>
      <c r="D18" s="160"/>
      <c r="E18" s="160"/>
      <c r="F18" s="159"/>
      <c r="G18" s="159"/>
      <c r="H18" s="160"/>
      <c r="I18" s="146"/>
    </row>
    <row r="19" spans="1:10" ht="13.5">
      <c r="A19" s="218" t="s">
        <v>28</v>
      </c>
      <c r="B19" s="218" t="s">
        <v>375</v>
      </c>
      <c r="C19" s="219" t="s">
        <v>372</v>
      </c>
      <c r="D19" s="160"/>
      <c r="E19" s="208"/>
      <c r="F19" s="159"/>
      <c r="G19" s="159"/>
      <c r="H19" s="160"/>
      <c r="I19" s="146"/>
      <c r="J19" s="409"/>
    </row>
    <row r="20" spans="1:9" ht="13.5">
      <c r="A20" s="218" t="s">
        <v>29</v>
      </c>
      <c r="B20" s="218" t="s">
        <v>630</v>
      </c>
      <c r="C20" s="219" t="s">
        <v>373</v>
      </c>
      <c r="D20" s="160"/>
      <c r="E20" s="208"/>
      <c r="F20" s="159"/>
      <c r="G20" s="159"/>
      <c r="H20" s="160"/>
      <c r="I20" s="146"/>
    </row>
    <row r="21" spans="1:10" ht="14.25">
      <c r="A21" s="218" t="s">
        <v>371</v>
      </c>
      <c r="B21" s="218"/>
      <c r="C21" s="219" t="s">
        <v>6</v>
      </c>
      <c r="D21" s="273"/>
      <c r="E21" s="273"/>
      <c r="F21" s="272"/>
      <c r="G21" s="272"/>
      <c r="H21" s="510"/>
      <c r="I21" s="147"/>
      <c r="J21" s="148"/>
    </row>
    <row r="22" spans="1:10" ht="13.5">
      <c r="A22" s="149"/>
      <c r="B22" s="149"/>
      <c r="C22" s="150"/>
      <c r="D22" s="151"/>
      <c r="E22" s="151"/>
      <c r="F22" s="151"/>
      <c r="G22" s="151"/>
      <c r="H22" s="151"/>
      <c r="I22" s="151"/>
      <c r="J22" s="148"/>
    </row>
    <row r="23" spans="1:10" ht="15.75">
      <c r="A23" s="149"/>
      <c r="B23" s="149"/>
      <c r="C23" s="21"/>
      <c r="D23" s="414"/>
      <c r="E23" s="414"/>
      <c r="F23" s="414"/>
      <c r="G23" s="414"/>
      <c r="H23" s="151"/>
      <c r="I23" s="151"/>
      <c r="J23" s="148"/>
    </row>
    <row r="24" spans="1:10" ht="13.5">
      <c r="A24" s="149"/>
      <c r="B24" s="149"/>
      <c r="C24" s="150"/>
      <c r="D24" s="151"/>
      <c r="E24" s="151"/>
      <c r="F24" s="151"/>
      <c r="G24" s="151"/>
      <c r="H24" s="151"/>
      <c r="I24" s="151"/>
      <c r="J24" s="148"/>
    </row>
    <row r="25" spans="1:10" ht="15.75">
      <c r="A25" s="149"/>
      <c r="B25" s="149"/>
      <c r="C25" s="9"/>
      <c r="D25" s="630"/>
      <c r="E25" s="630"/>
      <c r="F25" s="630"/>
      <c r="G25" s="630"/>
      <c r="H25" s="151"/>
      <c r="I25" s="151"/>
      <c r="J25" s="148"/>
    </row>
    <row r="26" spans="1:8" ht="13.5">
      <c r="A26" s="625"/>
      <c r="B26" s="625"/>
      <c r="C26" s="625"/>
      <c r="F26" s="626"/>
      <c r="G26" s="626"/>
      <c r="H26" s="152"/>
    </row>
    <row r="27" spans="1:8" ht="16.5">
      <c r="A27" s="153"/>
      <c r="B27" s="7"/>
      <c r="C27" s="154"/>
      <c r="D27" s="154"/>
      <c r="E27" s="154"/>
      <c r="F27" s="154"/>
      <c r="G27" s="154"/>
      <c r="H27" s="155"/>
    </row>
    <row r="28" spans="1:9" ht="16.5">
      <c r="A28" s="153"/>
      <c r="B28" s="153"/>
      <c r="C28" s="7"/>
      <c r="D28" s="154"/>
      <c r="E28" s="154"/>
      <c r="F28" s="154"/>
      <c r="G28" s="154"/>
      <c r="H28" s="154"/>
      <c r="I28" s="155"/>
    </row>
    <row r="29" spans="1:9" ht="16.5">
      <c r="A29" s="153"/>
      <c r="B29" s="153"/>
      <c r="C29" s="7"/>
      <c r="D29" s="154"/>
      <c r="E29" s="154"/>
      <c r="F29" s="154"/>
      <c r="G29" s="154"/>
      <c r="H29" s="154"/>
      <c r="I29" s="155"/>
    </row>
    <row r="30" spans="1:8" ht="16.5">
      <c r="A30" s="153"/>
      <c r="B30" s="153"/>
      <c r="C30" s="7" t="s">
        <v>216</v>
      </c>
      <c r="D30" s="154"/>
      <c r="E30" s="154"/>
      <c r="F30" s="154"/>
      <c r="G30" s="154"/>
      <c r="H30" s="154"/>
    </row>
    <row r="31" spans="1:8" ht="16.5">
      <c r="A31" s="153"/>
      <c r="B31" s="153"/>
      <c r="C31" s="7"/>
      <c r="D31" s="154"/>
      <c r="E31" s="154"/>
      <c r="F31" s="154"/>
      <c r="G31" s="154"/>
      <c r="H31" s="154"/>
    </row>
    <row r="32" spans="1:8" ht="16.5">
      <c r="A32" s="153"/>
      <c r="B32" s="153"/>
      <c r="C32" s="7"/>
      <c r="D32" s="154"/>
      <c r="E32" s="154"/>
      <c r="F32" s="154"/>
      <c r="G32" s="154"/>
      <c r="H32" s="154"/>
    </row>
    <row r="33" spans="1:8" ht="16.5">
      <c r="A33" s="153"/>
      <c r="B33" s="153"/>
      <c r="C33" s="7"/>
      <c r="D33" s="154"/>
      <c r="E33" s="154"/>
      <c r="F33" s="154"/>
      <c r="G33" s="154"/>
      <c r="H33" s="154"/>
    </row>
    <row r="34" spans="1:8" ht="16.5">
      <c r="A34" s="153"/>
      <c r="B34" s="153"/>
      <c r="C34" s="7"/>
      <c r="D34" s="154"/>
      <c r="E34" s="154"/>
      <c r="F34" s="154"/>
      <c r="G34" s="154"/>
      <c r="H34" s="154"/>
    </row>
    <row r="35" spans="2:8" ht="16.5">
      <c r="B35" s="156"/>
      <c r="C35" s="156"/>
      <c r="D35" s="156"/>
      <c r="E35" s="156"/>
      <c r="F35" s="156"/>
      <c r="G35" s="156"/>
      <c r="H35" s="156"/>
    </row>
    <row r="36" spans="2:8" ht="13.5">
      <c r="B36" s="140"/>
      <c r="C36" s="140"/>
      <c r="D36" s="140"/>
      <c r="E36" s="140"/>
      <c r="F36" s="140"/>
      <c r="G36" s="140"/>
      <c r="H36" s="140"/>
    </row>
    <row r="37" spans="2:8" ht="13.5">
      <c r="B37" s="140"/>
      <c r="C37" s="140"/>
      <c r="D37" s="140"/>
      <c r="E37" s="140"/>
      <c r="F37" s="140"/>
      <c r="G37" s="140"/>
      <c r="H37" s="140"/>
    </row>
    <row r="38" spans="2:8" ht="13.5">
      <c r="B38" s="140"/>
      <c r="C38" s="140"/>
      <c r="D38" s="140"/>
      <c r="E38" s="140"/>
      <c r="F38" s="140"/>
      <c r="G38" s="140"/>
      <c r="H38" s="140"/>
    </row>
    <row r="39" spans="2:8" ht="13.5">
      <c r="B39" s="140"/>
      <c r="C39" s="140"/>
      <c r="D39" s="140"/>
      <c r="E39" s="140"/>
      <c r="F39" s="140"/>
      <c r="G39" s="140"/>
      <c r="H39" s="140"/>
    </row>
    <row r="40" spans="2:8" ht="13.5">
      <c r="B40" s="140"/>
      <c r="C40" s="140"/>
      <c r="D40" s="140"/>
      <c r="E40" s="140"/>
      <c r="F40" s="140"/>
      <c r="G40" s="140"/>
      <c r="H40" s="140"/>
    </row>
    <row r="41" spans="2:8" ht="13.5">
      <c r="B41" s="140"/>
      <c r="C41" s="140"/>
      <c r="D41" s="140"/>
      <c r="E41" s="140"/>
      <c r="F41" s="140"/>
      <c r="G41" s="140"/>
      <c r="H41" s="140"/>
    </row>
  </sheetData>
  <sheetProtection/>
  <mergeCells count="6">
    <mergeCell ref="A26:C26"/>
    <mergeCell ref="F26:G26"/>
    <mergeCell ref="A1:H1"/>
    <mergeCell ref="A2:H2"/>
    <mergeCell ref="A4:H4"/>
    <mergeCell ref="D25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Y47"/>
  <sheetViews>
    <sheetView zoomScalePageLayoutView="0" workbookViewId="0" topLeftCell="A28">
      <selection activeCell="D47" sqref="D47"/>
    </sheetView>
  </sheetViews>
  <sheetFormatPr defaultColWidth="9.00390625" defaultRowHeight="12.75"/>
  <cols>
    <col min="1" max="1" width="8.875" style="0" customWidth="1"/>
    <col min="2" max="2" width="37.625" style="0" customWidth="1"/>
    <col min="6" max="6" width="6.00390625" style="0" customWidth="1"/>
    <col min="12" max="12" width="8.00390625" style="0" customWidth="1"/>
  </cols>
  <sheetData>
    <row r="1" spans="1:12" s="12" customFormat="1" ht="33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</row>
    <row r="2" spans="1:12" s="58" customFormat="1" ht="33" customHeight="1">
      <c r="A2" s="619" t="s">
        <v>703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pans="1:12" s="58" customFormat="1" ht="16.5" customHeight="1">
      <c r="A3" s="617" t="s">
        <v>725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2" s="12" customFormat="1" ht="24" customHeight="1">
      <c r="A4" s="8"/>
      <c r="B4" s="619" t="s">
        <v>704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</row>
    <row r="5" spans="1:12" s="59" customFormat="1" ht="44.25" customHeight="1">
      <c r="A5" s="651" t="s">
        <v>66</v>
      </c>
      <c r="B5" s="634" t="s">
        <v>77</v>
      </c>
      <c r="C5" s="651" t="s">
        <v>1</v>
      </c>
      <c r="D5" s="653" t="s">
        <v>2</v>
      </c>
      <c r="E5" s="654"/>
      <c r="F5" s="652" t="s">
        <v>3</v>
      </c>
      <c r="G5" s="652"/>
      <c r="H5" s="655" t="s">
        <v>4</v>
      </c>
      <c r="I5" s="655"/>
      <c r="J5" s="655" t="s">
        <v>5</v>
      </c>
      <c r="K5" s="655"/>
      <c r="L5" s="652" t="s">
        <v>6</v>
      </c>
    </row>
    <row r="6" spans="1:12" s="59" customFormat="1" ht="57" customHeight="1">
      <c r="A6" s="650"/>
      <c r="B6" s="635"/>
      <c r="C6" s="651"/>
      <c r="D6" s="47" t="s">
        <v>7</v>
      </c>
      <c r="E6" s="47" t="s">
        <v>8</v>
      </c>
      <c r="F6" s="50" t="s">
        <v>9</v>
      </c>
      <c r="G6" s="48" t="s">
        <v>6</v>
      </c>
      <c r="H6" s="49" t="s">
        <v>9</v>
      </c>
      <c r="I6" s="48" t="s">
        <v>6</v>
      </c>
      <c r="J6" s="49" t="s">
        <v>9</v>
      </c>
      <c r="K6" s="48" t="s">
        <v>6</v>
      </c>
      <c r="L6" s="652"/>
    </row>
    <row r="7" spans="1:12" s="55" customFormat="1" ht="15">
      <c r="A7" s="51">
        <v>2</v>
      </c>
      <c r="B7" s="51">
        <v>3</v>
      </c>
      <c r="C7" s="51">
        <v>4</v>
      </c>
      <c r="D7" s="51">
        <v>5</v>
      </c>
      <c r="E7" s="52">
        <v>6</v>
      </c>
      <c r="F7" s="53" t="s">
        <v>11</v>
      </c>
      <c r="G7" s="54">
        <v>8</v>
      </c>
      <c r="H7" s="52">
        <v>9</v>
      </c>
      <c r="I7" s="54">
        <v>10</v>
      </c>
      <c r="J7" s="52">
        <v>11</v>
      </c>
      <c r="K7" s="54">
        <v>12</v>
      </c>
      <c r="L7" s="54">
        <v>13</v>
      </c>
    </row>
    <row r="8" spans="1:103" s="370" customFormat="1" ht="15.75" customHeight="1">
      <c r="A8" s="555"/>
      <c r="B8" s="556" t="s">
        <v>691</v>
      </c>
      <c r="C8" s="430"/>
      <c r="D8" s="489"/>
      <c r="E8" s="557"/>
      <c r="F8" s="558"/>
      <c r="G8" s="559"/>
      <c r="H8" s="490"/>
      <c r="I8" s="283"/>
      <c r="J8" s="490"/>
      <c r="K8" s="283"/>
      <c r="L8" s="283"/>
      <c r="M8" s="560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1"/>
      <c r="BW8" s="561"/>
      <c r="BX8" s="561"/>
      <c r="BY8" s="561"/>
      <c r="BZ8" s="561"/>
      <c r="CA8" s="561"/>
      <c r="CB8" s="561"/>
      <c r="CC8" s="561"/>
      <c r="CD8" s="561"/>
      <c r="CE8" s="561"/>
      <c r="CF8" s="561"/>
      <c r="CG8" s="561"/>
      <c r="CH8" s="561"/>
      <c r="CI8" s="561"/>
      <c r="CJ8" s="561"/>
      <c r="CK8" s="561"/>
      <c r="CL8" s="561"/>
      <c r="CM8" s="561"/>
      <c r="CN8" s="561"/>
      <c r="CO8" s="561"/>
      <c r="CP8" s="561"/>
      <c r="CQ8" s="561"/>
      <c r="CR8" s="561"/>
      <c r="CS8" s="561"/>
      <c r="CT8" s="561"/>
      <c r="CU8" s="561"/>
      <c r="CV8" s="561"/>
      <c r="CW8" s="561"/>
      <c r="CX8" s="561"/>
      <c r="CY8" s="562"/>
    </row>
    <row r="9" spans="1:13" s="21" customFormat="1" ht="13.5">
      <c r="A9" s="163" t="s">
        <v>381</v>
      </c>
      <c r="B9" s="162" t="s">
        <v>692</v>
      </c>
      <c r="C9" s="136" t="s">
        <v>36</v>
      </c>
      <c r="D9" s="47"/>
      <c r="E9" s="199">
        <v>95</v>
      </c>
      <c r="F9" s="158"/>
      <c r="G9" s="160"/>
      <c r="H9" s="159"/>
      <c r="I9" s="160"/>
      <c r="J9" s="159"/>
      <c r="K9" s="160"/>
      <c r="L9" s="160"/>
      <c r="M9" s="20"/>
    </row>
    <row r="10" spans="1:13" s="21" customFormat="1" ht="13.5">
      <c r="A10" s="163"/>
      <c r="B10" s="162" t="s">
        <v>12</v>
      </c>
      <c r="C10" s="136" t="s">
        <v>13</v>
      </c>
      <c r="D10" s="200">
        <v>4.24</v>
      </c>
      <c r="E10" s="200">
        <v>95</v>
      </c>
      <c r="F10" s="161"/>
      <c r="G10" s="201"/>
      <c r="H10" s="159"/>
      <c r="I10" s="160"/>
      <c r="J10" s="159"/>
      <c r="K10" s="160"/>
      <c r="L10" s="160"/>
      <c r="M10" s="20"/>
    </row>
    <row r="11" spans="1:13" s="95" customFormat="1" ht="13.5">
      <c r="A11" s="163"/>
      <c r="B11" s="162" t="s">
        <v>289</v>
      </c>
      <c r="C11" s="136" t="s">
        <v>45</v>
      </c>
      <c r="D11" s="136"/>
      <c r="E11" s="160">
        <v>167</v>
      </c>
      <c r="F11" s="158"/>
      <c r="G11" s="160"/>
      <c r="H11" s="159"/>
      <c r="I11" s="160"/>
      <c r="J11" s="159"/>
      <c r="K11" s="160"/>
      <c r="L11" s="160"/>
      <c r="M11" s="94"/>
    </row>
    <row r="12" spans="1:13" s="95" customFormat="1" ht="26.25">
      <c r="A12" s="563"/>
      <c r="B12" s="162" t="s">
        <v>693</v>
      </c>
      <c r="C12" s="136" t="s">
        <v>17</v>
      </c>
      <c r="D12" s="136">
        <v>1</v>
      </c>
      <c r="E12" s="160">
        <v>20</v>
      </c>
      <c r="F12" s="158"/>
      <c r="G12" s="160"/>
      <c r="H12" s="159"/>
      <c r="I12" s="160"/>
      <c r="J12" s="159"/>
      <c r="K12" s="160"/>
      <c r="L12" s="160"/>
      <c r="M12" s="94"/>
    </row>
    <row r="13" spans="1:13" s="95" customFormat="1" ht="13.5">
      <c r="A13" s="563" t="s">
        <v>68</v>
      </c>
      <c r="B13" s="162" t="s">
        <v>12</v>
      </c>
      <c r="C13" s="136" t="s">
        <v>102</v>
      </c>
      <c r="D13" s="136">
        <v>25</v>
      </c>
      <c r="E13" s="160">
        <f>E12*D13</f>
        <v>500</v>
      </c>
      <c r="F13" s="158"/>
      <c r="G13" s="160"/>
      <c r="H13" s="159"/>
      <c r="I13" s="160"/>
      <c r="J13" s="159"/>
      <c r="K13" s="160"/>
      <c r="L13" s="160"/>
      <c r="M13" s="94"/>
    </row>
    <row r="14" spans="1:13" s="95" customFormat="1" ht="27">
      <c r="A14" s="563"/>
      <c r="B14" s="162" t="s">
        <v>718</v>
      </c>
      <c r="C14" s="136" t="s">
        <v>17</v>
      </c>
      <c r="D14" s="136"/>
      <c r="E14" s="160">
        <v>180</v>
      </c>
      <c r="F14" s="158"/>
      <c r="G14" s="273"/>
      <c r="H14" s="159"/>
      <c r="I14" s="160"/>
      <c r="J14" s="159"/>
      <c r="K14" s="160"/>
      <c r="L14" s="160"/>
      <c r="M14" s="94"/>
    </row>
    <row r="15" spans="1:13" s="30" customFormat="1" ht="13.5">
      <c r="A15" s="51"/>
      <c r="B15" s="138" t="s">
        <v>694</v>
      </c>
      <c r="C15" s="136" t="s">
        <v>36</v>
      </c>
      <c r="D15" s="136">
        <v>0.011</v>
      </c>
      <c r="E15" s="273">
        <f>E11*D15</f>
        <v>1.837</v>
      </c>
      <c r="F15" s="158"/>
      <c r="G15" s="160"/>
      <c r="H15" s="159"/>
      <c r="I15" s="273"/>
      <c r="J15" s="159"/>
      <c r="K15" s="160"/>
      <c r="L15" s="160"/>
      <c r="M15" s="74"/>
    </row>
    <row r="16" spans="1:13" s="59" customFormat="1" ht="13.5">
      <c r="A16" s="172"/>
      <c r="B16" s="328" t="s">
        <v>695</v>
      </c>
      <c r="C16" s="172" t="s">
        <v>48</v>
      </c>
      <c r="D16" s="172"/>
      <c r="E16" s="564">
        <v>16.3</v>
      </c>
      <c r="F16" s="172"/>
      <c r="G16" s="172"/>
      <c r="H16" s="172"/>
      <c r="I16" s="172"/>
      <c r="J16" s="172"/>
      <c r="K16" s="172"/>
      <c r="L16" s="160"/>
      <c r="M16" s="106"/>
    </row>
    <row r="17" spans="1:13" s="59" customFormat="1" ht="13.5">
      <c r="A17" s="53" t="s">
        <v>499</v>
      </c>
      <c r="B17" s="138" t="s">
        <v>12</v>
      </c>
      <c r="C17" s="136" t="s">
        <v>13</v>
      </c>
      <c r="D17" s="136">
        <v>0.439</v>
      </c>
      <c r="E17" s="273">
        <f>E16*D17</f>
        <v>7.1557</v>
      </c>
      <c r="F17" s="158"/>
      <c r="G17" s="160"/>
      <c r="H17" s="208"/>
      <c r="I17" s="160"/>
      <c r="J17" s="159"/>
      <c r="K17" s="160"/>
      <c r="L17" s="160"/>
      <c r="M17" s="106"/>
    </row>
    <row r="18" spans="1:13" s="59" customFormat="1" ht="13.5">
      <c r="A18" s="53" t="s">
        <v>499</v>
      </c>
      <c r="B18" s="214" t="s">
        <v>696</v>
      </c>
      <c r="C18" s="158" t="s">
        <v>395</v>
      </c>
      <c r="D18" s="158">
        <v>1.35</v>
      </c>
      <c r="E18" s="273">
        <v>1.6</v>
      </c>
      <c r="F18" s="158"/>
      <c r="G18" s="160"/>
      <c r="H18" s="159"/>
      <c r="I18" s="160"/>
      <c r="J18" s="159"/>
      <c r="K18" s="160"/>
      <c r="L18" s="160"/>
      <c r="M18" s="106"/>
    </row>
    <row r="19" spans="1:13" s="59" customFormat="1" ht="13.5">
      <c r="A19" s="172"/>
      <c r="B19" s="328" t="s">
        <v>589</v>
      </c>
      <c r="C19" s="172" t="s">
        <v>70</v>
      </c>
      <c r="D19" s="172">
        <v>1</v>
      </c>
      <c r="E19" s="564">
        <v>12</v>
      </c>
      <c r="F19" s="172"/>
      <c r="G19" s="160"/>
      <c r="H19" s="172"/>
      <c r="I19" s="172"/>
      <c r="J19" s="172"/>
      <c r="K19" s="172"/>
      <c r="L19" s="160"/>
      <c r="M19" s="106"/>
    </row>
    <row r="20" spans="1:13" s="59" customFormat="1" ht="13.5">
      <c r="A20" s="172"/>
      <c r="B20" s="328" t="s">
        <v>15</v>
      </c>
      <c r="C20" s="172" t="s">
        <v>0</v>
      </c>
      <c r="D20" s="172"/>
      <c r="E20" s="564">
        <v>70</v>
      </c>
      <c r="F20" s="172"/>
      <c r="G20" s="172"/>
      <c r="H20" s="172"/>
      <c r="I20" s="172"/>
      <c r="J20" s="172"/>
      <c r="K20" s="172"/>
      <c r="L20" s="160"/>
      <c r="M20" s="106"/>
    </row>
    <row r="21" spans="1:13" s="59" customFormat="1" ht="13.5">
      <c r="A21" s="172"/>
      <c r="B21" s="328" t="s">
        <v>502</v>
      </c>
      <c r="C21" s="172" t="s">
        <v>16</v>
      </c>
      <c r="D21" s="172">
        <v>0.25</v>
      </c>
      <c r="E21" s="564">
        <f>D21*E19</f>
        <v>3</v>
      </c>
      <c r="F21" s="172"/>
      <c r="G21" s="172"/>
      <c r="H21" s="172"/>
      <c r="I21" s="369"/>
      <c r="J21" s="172"/>
      <c r="K21" s="172"/>
      <c r="L21" s="160"/>
      <c r="M21" s="106"/>
    </row>
    <row r="22" spans="1:13" s="95" customFormat="1" ht="13.5">
      <c r="A22" s="563"/>
      <c r="B22" s="565"/>
      <c r="C22" s="566"/>
      <c r="D22" s="4"/>
      <c r="E22" s="567"/>
      <c r="F22" s="3"/>
      <c r="G22" s="567"/>
      <c r="H22" s="568"/>
      <c r="I22" s="567"/>
      <c r="J22" s="569"/>
      <c r="K22" s="567"/>
      <c r="L22" s="567"/>
      <c r="M22" s="94"/>
    </row>
    <row r="23" spans="1:13" s="370" customFormat="1" ht="13.5">
      <c r="A23" s="570" t="s">
        <v>697</v>
      </c>
      <c r="B23" s="492" t="s">
        <v>698</v>
      </c>
      <c r="C23" s="491" t="s">
        <v>36</v>
      </c>
      <c r="D23" s="489"/>
      <c r="E23" s="430">
        <v>65</v>
      </c>
      <c r="F23" s="430"/>
      <c r="G23" s="283"/>
      <c r="H23" s="495"/>
      <c r="I23" s="283"/>
      <c r="J23" s="490"/>
      <c r="K23" s="283"/>
      <c r="L23" s="283"/>
      <c r="M23" s="484"/>
    </row>
    <row r="24" spans="1:13" s="370" customFormat="1" ht="13.5">
      <c r="A24" s="555"/>
      <c r="B24" s="492" t="s">
        <v>61</v>
      </c>
      <c r="C24" s="491" t="s">
        <v>13</v>
      </c>
      <c r="D24" s="430">
        <v>9.27</v>
      </c>
      <c r="E24" s="430">
        <f>E23*D24</f>
        <v>602.55</v>
      </c>
      <c r="F24" s="490"/>
      <c r="G24" s="283"/>
      <c r="H24" s="490"/>
      <c r="I24" s="283"/>
      <c r="J24" s="490"/>
      <c r="K24" s="283"/>
      <c r="L24" s="283"/>
      <c r="M24" s="484"/>
    </row>
    <row r="25" spans="1:13" s="370" customFormat="1" ht="15" customHeight="1">
      <c r="A25" s="493"/>
      <c r="B25" s="492" t="s">
        <v>14</v>
      </c>
      <c r="C25" s="491"/>
      <c r="D25" s="489"/>
      <c r="E25" s="430"/>
      <c r="F25" s="494"/>
      <c r="G25" s="283"/>
      <c r="H25" s="490"/>
      <c r="I25" s="283"/>
      <c r="J25" s="490"/>
      <c r="K25" s="283"/>
      <c r="L25" s="283"/>
      <c r="M25" s="484"/>
    </row>
    <row r="26" spans="1:13" s="370" customFormat="1" ht="14.25" customHeight="1">
      <c r="A26" s="493"/>
      <c r="B26" s="492" t="s">
        <v>384</v>
      </c>
      <c r="C26" s="491" t="s">
        <v>36</v>
      </c>
      <c r="D26" s="430">
        <v>1.01</v>
      </c>
      <c r="E26" s="430">
        <f>E23*D26</f>
        <v>65.65</v>
      </c>
      <c r="F26" s="494"/>
      <c r="G26" s="283"/>
      <c r="H26" s="494"/>
      <c r="I26" s="283"/>
      <c r="J26" s="490"/>
      <c r="K26" s="283"/>
      <c r="L26" s="283"/>
      <c r="M26" s="484"/>
    </row>
    <row r="27" spans="1:14" s="370" customFormat="1" ht="29.25" customHeight="1">
      <c r="A27" s="430" t="s">
        <v>68</v>
      </c>
      <c r="B27" s="571" t="s">
        <v>699</v>
      </c>
      <c r="C27" s="430" t="s">
        <v>43</v>
      </c>
      <c r="D27" s="430"/>
      <c r="E27" s="430">
        <v>1</v>
      </c>
      <c r="F27" s="489"/>
      <c r="G27" s="283"/>
      <c r="H27" s="490"/>
      <c r="I27" s="283"/>
      <c r="J27" s="490"/>
      <c r="K27" s="283"/>
      <c r="L27" s="283"/>
      <c r="M27" s="484"/>
      <c r="N27" s="572"/>
    </row>
    <row r="28" spans="1:13" s="370" customFormat="1" ht="13.5" customHeight="1">
      <c r="A28" s="555"/>
      <c r="B28" s="573" t="s">
        <v>12</v>
      </c>
      <c r="C28" s="489" t="s">
        <v>43</v>
      </c>
      <c r="D28" s="489">
        <v>1</v>
      </c>
      <c r="E28" s="489">
        <f>E27*D28</f>
        <v>1</v>
      </c>
      <c r="F28" s="574"/>
      <c r="G28" s="559"/>
      <c r="H28" s="490"/>
      <c r="I28" s="283"/>
      <c r="J28" s="490"/>
      <c r="K28" s="283"/>
      <c r="L28" s="283"/>
      <c r="M28" s="484"/>
    </row>
    <row r="29" spans="1:13" s="370" customFormat="1" ht="15.75" customHeight="1">
      <c r="A29" s="493"/>
      <c r="B29" s="573"/>
      <c r="C29" s="489"/>
      <c r="D29" s="489"/>
      <c r="E29" s="489"/>
      <c r="F29" s="489"/>
      <c r="G29" s="283"/>
      <c r="H29" s="490"/>
      <c r="I29" s="283"/>
      <c r="J29" s="490"/>
      <c r="K29" s="283"/>
      <c r="L29" s="283"/>
      <c r="M29" s="484"/>
    </row>
    <row r="30" spans="1:13" s="370" customFormat="1" ht="45" customHeight="1">
      <c r="A30" s="493"/>
      <c r="B30" s="571" t="s">
        <v>700</v>
      </c>
      <c r="C30" s="430" t="s">
        <v>43</v>
      </c>
      <c r="D30" s="430"/>
      <c r="E30" s="430">
        <v>1</v>
      </c>
      <c r="F30" s="430"/>
      <c r="G30" s="283"/>
      <c r="H30" s="490"/>
      <c r="I30" s="283"/>
      <c r="J30" s="490"/>
      <c r="K30" s="283"/>
      <c r="L30" s="283"/>
      <c r="M30" s="484"/>
    </row>
    <row r="31" spans="1:12" s="80" customFormat="1" ht="27">
      <c r="A31" s="136" t="s">
        <v>541</v>
      </c>
      <c r="B31" s="161" t="s">
        <v>542</v>
      </c>
      <c r="C31" s="136" t="s">
        <v>70</v>
      </c>
      <c r="D31" s="158"/>
      <c r="E31" s="159">
        <v>50</v>
      </c>
      <c r="F31" s="159"/>
      <c r="G31" s="160"/>
      <c r="H31" s="158"/>
      <c r="I31" s="160"/>
      <c r="J31" s="159"/>
      <c r="K31" s="160"/>
      <c r="L31" s="160"/>
    </row>
    <row r="32" spans="1:13" s="59" customFormat="1" ht="13.5">
      <c r="A32" s="109"/>
      <c r="B32" s="162" t="s">
        <v>12</v>
      </c>
      <c r="C32" s="136" t="s">
        <v>13</v>
      </c>
      <c r="D32" s="136">
        <v>0.5</v>
      </c>
      <c r="E32" s="200">
        <f>E31*D32</f>
        <v>25</v>
      </c>
      <c r="F32" s="159"/>
      <c r="G32" s="160"/>
      <c r="H32" s="159"/>
      <c r="I32" s="160"/>
      <c r="J32" s="159"/>
      <c r="K32" s="160"/>
      <c r="L32" s="160"/>
      <c r="M32" s="74"/>
    </row>
    <row r="33" spans="1:13" s="84" customFormat="1" ht="13.5">
      <c r="A33" s="136"/>
      <c r="B33" s="162" t="s">
        <v>37</v>
      </c>
      <c r="C33" s="136" t="s">
        <v>0</v>
      </c>
      <c r="D33" s="158">
        <v>0.0223</v>
      </c>
      <c r="E33" s="200">
        <f>E31*D33</f>
        <v>1.115</v>
      </c>
      <c r="F33" s="159"/>
      <c r="G33" s="160"/>
      <c r="H33" s="158"/>
      <c r="I33" s="160"/>
      <c r="J33" s="159"/>
      <c r="K33" s="160"/>
      <c r="L33" s="160"/>
      <c r="M33" s="74"/>
    </row>
    <row r="34" spans="1:13" s="30" customFormat="1" ht="13.5">
      <c r="A34" s="109"/>
      <c r="B34" s="162" t="s">
        <v>14</v>
      </c>
      <c r="C34" s="136"/>
      <c r="D34" s="136"/>
      <c r="E34" s="200"/>
      <c r="F34" s="159"/>
      <c r="G34" s="160"/>
      <c r="H34" s="158"/>
      <c r="I34" s="160"/>
      <c r="J34" s="159"/>
      <c r="K34" s="160"/>
      <c r="L34" s="160"/>
      <c r="M34" s="74"/>
    </row>
    <row r="35" spans="1:13" s="30" customFormat="1" ht="13.5">
      <c r="A35" s="109"/>
      <c r="B35" s="162" t="s">
        <v>15</v>
      </c>
      <c r="C35" s="136" t="s">
        <v>0</v>
      </c>
      <c r="D35" s="136">
        <v>0.0438</v>
      </c>
      <c r="E35" s="200">
        <f>E31*D35</f>
        <v>2.19</v>
      </c>
      <c r="F35" s="158"/>
      <c r="G35" s="160"/>
      <c r="H35" s="158"/>
      <c r="I35" s="160"/>
      <c r="J35" s="159"/>
      <c r="K35" s="160"/>
      <c r="L35" s="160"/>
      <c r="M35" s="74"/>
    </row>
    <row r="36" spans="1:13" s="30" customFormat="1" ht="40.5">
      <c r="A36" s="109"/>
      <c r="B36" s="161" t="s">
        <v>92</v>
      </c>
      <c r="C36" s="136" t="s">
        <v>70</v>
      </c>
      <c r="D36" s="136"/>
      <c r="E36" s="269">
        <f>E31</f>
        <v>50</v>
      </c>
      <c r="F36" s="160"/>
      <c r="G36" s="160"/>
      <c r="H36" s="158"/>
      <c r="I36" s="160"/>
      <c r="J36" s="159"/>
      <c r="K36" s="160"/>
      <c r="L36" s="160"/>
      <c r="M36" s="74"/>
    </row>
    <row r="37" spans="1:13" s="59" customFormat="1" ht="13.5">
      <c r="A37" s="51"/>
      <c r="B37" s="162" t="s">
        <v>498</v>
      </c>
      <c r="C37" s="136" t="s">
        <v>497</v>
      </c>
      <c r="D37" s="136"/>
      <c r="E37" s="269">
        <f>E31</f>
        <v>50</v>
      </c>
      <c r="F37" s="159"/>
      <c r="G37" s="160"/>
      <c r="H37" s="159"/>
      <c r="I37" s="160"/>
      <c r="J37" s="159"/>
      <c r="K37" s="160"/>
      <c r="L37" s="160"/>
      <c r="M37" s="74"/>
    </row>
    <row r="38" spans="1:13" s="370" customFormat="1" ht="18" customHeight="1">
      <c r="A38" s="269" t="s">
        <v>68</v>
      </c>
      <c r="B38" s="575" t="s">
        <v>701</v>
      </c>
      <c r="C38" s="269" t="s">
        <v>43</v>
      </c>
      <c r="D38" s="269"/>
      <c r="E38" s="269">
        <v>1</v>
      </c>
      <c r="F38" s="279"/>
      <c r="G38" s="273"/>
      <c r="H38" s="272"/>
      <c r="I38" s="273"/>
      <c r="J38" s="272"/>
      <c r="K38" s="273"/>
      <c r="L38" s="273"/>
      <c r="M38" s="484"/>
    </row>
    <row r="39" spans="1:13" s="370" customFormat="1" ht="18.75" customHeight="1">
      <c r="A39" s="576"/>
      <c r="B39" s="577" t="s">
        <v>12</v>
      </c>
      <c r="C39" s="279" t="s">
        <v>43</v>
      </c>
      <c r="D39" s="279">
        <v>1</v>
      </c>
      <c r="E39" s="279">
        <f>E38*D39</f>
        <v>1</v>
      </c>
      <c r="F39" s="578"/>
      <c r="G39" s="579"/>
      <c r="H39" s="272"/>
      <c r="I39" s="273"/>
      <c r="J39" s="272"/>
      <c r="K39" s="273"/>
      <c r="L39" s="273"/>
      <c r="M39" s="484"/>
    </row>
    <row r="40" spans="1:13" s="370" customFormat="1" ht="15" customHeight="1">
      <c r="A40" s="580"/>
      <c r="B40" s="577" t="s">
        <v>14</v>
      </c>
      <c r="C40" s="279"/>
      <c r="D40" s="279"/>
      <c r="E40" s="279"/>
      <c r="F40" s="279"/>
      <c r="G40" s="273"/>
      <c r="H40" s="272"/>
      <c r="I40" s="273"/>
      <c r="J40" s="272"/>
      <c r="K40" s="273"/>
      <c r="L40" s="273"/>
      <c r="M40" s="484"/>
    </row>
    <row r="41" spans="1:13" s="370" customFormat="1" ht="15" customHeight="1">
      <c r="A41" s="580"/>
      <c r="B41" s="575" t="s">
        <v>701</v>
      </c>
      <c r="C41" s="269" t="s">
        <v>43</v>
      </c>
      <c r="D41" s="269"/>
      <c r="E41" s="269">
        <v>1</v>
      </c>
      <c r="F41" s="269"/>
      <c r="G41" s="273"/>
      <c r="H41" s="272"/>
      <c r="I41" s="273"/>
      <c r="J41" s="272"/>
      <c r="K41" s="273"/>
      <c r="L41" s="273"/>
      <c r="M41" s="484"/>
    </row>
    <row r="42" spans="1:13" s="370" customFormat="1" ht="29.25" customHeight="1">
      <c r="A42" s="580"/>
      <c r="B42" s="575" t="s">
        <v>702</v>
      </c>
      <c r="C42" s="269" t="s">
        <v>48</v>
      </c>
      <c r="D42" s="269">
        <v>1</v>
      </c>
      <c r="E42" s="269">
        <v>7</v>
      </c>
      <c r="F42" s="269"/>
      <c r="G42" s="273"/>
      <c r="H42" s="272"/>
      <c r="I42" s="273"/>
      <c r="J42" s="272"/>
      <c r="K42" s="273"/>
      <c r="L42" s="273"/>
      <c r="M42" s="484"/>
    </row>
    <row r="43" spans="1:13" s="586" customFormat="1" ht="19.5" customHeight="1">
      <c r="A43" s="581"/>
      <c r="B43" s="582" t="s">
        <v>6</v>
      </c>
      <c r="C43" s="556"/>
      <c r="D43" s="556"/>
      <c r="E43" s="583"/>
      <c r="F43" s="584"/>
      <c r="G43" s="584"/>
      <c r="H43" s="584"/>
      <c r="I43" s="584"/>
      <c r="J43" s="584"/>
      <c r="K43" s="584"/>
      <c r="L43" s="584"/>
      <c r="M43" s="585"/>
    </row>
    <row r="44" spans="1:13" s="370" customFormat="1" ht="15" customHeight="1">
      <c r="A44" s="285"/>
      <c r="B44" s="275" t="s">
        <v>228</v>
      </c>
      <c r="C44" s="269"/>
      <c r="D44" s="587" t="s">
        <v>733</v>
      </c>
      <c r="E44" s="269"/>
      <c r="F44" s="276"/>
      <c r="G44" s="276"/>
      <c r="H44" s="276"/>
      <c r="I44" s="276"/>
      <c r="J44" s="276"/>
      <c r="K44" s="276"/>
      <c r="L44" s="486"/>
      <c r="M44" s="484"/>
    </row>
    <row r="45" spans="1:13" s="370" customFormat="1" ht="14.25" customHeight="1">
      <c r="A45" s="285"/>
      <c r="B45" s="275" t="s">
        <v>6</v>
      </c>
      <c r="C45" s="285"/>
      <c r="D45" s="285"/>
      <c r="E45" s="285"/>
      <c r="F45" s="285"/>
      <c r="G45" s="588"/>
      <c r="H45" s="588"/>
      <c r="I45" s="588"/>
      <c r="J45" s="588"/>
      <c r="K45" s="588"/>
      <c r="L45" s="589"/>
      <c r="M45" s="484"/>
    </row>
    <row r="46" spans="1:13" s="370" customFormat="1" ht="16.5" customHeight="1">
      <c r="A46" s="285"/>
      <c r="B46" s="275" t="s">
        <v>229</v>
      </c>
      <c r="C46" s="285"/>
      <c r="D46" s="598" t="s">
        <v>733</v>
      </c>
      <c r="E46" s="285"/>
      <c r="F46" s="285"/>
      <c r="G46" s="588"/>
      <c r="H46" s="588"/>
      <c r="I46" s="588"/>
      <c r="J46" s="588"/>
      <c r="K46" s="588"/>
      <c r="L46" s="589"/>
      <c r="M46" s="484"/>
    </row>
    <row r="47" spans="1:13" s="370" customFormat="1" ht="15.75" customHeight="1">
      <c r="A47" s="285"/>
      <c r="B47" s="275" t="s">
        <v>6</v>
      </c>
      <c r="C47" s="285"/>
      <c r="D47" s="285"/>
      <c r="E47" s="285"/>
      <c r="F47" s="285"/>
      <c r="G47" s="588"/>
      <c r="H47" s="588"/>
      <c r="I47" s="588"/>
      <c r="J47" s="588"/>
      <c r="K47" s="588"/>
      <c r="L47" s="589"/>
      <c r="M47" s="590"/>
    </row>
  </sheetData>
  <sheetProtection/>
  <mergeCells count="12">
    <mergeCell ref="A1:L1"/>
    <mergeCell ref="A2:L2"/>
    <mergeCell ref="A3:L3"/>
    <mergeCell ref="B4:L4"/>
    <mergeCell ref="H5:I5"/>
    <mergeCell ref="J5:K5"/>
    <mergeCell ref="L5:L6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9"/>
  <sheetViews>
    <sheetView zoomScalePageLayoutView="0" workbookViewId="0" topLeftCell="A100">
      <selection activeCell="E120" sqref="E120"/>
    </sheetView>
  </sheetViews>
  <sheetFormatPr defaultColWidth="9.00390625" defaultRowHeight="12.75"/>
  <cols>
    <col min="1" max="1" width="3.625" style="59" customWidth="1"/>
    <col min="2" max="2" width="6.625" style="59" customWidth="1"/>
    <col min="3" max="3" width="38.625" style="59" customWidth="1"/>
    <col min="4" max="4" width="7.25390625" style="59" customWidth="1"/>
    <col min="5" max="5" width="7.75390625" style="59" customWidth="1"/>
    <col min="6" max="6" width="8.875" style="59" customWidth="1"/>
    <col min="7" max="7" width="7.25390625" style="59" bestFit="1" customWidth="1"/>
    <col min="8" max="8" width="9.375" style="59" bestFit="1" customWidth="1"/>
    <col min="9" max="9" width="6.25390625" style="59" customWidth="1"/>
    <col min="10" max="10" width="9.125" style="59" customWidth="1"/>
    <col min="11" max="11" width="7.125" style="59" customWidth="1"/>
    <col min="12" max="12" width="9.625" style="59" customWidth="1"/>
    <col min="13" max="13" width="10.625" style="59" customWidth="1"/>
    <col min="14" max="14" width="11.75390625" style="59" customWidth="1"/>
    <col min="15" max="15" width="32.375" style="59" customWidth="1"/>
    <col min="16" max="16384" width="9.125" style="59" customWidth="1"/>
  </cols>
  <sheetData>
    <row r="1" spans="1:13" s="58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58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3" s="58" customFormat="1" ht="17.25">
      <c r="A3" s="2"/>
      <c r="B3" s="2"/>
      <c r="C3" s="2"/>
      <c r="D3" s="617" t="s">
        <v>627</v>
      </c>
      <c r="E3" s="617"/>
      <c r="F3" s="617"/>
      <c r="G3" s="617"/>
      <c r="H3" s="617"/>
      <c r="I3" s="5"/>
      <c r="J3" s="2"/>
      <c r="K3" s="2"/>
      <c r="L3" s="2"/>
      <c r="M3" s="2"/>
    </row>
    <row r="4" spans="1:13" s="58" customFormat="1" ht="17.25" customHeight="1">
      <c r="A4" s="644" t="s">
        <v>204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</row>
    <row r="5" spans="1:13" ht="17.25">
      <c r="A5" s="31"/>
      <c r="B5" s="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32"/>
    </row>
    <row r="6" spans="1:13" ht="40.5" customHeight="1">
      <c r="A6" s="632" t="s">
        <v>65</v>
      </c>
      <c r="B6" s="634" t="s">
        <v>66</v>
      </c>
      <c r="C6" s="634" t="s">
        <v>67</v>
      </c>
      <c r="D6" s="634" t="s">
        <v>1</v>
      </c>
      <c r="E6" s="636" t="s">
        <v>2</v>
      </c>
      <c r="F6" s="637"/>
      <c r="G6" s="638" t="s">
        <v>3</v>
      </c>
      <c r="H6" s="639"/>
      <c r="I6" s="640" t="s">
        <v>4</v>
      </c>
      <c r="J6" s="641"/>
      <c r="K6" s="640" t="s">
        <v>5</v>
      </c>
      <c r="L6" s="641"/>
      <c r="M6" s="642" t="s">
        <v>6</v>
      </c>
    </row>
    <row r="7" spans="1:13" ht="54">
      <c r="A7" s="633"/>
      <c r="B7" s="635"/>
      <c r="C7" s="635"/>
      <c r="D7" s="635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43"/>
    </row>
    <row r="8" spans="1:13" s="55" customFormat="1" ht="1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3" s="55" customFormat="1" ht="17.25">
      <c r="A9" s="157"/>
      <c r="B9" s="51"/>
      <c r="C9" s="366" t="s">
        <v>450</v>
      </c>
      <c r="D9" s="158"/>
      <c r="E9" s="158"/>
      <c r="F9" s="159"/>
      <c r="G9" s="158"/>
      <c r="H9" s="160"/>
      <c r="I9" s="159"/>
      <c r="J9" s="160"/>
      <c r="K9" s="159"/>
      <c r="L9" s="160"/>
      <c r="M9" s="160"/>
    </row>
    <row r="10" spans="1:13" s="55" customFormat="1" ht="43.5" customHeight="1">
      <c r="A10" s="136">
        <v>1</v>
      </c>
      <c r="B10" s="51"/>
      <c r="C10" s="353" t="s">
        <v>637</v>
      </c>
      <c r="D10" s="158" t="s">
        <v>48</v>
      </c>
      <c r="E10" s="158"/>
      <c r="F10" s="159">
        <v>40</v>
      </c>
      <c r="G10" s="158"/>
      <c r="H10" s="273"/>
      <c r="I10" s="159"/>
      <c r="J10" s="160"/>
      <c r="K10" s="159"/>
      <c r="L10" s="160"/>
      <c r="M10" s="273"/>
    </row>
    <row r="11" spans="1:14" s="95" customFormat="1" ht="13.5">
      <c r="A11" s="136">
        <v>4</v>
      </c>
      <c r="B11" s="163"/>
      <c r="C11" s="162" t="s">
        <v>613</v>
      </c>
      <c r="D11" s="136" t="s">
        <v>45</v>
      </c>
      <c r="E11" s="136">
        <v>0.8</v>
      </c>
      <c r="F11" s="160">
        <f>F10*E11</f>
        <v>32</v>
      </c>
      <c r="G11" s="158"/>
      <c r="H11" s="160"/>
      <c r="I11" s="159"/>
      <c r="J11" s="160"/>
      <c r="K11" s="159"/>
      <c r="L11" s="160"/>
      <c r="M11" s="160"/>
      <c r="N11" s="94"/>
    </row>
    <row r="12" spans="1:13" s="55" customFormat="1" ht="15">
      <c r="A12" s="136"/>
      <c r="B12" s="51"/>
      <c r="C12" s="162" t="s">
        <v>12</v>
      </c>
      <c r="D12" s="136" t="s">
        <v>48</v>
      </c>
      <c r="E12" s="136">
        <v>1</v>
      </c>
      <c r="F12" s="160">
        <v>200</v>
      </c>
      <c r="G12" s="158"/>
      <c r="H12" s="160"/>
      <c r="I12" s="159"/>
      <c r="J12" s="160"/>
      <c r="K12" s="159"/>
      <c r="L12" s="160"/>
      <c r="M12" s="160"/>
    </row>
    <row r="13" spans="1:13" s="55" customFormat="1" ht="28.5">
      <c r="A13" s="136">
        <v>2</v>
      </c>
      <c r="B13" s="51" t="s">
        <v>451</v>
      </c>
      <c r="C13" s="353" t="s">
        <v>452</v>
      </c>
      <c r="D13" s="158" t="s">
        <v>36</v>
      </c>
      <c r="E13" s="158"/>
      <c r="F13" s="159">
        <v>60</v>
      </c>
      <c r="G13" s="158"/>
      <c r="H13" s="160"/>
      <c r="I13" s="159"/>
      <c r="J13" s="160"/>
      <c r="K13" s="159"/>
      <c r="L13" s="160"/>
      <c r="M13" s="160"/>
    </row>
    <row r="14" spans="1:13" s="55" customFormat="1" ht="15">
      <c r="A14" s="136"/>
      <c r="B14" s="51"/>
      <c r="C14" s="162" t="s">
        <v>12</v>
      </c>
      <c r="D14" s="136" t="s">
        <v>13</v>
      </c>
      <c r="E14" s="136">
        <v>0.00975</v>
      </c>
      <c r="F14" s="160">
        <f>F13*E14</f>
        <v>0.585</v>
      </c>
      <c r="G14" s="158"/>
      <c r="H14" s="160"/>
      <c r="I14" s="159"/>
      <c r="J14" s="160"/>
      <c r="K14" s="159"/>
      <c r="L14" s="160"/>
      <c r="M14" s="160"/>
    </row>
    <row r="15" spans="1:13" s="55" customFormat="1" ht="27">
      <c r="A15" s="136"/>
      <c r="B15" s="51"/>
      <c r="C15" s="162" t="s">
        <v>453</v>
      </c>
      <c r="D15" s="136" t="s">
        <v>102</v>
      </c>
      <c r="E15" s="136">
        <v>0.0218</v>
      </c>
      <c r="F15" s="160">
        <f>F13*E15</f>
        <v>1.308</v>
      </c>
      <c r="G15" s="158"/>
      <c r="H15" s="160"/>
      <c r="I15" s="159"/>
      <c r="J15" s="160"/>
      <c r="K15" s="159"/>
      <c r="L15" s="160"/>
      <c r="M15" s="160"/>
    </row>
    <row r="16" spans="1:13" s="55" customFormat="1" ht="28.5">
      <c r="A16" s="136">
        <v>3</v>
      </c>
      <c r="B16" s="51" t="s">
        <v>454</v>
      </c>
      <c r="C16" s="353" t="s">
        <v>455</v>
      </c>
      <c r="D16" s="158" t="s">
        <v>36</v>
      </c>
      <c r="E16" s="158"/>
      <c r="F16" s="159">
        <v>77</v>
      </c>
      <c r="G16" s="158"/>
      <c r="H16" s="160"/>
      <c r="I16" s="159"/>
      <c r="J16" s="160"/>
      <c r="K16" s="159"/>
      <c r="L16" s="160"/>
      <c r="M16" s="160"/>
    </row>
    <row r="17" spans="1:13" s="55" customFormat="1" ht="15">
      <c r="A17" s="136"/>
      <c r="B17" s="51"/>
      <c r="C17" s="162" t="s">
        <v>12</v>
      </c>
      <c r="D17" s="136" t="s">
        <v>13</v>
      </c>
      <c r="E17" s="136">
        <v>0.0132</v>
      </c>
      <c r="F17" s="160">
        <f>F16*E17</f>
        <v>1.0164</v>
      </c>
      <c r="G17" s="158"/>
      <c r="H17" s="160"/>
      <c r="I17" s="159"/>
      <c r="J17" s="160"/>
      <c r="K17" s="159"/>
      <c r="L17" s="160"/>
      <c r="M17" s="160"/>
    </row>
    <row r="18" spans="1:13" s="55" customFormat="1" ht="27">
      <c r="A18" s="136"/>
      <c r="B18" s="51"/>
      <c r="C18" s="162" t="s">
        <v>453</v>
      </c>
      <c r="D18" s="136" t="s">
        <v>102</v>
      </c>
      <c r="E18" s="136">
        <v>0.0297</v>
      </c>
      <c r="F18" s="160">
        <f>F16*E18</f>
        <v>2.2869</v>
      </c>
      <c r="G18" s="158"/>
      <c r="H18" s="160"/>
      <c r="I18" s="159"/>
      <c r="J18" s="160"/>
      <c r="K18" s="159"/>
      <c r="L18" s="160"/>
      <c r="M18" s="160"/>
    </row>
    <row r="19" spans="1:13" s="55" customFormat="1" ht="42.75">
      <c r="A19" s="136">
        <v>4</v>
      </c>
      <c r="B19" s="51" t="s">
        <v>456</v>
      </c>
      <c r="C19" s="353" t="s">
        <v>457</v>
      </c>
      <c r="D19" s="158" t="s">
        <v>36</v>
      </c>
      <c r="E19" s="158"/>
      <c r="F19" s="159">
        <v>5</v>
      </c>
      <c r="G19" s="158"/>
      <c r="H19" s="160"/>
      <c r="I19" s="159"/>
      <c r="J19" s="160"/>
      <c r="K19" s="159"/>
      <c r="L19" s="160"/>
      <c r="M19" s="160"/>
    </row>
    <row r="20" spans="1:13" s="55" customFormat="1" ht="15">
      <c r="A20" s="136"/>
      <c r="B20" s="51"/>
      <c r="C20" s="162" t="s">
        <v>458</v>
      </c>
      <c r="D20" s="136" t="s">
        <v>13</v>
      </c>
      <c r="E20" s="136">
        <v>2.669</v>
      </c>
      <c r="F20" s="160">
        <f>F19*E20</f>
        <v>13.345</v>
      </c>
      <c r="G20" s="158"/>
      <c r="H20" s="160"/>
      <c r="I20" s="159"/>
      <c r="J20" s="160"/>
      <c r="K20" s="159"/>
      <c r="L20" s="160"/>
      <c r="M20" s="160"/>
    </row>
    <row r="21" spans="1:13" s="55" customFormat="1" ht="48.75" customHeight="1">
      <c r="A21" s="136">
        <v>5</v>
      </c>
      <c r="B21" s="51" t="s">
        <v>454</v>
      </c>
      <c r="C21" s="161" t="s">
        <v>459</v>
      </c>
      <c r="D21" s="158" t="s">
        <v>36</v>
      </c>
      <c r="E21" s="158"/>
      <c r="F21" s="159">
        <v>5</v>
      </c>
      <c r="G21" s="158"/>
      <c r="H21" s="160"/>
      <c r="I21" s="159"/>
      <c r="J21" s="160"/>
      <c r="K21" s="159"/>
      <c r="L21" s="160"/>
      <c r="M21" s="160"/>
    </row>
    <row r="22" spans="1:13" s="55" customFormat="1" ht="15">
      <c r="A22" s="136"/>
      <c r="B22" s="51"/>
      <c r="C22" s="162" t="s">
        <v>12</v>
      </c>
      <c r="D22" s="136" t="s">
        <v>13</v>
      </c>
      <c r="E22" s="136">
        <v>0.0132</v>
      </c>
      <c r="F22" s="160">
        <f>F21*E22</f>
        <v>0.066</v>
      </c>
      <c r="G22" s="158"/>
      <c r="H22" s="160"/>
      <c r="I22" s="159"/>
      <c r="J22" s="160"/>
      <c r="K22" s="159"/>
      <c r="L22" s="160"/>
      <c r="M22" s="160"/>
    </row>
    <row r="23" spans="1:13" s="55" customFormat="1" ht="27">
      <c r="A23" s="136"/>
      <c r="B23" s="51"/>
      <c r="C23" s="162" t="s">
        <v>453</v>
      </c>
      <c r="D23" s="136" t="s">
        <v>102</v>
      </c>
      <c r="E23" s="136">
        <v>0.0297</v>
      </c>
      <c r="F23" s="160">
        <f>F21*E23</f>
        <v>0.1485</v>
      </c>
      <c r="G23" s="158"/>
      <c r="H23" s="160"/>
      <c r="I23" s="159"/>
      <c r="J23" s="160"/>
      <c r="K23" s="159"/>
      <c r="L23" s="160"/>
      <c r="M23" s="160"/>
    </row>
    <row r="24" spans="1:13" s="55" customFormat="1" ht="15">
      <c r="A24" s="136">
        <v>6</v>
      </c>
      <c r="B24" s="51" t="s">
        <v>120</v>
      </c>
      <c r="C24" s="353" t="s">
        <v>460</v>
      </c>
      <c r="D24" s="158" t="s">
        <v>36</v>
      </c>
      <c r="E24" s="158"/>
      <c r="F24" s="159">
        <v>55</v>
      </c>
      <c r="G24" s="158"/>
      <c r="H24" s="160"/>
      <c r="I24" s="159"/>
      <c r="J24" s="160"/>
      <c r="K24" s="159"/>
      <c r="L24" s="160"/>
      <c r="M24" s="160"/>
    </row>
    <row r="25" spans="1:13" s="55" customFormat="1" ht="15">
      <c r="A25" s="136"/>
      <c r="B25" s="51"/>
      <c r="C25" s="162" t="s">
        <v>12</v>
      </c>
      <c r="D25" s="136" t="s">
        <v>13</v>
      </c>
      <c r="E25" s="136">
        <v>1.21</v>
      </c>
      <c r="F25" s="160">
        <v>145</v>
      </c>
      <c r="G25" s="158"/>
      <c r="H25" s="160"/>
      <c r="I25" s="159"/>
      <c r="J25" s="160"/>
      <c r="K25" s="159"/>
      <c r="L25" s="160"/>
      <c r="M25" s="160"/>
    </row>
    <row r="26" spans="1:13" s="55" customFormat="1" ht="25.5">
      <c r="A26" s="136">
        <v>7</v>
      </c>
      <c r="B26" s="51" t="s">
        <v>461</v>
      </c>
      <c r="C26" s="161" t="s">
        <v>462</v>
      </c>
      <c r="D26" s="158" t="s">
        <v>36</v>
      </c>
      <c r="E26" s="158"/>
      <c r="F26" s="159">
        <v>25</v>
      </c>
      <c r="G26" s="158"/>
      <c r="H26" s="160"/>
      <c r="I26" s="159"/>
      <c r="J26" s="160"/>
      <c r="K26" s="159"/>
      <c r="L26" s="160"/>
      <c r="M26" s="160"/>
    </row>
    <row r="27" spans="1:13" s="55" customFormat="1" ht="27">
      <c r="A27" s="136"/>
      <c r="B27" s="51"/>
      <c r="C27" s="162" t="s">
        <v>463</v>
      </c>
      <c r="D27" s="136" t="s">
        <v>102</v>
      </c>
      <c r="E27" s="136">
        <v>0.0291</v>
      </c>
      <c r="F27" s="160">
        <f>F26*E27</f>
        <v>0.7275</v>
      </c>
      <c r="G27" s="158"/>
      <c r="H27" s="160"/>
      <c r="I27" s="159"/>
      <c r="J27" s="160"/>
      <c r="K27" s="159"/>
      <c r="L27" s="160"/>
      <c r="M27" s="160"/>
    </row>
    <row r="28" spans="1:13" s="55" customFormat="1" ht="28.5">
      <c r="A28" s="136">
        <v>8</v>
      </c>
      <c r="B28" s="51" t="s">
        <v>464</v>
      </c>
      <c r="C28" s="353" t="s">
        <v>465</v>
      </c>
      <c r="D28" s="158" t="s">
        <v>36</v>
      </c>
      <c r="E28" s="158"/>
      <c r="F28" s="159">
        <v>25</v>
      </c>
      <c r="G28" s="158"/>
      <c r="H28" s="160"/>
      <c r="I28" s="159"/>
      <c r="J28" s="160"/>
      <c r="K28" s="159"/>
      <c r="L28" s="160"/>
      <c r="M28" s="160"/>
    </row>
    <row r="29" spans="1:13" s="55" customFormat="1" ht="15">
      <c r="A29" s="136"/>
      <c r="B29" s="51"/>
      <c r="C29" s="162" t="s">
        <v>12</v>
      </c>
      <c r="D29" s="136" t="s">
        <v>13</v>
      </c>
      <c r="E29" s="136">
        <v>0.134</v>
      </c>
      <c r="F29" s="160">
        <f>F28*E29</f>
        <v>3.35</v>
      </c>
      <c r="G29" s="158"/>
      <c r="H29" s="160"/>
      <c r="I29" s="159"/>
      <c r="J29" s="160"/>
      <c r="K29" s="159"/>
      <c r="L29" s="160"/>
      <c r="M29" s="160"/>
    </row>
    <row r="30" spans="1:13" s="55" customFormat="1" ht="27">
      <c r="A30" s="136"/>
      <c r="B30" s="51"/>
      <c r="C30" s="328" t="s">
        <v>466</v>
      </c>
      <c r="D30" s="315" t="s">
        <v>102</v>
      </c>
      <c r="E30" s="315">
        <v>0.13</v>
      </c>
      <c r="F30" s="318">
        <f>F28*E30</f>
        <v>3.25</v>
      </c>
      <c r="G30" s="317"/>
      <c r="H30" s="318"/>
      <c r="I30" s="319"/>
      <c r="J30" s="318"/>
      <c r="K30" s="319"/>
      <c r="L30" s="318"/>
      <c r="M30" s="318"/>
    </row>
    <row r="31" spans="1:13" s="55" customFormat="1" ht="15">
      <c r="A31" s="269">
        <v>5</v>
      </c>
      <c r="B31" s="270" t="s">
        <v>120</v>
      </c>
      <c r="C31" s="432" t="s">
        <v>638</v>
      </c>
      <c r="D31" s="158" t="s">
        <v>36</v>
      </c>
      <c r="E31" s="158"/>
      <c r="F31" s="159">
        <v>90</v>
      </c>
      <c r="G31" s="160"/>
      <c r="H31" s="160"/>
      <c r="I31" s="159"/>
      <c r="J31" s="160"/>
      <c r="K31" s="159"/>
      <c r="L31" s="160"/>
      <c r="M31" s="160"/>
    </row>
    <row r="32" spans="1:13" s="55" customFormat="1" ht="15">
      <c r="A32" s="269"/>
      <c r="B32" s="270"/>
      <c r="C32" s="271" t="s">
        <v>12</v>
      </c>
      <c r="D32" s="158" t="s">
        <v>13</v>
      </c>
      <c r="E32" s="158">
        <v>1.8</v>
      </c>
      <c r="F32" s="160">
        <f>F31*E32</f>
        <v>162</v>
      </c>
      <c r="G32" s="160"/>
      <c r="H32" s="160"/>
      <c r="I32" s="159"/>
      <c r="J32" s="160"/>
      <c r="K32" s="159"/>
      <c r="L32" s="160"/>
      <c r="M32" s="160"/>
    </row>
    <row r="33" spans="1:13" s="55" customFormat="1" ht="15">
      <c r="A33" s="269"/>
      <c r="B33" s="270"/>
      <c r="C33" s="275" t="s">
        <v>37</v>
      </c>
      <c r="D33" s="158" t="s">
        <v>0</v>
      </c>
      <c r="E33" s="158">
        <v>0.37</v>
      </c>
      <c r="F33" s="160">
        <f>F31*E33</f>
        <v>33.3</v>
      </c>
      <c r="G33" s="160"/>
      <c r="H33" s="160"/>
      <c r="I33" s="159"/>
      <c r="J33" s="160"/>
      <c r="K33" s="159"/>
      <c r="L33" s="160"/>
      <c r="M33" s="160"/>
    </row>
    <row r="34" spans="1:13" s="55" customFormat="1" ht="15">
      <c r="A34" s="136"/>
      <c r="B34" s="51"/>
      <c r="C34" s="138" t="s">
        <v>12</v>
      </c>
      <c r="D34" s="136" t="s">
        <v>13</v>
      </c>
      <c r="E34" s="136">
        <v>0.89</v>
      </c>
      <c r="F34" s="160">
        <f>F33*E34</f>
        <v>29.636999999999997</v>
      </c>
      <c r="G34" s="158"/>
      <c r="H34" s="160"/>
      <c r="I34" s="159"/>
      <c r="J34" s="160"/>
      <c r="K34" s="159"/>
      <c r="L34" s="160"/>
      <c r="M34" s="160"/>
    </row>
    <row r="35" spans="1:13" s="55" customFormat="1" ht="15">
      <c r="A35" s="136"/>
      <c r="B35" s="51"/>
      <c r="C35" s="138" t="s">
        <v>37</v>
      </c>
      <c r="D35" s="136" t="s">
        <v>0</v>
      </c>
      <c r="E35" s="136">
        <v>0.37</v>
      </c>
      <c r="F35" s="160">
        <f>F33*E35</f>
        <v>12.320999999999998</v>
      </c>
      <c r="G35" s="158"/>
      <c r="H35" s="160"/>
      <c r="I35" s="159"/>
      <c r="J35" s="160"/>
      <c r="K35" s="159"/>
      <c r="L35" s="160"/>
      <c r="M35" s="160"/>
    </row>
    <row r="36" spans="1:13" s="55" customFormat="1" ht="15">
      <c r="A36" s="136"/>
      <c r="B36" s="51"/>
      <c r="C36" s="138" t="s">
        <v>14</v>
      </c>
      <c r="D36" s="136"/>
      <c r="E36" s="136"/>
      <c r="F36" s="160">
        <f>E36*2353</f>
        <v>0</v>
      </c>
      <c r="G36" s="158"/>
      <c r="H36" s="160"/>
      <c r="I36" s="159"/>
      <c r="J36" s="160"/>
      <c r="K36" s="159"/>
      <c r="L36" s="160"/>
      <c r="M36" s="160"/>
    </row>
    <row r="37" spans="1:13" s="532" customFormat="1" ht="14.25">
      <c r="A37" s="164"/>
      <c r="B37" s="211"/>
      <c r="C37" s="360" t="s">
        <v>93</v>
      </c>
      <c r="D37" s="164"/>
      <c r="E37" s="164"/>
      <c r="F37" s="166"/>
      <c r="G37" s="300"/>
      <c r="H37" s="166"/>
      <c r="I37" s="531"/>
      <c r="J37" s="166"/>
      <c r="K37" s="531"/>
      <c r="L37" s="166"/>
      <c r="M37" s="166"/>
    </row>
    <row r="38" spans="1:13" s="55" customFormat="1" ht="42.75">
      <c r="A38" s="136">
        <v>10</v>
      </c>
      <c r="B38" s="51" t="s">
        <v>467</v>
      </c>
      <c r="C38" s="353" t="s">
        <v>615</v>
      </c>
      <c r="D38" s="158" t="s">
        <v>36</v>
      </c>
      <c r="E38" s="158"/>
      <c r="F38" s="159">
        <v>14.4</v>
      </c>
      <c r="G38" s="158"/>
      <c r="H38" s="160"/>
      <c r="I38" s="159"/>
      <c r="J38" s="160"/>
      <c r="K38" s="159"/>
      <c r="L38" s="160"/>
      <c r="M38" s="160"/>
    </row>
    <row r="39" spans="1:13" s="55" customFormat="1" ht="15">
      <c r="A39" s="136"/>
      <c r="B39" s="51"/>
      <c r="C39" s="138" t="s">
        <v>12</v>
      </c>
      <c r="D39" s="136" t="s">
        <v>13</v>
      </c>
      <c r="E39" s="136">
        <v>6.66</v>
      </c>
      <c r="F39" s="160">
        <f>F38*E39</f>
        <v>95.90400000000001</v>
      </c>
      <c r="G39" s="158"/>
      <c r="H39" s="160"/>
      <c r="I39" s="159"/>
      <c r="J39" s="160"/>
      <c r="K39" s="159"/>
      <c r="L39" s="160"/>
      <c r="M39" s="160"/>
    </row>
    <row r="40" spans="1:13" s="55" customFormat="1" ht="15">
      <c r="A40" s="136"/>
      <c r="B40" s="51"/>
      <c r="C40" s="138" t="s">
        <v>37</v>
      </c>
      <c r="D40" s="136" t="s">
        <v>0</v>
      </c>
      <c r="E40" s="136">
        <v>0.59</v>
      </c>
      <c r="F40" s="160">
        <f>F38*E40</f>
        <v>8.496</v>
      </c>
      <c r="G40" s="158"/>
      <c r="H40" s="160"/>
      <c r="I40" s="159"/>
      <c r="J40" s="160"/>
      <c r="K40" s="159"/>
      <c r="L40" s="160"/>
      <c r="M40" s="160"/>
    </row>
    <row r="41" spans="1:13" s="55" customFormat="1" ht="15">
      <c r="A41" s="136"/>
      <c r="B41" s="51"/>
      <c r="C41" s="138" t="s">
        <v>14</v>
      </c>
      <c r="D41" s="136"/>
      <c r="E41" s="136"/>
      <c r="F41" s="160">
        <f>E41*2353</f>
        <v>0</v>
      </c>
      <c r="G41" s="158"/>
      <c r="H41" s="160"/>
      <c r="I41" s="159"/>
      <c r="J41" s="160"/>
      <c r="K41" s="159"/>
      <c r="L41" s="160"/>
      <c r="M41" s="160"/>
    </row>
    <row r="42" spans="1:13" s="55" customFormat="1" ht="15">
      <c r="A42" s="136"/>
      <c r="B42" s="51"/>
      <c r="C42" s="138" t="s">
        <v>586</v>
      </c>
      <c r="D42" s="136" t="s">
        <v>36</v>
      </c>
      <c r="E42" s="136">
        <v>1.015</v>
      </c>
      <c r="F42" s="160">
        <f>F38*E42</f>
        <v>14.616</v>
      </c>
      <c r="G42" s="158"/>
      <c r="H42" s="160"/>
      <c r="I42" s="159"/>
      <c r="J42" s="160"/>
      <c r="K42" s="159"/>
      <c r="L42" s="160"/>
      <c r="M42" s="160"/>
    </row>
    <row r="43" spans="1:13" s="55" customFormat="1" ht="15">
      <c r="A43" s="136"/>
      <c r="B43" s="51"/>
      <c r="C43" s="138" t="s">
        <v>112</v>
      </c>
      <c r="D43" s="136" t="s">
        <v>48</v>
      </c>
      <c r="E43" s="136">
        <v>1.6</v>
      </c>
      <c r="F43" s="160">
        <f>F38*E43</f>
        <v>23.040000000000003</v>
      </c>
      <c r="G43" s="158"/>
      <c r="H43" s="160"/>
      <c r="I43" s="159"/>
      <c r="J43" s="160"/>
      <c r="K43" s="159"/>
      <c r="L43" s="160"/>
      <c r="M43" s="160"/>
    </row>
    <row r="44" spans="1:13" s="55" customFormat="1" ht="15">
      <c r="A44" s="136"/>
      <c r="B44" s="51"/>
      <c r="C44" s="138" t="s">
        <v>224</v>
      </c>
      <c r="D44" s="136" t="s">
        <v>36</v>
      </c>
      <c r="E44" s="136">
        <v>0.0183</v>
      </c>
      <c r="F44" s="160">
        <f>F38*E44</f>
        <v>0.26352000000000003</v>
      </c>
      <c r="G44" s="158"/>
      <c r="H44" s="160"/>
      <c r="I44" s="159"/>
      <c r="J44" s="160"/>
      <c r="K44" s="159"/>
      <c r="L44" s="160"/>
      <c r="M44" s="160"/>
    </row>
    <row r="45" spans="1:13" s="55" customFormat="1" ht="15">
      <c r="A45" s="136"/>
      <c r="B45" s="51"/>
      <c r="C45" s="138" t="s">
        <v>15</v>
      </c>
      <c r="D45" s="136" t="s">
        <v>0</v>
      </c>
      <c r="E45" s="136">
        <v>0.4</v>
      </c>
      <c r="F45" s="160">
        <f>F38*E45</f>
        <v>5.760000000000001</v>
      </c>
      <c r="G45" s="158"/>
      <c r="H45" s="160"/>
      <c r="I45" s="159"/>
      <c r="J45" s="160"/>
      <c r="K45" s="159"/>
      <c r="L45" s="160"/>
      <c r="M45" s="160"/>
    </row>
    <row r="46" spans="1:13" s="55" customFormat="1" ht="15">
      <c r="A46" s="136"/>
      <c r="B46" s="51"/>
      <c r="C46" s="162" t="s">
        <v>218</v>
      </c>
      <c r="D46" s="136" t="s">
        <v>45</v>
      </c>
      <c r="E46" s="136"/>
      <c r="F46" s="168">
        <v>0.081</v>
      </c>
      <c r="G46" s="169"/>
      <c r="H46" s="160"/>
      <c r="I46" s="159"/>
      <c r="J46" s="160"/>
      <c r="K46" s="159"/>
      <c r="L46" s="160"/>
      <c r="M46" s="160"/>
    </row>
    <row r="47" spans="1:13" s="55" customFormat="1" ht="15">
      <c r="A47" s="136"/>
      <c r="B47" s="51"/>
      <c r="C47" s="138" t="s">
        <v>217</v>
      </c>
      <c r="D47" s="136" t="s">
        <v>36</v>
      </c>
      <c r="E47" s="136">
        <v>1.15</v>
      </c>
      <c r="F47" s="160">
        <f>F33*E47</f>
        <v>38.294999999999995</v>
      </c>
      <c r="G47" s="158"/>
      <c r="H47" s="160"/>
      <c r="I47" s="159"/>
      <c r="J47" s="160"/>
      <c r="K47" s="159"/>
      <c r="L47" s="160"/>
      <c r="M47" s="160"/>
    </row>
    <row r="48" spans="1:13" s="55" customFormat="1" ht="15">
      <c r="A48" s="136"/>
      <c r="B48" s="51"/>
      <c r="C48" s="138" t="s">
        <v>15</v>
      </c>
      <c r="D48" s="136" t="s">
        <v>0</v>
      </c>
      <c r="E48" s="136">
        <v>0.02</v>
      </c>
      <c r="F48" s="160">
        <f>F33*E48</f>
        <v>0.6659999999999999</v>
      </c>
      <c r="G48" s="158"/>
      <c r="H48" s="160"/>
      <c r="I48" s="159"/>
      <c r="J48" s="160"/>
      <c r="K48" s="159"/>
      <c r="L48" s="160"/>
      <c r="M48" s="160"/>
    </row>
    <row r="49" spans="1:13" s="55" customFormat="1" ht="15">
      <c r="A49" s="136"/>
      <c r="B49" s="51"/>
      <c r="C49" s="162" t="s">
        <v>219</v>
      </c>
      <c r="D49" s="136" t="s">
        <v>45</v>
      </c>
      <c r="E49" s="136"/>
      <c r="F49" s="168">
        <v>0.845</v>
      </c>
      <c r="G49" s="169"/>
      <c r="H49" s="160"/>
      <c r="I49" s="159"/>
      <c r="J49" s="160"/>
      <c r="K49" s="159"/>
      <c r="L49" s="160"/>
      <c r="M49" s="160"/>
    </row>
    <row r="50" spans="1:13" s="55" customFormat="1" ht="28.5">
      <c r="A50" s="136">
        <v>12</v>
      </c>
      <c r="B50" s="51" t="s">
        <v>468</v>
      </c>
      <c r="C50" s="353" t="s">
        <v>614</v>
      </c>
      <c r="D50" s="158" t="s">
        <v>36</v>
      </c>
      <c r="E50" s="158"/>
      <c r="F50" s="158">
        <v>19.4</v>
      </c>
      <c r="G50" s="158"/>
      <c r="H50" s="160"/>
      <c r="I50" s="159"/>
      <c r="J50" s="160"/>
      <c r="K50" s="159"/>
      <c r="L50" s="160"/>
      <c r="M50" s="160"/>
    </row>
    <row r="51" spans="1:13" s="55" customFormat="1" ht="15">
      <c r="A51" s="136"/>
      <c r="B51" s="51"/>
      <c r="C51" s="138" t="s">
        <v>12</v>
      </c>
      <c r="D51" s="136" t="s">
        <v>36</v>
      </c>
      <c r="E51" s="136">
        <v>11.1</v>
      </c>
      <c r="F51" s="160">
        <f>F50*E51</f>
        <v>215.33999999999997</v>
      </c>
      <c r="G51" s="158"/>
      <c r="H51" s="160"/>
      <c r="I51" s="159"/>
      <c r="J51" s="160"/>
      <c r="K51" s="159"/>
      <c r="L51" s="160"/>
      <c r="M51" s="160"/>
    </row>
    <row r="52" spans="1:13" s="55" customFormat="1" ht="15">
      <c r="A52" s="136"/>
      <c r="B52" s="51"/>
      <c r="C52" s="138" t="s">
        <v>37</v>
      </c>
      <c r="D52" s="136" t="s">
        <v>0</v>
      </c>
      <c r="E52" s="136">
        <v>0.96</v>
      </c>
      <c r="F52" s="160">
        <f>F50*E52</f>
        <v>18.624</v>
      </c>
      <c r="G52" s="158"/>
      <c r="H52" s="160"/>
      <c r="I52" s="159"/>
      <c r="J52" s="160"/>
      <c r="K52" s="159"/>
      <c r="L52" s="160"/>
      <c r="M52" s="160"/>
    </row>
    <row r="53" spans="1:13" s="55" customFormat="1" ht="15">
      <c r="A53" s="136"/>
      <c r="B53" s="51"/>
      <c r="C53" s="138" t="s">
        <v>14</v>
      </c>
      <c r="D53" s="136"/>
      <c r="E53" s="136"/>
      <c r="F53" s="160"/>
      <c r="G53" s="158"/>
      <c r="H53" s="160"/>
      <c r="I53" s="159"/>
      <c r="J53" s="160"/>
      <c r="K53" s="159"/>
      <c r="L53" s="160"/>
      <c r="M53" s="160"/>
    </row>
    <row r="54" spans="1:13" s="55" customFormat="1" ht="15">
      <c r="A54" s="136"/>
      <c r="B54" s="51"/>
      <c r="C54" s="138" t="s">
        <v>586</v>
      </c>
      <c r="D54" s="136" t="s">
        <v>36</v>
      </c>
      <c r="E54" s="136">
        <v>1.015</v>
      </c>
      <c r="F54" s="160">
        <f>$F$50*E54</f>
        <v>19.690999999999995</v>
      </c>
      <c r="G54" s="158"/>
      <c r="H54" s="160"/>
      <c r="I54" s="159"/>
      <c r="J54" s="160"/>
      <c r="K54" s="159"/>
      <c r="L54" s="160"/>
      <c r="M54" s="160"/>
    </row>
    <row r="55" spans="1:13" s="55" customFormat="1" ht="15">
      <c r="A55" s="136"/>
      <c r="B55" s="51"/>
      <c r="C55" s="138" t="s">
        <v>112</v>
      </c>
      <c r="D55" s="136" t="s">
        <v>48</v>
      </c>
      <c r="E55" s="136">
        <v>2.05</v>
      </c>
      <c r="F55" s="160">
        <f>$F$50*E55</f>
        <v>39.769999999999996</v>
      </c>
      <c r="G55" s="158"/>
      <c r="H55" s="160"/>
      <c r="I55" s="159"/>
      <c r="J55" s="160"/>
      <c r="K55" s="159"/>
      <c r="L55" s="160"/>
      <c r="M55" s="160"/>
    </row>
    <row r="56" spans="1:13" s="55" customFormat="1" ht="15">
      <c r="A56" s="136"/>
      <c r="B56" s="51"/>
      <c r="C56" s="138" t="s">
        <v>224</v>
      </c>
      <c r="D56" s="136" t="s">
        <v>36</v>
      </c>
      <c r="E56" s="136">
        <v>0.0308</v>
      </c>
      <c r="F56" s="160">
        <f>$F$50*E56</f>
        <v>0.5975199999999999</v>
      </c>
      <c r="G56" s="158"/>
      <c r="H56" s="160"/>
      <c r="I56" s="159"/>
      <c r="J56" s="160"/>
      <c r="K56" s="159"/>
      <c r="L56" s="160"/>
      <c r="M56" s="160"/>
    </row>
    <row r="57" spans="1:13" s="55" customFormat="1" ht="15">
      <c r="A57" s="136"/>
      <c r="B57" s="51"/>
      <c r="C57" s="138" t="s">
        <v>222</v>
      </c>
      <c r="D57" s="136" t="s">
        <v>16</v>
      </c>
      <c r="E57" s="136">
        <v>1.7</v>
      </c>
      <c r="F57" s="160">
        <f>$F$50*E57</f>
        <v>32.98</v>
      </c>
      <c r="G57" s="158"/>
      <c r="H57" s="160"/>
      <c r="I57" s="159"/>
      <c r="J57" s="160"/>
      <c r="K57" s="159"/>
      <c r="L57" s="160"/>
      <c r="M57" s="160"/>
    </row>
    <row r="58" spans="1:13" s="55" customFormat="1" ht="15">
      <c r="A58" s="136"/>
      <c r="B58" s="51"/>
      <c r="C58" s="138" t="s">
        <v>15</v>
      </c>
      <c r="D58" s="136" t="s">
        <v>0</v>
      </c>
      <c r="E58" s="136">
        <v>0.7</v>
      </c>
      <c r="F58" s="160">
        <f>$F$50*E58</f>
        <v>13.579999999999998</v>
      </c>
      <c r="G58" s="158"/>
      <c r="H58" s="160"/>
      <c r="I58" s="159"/>
      <c r="J58" s="160"/>
      <c r="K58" s="159"/>
      <c r="L58" s="160"/>
      <c r="M58" s="160"/>
    </row>
    <row r="59" spans="1:13" s="55" customFormat="1" ht="15">
      <c r="A59" s="136"/>
      <c r="B59" s="51"/>
      <c r="C59" s="162" t="s">
        <v>219</v>
      </c>
      <c r="D59" s="136" t="s">
        <v>45</v>
      </c>
      <c r="E59" s="136"/>
      <c r="F59" s="168">
        <v>1.53</v>
      </c>
      <c r="G59" s="169"/>
      <c r="H59" s="160"/>
      <c r="I59" s="159"/>
      <c r="J59" s="160"/>
      <c r="K59" s="159"/>
      <c r="L59" s="160"/>
      <c r="M59" s="160"/>
    </row>
    <row r="60" spans="1:13" s="475" customFormat="1" ht="15">
      <c r="A60" s="269"/>
      <c r="B60" s="270"/>
      <c r="C60" s="271" t="s">
        <v>218</v>
      </c>
      <c r="D60" s="269" t="s">
        <v>45</v>
      </c>
      <c r="E60" s="269"/>
      <c r="F60" s="278">
        <v>0.27</v>
      </c>
      <c r="G60" s="276"/>
      <c r="H60" s="273"/>
      <c r="I60" s="272"/>
      <c r="J60" s="273"/>
      <c r="K60" s="272"/>
      <c r="L60" s="273"/>
      <c r="M60" s="273"/>
    </row>
    <row r="61" spans="1:13" s="55" customFormat="1" ht="28.5">
      <c r="A61" s="136">
        <v>13</v>
      </c>
      <c r="B61" s="51" t="s">
        <v>469</v>
      </c>
      <c r="C61" s="353" t="s">
        <v>616</v>
      </c>
      <c r="D61" s="158" t="s">
        <v>36</v>
      </c>
      <c r="E61" s="158"/>
      <c r="F61" s="159">
        <v>5.2</v>
      </c>
      <c r="G61" s="158"/>
      <c r="H61" s="160"/>
      <c r="I61" s="159"/>
      <c r="J61" s="160"/>
      <c r="K61" s="159"/>
      <c r="L61" s="160"/>
      <c r="M61" s="160"/>
    </row>
    <row r="62" spans="1:13" s="55" customFormat="1" ht="15">
      <c r="A62" s="136"/>
      <c r="B62" s="51"/>
      <c r="C62" s="138" t="s">
        <v>12</v>
      </c>
      <c r="D62" s="136" t="s">
        <v>13</v>
      </c>
      <c r="E62" s="136">
        <v>2.86</v>
      </c>
      <c r="F62" s="160">
        <f>F61*E62</f>
        <v>14.872</v>
      </c>
      <c r="G62" s="158"/>
      <c r="H62" s="160"/>
      <c r="I62" s="159"/>
      <c r="J62" s="160"/>
      <c r="K62" s="159"/>
      <c r="L62" s="160"/>
      <c r="M62" s="160"/>
    </row>
    <row r="63" spans="1:13" s="55" customFormat="1" ht="15">
      <c r="A63" s="136"/>
      <c r="B63" s="51"/>
      <c r="C63" s="138" t="s">
        <v>37</v>
      </c>
      <c r="D63" s="136" t="s">
        <v>0</v>
      </c>
      <c r="E63" s="136">
        <v>0.76</v>
      </c>
      <c r="F63" s="160">
        <f>F61*E63</f>
        <v>3.9520000000000004</v>
      </c>
      <c r="G63" s="158"/>
      <c r="H63" s="160"/>
      <c r="I63" s="159"/>
      <c r="J63" s="160"/>
      <c r="K63" s="159"/>
      <c r="L63" s="160"/>
      <c r="M63" s="160"/>
    </row>
    <row r="64" spans="1:13" s="55" customFormat="1" ht="15">
      <c r="A64" s="136"/>
      <c r="B64" s="51"/>
      <c r="C64" s="138" t="s">
        <v>14</v>
      </c>
      <c r="D64" s="136"/>
      <c r="E64" s="136"/>
      <c r="F64" s="160">
        <f>E64*2353</f>
        <v>0</v>
      </c>
      <c r="G64" s="158"/>
      <c r="H64" s="160"/>
      <c r="I64" s="159"/>
      <c r="J64" s="160"/>
      <c r="K64" s="159"/>
      <c r="L64" s="160"/>
      <c r="M64" s="160"/>
    </row>
    <row r="65" spans="1:13" s="55" customFormat="1" ht="15">
      <c r="A65" s="136"/>
      <c r="B65" s="51"/>
      <c r="C65" s="138" t="s">
        <v>586</v>
      </c>
      <c r="D65" s="136" t="s">
        <v>36</v>
      </c>
      <c r="E65" s="136">
        <v>1.02</v>
      </c>
      <c r="F65" s="160">
        <f>F61*E65</f>
        <v>5.304</v>
      </c>
      <c r="G65" s="158"/>
      <c r="H65" s="160"/>
      <c r="I65" s="159"/>
      <c r="J65" s="160"/>
      <c r="K65" s="159"/>
      <c r="L65" s="160"/>
      <c r="M65" s="160"/>
    </row>
    <row r="66" spans="1:13" s="55" customFormat="1" ht="15">
      <c r="A66" s="136"/>
      <c r="B66" s="51"/>
      <c r="C66" s="138" t="s">
        <v>112</v>
      </c>
      <c r="D66" s="136" t="s">
        <v>48</v>
      </c>
      <c r="E66" s="136">
        <v>0.803</v>
      </c>
      <c r="F66" s="160">
        <f>F61*E66</f>
        <v>4.1756</v>
      </c>
      <c r="G66" s="158"/>
      <c r="H66" s="160"/>
      <c r="I66" s="159"/>
      <c r="J66" s="160"/>
      <c r="K66" s="159"/>
      <c r="L66" s="160"/>
      <c r="M66" s="160"/>
    </row>
    <row r="67" spans="1:13" s="55" customFormat="1" ht="15">
      <c r="A67" s="136"/>
      <c r="B67" s="51"/>
      <c r="C67" s="138" t="s">
        <v>224</v>
      </c>
      <c r="D67" s="136" t="s">
        <v>36</v>
      </c>
      <c r="E67" s="136">
        <v>0.0039</v>
      </c>
      <c r="F67" s="160">
        <f>F61*E67</f>
        <v>0.02028</v>
      </c>
      <c r="G67" s="158"/>
      <c r="H67" s="160"/>
      <c r="I67" s="159"/>
      <c r="J67" s="160"/>
      <c r="K67" s="159"/>
      <c r="L67" s="160"/>
      <c r="M67" s="160"/>
    </row>
    <row r="68" spans="1:13" s="55" customFormat="1" ht="15">
      <c r="A68" s="136"/>
      <c r="B68" s="51"/>
      <c r="C68" s="138" t="s">
        <v>217</v>
      </c>
      <c r="D68" s="136" t="s">
        <v>36</v>
      </c>
      <c r="E68" s="136">
        <v>1.15</v>
      </c>
      <c r="F68" s="160">
        <f>F55*E68</f>
        <v>45.735499999999995</v>
      </c>
      <c r="G68" s="158"/>
      <c r="H68" s="160"/>
      <c r="I68" s="159"/>
      <c r="J68" s="160"/>
      <c r="K68" s="159"/>
      <c r="L68" s="160"/>
      <c r="M68" s="160"/>
    </row>
    <row r="69" spans="1:13" s="475" customFormat="1" ht="15">
      <c r="A69" s="269"/>
      <c r="B69" s="270"/>
      <c r="C69" s="275" t="s">
        <v>219</v>
      </c>
      <c r="D69" s="269" t="s">
        <v>45</v>
      </c>
      <c r="E69" s="269"/>
      <c r="F69" s="278">
        <v>0.45</v>
      </c>
      <c r="G69" s="276"/>
      <c r="H69" s="273"/>
      <c r="I69" s="272"/>
      <c r="J69" s="273"/>
      <c r="K69" s="272"/>
      <c r="L69" s="273"/>
      <c r="M69" s="273"/>
    </row>
    <row r="70" spans="1:13" s="475" customFormat="1" ht="15">
      <c r="A70" s="269"/>
      <c r="B70" s="270"/>
      <c r="C70" s="275" t="s">
        <v>218</v>
      </c>
      <c r="D70" s="269" t="s">
        <v>45</v>
      </c>
      <c r="E70" s="269"/>
      <c r="F70" s="278">
        <v>0.07</v>
      </c>
      <c r="G70" s="276"/>
      <c r="H70" s="273"/>
      <c r="I70" s="272"/>
      <c r="J70" s="273"/>
      <c r="K70" s="272"/>
      <c r="L70" s="273"/>
      <c r="M70" s="273"/>
    </row>
    <row r="71" spans="1:13" s="55" customFormat="1" ht="15">
      <c r="A71" s="164"/>
      <c r="B71" s="211"/>
      <c r="C71" s="165" t="s">
        <v>124</v>
      </c>
      <c r="D71" s="164"/>
      <c r="E71" s="164"/>
      <c r="F71" s="166"/>
      <c r="G71" s="300"/>
      <c r="H71" s="166"/>
      <c r="I71" s="166"/>
      <c r="J71" s="166"/>
      <c r="K71" s="166"/>
      <c r="L71" s="166"/>
      <c r="M71" s="166"/>
    </row>
    <row r="72" spans="1:14" s="30" customFormat="1" ht="28.5">
      <c r="A72" s="136">
        <v>14</v>
      </c>
      <c r="B72" s="270" t="s">
        <v>223</v>
      </c>
      <c r="C72" s="432" t="s">
        <v>531</v>
      </c>
      <c r="D72" s="269" t="s">
        <v>36</v>
      </c>
      <c r="E72" s="269"/>
      <c r="F72" s="272">
        <v>17.1</v>
      </c>
      <c r="G72" s="158"/>
      <c r="H72" s="160"/>
      <c r="I72" s="159"/>
      <c r="J72" s="160"/>
      <c r="K72" s="159"/>
      <c r="L72" s="160"/>
      <c r="M72" s="160"/>
      <c r="N72" s="74"/>
    </row>
    <row r="73" spans="1:14" s="30" customFormat="1" ht="13.5">
      <c r="A73" s="136"/>
      <c r="B73" s="269"/>
      <c r="C73" s="275" t="s">
        <v>12</v>
      </c>
      <c r="D73" s="269" t="s">
        <v>13</v>
      </c>
      <c r="E73" s="269">
        <v>19.5</v>
      </c>
      <c r="F73" s="273">
        <f>F72*E73</f>
        <v>333.45000000000005</v>
      </c>
      <c r="G73" s="158"/>
      <c r="H73" s="160"/>
      <c r="I73" s="159"/>
      <c r="J73" s="160"/>
      <c r="K73" s="159"/>
      <c r="L73" s="160"/>
      <c r="M73" s="160"/>
      <c r="N73" s="74"/>
    </row>
    <row r="74" spans="1:14" s="30" customFormat="1" ht="13.5">
      <c r="A74" s="136"/>
      <c r="B74" s="270"/>
      <c r="C74" s="275" t="s">
        <v>37</v>
      </c>
      <c r="D74" s="269" t="s">
        <v>0</v>
      </c>
      <c r="E74" s="269">
        <v>3.21</v>
      </c>
      <c r="F74" s="273">
        <f>F72*E74</f>
        <v>54.891000000000005</v>
      </c>
      <c r="G74" s="158"/>
      <c r="H74" s="160"/>
      <c r="I74" s="159"/>
      <c r="J74" s="160"/>
      <c r="K74" s="159"/>
      <c r="L74" s="160"/>
      <c r="M74" s="160"/>
      <c r="N74" s="74"/>
    </row>
    <row r="75" spans="1:14" s="30" customFormat="1" ht="13.5">
      <c r="A75" s="136"/>
      <c r="B75" s="270"/>
      <c r="C75" s="275" t="s">
        <v>14</v>
      </c>
      <c r="D75" s="269"/>
      <c r="E75" s="269"/>
      <c r="F75" s="273"/>
      <c r="G75" s="158"/>
      <c r="H75" s="160"/>
      <c r="I75" s="159"/>
      <c r="J75" s="160"/>
      <c r="K75" s="159"/>
      <c r="L75" s="160"/>
      <c r="M75" s="160"/>
      <c r="N75" s="74"/>
    </row>
    <row r="76" spans="1:14" s="30" customFormat="1" ht="13.5">
      <c r="A76" s="136"/>
      <c r="B76" s="270"/>
      <c r="C76" s="275" t="s">
        <v>533</v>
      </c>
      <c r="D76" s="269" t="s">
        <v>36</v>
      </c>
      <c r="E76" s="269">
        <v>1.015</v>
      </c>
      <c r="F76" s="273">
        <f>F72*E76</f>
        <v>17.3565</v>
      </c>
      <c r="G76" s="158"/>
      <c r="H76" s="160"/>
      <c r="I76" s="159"/>
      <c r="J76" s="160"/>
      <c r="K76" s="159"/>
      <c r="L76" s="160"/>
      <c r="M76" s="160"/>
      <c r="N76" s="74"/>
    </row>
    <row r="77" spans="1:14" s="30" customFormat="1" ht="13.5">
      <c r="A77" s="136"/>
      <c r="B77" s="270"/>
      <c r="C77" s="275" t="s">
        <v>112</v>
      </c>
      <c r="D77" s="269" t="s">
        <v>48</v>
      </c>
      <c r="E77" s="269">
        <v>2.42</v>
      </c>
      <c r="F77" s="273">
        <f>F72*E77</f>
        <v>41.382000000000005</v>
      </c>
      <c r="G77" s="158"/>
      <c r="H77" s="160"/>
      <c r="I77" s="159"/>
      <c r="J77" s="160"/>
      <c r="K77" s="159"/>
      <c r="L77" s="160"/>
      <c r="M77" s="160"/>
      <c r="N77" s="74"/>
    </row>
    <row r="78" spans="1:14" s="30" customFormat="1" ht="13.5">
      <c r="A78" s="136"/>
      <c r="B78" s="270"/>
      <c r="C78" s="275" t="s">
        <v>224</v>
      </c>
      <c r="D78" s="269" t="s">
        <v>36</v>
      </c>
      <c r="E78" s="269">
        <v>0.074</v>
      </c>
      <c r="F78" s="273">
        <f>F72*E78</f>
        <v>1.2654</v>
      </c>
      <c r="G78" s="158"/>
      <c r="H78" s="160"/>
      <c r="I78" s="159"/>
      <c r="J78" s="160"/>
      <c r="K78" s="159"/>
      <c r="L78" s="160"/>
      <c r="M78" s="160"/>
      <c r="N78" s="74"/>
    </row>
    <row r="79" spans="1:14" s="30" customFormat="1" ht="13.5">
      <c r="A79" s="136"/>
      <c r="B79" s="270"/>
      <c r="C79" s="275" t="s">
        <v>222</v>
      </c>
      <c r="D79" s="269" t="s">
        <v>16</v>
      </c>
      <c r="E79" s="269">
        <v>2.5</v>
      </c>
      <c r="F79" s="273">
        <f>F72*E79</f>
        <v>42.75</v>
      </c>
      <c r="G79" s="158"/>
      <c r="H79" s="160"/>
      <c r="I79" s="159"/>
      <c r="J79" s="160"/>
      <c r="K79" s="159"/>
      <c r="L79" s="160"/>
      <c r="M79" s="160"/>
      <c r="N79" s="74"/>
    </row>
    <row r="80" spans="1:14" s="30" customFormat="1" ht="13.5">
      <c r="A80" s="136"/>
      <c r="B80" s="270"/>
      <c r="C80" s="275" t="s">
        <v>15</v>
      </c>
      <c r="D80" s="269" t="s">
        <v>0</v>
      </c>
      <c r="E80" s="269">
        <v>0.6</v>
      </c>
      <c r="F80" s="273">
        <f>F72*E80</f>
        <v>10.26</v>
      </c>
      <c r="G80" s="159"/>
      <c r="H80" s="160"/>
      <c r="I80" s="159"/>
      <c r="J80" s="160"/>
      <c r="K80" s="159"/>
      <c r="L80" s="160"/>
      <c r="M80" s="160"/>
      <c r="N80" s="74"/>
    </row>
    <row r="81" spans="1:14" s="84" customFormat="1" ht="13.5">
      <c r="A81" s="136"/>
      <c r="B81" s="270"/>
      <c r="C81" s="271" t="s">
        <v>218</v>
      </c>
      <c r="D81" s="269" t="s">
        <v>45</v>
      </c>
      <c r="E81" s="269"/>
      <c r="F81" s="273">
        <v>0.31</v>
      </c>
      <c r="G81" s="169"/>
      <c r="H81" s="160"/>
      <c r="I81" s="159"/>
      <c r="J81" s="160"/>
      <c r="K81" s="159"/>
      <c r="L81" s="160"/>
      <c r="M81" s="160"/>
      <c r="N81" s="74"/>
    </row>
    <row r="82" spans="1:14" ht="13.5">
      <c r="A82" s="136"/>
      <c r="B82" s="277"/>
      <c r="C82" s="271" t="s">
        <v>219</v>
      </c>
      <c r="D82" s="269" t="s">
        <v>45</v>
      </c>
      <c r="E82" s="269"/>
      <c r="F82" s="273">
        <v>1.151</v>
      </c>
      <c r="G82" s="169"/>
      <c r="H82" s="160"/>
      <c r="I82" s="159"/>
      <c r="J82" s="160"/>
      <c r="K82" s="159"/>
      <c r="L82" s="160"/>
      <c r="M82" s="160"/>
      <c r="N82" s="74"/>
    </row>
    <row r="83" spans="1:14" s="30" customFormat="1" ht="28.5">
      <c r="A83" s="136">
        <v>15</v>
      </c>
      <c r="B83" s="270" t="s">
        <v>225</v>
      </c>
      <c r="C83" s="432" t="s">
        <v>529</v>
      </c>
      <c r="D83" s="269" t="s">
        <v>36</v>
      </c>
      <c r="E83" s="269"/>
      <c r="F83" s="272">
        <v>27.9</v>
      </c>
      <c r="G83" s="158"/>
      <c r="H83" s="160"/>
      <c r="I83" s="159"/>
      <c r="J83" s="160"/>
      <c r="K83" s="159"/>
      <c r="L83" s="160"/>
      <c r="M83" s="160"/>
      <c r="N83" s="74"/>
    </row>
    <row r="84" spans="1:14" s="30" customFormat="1" ht="13.5">
      <c r="A84" s="136"/>
      <c r="B84" s="269"/>
      <c r="C84" s="275" t="s">
        <v>12</v>
      </c>
      <c r="D84" s="269" t="s">
        <v>13</v>
      </c>
      <c r="E84" s="269">
        <v>14.7</v>
      </c>
      <c r="F84" s="273">
        <f>F83*E84</f>
        <v>410.12999999999994</v>
      </c>
      <c r="G84" s="158"/>
      <c r="H84" s="160"/>
      <c r="I84" s="159"/>
      <c r="J84" s="160"/>
      <c r="K84" s="159"/>
      <c r="L84" s="160"/>
      <c r="M84" s="160"/>
      <c r="N84" s="74"/>
    </row>
    <row r="85" spans="1:14" s="30" customFormat="1" ht="13.5">
      <c r="A85" s="136"/>
      <c r="B85" s="270"/>
      <c r="C85" s="275" t="s">
        <v>37</v>
      </c>
      <c r="D85" s="269" t="s">
        <v>0</v>
      </c>
      <c r="E85" s="269">
        <v>1.21</v>
      </c>
      <c r="F85" s="273">
        <f>F83*E85</f>
        <v>33.759</v>
      </c>
      <c r="G85" s="158"/>
      <c r="H85" s="160"/>
      <c r="I85" s="159"/>
      <c r="J85" s="160"/>
      <c r="K85" s="159"/>
      <c r="L85" s="160"/>
      <c r="M85" s="160"/>
      <c r="N85" s="74"/>
    </row>
    <row r="86" spans="1:14" s="30" customFormat="1" ht="13.5">
      <c r="A86" s="136"/>
      <c r="B86" s="270"/>
      <c r="C86" s="275" t="s">
        <v>14</v>
      </c>
      <c r="D86" s="269"/>
      <c r="E86" s="269"/>
      <c r="F86" s="273"/>
      <c r="G86" s="158"/>
      <c r="H86" s="160"/>
      <c r="I86" s="159"/>
      <c r="J86" s="160"/>
      <c r="K86" s="159"/>
      <c r="L86" s="160"/>
      <c r="M86" s="160"/>
      <c r="N86" s="74"/>
    </row>
    <row r="87" spans="1:14" s="30" customFormat="1" ht="13.5">
      <c r="A87" s="136"/>
      <c r="B87" s="270"/>
      <c r="C87" s="275" t="s">
        <v>533</v>
      </c>
      <c r="D87" s="269" t="s">
        <v>36</v>
      </c>
      <c r="E87" s="269">
        <v>1</v>
      </c>
      <c r="F87" s="273">
        <f>F83*E87</f>
        <v>27.9</v>
      </c>
      <c r="G87" s="158"/>
      <c r="H87" s="160"/>
      <c r="I87" s="159"/>
      <c r="J87" s="160"/>
      <c r="K87" s="159"/>
      <c r="L87" s="160"/>
      <c r="M87" s="160"/>
      <c r="N87" s="74"/>
    </row>
    <row r="88" spans="1:14" s="30" customFormat="1" ht="13.5">
      <c r="A88" s="136"/>
      <c r="B88" s="270"/>
      <c r="C88" s="275" t="s">
        <v>112</v>
      </c>
      <c r="D88" s="269" t="s">
        <v>48</v>
      </c>
      <c r="E88" s="269">
        <v>2.46</v>
      </c>
      <c r="F88" s="273">
        <f>F83*E88</f>
        <v>68.634</v>
      </c>
      <c r="G88" s="158"/>
      <c r="H88" s="160"/>
      <c r="I88" s="159"/>
      <c r="J88" s="160"/>
      <c r="K88" s="159"/>
      <c r="L88" s="160"/>
      <c r="M88" s="160"/>
      <c r="N88" s="74"/>
    </row>
    <row r="89" spans="1:14" s="30" customFormat="1" ht="13.5">
      <c r="A89" s="136"/>
      <c r="B89" s="270"/>
      <c r="C89" s="275" t="s">
        <v>224</v>
      </c>
      <c r="D89" s="269" t="s">
        <v>36</v>
      </c>
      <c r="E89" s="269">
        <v>0.023</v>
      </c>
      <c r="F89" s="273">
        <f>F83*E89</f>
        <v>0.6416999999999999</v>
      </c>
      <c r="G89" s="158"/>
      <c r="H89" s="160"/>
      <c r="I89" s="159"/>
      <c r="J89" s="160"/>
      <c r="K89" s="159"/>
      <c r="L89" s="160"/>
      <c r="M89" s="160"/>
      <c r="N89" s="74"/>
    </row>
    <row r="90" spans="1:14" s="30" customFormat="1" ht="13.5">
      <c r="A90" s="136"/>
      <c r="B90" s="270"/>
      <c r="C90" s="275" t="s">
        <v>222</v>
      </c>
      <c r="D90" s="269" t="s">
        <v>16</v>
      </c>
      <c r="E90" s="269">
        <v>3.3</v>
      </c>
      <c r="F90" s="273">
        <f>F83*E90</f>
        <v>92.07</v>
      </c>
      <c r="G90" s="158"/>
      <c r="H90" s="160"/>
      <c r="I90" s="159"/>
      <c r="J90" s="160"/>
      <c r="K90" s="159"/>
      <c r="L90" s="160"/>
      <c r="M90" s="160"/>
      <c r="N90" s="74"/>
    </row>
    <row r="91" spans="1:14" s="30" customFormat="1" ht="13.5">
      <c r="A91" s="136"/>
      <c r="B91" s="270"/>
      <c r="C91" s="275" t="s">
        <v>15</v>
      </c>
      <c r="D91" s="269" t="s">
        <v>0</v>
      </c>
      <c r="E91" s="269">
        <v>0.9</v>
      </c>
      <c r="F91" s="273">
        <f>F83*E91</f>
        <v>25.11</v>
      </c>
      <c r="G91" s="158"/>
      <c r="H91" s="160"/>
      <c r="I91" s="159"/>
      <c r="J91" s="160"/>
      <c r="K91" s="159"/>
      <c r="L91" s="160"/>
      <c r="M91" s="160"/>
      <c r="N91" s="74"/>
    </row>
    <row r="92" spans="1:14" s="84" customFormat="1" ht="13.5">
      <c r="A92" s="136"/>
      <c r="B92" s="270"/>
      <c r="C92" s="271" t="s">
        <v>218</v>
      </c>
      <c r="D92" s="269" t="s">
        <v>45</v>
      </c>
      <c r="E92" s="269"/>
      <c r="F92" s="278">
        <v>0.405</v>
      </c>
      <c r="G92" s="169"/>
      <c r="H92" s="160"/>
      <c r="I92" s="159"/>
      <c r="J92" s="160"/>
      <c r="K92" s="159"/>
      <c r="L92" s="160"/>
      <c r="M92" s="160"/>
      <c r="N92" s="74"/>
    </row>
    <row r="93" spans="1:14" ht="13.5">
      <c r="A93" s="136"/>
      <c r="B93" s="277"/>
      <c r="C93" s="271" t="s">
        <v>219</v>
      </c>
      <c r="D93" s="269" t="s">
        <v>45</v>
      </c>
      <c r="E93" s="269"/>
      <c r="F93" s="278">
        <v>2.23</v>
      </c>
      <c r="G93" s="169"/>
      <c r="H93" s="160"/>
      <c r="I93" s="159"/>
      <c r="J93" s="160"/>
      <c r="K93" s="159"/>
      <c r="L93" s="160"/>
      <c r="M93" s="160"/>
      <c r="N93" s="74"/>
    </row>
    <row r="94" spans="1:14" s="30" customFormat="1" ht="28.5">
      <c r="A94" s="136">
        <v>16</v>
      </c>
      <c r="B94" s="270" t="s">
        <v>226</v>
      </c>
      <c r="C94" s="432" t="s">
        <v>530</v>
      </c>
      <c r="D94" s="269" t="s">
        <v>36</v>
      </c>
      <c r="E94" s="269"/>
      <c r="F94" s="272">
        <v>17</v>
      </c>
      <c r="G94" s="158"/>
      <c r="H94" s="160"/>
      <c r="I94" s="159"/>
      <c r="J94" s="160"/>
      <c r="K94" s="159"/>
      <c r="L94" s="160"/>
      <c r="M94" s="160"/>
      <c r="N94" s="74"/>
    </row>
    <row r="95" spans="1:14" s="30" customFormat="1" ht="13.5">
      <c r="A95" s="136"/>
      <c r="B95" s="269"/>
      <c r="C95" s="275" t="s">
        <v>12</v>
      </c>
      <c r="D95" s="269" t="s">
        <v>13</v>
      </c>
      <c r="E95" s="269">
        <v>8.4</v>
      </c>
      <c r="F95" s="273">
        <f>F94*E95</f>
        <v>142.8</v>
      </c>
      <c r="G95" s="158"/>
      <c r="H95" s="160"/>
      <c r="I95" s="159"/>
      <c r="J95" s="160"/>
      <c r="L95" s="159"/>
      <c r="M95" s="160"/>
      <c r="N95" s="74"/>
    </row>
    <row r="96" spans="1:14" s="30" customFormat="1" ht="13.5">
      <c r="A96" s="136"/>
      <c r="B96" s="270"/>
      <c r="C96" s="275" t="s">
        <v>37</v>
      </c>
      <c r="D96" s="269" t="s">
        <v>0</v>
      </c>
      <c r="E96" s="269">
        <v>0.81</v>
      </c>
      <c r="F96" s="273">
        <f>F94*E96</f>
        <v>13.770000000000001</v>
      </c>
      <c r="G96" s="158"/>
      <c r="H96" s="160"/>
      <c r="I96" s="159"/>
      <c r="J96" s="160"/>
      <c r="K96" s="159"/>
      <c r="L96" s="160"/>
      <c r="M96" s="160"/>
      <c r="N96" s="74"/>
    </row>
    <row r="97" spans="1:14" s="30" customFormat="1" ht="13.5">
      <c r="A97" s="136"/>
      <c r="B97" s="270"/>
      <c r="C97" s="275" t="s">
        <v>14</v>
      </c>
      <c r="D97" s="269"/>
      <c r="E97" s="269"/>
      <c r="F97" s="273"/>
      <c r="G97" s="158"/>
      <c r="H97" s="160"/>
      <c r="I97" s="159"/>
      <c r="J97" s="160"/>
      <c r="K97" s="159"/>
      <c r="L97" s="160"/>
      <c r="M97" s="160"/>
      <c r="N97" s="74"/>
    </row>
    <row r="98" spans="1:14" s="30" customFormat="1" ht="13.5">
      <c r="A98" s="136"/>
      <c r="B98" s="270"/>
      <c r="C98" s="275" t="s">
        <v>533</v>
      </c>
      <c r="D98" s="269" t="s">
        <v>36</v>
      </c>
      <c r="E98" s="269">
        <v>1.015</v>
      </c>
      <c r="F98" s="273">
        <f>F94*E98</f>
        <v>17.255</v>
      </c>
      <c r="G98" s="158"/>
      <c r="H98" s="160"/>
      <c r="I98" s="159"/>
      <c r="J98" s="160"/>
      <c r="K98" s="159"/>
      <c r="L98" s="160"/>
      <c r="M98" s="160"/>
      <c r="N98" s="74"/>
    </row>
    <row r="99" spans="1:14" s="30" customFormat="1" ht="13.5">
      <c r="A99" s="136"/>
      <c r="B99" s="270"/>
      <c r="C99" s="275" t="s">
        <v>112</v>
      </c>
      <c r="D99" s="269" t="s">
        <v>48</v>
      </c>
      <c r="E99" s="269">
        <v>1.37</v>
      </c>
      <c r="F99" s="273">
        <f>F94*E99</f>
        <v>23.290000000000003</v>
      </c>
      <c r="G99" s="158"/>
      <c r="H99" s="160"/>
      <c r="I99" s="159"/>
      <c r="J99" s="160"/>
      <c r="K99" s="159"/>
      <c r="L99" s="160"/>
      <c r="M99" s="160"/>
      <c r="N99" s="74"/>
    </row>
    <row r="100" spans="1:14" s="30" customFormat="1" ht="13.5">
      <c r="A100" s="136"/>
      <c r="B100" s="270"/>
      <c r="C100" s="275" t="s">
        <v>224</v>
      </c>
      <c r="D100" s="269" t="s">
        <v>36</v>
      </c>
      <c r="E100" s="269">
        <v>0.037</v>
      </c>
      <c r="F100" s="273">
        <f>F94*E100</f>
        <v>0.629</v>
      </c>
      <c r="G100" s="158"/>
      <c r="H100" s="160"/>
      <c r="I100" s="159"/>
      <c r="J100" s="160"/>
      <c r="K100" s="159"/>
      <c r="L100" s="160"/>
      <c r="M100" s="160"/>
      <c r="N100" s="74"/>
    </row>
    <row r="101" spans="1:14" s="30" customFormat="1" ht="13.5">
      <c r="A101" s="136"/>
      <c r="B101" s="270"/>
      <c r="C101" s="275" t="s">
        <v>15</v>
      </c>
      <c r="D101" s="269" t="s">
        <v>0</v>
      </c>
      <c r="E101" s="269">
        <v>0.39</v>
      </c>
      <c r="F101" s="273">
        <f>F94*E101</f>
        <v>6.63</v>
      </c>
      <c r="G101" s="159"/>
      <c r="H101" s="160"/>
      <c r="I101" s="159"/>
      <c r="J101" s="160"/>
      <c r="K101" s="159"/>
      <c r="L101" s="160"/>
      <c r="M101" s="160"/>
      <c r="N101" s="74"/>
    </row>
    <row r="102" spans="1:14" s="84" customFormat="1" ht="13.5">
      <c r="A102" s="136"/>
      <c r="B102" s="270"/>
      <c r="C102" s="271" t="s">
        <v>218</v>
      </c>
      <c r="D102" s="269" t="s">
        <v>45</v>
      </c>
      <c r="E102" s="269"/>
      <c r="F102" s="273">
        <v>0.044</v>
      </c>
      <c r="G102" s="169"/>
      <c r="H102" s="160"/>
      <c r="I102" s="159"/>
      <c r="J102" s="160"/>
      <c r="K102" s="159"/>
      <c r="L102" s="160"/>
      <c r="M102" s="160"/>
      <c r="N102" s="74"/>
    </row>
    <row r="103" spans="1:14" ht="13.5">
      <c r="A103" s="136"/>
      <c r="B103" s="277"/>
      <c r="C103" s="271" t="s">
        <v>219</v>
      </c>
      <c r="D103" s="269" t="s">
        <v>45</v>
      </c>
      <c r="E103" s="269"/>
      <c r="F103" s="273">
        <v>2.45</v>
      </c>
      <c r="G103" s="169"/>
      <c r="H103" s="160"/>
      <c r="I103" s="159"/>
      <c r="J103" s="160"/>
      <c r="K103" s="159"/>
      <c r="L103" s="160"/>
      <c r="M103" s="160"/>
      <c r="N103" s="74"/>
    </row>
    <row r="104" spans="1:14" ht="14.25">
      <c r="A104" s="172">
        <v>17</v>
      </c>
      <c r="B104" s="172" t="s">
        <v>496</v>
      </c>
      <c r="C104" s="482" t="s">
        <v>491</v>
      </c>
      <c r="D104" s="172" t="s">
        <v>36</v>
      </c>
      <c r="E104" s="172"/>
      <c r="F104" s="134">
        <v>2.4</v>
      </c>
      <c r="G104" s="172"/>
      <c r="H104" s="172"/>
      <c r="I104" s="172"/>
      <c r="J104" s="172"/>
      <c r="K104" s="172"/>
      <c r="L104" s="172"/>
      <c r="M104" s="172"/>
      <c r="N104" s="74"/>
    </row>
    <row r="105" spans="1:14" ht="13.5">
      <c r="A105" s="172"/>
      <c r="B105" s="172"/>
      <c r="C105" s="275" t="s">
        <v>12</v>
      </c>
      <c r="D105" s="269" t="s">
        <v>13</v>
      </c>
      <c r="E105" s="269">
        <v>8.54</v>
      </c>
      <c r="F105" s="273">
        <f>F104*E105</f>
        <v>20.496</v>
      </c>
      <c r="G105" s="158"/>
      <c r="H105" s="160"/>
      <c r="I105" s="159"/>
      <c r="J105" s="160"/>
      <c r="K105" s="159"/>
      <c r="L105" s="160"/>
      <c r="M105" s="160"/>
      <c r="N105" s="74"/>
    </row>
    <row r="106" spans="1:14" ht="13.5">
      <c r="A106" s="172"/>
      <c r="B106" s="172"/>
      <c r="C106" s="275" t="s">
        <v>37</v>
      </c>
      <c r="D106" s="269" t="s">
        <v>0</v>
      </c>
      <c r="E106" s="269">
        <v>1.21</v>
      </c>
      <c r="F106" s="273">
        <f>F104*E106</f>
        <v>2.904</v>
      </c>
      <c r="G106" s="158"/>
      <c r="H106" s="160"/>
      <c r="I106" s="159"/>
      <c r="J106" s="160"/>
      <c r="K106" s="159"/>
      <c r="L106" s="160"/>
      <c r="M106" s="160"/>
      <c r="N106" s="74"/>
    </row>
    <row r="107" spans="1:14" ht="13.5">
      <c r="A107" s="172"/>
      <c r="B107" s="172"/>
      <c r="C107" s="275" t="s">
        <v>14</v>
      </c>
      <c r="D107" s="269"/>
      <c r="E107" s="269"/>
      <c r="F107" s="273"/>
      <c r="G107" s="158"/>
      <c r="H107" s="160"/>
      <c r="I107" s="159"/>
      <c r="J107" s="160"/>
      <c r="K107" s="159"/>
      <c r="L107" s="160"/>
      <c r="M107" s="160"/>
      <c r="N107" s="74"/>
    </row>
    <row r="108" spans="1:14" ht="13.5">
      <c r="A108" s="172"/>
      <c r="B108" s="172"/>
      <c r="C108" s="275" t="s">
        <v>586</v>
      </c>
      <c r="D108" s="269" t="s">
        <v>36</v>
      </c>
      <c r="E108" s="269">
        <v>1</v>
      </c>
      <c r="F108" s="273">
        <f>F104*E108</f>
        <v>2.4</v>
      </c>
      <c r="G108" s="158"/>
      <c r="H108" s="160"/>
      <c r="I108" s="159"/>
      <c r="J108" s="160"/>
      <c r="K108" s="159"/>
      <c r="L108" s="160"/>
      <c r="M108" s="160"/>
      <c r="N108" s="74"/>
    </row>
    <row r="109" spans="1:14" ht="13.5">
      <c r="A109" s="172"/>
      <c r="B109" s="172"/>
      <c r="C109" s="275" t="s">
        <v>112</v>
      </c>
      <c r="D109" s="269" t="s">
        <v>48</v>
      </c>
      <c r="E109" s="269">
        <v>1.4</v>
      </c>
      <c r="F109" s="273">
        <f>F104*E109</f>
        <v>3.36</v>
      </c>
      <c r="G109" s="158"/>
      <c r="H109" s="160"/>
      <c r="I109" s="159"/>
      <c r="J109" s="160"/>
      <c r="K109" s="159"/>
      <c r="L109" s="160"/>
      <c r="M109" s="160"/>
      <c r="N109" s="74"/>
    </row>
    <row r="110" spans="1:14" ht="13.5">
      <c r="A110" s="172"/>
      <c r="B110" s="172"/>
      <c r="C110" s="275" t="s">
        <v>224</v>
      </c>
      <c r="D110" s="269" t="s">
        <v>36</v>
      </c>
      <c r="E110" s="269">
        <v>0.0145</v>
      </c>
      <c r="F110" s="273">
        <f>F104*E110</f>
        <v>0.0348</v>
      </c>
      <c r="G110" s="158"/>
      <c r="H110" s="160"/>
      <c r="I110" s="159"/>
      <c r="J110" s="160"/>
      <c r="K110" s="159"/>
      <c r="L110" s="160"/>
      <c r="M110" s="160"/>
      <c r="N110" s="74"/>
    </row>
    <row r="111" spans="1:20" ht="13.5">
      <c r="A111" s="172"/>
      <c r="B111" s="172"/>
      <c r="C111" s="275" t="s">
        <v>15</v>
      </c>
      <c r="D111" s="269" t="s">
        <v>0</v>
      </c>
      <c r="E111" s="269">
        <v>0.74</v>
      </c>
      <c r="F111" s="273">
        <f>F104*E111</f>
        <v>1.776</v>
      </c>
      <c r="G111" s="158"/>
      <c r="H111" s="160"/>
      <c r="I111" s="159"/>
      <c r="J111" s="160"/>
      <c r="K111" s="159"/>
      <c r="L111" s="160"/>
      <c r="M111" s="160"/>
      <c r="N111" s="74"/>
      <c r="O111" s="287"/>
      <c r="P111" s="287"/>
      <c r="Q111" s="287"/>
      <c r="R111" s="287"/>
      <c r="S111" s="287"/>
      <c r="T111" s="287"/>
    </row>
    <row r="112" spans="1:20" ht="13.5">
      <c r="A112" s="172"/>
      <c r="B112" s="367"/>
      <c r="C112" s="271" t="s">
        <v>218</v>
      </c>
      <c r="D112" s="269" t="s">
        <v>45</v>
      </c>
      <c r="E112" s="269"/>
      <c r="F112" s="278">
        <v>0.108</v>
      </c>
      <c r="G112" s="169"/>
      <c r="H112" s="160"/>
      <c r="I112" s="159"/>
      <c r="J112" s="160"/>
      <c r="K112" s="159"/>
      <c r="L112" s="160"/>
      <c r="M112" s="160"/>
      <c r="N112" s="74"/>
      <c r="O112" s="287"/>
      <c r="P112" s="287"/>
      <c r="Q112" s="287"/>
      <c r="R112" s="287"/>
      <c r="S112" s="287"/>
      <c r="T112" s="287"/>
    </row>
    <row r="113" spans="1:20" ht="13.5">
      <c r="A113" s="172"/>
      <c r="B113" s="367"/>
      <c r="C113" s="271" t="s">
        <v>219</v>
      </c>
      <c r="D113" s="269" t="s">
        <v>45</v>
      </c>
      <c r="E113" s="269"/>
      <c r="F113" s="278">
        <v>0.245</v>
      </c>
      <c r="G113" s="169"/>
      <c r="H113" s="160"/>
      <c r="I113" s="159"/>
      <c r="J113" s="160"/>
      <c r="K113" s="159"/>
      <c r="L113" s="160"/>
      <c r="M113" s="160"/>
      <c r="N113" s="422"/>
      <c r="O113" s="287"/>
      <c r="P113" s="287"/>
      <c r="Q113" s="500"/>
      <c r="R113" s="287"/>
      <c r="S113" s="287"/>
      <c r="T113" s="287"/>
    </row>
    <row r="114" spans="1:20" ht="27">
      <c r="A114" s="172"/>
      <c r="B114" s="367"/>
      <c r="C114" s="271" t="s">
        <v>591</v>
      </c>
      <c r="D114" s="269" t="s">
        <v>48</v>
      </c>
      <c r="E114" s="269">
        <v>1</v>
      </c>
      <c r="F114" s="278">
        <v>207</v>
      </c>
      <c r="G114" s="169"/>
      <c r="H114" s="160"/>
      <c r="I114" s="159"/>
      <c r="J114" s="160"/>
      <c r="K114" s="159"/>
      <c r="L114" s="160"/>
      <c r="M114" s="160"/>
      <c r="N114" s="422"/>
      <c r="O114" s="287"/>
      <c r="P114" s="287"/>
      <c r="Q114" s="500"/>
      <c r="R114" s="287"/>
      <c r="S114" s="287"/>
      <c r="T114" s="287"/>
    </row>
    <row r="115" spans="1:20" ht="13.5">
      <c r="A115" s="172"/>
      <c r="B115" s="367"/>
      <c r="C115" s="271" t="s">
        <v>592</v>
      </c>
      <c r="D115" s="269" t="s">
        <v>250</v>
      </c>
      <c r="E115" s="269">
        <v>0.5</v>
      </c>
      <c r="F115" s="278">
        <f>F114*E115</f>
        <v>103.5</v>
      </c>
      <c r="G115" s="502"/>
      <c r="H115" s="160"/>
      <c r="I115" s="159"/>
      <c r="J115" s="160"/>
      <c r="K115" s="159"/>
      <c r="L115" s="160"/>
      <c r="M115" s="160"/>
      <c r="N115" s="422"/>
      <c r="O115" s="287"/>
      <c r="P115" s="287"/>
      <c r="Q115" s="500"/>
      <c r="R115" s="287"/>
      <c r="S115" s="287"/>
      <c r="T115" s="287"/>
    </row>
    <row r="116" spans="1:20" s="84" customFormat="1" ht="14.25">
      <c r="A116" s="136"/>
      <c r="B116" s="211"/>
      <c r="C116" s="375" t="s">
        <v>227</v>
      </c>
      <c r="D116" s="315"/>
      <c r="E116" s="315"/>
      <c r="F116" s="318"/>
      <c r="G116" s="317"/>
      <c r="H116" s="320"/>
      <c r="I116" s="320"/>
      <c r="J116" s="320"/>
      <c r="K116" s="320"/>
      <c r="L116" s="320"/>
      <c r="M116" s="320"/>
      <c r="N116" s="499"/>
      <c r="O116" s="501"/>
      <c r="P116" s="423"/>
      <c r="Q116" s="423"/>
      <c r="R116" s="478"/>
      <c r="S116" s="478"/>
      <c r="T116" s="478"/>
    </row>
    <row r="117" spans="1:15" s="66" customFormat="1" ht="14.25">
      <c r="A117" s="136"/>
      <c r="B117" s="372"/>
      <c r="C117" s="374" t="s">
        <v>470</v>
      </c>
      <c r="D117" s="372"/>
      <c r="E117" s="372"/>
      <c r="F117" s="373"/>
      <c r="G117" s="372"/>
      <c r="H117" s="380"/>
      <c r="I117" s="380"/>
      <c r="J117" s="380"/>
      <c r="K117" s="380"/>
      <c r="L117" s="380"/>
      <c r="M117" s="380"/>
      <c r="N117" s="97"/>
      <c r="O117" s="371"/>
    </row>
    <row r="118" spans="1:15" s="84" customFormat="1" ht="14.25">
      <c r="A118" s="172"/>
      <c r="B118" s="173"/>
      <c r="C118" s="353" t="s">
        <v>228</v>
      </c>
      <c r="D118" s="158"/>
      <c r="E118" s="377" t="s">
        <v>733</v>
      </c>
      <c r="F118" s="158"/>
      <c r="G118" s="169"/>
      <c r="H118" s="169"/>
      <c r="I118" s="169"/>
      <c r="J118" s="169"/>
      <c r="K118" s="169"/>
      <c r="L118" s="169"/>
      <c r="M118" s="166"/>
      <c r="O118" s="113"/>
    </row>
    <row r="119" spans="1:13" s="84" customFormat="1" ht="14.25">
      <c r="A119" s="172"/>
      <c r="B119" s="173"/>
      <c r="C119" s="353" t="s">
        <v>6</v>
      </c>
      <c r="D119" s="173"/>
      <c r="E119" s="378"/>
      <c r="F119" s="173"/>
      <c r="G119" s="173"/>
      <c r="H119" s="204"/>
      <c r="I119" s="204"/>
      <c r="J119" s="204"/>
      <c r="K119" s="204"/>
      <c r="L119" s="204"/>
      <c r="M119" s="379"/>
    </row>
    <row r="120" spans="1:13" s="84" customFormat="1" ht="14.25">
      <c r="A120" s="172"/>
      <c r="B120" s="173"/>
      <c r="C120" s="353" t="s">
        <v>229</v>
      </c>
      <c r="D120" s="173"/>
      <c r="E120" s="377" t="s">
        <v>733</v>
      </c>
      <c r="F120" s="173"/>
      <c r="G120" s="173"/>
      <c r="H120" s="204"/>
      <c r="I120" s="204"/>
      <c r="J120" s="204"/>
      <c r="K120" s="204"/>
      <c r="L120" s="204"/>
      <c r="M120" s="379"/>
    </row>
    <row r="121" spans="1:15" s="84" customFormat="1" ht="14.25">
      <c r="A121" s="172"/>
      <c r="B121" s="173"/>
      <c r="C121" s="353" t="s">
        <v>6</v>
      </c>
      <c r="D121" s="173"/>
      <c r="E121" s="173"/>
      <c r="F121" s="173"/>
      <c r="G121" s="173"/>
      <c r="H121" s="204"/>
      <c r="I121" s="204"/>
      <c r="J121" s="204"/>
      <c r="K121" s="204"/>
      <c r="L121" s="204"/>
      <c r="M121" s="379"/>
      <c r="O121" s="376"/>
    </row>
    <row r="122" spans="1:13" s="84" customFormat="1" ht="14.25">
      <c r="A122" s="68"/>
      <c r="B122" s="80"/>
      <c r="C122" s="88"/>
      <c r="D122" s="80"/>
      <c r="E122" s="80"/>
      <c r="F122" s="80"/>
      <c r="G122" s="80"/>
      <c r="H122" s="176"/>
      <c r="I122" s="176"/>
      <c r="J122" s="176"/>
      <c r="K122" s="176"/>
      <c r="L122" s="176"/>
      <c r="M122" s="176"/>
    </row>
    <row r="123" spans="1:15" ht="13.5">
      <c r="A123" s="21"/>
      <c r="O123" s="421"/>
    </row>
    <row r="124" ht="13.5">
      <c r="A124" s="21"/>
    </row>
    <row r="125" ht="13.5">
      <c r="A125" s="21"/>
    </row>
    <row r="126" spans="1:15" ht="13.5">
      <c r="A126" s="21"/>
      <c r="O126" s="135"/>
    </row>
    <row r="127" ht="13.5">
      <c r="A127" s="21"/>
    </row>
    <row r="128" ht="13.5">
      <c r="A128" s="21"/>
    </row>
    <row r="129" ht="13.5">
      <c r="A129" s="21"/>
    </row>
    <row r="130" ht="13.5">
      <c r="A130" s="21"/>
    </row>
    <row r="131" ht="13.5">
      <c r="A131" s="21"/>
    </row>
    <row r="132" ht="13.5">
      <c r="A132" s="21"/>
    </row>
    <row r="133" ht="13.5">
      <c r="A133" s="21"/>
    </row>
    <row r="134" ht="13.5">
      <c r="A134" s="21"/>
    </row>
    <row r="135" ht="13.5">
      <c r="A135" s="21"/>
    </row>
    <row r="136" ht="13.5">
      <c r="A136" s="21"/>
    </row>
    <row r="137" ht="13.5">
      <c r="A137" s="21"/>
    </row>
    <row r="138" ht="13.5">
      <c r="A138" s="21"/>
    </row>
    <row r="139" ht="13.5">
      <c r="A139" s="21"/>
    </row>
    <row r="140" ht="13.5">
      <c r="A140" s="21"/>
    </row>
    <row r="141" ht="13.5">
      <c r="A141" s="21"/>
    </row>
    <row r="142" ht="13.5">
      <c r="A142" s="21"/>
    </row>
    <row r="143" ht="13.5">
      <c r="A143" s="21"/>
    </row>
    <row r="144" ht="13.5">
      <c r="A144" s="21"/>
    </row>
    <row r="145" ht="13.5">
      <c r="A145" s="21"/>
    </row>
    <row r="146" ht="13.5">
      <c r="A146" s="21"/>
    </row>
    <row r="147" ht="13.5">
      <c r="A147" s="21"/>
    </row>
    <row r="148" ht="13.5">
      <c r="A148" s="21"/>
    </row>
    <row r="149" ht="13.5">
      <c r="A149" s="21"/>
    </row>
    <row r="150" ht="13.5">
      <c r="A150" s="21"/>
    </row>
    <row r="151" ht="13.5">
      <c r="A151" s="21"/>
    </row>
    <row r="152" ht="13.5">
      <c r="A152" s="21"/>
    </row>
    <row r="153" ht="13.5">
      <c r="A153" s="21"/>
    </row>
    <row r="154" ht="13.5">
      <c r="A154" s="21"/>
    </row>
    <row r="155" ht="13.5">
      <c r="A155" s="21"/>
    </row>
    <row r="156" ht="13.5">
      <c r="A156" s="21"/>
    </row>
    <row r="157" ht="13.5">
      <c r="A157" s="21"/>
    </row>
    <row r="158" ht="13.5">
      <c r="A158" s="21"/>
    </row>
    <row r="159" ht="13.5">
      <c r="A159" s="21"/>
    </row>
    <row r="160" ht="13.5">
      <c r="A160" s="21"/>
    </row>
    <row r="161" ht="13.5">
      <c r="A161" s="21"/>
    </row>
    <row r="162" ht="13.5">
      <c r="A162" s="21"/>
    </row>
    <row r="163" ht="13.5">
      <c r="A163" s="21"/>
    </row>
    <row r="164" ht="13.5">
      <c r="A164" s="21"/>
    </row>
    <row r="165" ht="13.5">
      <c r="A165" s="21"/>
    </row>
    <row r="166" ht="13.5">
      <c r="A166" s="21"/>
    </row>
    <row r="167" ht="13.5">
      <c r="A167" s="21"/>
    </row>
    <row r="168" ht="13.5">
      <c r="A168" s="21"/>
    </row>
    <row r="169" ht="13.5">
      <c r="A169" s="21"/>
    </row>
    <row r="170" ht="13.5">
      <c r="A170" s="21"/>
    </row>
    <row r="171" ht="13.5">
      <c r="A171" s="21"/>
    </row>
    <row r="172" ht="13.5">
      <c r="A172" s="21"/>
    </row>
    <row r="173" ht="13.5">
      <c r="A173" s="21"/>
    </row>
    <row r="174" ht="13.5">
      <c r="A174" s="21"/>
    </row>
    <row r="175" ht="13.5">
      <c r="A175" s="21"/>
    </row>
    <row r="176" ht="13.5">
      <c r="A176" s="21"/>
    </row>
    <row r="177" ht="13.5">
      <c r="A177" s="21"/>
    </row>
    <row r="178" ht="13.5">
      <c r="A178" s="21"/>
    </row>
    <row r="179" ht="13.5">
      <c r="A179" s="21"/>
    </row>
    <row r="180" ht="13.5">
      <c r="A180" s="21"/>
    </row>
    <row r="181" ht="13.5">
      <c r="A181" s="21"/>
    </row>
    <row r="182" ht="13.5">
      <c r="A182" s="21"/>
    </row>
    <row r="183" ht="13.5">
      <c r="A183" s="21"/>
    </row>
    <row r="184" ht="13.5">
      <c r="A184" s="21"/>
    </row>
    <row r="185" ht="13.5">
      <c r="A185" s="21"/>
    </row>
    <row r="186" ht="13.5">
      <c r="A186" s="21"/>
    </row>
    <row r="187" ht="13.5">
      <c r="A187" s="21"/>
    </row>
    <row r="188" ht="13.5">
      <c r="A188" s="21"/>
    </row>
    <row r="189" ht="13.5">
      <c r="A189" s="21"/>
    </row>
    <row r="190" ht="13.5">
      <c r="A190" s="21"/>
    </row>
    <row r="191" ht="13.5">
      <c r="A191" s="21"/>
    </row>
    <row r="192" ht="13.5">
      <c r="A192" s="21"/>
    </row>
    <row r="193" ht="13.5">
      <c r="A193" s="21"/>
    </row>
    <row r="194" ht="13.5">
      <c r="A194" s="21"/>
    </row>
    <row r="195" ht="13.5">
      <c r="A195" s="21"/>
    </row>
    <row r="196" ht="13.5">
      <c r="A196" s="21"/>
    </row>
    <row r="197" ht="13.5">
      <c r="A197" s="21"/>
    </row>
    <row r="198" ht="13.5">
      <c r="A198" s="21"/>
    </row>
    <row r="199" ht="13.5">
      <c r="A199" s="21"/>
    </row>
  </sheetData>
  <sheetProtection/>
  <autoFilter ref="G1:G199"/>
  <mergeCells count="14">
    <mergeCell ref="A1:M1"/>
    <mergeCell ref="A2:M2"/>
    <mergeCell ref="K6:L6"/>
    <mergeCell ref="M6:M7"/>
    <mergeCell ref="D3:H3"/>
    <mergeCell ref="A4:M4"/>
    <mergeCell ref="C5:L5"/>
    <mergeCell ref="A6:A7"/>
    <mergeCell ref="B6:B7"/>
    <mergeCell ref="C6:C7"/>
    <mergeCell ref="D6:D7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98"/>
  <sheetViews>
    <sheetView zoomScalePageLayoutView="0" workbookViewId="0" topLeftCell="A382">
      <selection activeCell="G6" sqref="G6:H6"/>
    </sheetView>
  </sheetViews>
  <sheetFormatPr defaultColWidth="9.00390625" defaultRowHeight="12.75"/>
  <cols>
    <col min="1" max="1" width="3.75390625" style="59" customWidth="1"/>
    <col min="2" max="2" width="8.125" style="59" customWidth="1"/>
    <col min="3" max="3" width="40.625" style="59" customWidth="1"/>
    <col min="4" max="4" width="7.375" style="59" customWidth="1"/>
    <col min="5" max="5" width="7.625" style="59" customWidth="1"/>
    <col min="6" max="6" width="8.875" style="287" customWidth="1"/>
    <col min="7" max="7" width="7.75390625" style="59" customWidth="1"/>
    <col min="8" max="8" width="11.25390625" style="59" customWidth="1"/>
    <col min="9" max="9" width="7.25390625" style="59" customWidth="1"/>
    <col min="10" max="10" width="9.625" style="59" customWidth="1"/>
    <col min="11" max="11" width="7.875" style="59" customWidth="1"/>
    <col min="12" max="12" width="8.00390625" style="59" customWidth="1"/>
    <col min="13" max="13" width="11.00390625" style="59" customWidth="1"/>
    <col min="14" max="14" width="11.75390625" style="59" customWidth="1"/>
    <col min="15" max="15" width="9.375" style="73" bestFit="1" customWidth="1"/>
    <col min="16" max="16384" width="9.125" style="59" customWidth="1"/>
  </cols>
  <sheetData>
    <row r="1" spans="1:15" s="58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O1" s="599"/>
    </row>
    <row r="2" spans="1:15" s="58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O2" s="599"/>
    </row>
    <row r="3" spans="1:15" s="58" customFormat="1" ht="17.25">
      <c r="A3" s="2"/>
      <c r="B3" s="2"/>
      <c r="C3" s="2"/>
      <c r="D3" s="617" t="s">
        <v>527</v>
      </c>
      <c r="E3" s="617"/>
      <c r="F3" s="617"/>
      <c r="G3" s="617"/>
      <c r="H3" s="617"/>
      <c r="I3" s="5"/>
      <c r="J3" s="2"/>
      <c r="K3" s="2"/>
      <c r="L3" s="2"/>
      <c r="M3" s="2"/>
      <c r="O3" s="599"/>
    </row>
    <row r="4" spans="1:15" s="58" customFormat="1" ht="22.5" customHeight="1">
      <c r="A4" s="644" t="s">
        <v>205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O4" s="599"/>
    </row>
    <row r="5" spans="1:13" ht="17.25">
      <c r="A5" s="31"/>
      <c r="B5" s="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32"/>
    </row>
    <row r="6" spans="1:13" ht="43.5" customHeight="1">
      <c r="A6" s="632" t="s">
        <v>65</v>
      </c>
      <c r="B6" s="634" t="s">
        <v>66</v>
      </c>
      <c r="C6" s="634" t="s">
        <v>67</v>
      </c>
      <c r="D6" s="634" t="s">
        <v>1</v>
      </c>
      <c r="E6" s="636" t="s">
        <v>2</v>
      </c>
      <c r="F6" s="637"/>
      <c r="G6" s="638" t="s">
        <v>3</v>
      </c>
      <c r="H6" s="639"/>
      <c r="I6" s="640" t="s">
        <v>4</v>
      </c>
      <c r="J6" s="641"/>
      <c r="K6" s="640" t="s">
        <v>5</v>
      </c>
      <c r="L6" s="641"/>
      <c r="M6" s="642" t="s">
        <v>6</v>
      </c>
    </row>
    <row r="7" spans="1:13" ht="54">
      <c r="A7" s="633"/>
      <c r="B7" s="635"/>
      <c r="C7" s="635"/>
      <c r="D7" s="635"/>
      <c r="E7" s="47" t="s">
        <v>7</v>
      </c>
      <c r="F7" s="279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43"/>
    </row>
    <row r="8" spans="1:15" s="55" customFormat="1" ht="1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280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  <c r="O8" s="600"/>
    </row>
    <row r="9" spans="1:15" s="177" customFormat="1" ht="16.5">
      <c r="A9" s="51"/>
      <c r="B9" s="51"/>
      <c r="C9" s="352" t="s">
        <v>230</v>
      </c>
      <c r="D9" s="51"/>
      <c r="E9" s="51"/>
      <c r="F9" s="280"/>
      <c r="G9" s="53"/>
      <c r="H9" s="54"/>
      <c r="I9" s="52"/>
      <c r="J9" s="54"/>
      <c r="K9" s="52"/>
      <c r="L9" s="54"/>
      <c r="M9" s="54"/>
      <c r="O9" s="601"/>
    </row>
    <row r="10" spans="1:15" s="30" customFormat="1" ht="28.5">
      <c r="A10" s="136">
        <v>1</v>
      </c>
      <c r="B10" s="51" t="s">
        <v>231</v>
      </c>
      <c r="C10" s="353" t="s">
        <v>712</v>
      </c>
      <c r="D10" s="158" t="s">
        <v>36</v>
      </c>
      <c r="E10" s="158"/>
      <c r="F10" s="272">
        <v>32.1</v>
      </c>
      <c r="G10" s="158"/>
      <c r="H10" s="160"/>
      <c r="I10" s="159"/>
      <c r="J10" s="160"/>
      <c r="K10" s="159"/>
      <c r="L10" s="160"/>
      <c r="M10" s="160"/>
      <c r="N10" s="422"/>
      <c r="O10" s="72"/>
    </row>
    <row r="11" spans="1:15" s="30" customFormat="1" ht="13.5">
      <c r="A11" s="136"/>
      <c r="B11" s="51"/>
      <c r="C11" s="138" t="s">
        <v>12</v>
      </c>
      <c r="D11" s="136" t="s">
        <v>13</v>
      </c>
      <c r="E11" s="136">
        <v>3.36</v>
      </c>
      <c r="F11" s="273">
        <f>F10*E11</f>
        <v>107.856</v>
      </c>
      <c r="G11" s="158"/>
      <c r="H11" s="160"/>
      <c r="I11" s="159"/>
      <c r="J11" s="160"/>
      <c r="K11" s="159"/>
      <c r="L11" s="160"/>
      <c r="M11" s="160"/>
      <c r="N11" s="74"/>
      <c r="O11" s="72"/>
    </row>
    <row r="12" spans="1:15" s="30" customFormat="1" ht="13.5">
      <c r="A12" s="136"/>
      <c r="B12" s="51"/>
      <c r="C12" s="138" t="s">
        <v>37</v>
      </c>
      <c r="D12" s="136" t="s">
        <v>0</v>
      </c>
      <c r="E12" s="136">
        <v>0.92</v>
      </c>
      <c r="F12" s="273">
        <f>F10*E12</f>
        <v>29.532000000000004</v>
      </c>
      <c r="G12" s="158"/>
      <c r="H12" s="160"/>
      <c r="I12" s="159"/>
      <c r="J12" s="160"/>
      <c r="K12" s="159"/>
      <c r="L12" s="160"/>
      <c r="M12" s="160"/>
      <c r="N12" s="74"/>
      <c r="O12" s="72"/>
    </row>
    <row r="13" spans="1:15" s="30" customFormat="1" ht="13.5">
      <c r="A13" s="136"/>
      <c r="B13" s="51"/>
      <c r="C13" s="138" t="s">
        <v>14</v>
      </c>
      <c r="D13" s="136"/>
      <c r="E13" s="136"/>
      <c r="F13" s="273"/>
      <c r="G13" s="158"/>
      <c r="H13" s="160"/>
      <c r="I13" s="159"/>
      <c r="J13" s="160"/>
      <c r="K13" s="159"/>
      <c r="L13" s="160"/>
      <c r="M13" s="160"/>
      <c r="N13" s="74"/>
      <c r="O13" s="72"/>
    </row>
    <row r="14" spans="1:15" s="30" customFormat="1" ht="13.5">
      <c r="A14" s="136"/>
      <c r="B14" s="51"/>
      <c r="C14" s="138" t="s">
        <v>232</v>
      </c>
      <c r="D14" s="136" t="s">
        <v>36</v>
      </c>
      <c r="E14" s="136">
        <v>0.11</v>
      </c>
      <c r="F14" s="273">
        <f>F10*E14</f>
        <v>3.531</v>
      </c>
      <c r="G14" s="158"/>
      <c r="H14" s="160"/>
      <c r="I14" s="159"/>
      <c r="J14" s="160"/>
      <c r="K14" s="159"/>
      <c r="L14" s="160"/>
      <c r="M14" s="160"/>
      <c r="N14" s="74"/>
      <c r="O14" s="72"/>
    </row>
    <row r="15" spans="1:15" s="30" customFormat="1" ht="13.5">
      <c r="A15" s="136"/>
      <c r="B15" s="51"/>
      <c r="C15" s="138" t="s">
        <v>233</v>
      </c>
      <c r="D15" s="136" t="s">
        <v>17</v>
      </c>
      <c r="E15" s="136">
        <v>65.346</v>
      </c>
      <c r="F15" s="273">
        <f>F10*E15</f>
        <v>2097.6066</v>
      </c>
      <c r="G15" s="158"/>
      <c r="H15" s="160"/>
      <c r="I15" s="159"/>
      <c r="J15" s="160"/>
      <c r="K15" s="159"/>
      <c r="L15" s="160"/>
      <c r="M15" s="160"/>
      <c r="N15" s="74"/>
      <c r="O15" s="72"/>
    </row>
    <row r="16" spans="1:15" s="30" customFormat="1" ht="13.5">
      <c r="A16" s="136"/>
      <c r="B16" s="51"/>
      <c r="C16" s="138" t="s">
        <v>15</v>
      </c>
      <c r="D16" s="136" t="s">
        <v>0</v>
      </c>
      <c r="E16" s="136">
        <v>0.16</v>
      </c>
      <c r="F16" s="273">
        <f>F10*E16</f>
        <v>5.136</v>
      </c>
      <c r="G16" s="159"/>
      <c r="H16" s="160"/>
      <c r="I16" s="159"/>
      <c r="J16" s="160"/>
      <c r="K16" s="159"/>
      <c r="L16" s="160"/>
      <c r="M16" s="160"/>
      <c r="N16" s="74"/>
      <c r="O16" s="72"/>
    </row>
    <row r="17" spans="1:15" s="30" customFormat="1" ht="28.5">
      <c r="A17" s="136">
        <v>1</v>
      </c>
      <c r="B17" s="211" t="s">
        <v>231</v>
      </c>
      <c r="C17" s="353" t="s">
        <v>611</v>
      </c>
      <c r="D17" s="158" t="s">
        <v>36</v>
      </c>
      <c r="E17" s="158"/>
      <c r="F17" s="272">
        <v>29.9</v>
      </c>
      <c r="G17" s="158"/>
      <c r="H17" s="160"/>
      <c r="I17" s="159"/>
      <c r="J17" s="160"/>
      <c r="K17" s="159"/>
      <c r="L17" s="160"/>
      <c r="M17" s="160"/>
      <c r="N17" s="422"/>
      <c r="O17" s="72"/>
    </row>
    <row r="18" spans="1:15" s="30" customFormat="1" ht="13.5">
      <c r="A18" s="136"/>
      <c r="B18" s="51"/>
      <c r="C18" s="138" t="s">
        <v>12</v>
      </c>
      <c r="D18" s="136" t="s">
        <v>13</v>
      </c>
      <c r="E18" s="136">
        <v>3.36</v>
      </c>
      <c r="F18" s="273">
        <f>F17*E18</f>
        <v>100.46399999999998</v>
      </c>
      <c r="G18" s="158"/>
      <c r="H18" s="160"/>
      <c r="I18" s="159"/>
      <c r="J18" s="160"/>
      <c r="K18" s="159"/>
      <c r="L18" s="160"/>
      <c r="M18" s="160"/>
      <c r="N18" s="74"/>
      <c r="O18" s="72"/>
    </row>
    <row r="19" spans="1:15" s="30" customFormat="1" ht="13.5">
      <c r="A19" s="136"/>
      <c r="B19" s="51"/>
      <c r="C19" s="138" t="s">
        <v>37</v>
      </c>
      <c r="D19" s="136" t="s">
        <v>0</v>
      </c>
      <c r="E19" s="136">
        <v>0.92</v>
      </c>
      <c r="F19" s="273">
        <f>F17*E19</f>
        <v>27.508</v>
      </c>
      <c r="G19" s="158"/>
      <c r="H19" s="160"/>
      <c r="I19" s="159"/>
      <c r="J19" s="160"/>
      <c r="K19" s="159"/>
      <c r="L19" s="160"/>
      <c r="M19" s="160"/>
      <c r="N19" s="74"/>
      <c r="O19" s="72"/>
    </row>
    <row r="20" spans="1:15" s="30" customFormat="1" ht="13.5">
      <c r="A20" s="136"/>
      <c r="B20" s="51"/>
      <c r="C20" s="138" t="s">
        <v>14</v>
      </c>
      <c r="D20" s="136"/>
      <c r="E20" s="136"/>
      <c r="F20" s="273"/>
      <c r="G20" s="158"/>
      <c r="H20" s="160"/>
      <c r="I20" s="159"/>
      <c r="J20" s="160"/>
      <c r="K20" s="159"/>
      <c r="L20" s="160"/>
      <c r="M20" s="160"/>
      <c r="N20" s="74"/>
      <c r="O20" s="72"/>
    </row>
    <row r="21" spans="1:15" s="30" customFormat="1" ht="13.5">
      <c r="A21" s="136"/>
      <c r="B21" s="51"/>
      <c r="C21" s="138" t="s">
        <v>232</v>
      </c>
      <c r="D21" s="136" t="s">
        <v>36</v>
      </c>
      <c r="E21" s="136">
        <v>0.11</v>
      </c>
      <c r="F21" s="273">
        <f>F17*E21</f>
        <v>3.2889999999999997</v>
      </c>
      <c r="G21" s="158"/>
      <c r="H21" s="160"/>
      <c r="I21" s="159"/>
      <c r="J21" s="160"/>
      <c r="K21" s="159"/>
      <c r="L21" s="160"/>
      <c r="M21" s="160"/>
      <c r="N21" s="74"/>
      <c r="O21" s="72"/>
    </row>
    <row r="22" spans="1:15" s="30" customFormat="1" ht="13.5">
      <c r="A22" s="136"/>
      <c r="B22" s="51"/>
      <c r="C22" s="138" t="s">
        <v>233</v>
      </c>
      <c r="D22" s="136" t="s">
        <v>17</v>
      </c>
      <c r="E22" s="136">
        <v>65.346</v>
      </c>
      <c r="F22" s="273">
        <f>F17*E22</f>
        <v>1953.8454</v>
      </c>
      <c r="G22" s="158"/>
      <c r="H22" s="160"/>
      <c r="I22" s="159"/>
      <c r="J22" s="160"/>
      <c r="K22" s="159"/>
      <c r="L22" s="160"/>
      <c r="M22" s="160"/>
      <c r="N22" s="74"/>
      <c r="O22" s="72"/>
    </row>
    <row r="23" spans="1:15" s="30" customFormat="1" ht="13.5">
      <c r="A23" s="136"/>
      <c r="B23" s="51"/>
      <c r="C23" s="138" t="s">
        <v>15</v>
      </c>
      <c r="D23" s="136" t="s">
        <v>0</v>
      </c>
      <c r="E23" s="136">
        <v>0.16</v>
      </c>
      <c r="F23" s="273">
        <f>F17*E23</f>
        <v>4.784</v>
      </c>
      <c r="G23" s="159"/>
      <c r="H23" s="160"/>
      <c r="I23" s="159"/>
      <c r="J23" s="160"/>
      <c r="K23" s="159"/>
      <c r="L23" s="160"/>
      <c r="M23" s="160"/>
      <c r="N23" s="74"/>
      <c r="O23" s="72"/>
    </row>
    <row r="24" spans="1:15" s="251" customFormat="1" ht="28.5">
      <c r="A24" s="164">
        <v>2</v>
      </c>
      <c r="B24" s="211" t="s">
        <v>235</v>
      </c>
      <c r="C24" s="165" t="s">
        <v>727</v>
      </c>
      <c r="D24" s="351" t="s">
        <v>48</v>
      </c>
      <c r="E24" s="351"/>
      <c r="F24" s="477">
        <v>159</v>
      </c>
      <c r="G24" s="317"/>
      <c r="H24" s="318"/>
      <c r="I24" s="319"/>
      <c r="J24" s="160"/>
      <c r="K24" s="319"/>
      <c r="L24" s="318"/>
      <c r="M24" s="318"/>
      <c r="N24" s="250"/>
      <c r="O24" s="602"/>
    </row>
    <row r="25" spans="1:15" s="251" customFormat="1" ht="13.5">
      <c r="A25" s="136"/>
      <c r="B25" s="51"/>
      <c r="C25" s="162" t="s">
        <v>12</v>
      </c>
      <c r="D25" s="136" t="s">
        <v>48</v>
      </c>
      <c r="E25" s="136">
        <v>1</v>
      </c>
      <c r="F25" s="273">
        <f>F24*E25</f>
        <v>159</v>
      </c>
      <c r="G25" s="158"/>
      <c r="H25" s="160"/>
      <c r="I25" s="159"/>
      <c r="J25" s="160"/>
      <c r="K25" s="159"/>
      <c r="L25" s="160"/>
      <c r="M25" s="160"/>
      <c r="N25" s="250"/>
      <c r="O25" s="603"/>
    </row>
    <row r="26" spans="1:15" s="251" customFormat="1" ht="13.5">
      <c r="A26" s="136"/>
      <c r="B26" s="51"/>
      <c r="C26" s="162" t="s">
        <v>37</v>
      </c>
      <c r="D26" s="136" t="s">
        <v>0</v>
      </c>
      <c r="E26" s="136">
        <v>0.07</v>
      </c>
      <c r="F26" s="273">
        <f>F24*E26</f>
        <v>11.13</v>
      </c>
      <c r="G26" s="158"/>
      <c r="H26" s="160"/>
      <c r="I26" s="159"/>
      <c r="J26" s="160"/>
      <c r="K26" s="159"/>
      <c r="L26" s="160"/>
      <c r="M26" s="160"/>
      <c r="N26" s="250"/>
      <c r="O26" s="603"/>
    </row>
    <row r="27" spans="1:15" s="251" customFormat="1" ht="13.5">
      <c r="A27" s="136"/>
      <c r="B27" s="51"/>
      <c r="C27" s="162" t="s">
        <v>14</v>
      </c>
      <c r="D27" s="136"/>
      <c r="E27" s="136"/>
      <c r="F27" s="273"/>
      <c r="G27" s="158"/>
      <c r="H27" s="160"/>
      <c r="I27" s="159"/>
      <c r="J27" s="160"/>
      <c r="K27" s="159"/>
      <c r="L27" s="160"/>
      <c r="M27" s="160"/>
      <c r="N27" s="250"/>
      <c r="O27" s="603"/>
    </row>
    <row r="28" spans="1:15" s="251" customFormat="1" ht="27">
      <c r="A28" s="136"/>
      <c r="B28" s="178"/>
      <c r="C28" s="162" t="s">
        <v>728</v>
      </c>
      <c r="D28" s="315" t="s">
        <v>48</v>
      </c>
      <c r="E28" s="315">
        <v>1.05</v>
      </c>
      <c r="F28" s="316">
        <f>F24*E28</f>
        <v>166.95000000000002</v>
      </c>
      <c r="G28" s="317"/>
      <c r="H28" s="318"/>
      <c r="I28" s="319"/>
      <c r="J28" s="318"/>
      <c r="K28" s="319"/>
      <c r="L28" s="318"/>
      <c r="M28" s="318"/>
      <c r="N28" s="250"/>
      <c r="O28" s="603"/>
    </row>
    <row r="29" spans="1:15" s="251" customFormat="1" ht="13.5">
      <c r="A29" s="136"/>
      <c r="B29" s="51"/>
      <c r="C29" s="162" t="s">
        <v>234</v>
      </c>
      <c r="D29" s="315" t="s">
        <v>0</v>
      </c>
      <c r="E29" s="315">
        <v>0.545</v>
      </c>
      <c r="F29" s="316">
        <f>F24*E29</f>
        <v>86.655</v>
      </c>
      <c r="G29" s="319"/>
      <c r="H29" s="318"/>
      <c r="I29" s="319"/>
      <c r="J29" s="318"/>
      <c r="K29" s="319"/>
      <c r="L29" s="318"/>
      <c r="M29" s="318"/>
      <c r="N29" s="250"/>
      <c r="O29" s="603"/>
    </row>
    <row r="30" spans="1:16" s="84" customFormat="1" ht="14.25">
      <c r="A30" s="136"/>
      <c r="B30" s="211"/>
      <c r="C30" s="165" t="s">
        <v>93</v>
      </c>
      <c r="D30" s="315"/>
      <c r="E30" s="315"/>
      <c r="F30" s="316"/>
      <c r="G30" s="317"/>
      <c r="H30" s="320"/>
      <c r="I30" s="320"/>
      <c r="J30" s="320"/>
      <c r="K30" s="320"/>
      <c r="L30" s="320"/>
      <c r="M30" s="320"/>
      <c r="N30" s="106"/>
      <c r="O30" s="604"/>
      <c r="P30" s="407"/>
    </row>
    <row r="31" spans="1:15" s="177" customFormat="1" ht="16.5">
      <c r="A31" s="51"/>
      <c r="B31" s="51"/>
      <c r="C31" s="352" t="s">
        <v>236</v>
      </c>
      <c r="D31" s="321"/>
      <c r="E31" s="321"/>
      <c r="F31" s="322"/>
      <c r="G31" s="323"/>
      <c r="H31" s="324"/>
      <c r="I31" s="325"/>
      <c r="J31" s="324"/>
      <c r="K31" s="325"/>
      <c r="L31" s="324"/>
      <c r="M31" s="324"/>
      <c r="O31" s="601"/>
    </row>
    <row r="32" spans="1:15" s="30" customFormat="1" ht="28.5">
      <c r="A32" s="136">
        <v>3</v>
      </c>
      <c r="B32" s="211" t="s">
        <v>237</v>
      </c>
      <c r="C32" s="353" t="s">
        <v>238</v>
      </c>
      <c r="D32" s="355" t="s">
        <v>48</v>
      </c>
      <c r="E32" s="355"/>
      <c r="F32" s="356">
        <v>97</v>
      </c>
      <c r="G32" s="317"/>
      <c r="H32" s="318"/>
      <c r="I32" s="319"/>
      <c r="J32" s="318"/>
      <c r="K32" s="319"/>
      <c r="L32" s="318"/>
      <c r="M32" s="318"/>
      <c r="N32" s="74"/>
      <c r="O32" s="72"/>
    </row>
    <row r="33" spans="1:15" s="30" customFormat="1" ht="13.5">
      <c r="A33" s="136"/>
      <c r="B33" s="51"/>
      <c r="C33" s="138" t="s">
        <v>12</v>
      </c>
      <c r="D33" s="136" t="s">
        <v>13</v>
      </c>
      <c r="E33" s="136">
        <v>0.16</v>
      </c>
      <c r="F33" s="273">
        <f>F32*E33</f>
        <v>15.52</v>
      </c>
      <c r="G33" s="158"/>
      <c r="H33" s="160"/>
      <c r="I33" s="159"/>
      <c r="J33" s="160"/>
      <c r="K33" s="159"/>
      <c r="L33" s="160"/>
      <c r="M33" s="160"/>
      <c r="N33" s="74"/>
      <c r="O33" s="72"/>
    </row>
    <row r="34" spans="1:15" s="30" customFormat="1" ht="13.5">
      <c r="A34" s="136"/>
      <c r="B34" s="51"/>
      <c r="C34" s="138" t="s">
        <v>37</v>
      </c>
      <c r="D34" s="136" t="s">
        <v>0</v>
      </c>
      <c r="E34" s="136">
        <v>0.0032</v>
      </c>
      <c r="F34" s="273">
        <f>F32*E34</f>
        <v>0.3104</v>
      </c>
      <c r="G34" s="158"/>
      <c r="H34" s="160"/>
      <c r="I34" s="159"/>
      <c r="J34" s="160"/>
      <c r="K34" s="159"/>
      <c r="L34" s="160"/>
      <c r="M34" s="160"/>
      <c r="N34" s="74"/>
      <c r="O34" s="72"/>
    </row>
    <row r="35" spans="1:15" s="30" customFormat="1" ht="13.5">
      <c r="A35" s="136"/>
      <c r="B35" s="51"/>
      <c r="C35" s="138" t="s">
        <v>14</v>
      </c>
      <c r="D35" s="136"/>
      <c r="E35" s="136"/>
      <c r="F35" s="273"/>
      <c r="G35" s="158"/>
      <c r="H35" s="160"/>
      <c r="I35" s="159"/>
      <c r="J35" s="160"/>
      <c r="K35" s="159"/>
      <c r="L35" s="160"/>
      <c r="M35" s="160"/>
      <c r="N35" s="74"/>
      <c r="O35" s="72"/>
    </row>
    <row r="36" spans="1:15" s="30" customFormat="1" ht="13.5">
      <c r="A36" s="136"/>
      <c r="B36" s="51"/>
      <c r="C36" s="138" t="s">
        <v>239</v>
      </c>
      <c r="D36" s="136" t="s">
        <v>45</v>
      </c>
      <c r="E36" s="136">
        <v>0.00206</v>
      </c>
      <c r="F36" s="273">
        <f>F32*E36</f>
        <v>0.19982000000000003</v>
      </c>
      <c r="G36" s="158"/>
      <c r="H36" s="160"/>
      <c r="I36" s="159"/>
      <c r="J36" s="160"/>
      <c r="K36" s="159"/>
      <c r="L36" s="160"/>
      <c r="M36" s="160"/>
      <c r="N36" s="74"/>
      <c r="O36" s="72"/>
    </row>
    <row r="37" spans="1:15" s="30" customFormat="1" ht="13.5">
      <c r="A37" s="136"/>
      <c r="B37" s="51"/>
      <c r="C37" s="138" t="s">
        <v>240</v>
      </c>
      <c r="D37" s="136" t="s">
        <v>48</v>
      </c>
      <c r="E37" s="136">
        <v>1.11</v>
      </c>
      <c r="F37" s="273">
        <f>F32*E37</f>
        <v>107.67000000000002</v>
      </c>
      <c r="G37" s="158"/>
      <c r="H37" s="160"/>
      <c r="I37" s="159"/>
      <c r="J37" s="160"/>
      <c r="K37" s="159"/>
      <c r="L37" s="160"/>
      <c r="M37" s="160"/>
      <c r="N37" s="74"/>
      <c r="O37" s="72"/>
    </row>
    <row r="38" spans="1:15" s="30" customFormat="1" ht="28.5">
      <c r="A38" s="136">
        <v>4</v>
      </c>
      <c r="B38" s="211" t="s">
        <v>241</v>
      </c>
      <c r="C38" s="353" t="s">
        <v>636</v>
      </c>
      <c r="D38" s="300" t="s">
        <v>36</v>
      </c>
      <c r="E38" s="300"/>
      <c r="F38" s="354">
        <v>9.7</v>
      </c>
      <c r="G38" s="158"/>
      <c r="H38" s="160"/>
      <c r="I38" s="159"/>
      <c r="J38" s="160"/>
      <c r="K38" s="159"/>
      <c r="L38" s="160"/>
      <c r="M38" s="160"/>
      <c r="N38" s="74"/>
      <c r="O38" s="72"/>
    </row>
    <row r="39" spans="1:15" s="30" customFormat="1" ht="13.5">
      <c r="A39" s="136"/>
      <c r="B39" s="51"/>
      <c r="C39" s="138" t="s">
        <v>12</v>
      </c>
      <c r="D39" s="136" t="s">
        <v>13</v>
      </c>
      <c r="E39" s="136">
        <v>2.32</v>
      </c>
      <c r="F39" s="273">
        <f>F38*E39</f>
        <v>22.503999999999998</v>
      </c>
      <c r="G39" s="158"/>
      <c r="H39" s="160"/>
      <c r="I39" s="159"/>
      <c r="J39" s="160"/>
      <c r="K39" s="159"/>
      <c r="L39" s="160"/>
      <c r="M39" s="160"/>
      <c r="N39" s="74"/>
      <c r="O39" s="72"/>
    </row>
    <row r="40" spans="1:15" s="30" customFormat="1" ht="13.5">
      <c r="A40" s="136"/>
      <c r="B40" s="51"/>
      <c r="C40" s="138" t="s">
        <v>37</v>
      </c>
      <c r="D40" s="136" t="s">
        <v>0</v>
      </c>
      <c r="E40" s="136">
        <v>1.08</v>
      </c>
      <c r="F40" s="273">
        <f>F38*E40</f>
        <v>10.475999999999999</v>
      </c>
      <c r="G40" s="158"/>
      <c r="H40" s="160"/>
      <c r="I40" s="159"/>
      <c r="J40" s="160"/>
      <c r="K40" s="159"/>
      <c r="L40" s="160"/>
      <c r="M40" s="160"/>
      <c r="N40" s="74"/>
      <c r="O40" s="72"/>
    </row>
    <row r="41" spans="1:15" s="30" customFormat="1" ht="13.5">
      <c r="A41" s="136"/>
      <c r="B41" s="51"/>
      <c r="C41" s="138" t="s">
        <v>14</v>
      </c>
      <c r="D41" s="136"/>
      <c r="E41" s="136"/>
      <c r="F41" s="273"/>
      <c r="G41" s="158"/>
      <c r="H41" s="160"/>
      <c r="I41" s="159"/>
      <c r="J41" s="160"/>
      <c r="K41" s="159"/>
      <c r="L41" s="160"/>
      <c r="M41" s="160"/>
      <c r="N41" s="74"/>
      <c r="O41" s="72"/>
    </row>
    <row r="42" spans="1:15" s="30" customFormat="1" ht="13.5">
      <c r="A42" s="136"/>
      <c r="B42" s="51"/>
      <c r="C42" s="138" t="s">
        <v>242</v>
      </c>
      <c r="D42" s="136" t="s">
        <v>36</v>
      </c>
      <c r="E42" s="136">
        <v>1.2</v>
      </c>
      <c r="F42" s="273">
        <f>F38*E42</f>
        <v>11.639999999999999</v>
      </c>
      <c r="G42" s="158"/>
      <c r="H42" s="160"/>
      <c r="I42" s="159"/>
      <c r="J42" s="160"/>
      <c r="K42" s="159"/>
      <c r="L42" s="160"/>
      <c r="M42" s="160"/>
      <c r="N42" s="106"/>
      <c r="O42" s="72"/>
    </row>
    <row r="43" spans="1:15" s="30" customFormat="1" ht="14.25">
      <c r="A43" s="136">
        <v>5</v>
      </c>
      <c r="B43" s="211" t="s">
        <v>243</v>
      </c>
      <c r="C43" s="353" t="s">
        <v>244</v>
      </c>
      <c r="D43" s="300" t="s">
        <v>48</v>
      </c>
      <c r="E43" s="300"/>
      <c r="F43" s="354">
        <v>97</v>
      </c>
      <c r="G43" s="158"/>
      <c r="H43" s="160"/>
      <c r="I43" s="159"/>
      <c r="J43" s="160"/>
      <c r="K43" s="159"/>
      <c r="L43" s="160"/>
      <c r="M43" s="160"/>
      <c r="N43" s="74"/>
      <c r="O43" s="72"/>
    </row>
    <row r="44" spans="1:15" s="30" customFormat="1" ht="13.5">
      <c r="A44" s="136"/>
      <c r="B44" s="51"/>
      <c r="C44" s="138" t="s">
        <v>12</v>
      </c>
      <c r="D44" s="136" t="s">
        <v>13</v>
      </c>
      <c r="E44" s="136">
        <v>0.154</v>
      </c>
      <c r="F44" s="273">
        <f>F43*E44</f>
        <v>14.938</v>
      </c>
      <c r="G44" s="158"/>
      <c r="H44" s="160"/>
      <c r="I44" s="159"/>
      <c r="J44" s="160"/>
      <c r="K44" s="159"/>
      <c r="L44" s="160"/>
      <c r="M44" s="160"/>
      <c r="N44" s="74"/>
      <c r="O44" s="72"/>
    </row>
    <row r="45" spans="1:15" s="30" customFormat="1" ht="13.5">
      <c r="A45" s="136"/>
      <c r="B45" s="51"/>
      <c r="C45" s="138" t="s">
        <v>37</v>
      </c>
      <c r="D45" s="136" t="s">
        <v>0</v>
      </c>
      <c r="E45" s="136">
        <v>0.0149</v>
      </c>
      <c r="F45" s="273">
        <f>F43*E45</f>
        <v>1.4453</v>
      </c>
      <c r="G45" s="158"/>
      <c r="H45" s="160"/>
      <c r="I45" s="159"/>
      <c r="J45" s="160"/>
      <c r="K45" s="159"/>
      <c r="L45" s="160"/>
      <c r="M45" s="160"/>
      <c r="N45" s="74"/>
      <c r="O45" s="72"/>
    </row>
    <row r="46" spans="1:15" s="30" customFormat="1" ht="13.5">
      <c r="A46" s="136"/>
      <c r="B46" s="51"/>
      <c r="C46" s="138" t="s">
        <v>14</v>
      </c>
      <c r="D46" s="136"/>
      <c r="E46" s="136"/>
      <c r="F46" s="273">
        <f>E46*2353</f>
        <v>0</v>
      </c>
      <c r="G46" s="158"/>
      <c r="H46" s="160"/>
      <c r="I46" s="159"/>
      <c r="J46" s="160"/>
      <c r="K46" s="159"/>
      <c r="L46" s="160"/>
      <c r="M46" s="160"/>
      <c r="N46" s="74"/>
      <c r="O46" s="72"/>
    </row>
    <row r="47" spans="1:15" s="30" customFormat="1" ht="13.5">
      <c r="A47" s="136"/>
      <c r="B47" s="51"/>
      <c r="C47" s="138" t="s">
        <v>245</v>
      </c>
      <c r="D47" s="136" t="s">
        <v>36</v>
      </c>
      <c r="E47" s="136">
        <v>0.0316</v>
      </c>
      <c r="F47" s="273">
        <f>F43*E47</f>
        <v>3.0652000000000004</v>
      </c>
      <c r="G47" s="158"/>
      <c r="H47" s="160"/>
      <c r="I47" s="159"/>
      <c r="J47" s="160"/>
      <c r="K47" s="159"/>
      <c r="L47" s="160"/>
      <c r="M47" s="160"/>
      <c r="N47" s="74"/>
      <c r="O47" s="72"/>
    </row>
    <row r="48" spans="1:15" s="30" customFormat="1" ht="13.5">
      <c r="A48" s="136"/>
      <c r="B48" s="51"/>
      <c r="C48" s="138" t="s">
        <v>15</v>
      </c>
      <c r="D48" s="136" t="s">
        <v>0</v>
      </c>
      <c r="E48" s="136">
        <v>0.064</v>
      </c>
      <c r="F48" s="273">
        <f>F43*E48</f>
        <v>6.208</v>
      </c>
      <c r="G48" s="158"/>
      <c r="H48" s="160"/>
      <c r="I48" s="159"/>
      <c r="J48" s="160"/>
      <c r="K48" s="159"/>
      <c r="L48" s="160"/>
      <c r="M48" s="160"/>
      <c r="N48" s="74"/>
      <c r="O48" s="72"/>
    </row>
    <row r="49" spans="1:15" s="30" customFormat="1" ht="25.5">
      <c r="A49" s="136">
        <v>6</v>
      </c>
      <c r="B49" s="211" t="s">
        <v>246</v>
      </c>
      <c r="C49" s="165" t="s">
        <v>532</v>
      </c>
      <c r="D49" s="300" t="s">
        <v>48</v>
      </c>
      <c r="E49" s="300"/>
      <c r="F49" s="357">
        <v>97</v>
      </c>
      <c r="G49" s="158"/>
      <c r="H49" s="160"/>
      <c r="I49" s="159"/>
      <c r="J49" s="160"/>
      <c r="K49" s="159"/>
      <c r="L49" s="160"/>
      <c r="M49" s="160"/>
      <c r="N49" s="74"/>
      <c r="O49" s="72"/>
    </row>
    <row r="50" spans="1:15" s="30" customFormat="1" ht="13.5">
      <c r="A50" s="136"/>
      <c r="B50" s="51"/>
      <c r="C50" s="162" t="s">
        <v>12</v>
      </c>
      <c r="D50" s="136" t="s">
        <v>48</v>
      </c>
      <c r="E50" s="136">
        <v>1</v>
      </c>
      <c r="F50" s="273">
        <f>F49*E50</f>
        <v>97</v>
      </c>
      <c r="G50" s="158"/>
      <c r="H50" s="160"/>
      <c r="I50" s="159"/>
      <c r="J50" s="160"/>
      <c r="K50" s="159"/>
      <c r="L50" s="160"/>
      <c r="M50" s="160"/>
      <c r="N50" s="74"/>
      <c r="O50" s="72"/>
    </row>
    <row r="51" spans="1:15" s="30" customFormat="1" ht="13.5">
      <c r="A51" s="136"/>
      <c r="B51" s="51"/>
      <c r="C51" s="162" t="s">
        <v>37</v>
      </c>
      <c r="D51" s="136" t="s">
        <v>0</v>
      </c>
      <c r="E51" s="136">
        <v>0.22</v>
      </c>
      <c r="F51" s="273">
        <f>F49*E51</f>
        <v>21.34</v>
      </c>
      <c r="G51" s="158"/>
      <c r="H51" s="160"/>
      <c r="I51" s="159"/>
      <c r="J51" s="160"/>
      <c r="K51" s="159"/>
      <c r="L51" s="160"/>
      <c r="M51" s="160"/>
      <c r="N51" s="74"/>
      <c r="O51" s="72"/>
    </row>
    <row r="52" spans="1:15" s="30" customFormat="1" ht="13.5">
      <c r="A52" s="136"/>
      <c r="B52" s="51"/>
      <c r="C52" s="162" t="s">
        <v>14</v>
      </c>
      <c r="D52" s="136"/>
      <c r="E52" s="136"/>
      <c r="F52" s="273">
        <f>E52*2353</f>
        <v>0</v>
      </c>
      <c r="G52" s="158"/>
      <c r="H52" s="160"/>
      <c r="I52" s="159"/>
      <c r="J52" s="160"/>
      <c r="K52" s="159"/>
      <c r="L52" s="160"/>
      <c r="M52" s="160"/>
      <c r="N52" s="74"/>
      <c r="O52" s="72"/>
    </row>
    <row r="53" spans="1:15" ht="13.5">
      <c r="A53" s="157"/>
      <c r="B53" s="51"/>
      <c r="C53" s="162" t="s">
        <v>247</v>
      </c>
      <c r="D53" s="136" t="s">
        <v>48</v>
      </c>
      <c r="E53" s="136">
        <v>2.3</v>
      </c>
      <c r="F53" s="273">
        <f>F49*E53</f>
        <v>223.1</v>
      </c>
      <c r="G53" s="158"/>
      <c r="H53" s="160"/>
      <c r="I53" s="159"/>
      <c r="J53" s="160"/>
      <c r="K53" s="159"/>
      <c r="L53" s="160"/>
      <c r="M53" s="160"/>
      <c r="N53" s="74"/>
      <c r="O53" s="73" t="s">
        <v>216</v>
      </c>
    </row>
    <row r="54" spans="1:15" s="30" customFormat="1" ht="13.5">
      <c r="A54" s="157"/>
      <c r="B54" s="51"/>
      <c r="C54" s="162" t="s">
        <v>248</v>
      </c>
      <c r="D54" s="136" t="s">
        <v>16</v>
      </c>
      <c r="E54" s="136">
        <v>1</v>
      </c>
      <c r="F54" s="273">
        <f>F49*E54</f>
        <v>97</v>
      </c>
      <c r="G54" s="158"/>
      <c r="H54" s="160"/>
      <c r="I54" s="159"/>
      <c r="J54" s="160"/>
      <c r="K54" s="159"/>
      <c r="L54" s="160"/>
      <c r="M54" s="160"/>
      <c r="N54" s="87"/>
      <c r="O54" s="72"/>
    </row>
    <row r="55" spans="1:15" s="30" customFormat="1" ht="13.5">
      <c r="A55" s="157"/>
      <c r="B55" s="51"/>
      <c r="C55" s="162" t="s">
        <v>249</v>
      </c>
      <c r="D55" s="136" t="s">
        <v>250</v>
      </c>
      <c r="E55" s="136">
        <v>0.5</v>
      </c>
      <c r="F55" s="273">
        <f>F49*E55</f>
        <v>48.5</v>
      </c>
      <c r="G55" s="158"/>
      <c r="H55" s="160"/>
      <c r="I55" s="159"/>
      <c r="J55" s="160"/>
      <c r="K55" s="159"/>
      <c r="L55" s="160"/>
      <c r="M55" s="160"/>
      <c r="N55" s="87"/>
      <c r="O55" s="72"/>
    </row>
    <row r="56" spans="1:15" s="30" customFormat="1" ht="13.5">
      <c r="A56" s="157"/>
      <c r="B56" s="51"/>
      <c r="C56" s="162" t="s">
        <v>251</v>
      </c>
      <c r="D56" s="136" t="s">
        <v>16</v>
      </c>
      <c r="E56" s="136">
        <v>0.9</v>
      </c>
      <c r="F56" s="273">
        <f>F49*E56</f>
        <v>87.3</v>
      </c>
      <c r="G56" s="158"/>
      <c r="H56" s="160"/>
      <c r="I56" s="159"/>
      <c r="J56" s="160"/>
      <c r="K56" s="159"/>
      <c r="L56" s="160"/>
      <c r="M56" s="160"/>
      <c r="N56" s="179"/>
      <c r="O56" s="72"/>
    </row>
    <row r="57" spans="1:15" s="84" customFormat="1" ht="14.25">
      <c r="A57" s="136"/>
      <c r="B57" s="211" t="s">
        <v>241</v>
      </c>
      <c r="C57" s="358" t="s">
        <v>391</v>
      </c>
      <c r="D57" s="300" t="s">
        <v>48</v>
      </c>
      <c r="E57" s="300"/>
      <c r="F57" s="476">
        <v>235.5</v>
      </c>
      <c r="G57" s="158"/>
      <c r="H57" s="160"/>
      <c r="I57" s="159"/>
      <c r="J57" s="160"/>
      <c r="K57" s="159"/>
      <c r="L57" s="160"/>
      <c r="M57" s="160"/>
      <c r="N57" s="106"/>
      <c r="O57" s="605"/>
    </row>
    <row r="58" spans="1:15" s="84" customFormat="1" ht="13.5">
      <c r="A58" s="136"/>
      <c r="B58" s="51"/>
      <c r="C58" s="214" t="s">
        <v>12</v>
      </c>
      <c r="D58" s="158" t="s">
        <v>48</v>
      </c>
      <c r="E58" s="158">
        <v>1</v>
      </c>
      <c r="F58" s="274">
        <f>F57*E58</f>
        <v>235.5</v>
      </c>
      <c r="G58" s="158"/>
      <c r="H58" s="160"/>
      <c r="I58" s="159"/>
      <c r="J58" s="160"/>
      <c r="K58" s="159"/>
      <c r="L58" s="160"/>
      <c r="M58" s="160"/>
      <c r="N58" s="106"/>
      <c r="O58" s="102"/>
    </row>
    <row r="59" spans="1:15" s="84" customFormat="1" ht="13.5">
      <c r="A59" s="136"/>
      <c r="B59" s="51"/>
      <c r="C59" s="214" t="s">
        <v>37</v>
      </c>
      <c r="D59" s="158" t="s">
        <v>0</v>
      </c>
      <c r="E59" s="158">
        <v>0.22</v>
      </c>
      <c r="F59" s="276">
        <f>F57*E59</f>
        <v>51.81</v>
      </c>
      <c r="G59" s="158"/>
      <c r="H59" s="160"/>
      <c r="I59" s="159"/>
      <c r="J59" s="160"/>
      <c r="K59" s="159"/>
      <c r="L59" s="160"/>
      <c r="M59" s="160"/>
      <c r="N59" s="106"/>
      <c r="O59" s="102"/>
    </row>
    <row r="60" spans="1:15" s="84" customFormat="1" ht="13.5">
      <c r="A60" s="136"/>
      <c r="B60" s="51"/>
      <c r="C60" s="214" t="s">
        <v>14</v>
      </c>
      <c r="D60" s="158"/>
      <c r="E60" s="158"/>
      <c r="F60" s="276">
        <f>E60*2353</f>
        <v>0</v>
      </c>
      <c r="G60" s="158"/>
      <c r="H60" s="160"/>
      <c r="I60" s="159"/>
      <c r="J60" s="160"/>
      <c r="K60" s="159"/>
      <c r="L60" s="160"/>
      <c r="M60" s="160"/>
      <c r="N60" s="106"/>
      <c r="O60" s="102"/>
    </row>
    <row r="61" spans="1:15" s="84" customFormat="1" ht="27">
      <c r="A61" s="136"/>
      <c r="B61" s="51"/>
      <c r="C61" s="214" t="s">
        <v>594</v>
      </c>
      <c r="D61" s="158" t="s">
        <v>392</v>
      </c>
      <c r="E61" s="158">
        <v>0.047</v>
      </c>
      <c r="F61" s="274">
        <v>12.1</v>
      </c>
      <c r="G61" s="158"/>
      <c r="H61" s="160"/>
      <c r="I61" s="159"/>
      <c r="J61" s="160"/>
      <c r="K61" s="159"/>
      <c r="L61" s="160"/>
      <c r="M61" s="160"/>
      <c r="N61" s="106"/>
      <c r="O61" s="102"/>
    </row>
    <row r="62" spans="1:15" s="84" customFormat="1" ht="13.5">
      <c r="A62" s="136"/>
      <c r="B62" s="51"/>
      <c r="C62" s="214" t="s">
        <v>393</v>
      </c>
      <c r="D62" s="158" t="s">
        <v>392</v>
      </c>
      <c r="E62" s="158">
        <v>0.06</v>
      </c>
      <c r="F62" s="274">
        <f>F57*E62</f>
        <v>14.129999999999999</v>
      </c>
      <c r="G62" s="158"/>
      <c r="H62" s="160"/>
      <c r="I62" s="159"/>
      <c r="J62" s="160"/>
      <c r="K62" s="159"/>
      <c r="L62" s="160"/>
      <c r="M62" s="160"/>
      <c r="N62" s="106"/>
      <c r="O62" s="102"/>
    </row>
    <row r="63" spans="1:15" s="84" customFormat="1" ht="27">
      <c r="A63" s="136"/>
      <c r="B63" s="51"/>
      <c r="C63" s="214" t="s">
        <v>394</v>
      </c>
      <c r="D63" s="158" t="s">
        <v>395</v>
      </c>
      <c r="E63" s="158">
        <v>1.2</v>
      </c>
      <c r="F63" s="273">
        <f>F57*E63</f>
        <v>282.59999999999997</v>
      </c>
      <c r="G63" s="158"/>
      <c r="H63" s="160"/>
      <c r="I63" s="159"/>
      <c r="J63" s="160"/>
      <c r="K63" s="159"/>
      <c r="L63" s="160"/>
      <c r="M63" s="160"/>
      <c r="N63" s="106"/>
      <c r="O63" s="102"/>
    </row>
    <row r="64" spans="1:15" s="84" customFormat="1" ht="13.5">
      <c r="A64" s="136"/>
      <c r="B64" s="51"/>
      <c r="C64" s="214" t="s">
        <v>396</v>
      </c>
      <c r="D64" s="158" t="s">
        <v>395</v>
      </c>
      <c r="E64" s="158">
        <v>0.9</v>
      </c>
      <c r="F64" s="273">
        <f>F57*E64</f>
        <v>211.95000000000002</v>
      </c>
      <c r="G64" s="158"/>
      <c r="H64" s="160"/>
      <c r="I64" s="159"/>
      <c r="J64" s="160"/>
      <c r="K64" s="159"/>
      <c r="L64" s="160"/>
      <c r="M64" s="160"/>
      <c r="N64" s="106"/>
      <c r="O64" s="102"/>
    </row>
    <row r="65" spans="1:15" s="84" customFormat="1" ht="14.25">
      <c r="A65" s="136"/>
      <c r="B65" s="53" t="s">
        <v>499</v>
      </c>
      <c r="C65" s="358" t="s">
        <v>729</v>
      </c>
      <c r="D65" s="158" t="s">
        <v>395</v>
      </c>
      <c r="E65" s="158">
        <v>1.35</v>
      </c>
      <c r="F65" s="273">
        <f>F57*E65</f>
        <v>317.925</v>
      </c>
      <c r="G65" s="158"/>
      <c r="H65" s="160"/>
      <c r="I65" s="159"/>
      <c r="J65" s="160"/>
      <c r="K65" s="159"/>
      <c r="L65" s="160"/>
      <c r="M65" s="160"/>
      <c r="N65" s="106"/>
      <c r="O65" s="102"/>
    </row>
    <row r="66" spans="1:25" s="84" customFormat="1" ht="13.5">
      <c r="A66" s="136"/>
      <c r="B66" s="51"/>
      <c r="C66" s="214" t="s">
        <v>398</v>
      </c>
      <c r="D66" s="158" t="s">
        <v>0</v>
      </c>
      <c r="E66" s="158">
        <v>1</v>
      </c>
      <c r="F66" s="273">
        <v>0</v>
      </c>
      <c r="G66" s="158"/>
      <c r="H66" s="160"/>
      <c r="I66" s="159"/>
      <c r="J66" s="160"/>
      <c r="K66" s="159"/>
      <c r="L66" s="160"/>
      <c r="M66" s="160"/>
      <c r="N66" s="106"/>
      <c r="O66" s="606"/>
      <c r="P66" s="478"/>
      <c r="Q66" s="478"/>
      <c r="R66" s="478"/>
      <c r="S66" s="478"/>
      <c r="T66" s="478"/>
      <c r="U66" s="478"/>
      <c r="V66" s="479"/>
      <c r="W66" s="478"/>
      <c r="X66" s="478"/>
      <c r="Y66" s="478"/>
    </row>
    <row r="67" spans="1:15" s="84" customFormat="1" ht="28.5">
      <c r="A67" s="136"/>
      <c r="B67" s="53" t="s">
        <v>505</v>
      </c>
      <c r="C67" s="358" t="s">
        <v>565</v>
      </c>
      <c r="D67" s="158" t="s">
        <v>48</v>
      </c>
      <c r="E67" s="158"/>
      <c r="F67" s="273">
        <v>24</v>
      </c>
      <c r="G67" s="158"/>
      <c r="H67" s="160"/>
      <c r="I67" s="159"/>
      <c r="J67" s="160"/>
      <c r="K67" s="159"/>
      <c r="L67" s="160"/>
      <c r="M67" s="160"/>
      <c r="N67" s="106"/>
      <c r="O67" s="102"/>
    </row>
    <row r="68" spans="1:15" s="84" customFormat="1" ht="13.5">
      <c r="A68" s="136"/>
      <c r="B68" s="51"/>
      <c r="C68" s="214" t="s">
        <v>12</v>
      </c>
      <c r="D68" s="158" t="s">
        <v>48</v>
      </c>
      <c r="E68" s="158">
        <v>0.74</v>
      </c>
      <c r="F68" s="274">
        <f>F67*E68</f>
        <v>17.759999999999998</v>
      </c>
      <c r="G68" s="158"/>
      <c r="H68" s="160"/>
      <c r="I68" s="159"/>
      <c r="J68" s="160"/>
      <c r="K68" s="159"/>
      <c r="L68" s="160"/>
      <c r="M68" s="160"/>
      <c r="N68" s="106"/>
      <c r="O68" s="102"/>
    </row>
    <row r="69" spans="1:15" s="84" customFormat="1" ht="13.5">
      <c r="A69" s="136"/>
      <c r="B69" s="51"/>
      <c r="C69" s="214" t="s">
        <v>504</v>
      </c>
      <c r="D69" s="158" t="s">
        <v>48</v>
      </c>
      <c r="E69" s="158">
        <v>1.15</v>
      </c>
      <c r="F69" s="273">
        <f>F67*E69</f>
        <v>27.599999999999998</v>
      </c>
      <c r="G69" s="158"/>
      <c r="H69" s="160"/>
      <c r="I69" s="159"/>
      <c r="J69" s="160"/>
      <c r="K69" s="159"/>
      <c r="L69" s="160"/>
      <c r="M69" s="160"/>
      <c r="N69" s="106"/>
      <c r="O69" s="102"/>
    </row>
    <row r="70" spans="1:15" s="84" customFormat="1" ht="13.5">
      <c r="A70" s="136"/>
      <c r="B70" s="51"/>
      <c r="C70" s="214" t="s">
        <v>15</v>
      </c>
      <c r="D70" s="158" t="s">
        <v>0</v>
      </c>
      <c r="E70" s="158">
        <v>0.133</v>
      </c>
      <c r="F70" s="273">
        <f>E70*F67</f>
        <v>3.192</v>
      </c>
      <c r="G70" s="158"/>
      <c r="H70" s="160"/>
      <c r="I70" s="159"/>
      <c r="J70" s="160"/>
      <c r="K70" s="159"/>
      <c r="L70" s="160"/>
      <c r="M70" s="160"/>
      <c r="N70" s="106"/>
      <c r="O70" s="604"/>
    </row>
    <row r="71" spans="1:15" s="84" customFormat="1" ht="14.25">
      <c r="A71" s="136"/>
      <c r="B71" s="51"/>
      <c r="C71" s="165" t="s">
        <v>124</v>
      </c>
      <c r="D71" s="136"/>
      <c r="E71" s="136"/>
      <c r="F71" s="273"/>
      <c r="G71" s="158"/>
      <c r="H71" s="166"/>
      <c r="I71" s="160"/>
      <c r="J71" s="166"/>
      <c r="K71" s="160"/>
      <c r="L71" s="166"/>
      <c r="M71" s="166"/>
      <c r="N71" s="106"/>
      <c r="O71" s="604"/>
    </row>
    <row r="72" spans="1:15" s="84" customFormat="1" ht="17.25">
      <c r="A72" s="136"/>
      <c r="B72" s="51"/>
      <c r="C72" s="359" t="s">
        <v>322</v>
      </c>
      <c r="D72" s="136"/>
      <c r="E72" s="136"/>
      <c r="F72" s="273"/>
      <c r="G72" s="158"/>
      <c r="H72" s="160"/>
      <c r="I72" s="160"/>
      <c r="J72" s="160"/>
      <c r="K72" s="160"/>
      <c r="L72" s="160"/>
      <c r="M72" s="160"/>
      <c r="N72" s="74"/>
      <c r="O72" s="102"/>
    </row>
    <row r="73" spans="1:14" ht="71.25">
      <c r="A73" s="136">
        <v>7</v>
      </c>
      <c r="B73" s="51" t="s">
        <v>252</v>
      </c>
      <c r="C73" s="353" t="s">
        <v>406</v>
      </c>
      <c r="D73" s="317" t="s">
        <v>48</v>
      </c>
      <c r="E73" s="317"/>
      <c r="F73" s="326">
        <v>19</v>
      </c>
      <c r="G73" s="327"/>
      <c r="H73" s="317"/>
      <c r="I73" s="319"/>
      <c r="J73" s="318"/>
      <c r="K73" s="319"/>
      <c r="L73" s="318"/>
      <c r="M73" s="318"/>
      <c r="N73" s="74"/>
    </row>
    <row r="74" spans="1:14" ht="13.5">
      <c r="A74" s="136"/>
      <c r="B74" s="51"/>
      <c r="C74" s="138" t="s">
        <v>12</v>
      </c>
      <c r="D74" s="136" t="s">
        <v>48</v>
      </c>
      <c r="E74" s="136">
        <v>1</v>
      </c>
      <c r="F74" s="273">
        <f>F73*E74</f>
        <v>19</v>
      </c>
      <c r="H74" s="158"/>
      <c r="I74" s="159"/>
      <c r="J74" s="318"/>
      <c r="K74" s="159"/>
      <c r="L74" s="160"/>
      <c r="M74" s="160"/>
      <c r="N74" s="74"/>
    </row>
    <row r="75" spans="1:14" ht="13.5">
      <c r="A75" s="136"/>
      <c r="B75" s="51"/>
      <c r="C75" s="138" t="s">
        <v>14</v>
      </c>
      <c r="D75" s="136"/>
      <c r="E75" s="136"/>
      <c r="F75" s="273"/>
      <c r="G75" s="158"/>
      <c r="H75" s="160"/>
      <c r="I75" s="159"/>
      <c r="J75" s="318"/>
      <c r="K75" s="159"/>
      <c r="L75" s="160"/>
      <c r="M75" s="160"/>
      <c r="N75" s="74"/>
    </row>
    <row r="76" spans="1:14" ht="13.5">
      <c r="A76" s="136"/>
      <c r="B76" s="109"/>
      <c r="C76" s="138" t="s">
        <v>321</v>
      </c>
      <c r="D76" s="136" t="s">
        <v>48</v>
      </c>
      <c r="E76" s="136">
        <v>1</v>
      </c>
      <c r="F76" s="273">
        <f>F73*E76</f>
        <v>19</v>
      </c>
      <c r="G76" s="158"/>
      <c r="H76" s="160"/>
      <c r="I76" s="159"/>
      <c r="J76" s="318"/>
      <c r="K76" s="159"/>
      <c r="L76" s="160"/>
      <c r="M76" s="160"/>
      <c r="N76" s="74"/>
    </row>
    <row r="77" spans="1:14" ht="57">
      <c r="A77" s="136">
        <v>8</v>
      </c>
      <c r="B77" s="51" t="s">
        <v>252</v>
      </c>
      <c r="C77" s="353" t="s">
        <v>538</v>
      </c>
      <c r="D77" s="158" t="s">
        <v>48</v>
      </c>
      <c r="E77" s="158"/>
      <c r="F77" s="272">
        <v>60</v>
      </c>
      <c r="G77" s="158"/>
      <c r="H77" s="160"/>
      <c r="I77" s="159"/>
      <c r="J77" s="318"/>
      <c r="K77" s="159"/>
      <c r="L77" s="160"/>
      <c r="M77" s="160"/>
      <c r="N77" s="74"/>
    </row>
    <row r="78" spans="1:14" ht="13.5">
      <c r="A78" s="136"/>
      <c r="B78" s="51"/>
      <c r="C78" s="138" t="s">
        <v>12</v>
      </c>
      <c r="D78" s="136" t="s">
        <v>48</v>
      </c>
      <c r="E78" s="136">
        <v>1</v>
      </c>
      <c r="F78" s="273">
        <f>F77*E78</f>
        <v>60</v>
      </c>
      <c r="G78" s="158"/>
      <c r="H78" s="160"/>
      <c r="I78" s="159"/>
      <c r="J78" s="318"/>
      <c r="K78" s="159"/>
      <c r="L78" s="160"/>
      <c r="M78" s="160"/>
      <c r="N78" s="74"/>
    </row>
    <row r="79" spans="1:14" ht="13.5">
      <c r="A79" s="136"/>
      <c r="B79" s="51"/>
      <c r="C79" s="138" t="s">
        <v>14</v>
      </c>
      <c r="D79" s="136"/>
      <c r="E79" s="136"/>
      <c r="F79" s="273"/>
      <c r="G79" s="158"/>
      <c r="H79" s="160"/>
      <c r="I79" s="159"/>
      <c r="J79" s="318"/>
      <c r="K79" s="159"/>
      <c r="L79" s="160"/>
      <c r="M79" s="160"/>
      <c r="N79" s="74"/>
    </row>
    <row r="80" spans="1:14" ht="13.5">
      <c r="A80" s="136"/>
      <c r="B80" s="109"/>
      <c r="C80" s="138" t="s">
        <v>400</v>
      </c>
      <c r="D80" s="136" t="s">
        <v>48</v>
      </c>
      <c r="E80" s="136">
        <v>1</v>
      </c>
      <c r="F80" s="273">
        <f>F77*E80</f>
        <v>60</v>
      </c>
      <c r="G80" s="158"/>
      <c r="H80" s="160"/>
      <c r="I80" s="159"/>
      <c r="J80" s="318"/>
      <c r="K80" s="159"/>
      <c r="L80" s="160"/>
      <c r="M80" s="160"/>
      <c r="N80" s="74"/>
    </row>
    <row r="81" spans="1:14" ht="85.5">
      <c r="A81" s="136">
        <v>10</v>
      </c>
      <c r="B81" s="51" t="s">
        <v>253</v>
      </c>
      <c r="C81" s="504" t="s">
        <v>379</v>
      </c>
      <c r="D81" s="317" t="s">
        <v>48</v>
      </c>
      <c r="E81" s="317"/>
      <c r="F81" s="316">
        <v>136</v>
      </c>
      <c r="G81" s="317"/>
      <c r="H81" s="318"/>
      <c r="I81" s="319"/>
      <c r="J81" s="318"/>
      <c r="K81" s="319"/>
      <c r="L81" s="318"/>
      <c r="M81" s="318"/>
      <c r="N81" s="401"/>
    </row>
    <row r="82" spans="1:15" ht="13.5">
      <c r="A82" s="136"/>
      <c r="B82" s="51"/>
      <c r="C82" s="138" t="s">
        <v>12</v>
      </c>
      <c r="D82" s="136" t="s">
        <v>13</v>
      </c>
      <c r="E82" s="136">
        <v>2.72</v>
      </c>
      <c r="F82" s="273">
        <f>F81*E82</f>
        <v>369.92</v>
      </c>
      <c r="G82" s="158"/>
      <c r="H82" s="160"/>
      <c r="I82" s="272"/>
      <c r="J82" s="316"/>
      <c r="K82" s="159"/>
      <c r="L82" s="160"/>
      <c r="M82" s="160"/>
      <c r="N82" s="74"/>
      <c r="O82" s="607"/>
    </row>
    <row r="83" spans="1:14" ht="13.5">
      <c r="A83" s="136"/>
      <c r="B83" s="51"/>
      <c r="C83" s="138" t="s">
        <v>14</v>
      </c>
      <c r="D83" s="136"/>
      <c r="E83" s="136"/>
      <c r="F83" s="273"/>
      <c r="G83" s="158"/>
      <c r="H83" s="160"/>
      <c r="I83" s="159"/>
      <c r="J83" s="318"/>
      <c r="K83" s="159"/>
      <c r="L83" s="160"/>
      <c r="M83" s="160"/>
      <c r="N83" s="74"/>
    </row>
    <row r="84" spans="1:14" ht="27">
      <c r="A84" s="136"/>
      <c r="B84" s="51"/>
      <c r="C84" s="138" t="s">
        <v>573</v>
      </c>
      <c r="D84" s="136" t="s">
        <v>48</v>
      </c>
      <c r="E84" s="136">
        <v>1</v>
      </c>
      <c r="F84" s="273">
        <v>136</v>
      </c>
      <c r="G84" s="158"/>
      <c r="H84" s="160"/>
      <c r="I84" s="159"/>
      <c r="J84" s="318"/>
      <c r="K84" s="159"/>
      <c r="L84" s="160"/>
      <c r="M84" s="160"/>
      <c r="N84" s="74"/>
    </row>
    <row r="85" spans="1:15" s="84" customFormat="1" ht="14.25">
      <c r="A85" s="136"/>
      <c r="B85" s="51"/>
      <c r="C85" s="165" t="s">
        <v>227</v>
      </c>
      <c r="D85" s="136"/>
      <c r="E85" s="136"/>
      <c r="F85" s="273"/>
      <c r="G85" s="158"/>
      <c r="H85" s="166"/>
      <c r="I85" s="166"/>
      <c r="J85" s="320"/>
      <c r="K85" s="166"/>
      <c r="L85" s="166"/>
      <c r="M85" s="166"/>
      <c r="N85" s="106"/>
      <c r="O85" s="604"/>
    </row>
    <row r="86" spans="1:15" s="84" customFormat="1" ht="176.25">
      <c r="A86" s="136"/>
      <c r="B86" s="51" t="s">
        <v>378</v>
      </c>
      <c r="C86" s="162" t="s">
        <v>596</v>
      </c>
      <c r="D86" s="136"/>
      <c r="E86" s="136"/>
      <c r="F86" s="273"/>
      <c r="G86" s="158"/>
      <c r="H86" s="160"/>
      <c r="I86" s="160"/>
      <c r="J86" s="318"/>
      <c r="K86" s="160"/>
      <c r="L86" s="160"/>
      <c r="M86" s="166"/>
      <c r="N86" s="106"/>
      <c r="O86" s="102"/>
    </row>
    <row r="87" spans="1:15" s="84" customFormat="1" ht="17.25">
      <c r="A87" s="136"/>
      <c r="B87" s="51"/>
      <c r="C87" s="359" t="s">
        <v>323</v>
      </c>
      <c r="D87" s="136"/>
      <c r="E87" s="136"/>
      <c r="F87" s="273"/>
      <c r="G87" s="158"/>
      <c r="H87" s="160"/>
      <c r="I87" s="160"/>
      <c r="J87" s="318"/>
      <c r="K87" s="160"/>
      <c r="L87" s="160"/>
      <c r="M87" s="160"/>
      <c r="N87" s="74"/>
      <c r="O87" s="102"/>
    </row>
    <row r="88" spans="1:15" s="478" customFormat="1" ht="13.5">
      <c r="A88" s="269"/>
      <c r="B88" s="363"/>
      <c r="C88" s="271"/>
      <c r="D88" s="269"/>
      <c r="E88" s="269"/>
      <c r="F88" s="273"/>
      <c r="G88" s="272"/>
      <c r="H88" s="273"/>
      <c r="I88" s="272"/>
      <c r="J88" s="273"/>
      <c r="K88" s="272"/>
      <c r="L88" s="273"/>
      <c r="M88" s="273"/>
      <c r="N88" s="424"/>
      <c r="O88" s="102"/>
    </row>
    <row r="89" spans="1:15" s="478" customFormat="1" ht="28.5">
      <c r="A89" s="269"/>
      <c r="B89" s="363"/>
      <c r="C89" s="364" t="s">
        <v>550</v>
      </c>
      <c r="D89" s="269" t="s">
        <v>36</v>
      </c>
      <c r="E89" s="269"/>
      <c r="F89" s="273">
        <v>78</v>
      </c>
      <c r="G89" s="272"/>
      <c r="H89" s="273"/>
      <c r="I89" s="272"/>
      <c r="J89" s="273"/>
      <c r="K89" s="272"/>
      <c r="L89" s="273"/>
      <c r="M89" s="273"/>
      <c r="N89" s="424"/>
      <c r="O89" s="606"/>
    </row>
    <row r="90" spans="1:15" s="478" customFormat="1" ht="13.5">
      <c r="A90" s="269"/>
      <c r="B90" s="363"/>
      <c r="C90" s="271" t="s">
        <v>96</v>
      </c>
      <c r="D90" s="269" t="s">
        <v>36</v>
      </c>
      <c r="E90" s="269"/>
      <c r="F90" s="273">
        <f>F89</f>
        <v>78</v>
      </c>
      <c r="G90" s="272"/>
      <c r="H90" s="273"/>
      <c r="I90" s="272"/>
      <c r="J90" s="273"/>
      <c r="K90" s="272"/>
      <c r="L90" s="273"/>
      <c r="M90" s="273"/>
      <c r="N90" s="424"/>
      <c r="O90" s="102"/>
    </row>
    <row r="91" spans="1:15" s="478" customFormat="1" ht="13.5">
      <c r="A91" s="269"/>
      <c r="B91" s="363"/>
      <c r="C91" s="271" t="s">
        <v>551</v>
      </c>
      <c r="D91" s="269" t="s">
        <v>36</v>
      </c>
      <c r="E91" s="269">
        <v>1.15</v>
      </c>
      <c r="F91" s="273">
        <f>E91*F89</f>
        <v>89.69999999999999</v>
      </c>
      <c r="G91" s="272"/>
      <c r="H91" s="273"/>
      <c r="I91" s="272"/>
      <c r="J91" s="273"/>
      <c r="K91" s="272"/>
      <c r="L91" s="273"/>
      <c r="M91" s="273"/>
      <c r="N91" s="424"/>
      <c r="O91" s="102"/>
    </row>
    <row r="92" spans="1:15" s="30" customFormat="1" ht="28.5">
      <c r="A92" s="158" t="s">
        <v>387</v>
      </c>
      <c r="B92" s="213" t="s">
        <v>388</v>
      </c>
      <c r="C92" s="353" t="s">
        <v>574</v>
      </c>
      <c r="D92" s="158" t="s">
        <v>36</v>
      </c>
      <c r="E92" s="158"/>
      <c r="F92" s="273">
        <v>22</v>
      </c>
      <c r="G92" s="158"/>
      <c r="H92" s="160"/>
      <c r="I92" s="159"/>
      <c r="J92" s="318"/>
      <c r="K92" s="159"/>
      <c r="L92" s="160"/>
      <c r="M92" s="160"/>
      <c r="N92" s="87"/>
      <c r="O92" s="72"/>
    </row>
    <row r="93" spans="1:15" s="30" customFormat="1" ht="13.5">
      <c r="A93" s="158"/>
      <c r="B93" s="213"/>
      <c r="C93" s="214" t="s">
        <v>12</v>
      </c>
      <c r="D93" s="158" t="s">
        <v>13</v>
      </c>
      <c r="E93" s="158">
        <v>3.16</v>
      </c>
      <c r="F93" s="273">
        <f>F92*E93</f>
        <v>69.52000000000001</v>
      </c>
      <c r="G93" s="158"/>
      <c r="H93" s="160"/>
      <c r="I93" s="159"/>
      <c r="J93" s="318"/>
      <c r="K93" s="159"/>
      <c r="L93" s="160"/>
      <c r="M93" s="160"/>
      <c r="N93" s="87"/>
      <c r="O93" s="72"/>
    </row>
    <row r="94" spans="1:15" s="30" customFormat="1" ht="13.5">
      <c r="A94" s="158"/>
      <c r="B94" s="213"/>
      <c r="C94" s="214" t="s">
        <v>14</v>
      </c>
      <c r="D94" s="158"/>
      <c r="E94" s="158"/>
      <c r="F94" s="273"/>
      <c r="G94" s="158"/>
      <c r="H94" s="160"/>
      <c r="I94" s="159"/>
      <c r="J94" s="318"/>
      <c r="K94" s="159"/>
      <c r="L94" s="160"/>
      <c r="M94" s="160"/>
      <c r="N94" s="87"/>
      <c r="O94" s="72" t="s">
        <v>216</v>
      </c>
    </row>
    <row r="95" spans="1:15" s="30" customFormat="1" ht="13.5">
      <c r="A95" s="158"/>
      <c r="B95" s="213"/>
      <c r="C95" s="214" t="s">
        <v>384</v>
      </c>
      <c r="D95" s="158" t="s">
        <v>36</v>
      </c>
      <c r="E95" s="158">
        <v>1.25</v>
      </c>
      <c r="F95" s="273">
        <f>F92*E95</f>
        <v>27.5</v>
      </c>
      <c r="G95" s="158"/>
      <c r="H95" s="160"/>
      <c r="I95" s="159"/>
      <c r="J95" s="318"/>
      <c r="K95" s="159"/>
      <c r="L95" s="160"/>
      <c r="M95" s="160"/>
      <c r="N95" s="87"/>
      <c r="O95" s="72"/>
    </row>
    <row r="96" spans="1:15" s="30" customFormat="1" ht="13.5">
      <c r="A96" s="158"/>
      <c r="B96" s="213"/>
      <c r="C96" s="214" t="s">
        <v>15</v>
      </c>
      <c r="D96" s="158" t="s">
        <v>0</v>
      </c>
      <c r="E96" s="158">
        <v>0.01</v>
      </c>
      <c r="F96" s="273">
        <f>F92*E96</f>
        <v>0.22</v>
      </c>
      <c r="G96" s="158"/>
      <c r="H96" s="160"/>
      <c r="I96" s="159"/>
      <c r="J96" s="318"/>
      <c r="K96" s="159"/>
      <c r="L96" s="160"/>
      <c r="M96" s="160"/>
      <c r="N96" s="87"/>
      <c r="O96" s="72"/>
    </row>
    <row r="97" spans="1:15" s="30" customFormat="1" ht="14.25">
      <c r="A97" s="158" t="s">
        <v>389</v>
      </c>
      <c r="B97" s="213" t="s">
        <v>328</v>
      </c>
      <c r="C97" s="353" t="s">
        <v>390</v>
      </c>
      <c r="D97" s="158" t="s">
        <v>45</v>
      </c>
      <c r="E97" s="158"/>
      <c r="F97" s="272">
        <v>0.6</v>
      </c>
      <c r="G97" s="158"/>
      <c r="H97" s="160"/>
      <c r="I97" s="159"/>
      <c r="J97" s="318"/>
      <c r="K97" s="159"/>
      <c r="L97" s="160"/>
      <c r="M97" s="160"/>
      <c r="N97" s="87"/>
      <c r="O97" s="72"/>
    </row>
    <row r="98" spans="1:15" s="30" customFormat="1" ht="13.5">
      <c r="A98" s="158"/>
      <c r="B98" s="213"/>
      <c r="C98" s="161" t="s">
        <v>12</v>
      </c>
      <c r="D98" s="158" t="s">
        <v>13</v>
      </c>
      <c r="E98" s="158">
        <v>12.3</v>
      </c>
      <c r="F98" s="273">
        <f>F97*E98</f>
        <v>7.38</v>
      </c>
      <c r="G98" s="158"/>
      <c r="H98" s="160"/>
      <c r="I98" s="159"/>
      <c r="J98" s="318"/>
      <c r="K98" s="159"/>
      <c r="L98" s="160"/>
      <c r="M98" s="160"/>
      <c r="N98" s="87"/>
      <c r="O98" s="72"/>
    </row>
    <row r="99" spans="1:15" s="30" customFormat="1" ht="13.5">
      <c r="A99" s="158"/>
      <c r="B99" s="213"/>
      <c r="C99" s="161" t="s">
        <v>37</v>
      </c>
      <c r="D99" s="158" t="s">
        <v>0</v>
      </c>
      <c r="E99" s="158">
        <v>1.4</v>
      </c>
      <c r="F99" s="273">
        <f>F97*E99</f>
        <v>0.84</v>
      </c>
      <c r="G99" s="158"/>
      <c r="H99" s="160"/>
      <c r="I99" s="159"/>
      <c r="J99" s="318"/>
      <c r="K99" s="159"/>
      <c r="L99" s="160"/>
      <c r="M99" s="160"/>
      <c r="N99" s="87"/>
      <c r="O99" s="72"/>
    </row>
    <row r="100" spans="1:15" s="30" customFormat="1" ht="13.5">
      <c r="A100" s="158"/>
      <c r="B100" s="213"/>
      <c r="C100" s="161" t="s">
        <v>14</v>
      </c>
      <c r="D100" s="158"/>
      <c r="E100" s="158"/>
      <c r="F100" s="273"/>
      <c r="G100" s="158"/>
      <c r="H100" s="160"/>
      <c r="I100" s="159"/>
      <c r="J100" s="318"/>
      <c r="K100" s="159"/>
      <c r="L100" s="160"/>
      <c r="M100" s="160"/>
      <c r="N100" s="87"/>
      <c r="O100" s="72"/>
    </row>
    <row r="101" spans="1:15" s="30" customFormat="1" ht="13.5">
      <c r="A101" s="158"/>
      <c r="B101" s="213"/>
      <c r="C101" s="161" t="s">
        <v>639</v>
      </c>
      <c r="D101" s="158" t="s">
        <v>45</v>
      </c>
      <c r="E101" s="158">
        <v>1</v>
      </c>
      <c r="F101" s="273">
        <v>0.6</v>
      </c>
      <c r="G101" s="158"/>
      <c r="H101" s="160"/>
      <c r="I101" s="159"/>
      <c r="J101" s="318"/>
      <c r="K101" s="159"/>
      <c r="L101" s="160"/>
      <c r="M101" s="160"/>
      <c r="N101" s="87"/>
      <c r="O101" s="72"/>
    </row>
    <row r="102" spans="1:15" s="30" customFormat="1" ht="13.5">
      <c r="A102" s="158"/>
      <c r="B102" s="213"/>
      <c r="C102" s="161" t="s">
        <v>15</v>
      </c>
      <c r="D102" s="158" t="s">
        <v>0</v>
      </c>
      <c r="E102" s="158">
        <v>7.15</v>
      </c>
      <c r="F102" s="273">
        <f>F97*E102</f>
        <v>4.29</v>
      </c>
      <c r="G102" s="158"/>
      <c r="H102" s="160"/>
      <c r="I102" s="159"/>
      <c r="J102" s="318"/>
      <c r="K102" s="159"/>
      <c r="L102" s="160"/>
      <c r="M102" s="160"/>
      <c r="N102" s="87"/>
      <c r="O102" s="72"/>
    </row>
    <row r="103" spans="1:15" s="30" customFormat="1" ht="15.75">
      <c r="A103" s="158"/>
      <c r="B103" s="213"/>
      <c r="C103" s="268"/>
      <c r="D103" s="158"/>
      <c r="E103" s="158"/>
      <c r="F103" s="273"/>
      <c r="G103" s="158"/>
      <c r="H103" s="160"/>
      <c r="I103" s="159"/>
      <c r="J103" s="160"/>
      <c r="K103" s="159"/>
      <c r="L103" s="160"/>
      <c r="M103" s="160"/>
      <c r="N103" s="87"/>
      <c r="O103" s="72"/>
    </row>
    <row r="104" spans="1:15" s="30" customFormat="1" ht="33">
      <c r="A104" s="136"/>
      <c r="B104" s="51"/>
      <c r="C104" s="352" t="s">
        <v>556</v>
      </c>
      <c r="D104" s="136"/>
      <c r="E104" s="136"/>
      <c r="F104" s="273"/>
      <c r="G104" s="158"/>
      <c r="H104" s="160"/>
      <c r="I104" s="159"/>
      <c r="J104" s="160"/>
      <c r="K104" s="159"/>
      <c r="L104" s="160"/>
      <c r="M104" s="160"/>
      <c r="N104" s="74"/>
      <c r="O104" s="72"/>
    </row>
    <row r="105" spans="1:15" s="30" customFormat="1" ht="28.5">
      <c r="A105" s="136">
        <v>16</v>
      </c>
      <c r="B105" s="51" t="s">
        <v>255</v>
      </c>
      <c r="C105" s="361" t="s">
        <v>587</v>
      </c>
      <c r="D105" s="300" t="s">
        <v>36</v>
      </c>
      <c r="E105" s="300"/>
      <c r="F105" s="357">
        <v>1.48</v>
      </c>
      <c r="G105" s="158"/>
      <c r="H105" s="160"/>
      <c r="I105" s="159"/>
      <c r="J105" s="160"/>
      <c r="K105" s="159"/>
      <c r="L105" s="160"/>
      <c r="M105" s="160"/>
      <c r="N105" s="74"/>
      <c r="O105" s="72"/>
    </row>
    <row r="106" spans="1:15" s="30" customFormat="1" ht="13.5">
      <c r="A106" s="136"/>
      <c r="B106" s="51"/>
      <c r="C106" s="162" t="s">
        <v>12</v>
      </c>
      <c r="D106" s="136" t="s">
        <v>13</v>
      </c>
      <c r="E106" s="136">
        <v>2.9</v>
      </c>
      <c r="F106" s="273">
        <f>F105*E106</f>
        <v>4.292</v>
      </c>
      <c r="G106" s="158"/>
      <c r="H106" s="160"/>
      <c r="I106" s="159"/>
      <c r="J106" s="160"/>
      <c r="K106" s="159"/>
      <c r="L106" s="160"/>
      <c r="M106" s="160"/>
      <c r="N106" s="74"/>
      <c r="O106" s="72"/>
    </row>
    <row r="107" spans="1:15" s="30" customFormat="1" ht="13.5">
      <c r="A107" s="136"/>
      <c r="B107" s="51"/>
      <c r="C107" s="162" t="s">
        <v>14</v>
      </c>
      <c r="D107" s="136"/>
      <c r="E107" s="136"/>
      <c r="F107" s="273"/>
      <c r="G107" s="158"/>
      <c r="H107" s="160"/>
      <c r="I107" s="159"/>
      <c r="J107" s="160"/>
      <c r="K107" s="159"/>
      <c r="L107" s="160"/>
      <c r="M107" s="160"/>
      <c r="N107" s="74"/>
      <c r="O107" s="72"/>
    </row>
    <row r="108" spans="1:15" s="30" customFormat="1" ht="13.5">
      <c r="A108" s="136"/>
      <c r="B108" s="51"/>
      <c r="C108" s="162" t="s">
        <v>88</v>
      </c>
      <c r="D108" s="136" t="s">
        <v>36</v>
      </c>
      <c r="E108" s="136">
        <v>1.02</v>
      </c>
      <c r="F108" s="273">
        <f>F105*E108</f>
        <v>1.5096</v>
      </c>
      <c r="G108" s="158"/>
      <c r="H108" s="160"/>
      <c r="I108" s="159"/>
      <c r="J108" s="160"/>
      <c r="K108" s="159"/>
      <c r="L108" s="160"/>
      <c r="M108" s="160"/>
      <c r="N108" s="74"/>
      <c r="O108" s="72"/>
    </row>
    <row r="109" spans="1:15" s="30" customFormat="1" ht="13.5">
      <c r="A109" s="136"/>
      <c r="B109" s="51"/>
      <c r="C109" s="162" t="s">
        <v>15</v>
      </c>
      <c r="D109" s="136" t="s">
        <v>0</v>
      </c>
      <c r="E109" s="136">
        <v>0.88</v>
      </c>
      <c r="F109" s="273">
        <f>F105*E109</f>
        <v>1.3024</v>
      </c>
      <c r="G109" s="158"/>
      <c r="H109" s="160"/>
      <c r="I109" s="159"/>
      <c r="J109" s="160"/>
      <c r="K109" s="159"/>
      <c r="L109" s="160"/>
      <c r="M109" s="160"/>
      <c r="N109" s="74"/>
      <c r="O109" s="72"/>
    </row>
    <row r="110" spans="1:15" s="30" customFormat="1" ht="25.5">
      <c r="A110" s="136">
        <v>17</v>
      </c>
      <c r="B110" s="51" t="s">
        <v>246</v>
      </c>
      <c r="C110" s="360" t="s">
        <v>256</v>
      </c>
      <c r="D110" s="300" t="s">
        <v>48</v>
      </c>
      <c r="E110" s="300"/>
      <c r="F110" s="357">
        <v>6.6</v>
      </c>
      <c r="G110" s="158"/>
      <c r="H110" s="160"/>
      <c r="I110" s="159"/>
      <c r="J110" s="160"/>
      <c r="K110" s="159"/>
      <c r="L110" s="160"/>
      <c r="M110" s="160"/>
      <c r="N110" s="74"/>
      <c r="O110" s="72"/>
    </row>
    <row r="111" spans="1:15" s="30" customFormat="1" ht="13.5">
      <c r="A111" s="136"/>
      <c r="B111" s="51"/>
      <c r="C111" s="138" t="s">
        <v>12</v>
      </c>
      <c r="D111" s="136" t="s">
        <v>48</v>
      </c>
      <c r="E111" s="136">
        <v>1</v>
      </c>
      <c r="F111" s="273">
        <f>F110*E111</f>
        <v>6.6</v>
      </c>
      <c r="G111" s="158"/>
      <c r="H111" s="160"/>
      <c r="I111" s="159"/>
      <c r="J111" s="160"/>
      <c r="K111" s="159"/>
      <c r="L111" s="160"/>
      <c r="M111" s="160"/>
      <c r="N111" s="74"/>
      <c r="O111" s="72"/>
    </row>
    <row r="112" spans="1:15" s="30" customFormat="1" ht="13.5">
      <c r="A112" s="136"/>
      <c r="B112" s="51"/>
      <c r="C112" s="138" t="s">
        <v>37</v>
      </c>
      <c r="D112" s="136" t="s">
        <v>0</v>
      </c>
      <c r="E112" s="136">
        <v>0.22</v>
      </c>
      <c r="F112" s="273">
        <f>F110*E112</f>
        <v>1.452</v>
      </c>
      <c r="G112" s="158"/>
      <c r="H112" s="160"/>
      <c r="I112" s="159"/>
      <c r="J112" s="160"/>
      <c r="K112" s="159"/>
      <c r="L112" s="160"/>
      <c r="M112" s="160"/>
      <c r="N112" s="74"/>
      <c r="O112" s="72"/>
    </row>
    <row r="113" spans="1:15" s="30" customFormat="1" ht="13.5">
      <c r="A113" s="136"/>
      <c r="B113" s="51"/>
      <c r="C113" s="138" t="s">
        <v>14</v>
      </c>
      <c r="D113" s="136"/>
      <c r="E113" s="136"/>
      <c r="F113" s="273">
        <f>E113*2353</f>
        <v>0</v>
      </c>
      <c r="G113" s="158"/>
      <c r="H113" s="160"/>
      <c r="I113" s="159"/>
      <c r="J113" s="160"/>
      <c r="K113" s="159"/>
      <c r="L113" s="160"/>
      <c r="M113" s="160"/>
      <c r="N113" s="74"/>
      <c r="O113" s="72"/>
    </row>
    <row r="114" spans="1:15" s="30" customFormat="1" ht="13.5">
      <c r="A114" s="136"/>
      <c r="B114" s="51"/>
      <c r="C114" s="138" t="s">
        <v>240</v>
      </c>
      <c r="D114" s="136" t="s">
        <v>48</v>
      </c>
      <c r="E114" s="136">
        <v>2.3</v>
      </c>
      <c r="F114" s="273">
        <f>F110*E114</f>
        <v>15.179999999999998</v>
      </c>
      <c r="G114" s="158"/>
      <c r="H114" s="160"/>
      <c r="I114" s="159"/>
      <c r="J114" s="160"/>
      <c r="K114" s="159"/>
      <c r="L114" s="160"/>
      <c r="M114" s="160"/>
      <c r="N114" s="74"/>
      <c r="O114" s="72"/>
    </row>
    <row r="115" spans="1:15" s="30" customFormat="1" ht="13.5">
      <c r="A115" s="136"/>
      <c r="B115" s="51"/>
      <c r="C115" s="138" t="s">
        <v>248</v>
      </c>
      <c r="D115" s="136" t="s">
        <v>16</v>
      </c>
      <c r="E115" s="136">
        <v>2.4</v>
      </c>
      <c r="F115" s="273">
        <f>F110*E115</f>
        <v>15.839999999999998</v>
      </c>
      <c r="G115" s="158"/>
      <c r="H115" s="160"/>
      <c r="I115" s="159"/>
      <c r="J115" s="160"/>
      <c r="K115" s="159"/>
      <c r="L115" s="160"/>
      <c r="M115" s="160"/>
      <c r="N115" s="74"/>
      <c r="O115" s="72"/>
    </row>
    <row r="116" spans="1:15" s="30" customFormat="1" ht="13.5">
      <c r="A116" s="136"/>
      <c r="B116" s="51"/>
      <c r="C116" s="138" t="s">
        <v>249</v>
      </c>
      <c r="D116" s="136" t="s">
        <v>16</v>
      </c>
      <c r="E116" s="136">
        <v>0.06</v>
      </c>
      <c r="F116" s="273">
        <f>F110*E116</f>
        <v>0.39599999999999996</v>
      </c>
      <c r="G116" s="158"/>
      <c r="H116" s="160"/>
      <c r="I116" s="159"/>
      <c r="J116" s="160"/>
      <c r="K116" s="159"/>
      <c r="L116" s="160"/>
      <c r="M116" s="160"/>
      <c r="N116" s="106"/>
      <c r="O116" s="72"/>
    </row>
    <row r="117" spans="1:15" s="30" customFormat="1" ht="14.25">
      <c r="A117" s="136">
        <v>18</v>
      </c>
      <c r="B117" s="51" t="s">
        <v>257</v>
      </c>
      <c r="C117" s="361" t="s">
        <v>258</v>
      </c>
      <c r="D117" s="300" t="s">
        <v>36</v>
      </c>
      <c r="E117" s="300"/>
      <c r="F117" s="357">
        <v>0.93</v>
      </c>
      <c r="G117" s="158"/>
      <c r="H117" s="160"/>
      <c r="I117" s="159"/>
      <c r="J117" s="160"/>
      <c r="K117" s="159"/>
      <c r="L117" s="160"/>
      <c r="M117" s="160"/>
      <c r="N117" s="74"/>
      <c r="O117" s="72"/>
    </row>
    <row r="118" spans="1:15" s="30" customFormat="1" ht="13.5">
      <c r="A118" s="136"/>
      <c r="B118" s="51"/>
      <c r="C118" s="162" t="s">
        <v>12</v>
      </c>
      <c r="D118" s="136" t="s">
        <v>13</v>
      </c>
      <c r="E118" s="136">
        <v>3.58</v>
      </c>
      <c r="F118" s="273">
        <f>F117*E118</f>
        <v>3.3294</v>
      </c>
      <c r="G118" s="158"/>
      <c r="H118" s="160"/>
      <c r="I118" s="159"/>
      <c r="J118" s="160"/>
      <c r="K118" s="159"/>
      <c r="L118" s="160"/>
      <c r="M118" s="160"/>
      <c r="N118" s="74"/>
      <c r="O118" s="72"/>
    </row>
    <row r="119" spans="1:15" s="30" customFormat="1" ht="13.5">
      <c r="A119" s="136"/>
      <c r="B119" s="51"/>
      <c r="C119" s="162" t="s">
        <v>37</v>
      </c>
      <c r="D119" s="136" t="s">
        <v>0</v>
      </c>
      <c r="E119" s="136">
        <v>1.08</v>
      </c>
      <c r="F119" s="273">
        <f>F117*E119</f>
        <v>1.0044000000000002</v>
      </c>
      <c r="G119" s="158"/>
      <c r="H119" s="160"/>
      <c r="I119" s="159"/>
      <c r="J119" s="160"/>
      <c r="K119" s="159"/>
      <c r="L119" s="160"/>
      <c r="M119" s="160"/>
      <c r="N119" s="74"/>
      <c r="O119" s="72"/>
    </row>
    <row r="120" spans="1:15" s="30" customFormat="1" ht="13.5">
      <c r="A120" s="136"/>
      <c r="B120" s="51"/>
      <c r="C120" s="162" t="s">
        <v>14</v>
      </c>
      <c r="D120" s="136"/>
      <c r="E120" s="136"/>
      <c r="F120" s="273">
        <f>E120*2353</f>
        <v>0</v>
      </c>
      <c r="G120" s="158"/>
      <c r="H120" s="160"/>
      <c r="I120" s="159"/>
      <c r="J120" s="160"/>
      <c r="K120" s="159"/>
      <c r="L120" s="160"/>
      <c r="M120" s="160"/>
      <c r="N120" s="74"/>
      <c r="O120" s="72"/>
    </row>
    <row r="121" spans="1:15" s="30" customFormat="1" ht="13.5">
      <c r="A121" s="136"/>
      <c r="B121" s="51"/>
      <c r="C121" s="162" t="s">
        <v>259</v>
      </c>
      <c r="D121" s="136" t="s">
        <v>36</v>
      </c>
      <c r="E121" s="136">
        <v>1.1</v>
      </c>
      <c r="F121" s="273">
        <f>F117*E121</f>
        <v>1.0230000000000001</v>
      </c>
      <c r="G121" s="158"/>
      <c r="H121" s="160"/>
      <c r="I121" s="159"/>
      <c r="J121" s="160"/>
      <c r="K121" s="159"/>
      <c r="L121" s="160"/>
      <c r="M121" s="160"/>
      <c r="N121" s="74"/>
      <c r="O121" s="72"/>
    </row>
    <row r="122" spans="1:15" s="30" customFormat="1" ht="14.25">
      <c r="A122" s="136">
        <v>19</v>
      </c>
      <c r="B122" s="51" t="s">
        <v>260</v>
      </c>
      <c r="C122" s="353" t="s">
        <v>261</v>
      </c>
      <c r="D122" s="300" t="s">
        <v>48</v>
      </c>
      <c r="E122" s="300"/>
      <c r="F122" s="357">
        <v>6.6</v>
      </c>
      <c r="G122" s="158"/>
      <c r="H122" s="160"/>
      <c r="I122" s="159"/>
      <c r="J122" s="160"/>
      <c r="K122" s="159"/>
      <c r="L122" s="160"/>
      <c r="M122" s="160"/>
      <c r="N122" s="74"/>
      <c r="O122" s="72"/>
    </row>
    <row r="123" spans="1:15" s="30" customFormat="1" ht="13.5">
      <c r="A123" s="136"/>
      <c r="B123" s="136"/>
      <c r="C123" s="162" t="s">
        <v>12</v>
      </c>
      <c r="D123" s="136" t="s">
        <v>13</v>
      </c>
      <c r="E123" s="136">
        <v>0.202</v>
      </c>
      <c r="F123" s="273">
        <f>F122*E123</f>
        <v>1.3332</v>
      </c>
      <c r="G123" s="158"/>
      <c r="H123" s="160"/>
      <c r="I123" s="159"/>
      <c r="J123" s="160"/>
      <c r="K123" s="159"/>
      <c r="L123" s="160"/>
      <c r="M123" s="160"/>
      <c r="N123" s="74"/>
      <c r="O123" s="72"/>
    </row>
    <row r="124" spans="1:15" s="30" customFormat="1" ht="13.5">
      <c r="A124" s="136"/>
      <c r="B124" s="51"/>
      <c r="C124" s="162" t="s">
        <v>40</v>
      </c>
      <c r="D124" s="136" t="s">
        <v>0</v>
      </c>
      <c r="E124" s="136">
        <v>0.0187</v>
      </c>
      <c r="F124" s="273">
        <f>F122*E124</f>
        <v>0.12342</v>
      </c>
      <c r="G124" s="158"/>
      <c r="H124" s="160"/>
      <c r="I124" s="159"/>
      <c r="J124" s="160"/>
      <c r="K124" s="159"/>
      <c r="L124" s="160"/>
      <c r="M124" s="160"/>
      <c r="N124" s="74"/>
      <c r="O124" s="72"/>
    </row>
    <row r="125" spans="1:15" s="30" customFormat="1" ht="13.5">
      <c r="A125" s="136"/>
      <c r="B125" s="51"/>
      <c r="C125" s="162" t="s">
        <v>14</v>
      </c>
      <c r="D125" s="136"/>
      <c r="E125" s="136"/>
      <c r="F125" s="273">
        <f>E125*2353</f>
        <v>0</v>
      </c>
      <c r="G125" s="158"/>
      <c r="H125" s="160"/>
      <c r="I125" s="159"/>
      <c r="J125" s="160"/>
      <c r="K125" s="159"/>
      <c r="L125" s="160"/>
      <c r="M125" s="160"/>
      <c r="N125" s="74"/>
      <c r="O125" s="72"/>
    </row>
    <row r="126" spans="1:15" s="30" customFormat="1" ht="13.5">
      <c r="A126" s="136"/>
      <c r="B126" s="51"/>
      <c r="C126" s="162" t="s">
        <v>483</v>
      </c>
      <c r="D126" s="136" t="s">
        <v>36</v>
      </c>
      <c r="E126" s="136">
        <v>0.0408</v>
      </c>
      <c r="F126" s="273">
        <f>F122*E126</f>
        <v>0.26928</v>
      </c>
      <c r="G126" s="158"/>
      <c r="H126" s="160"/>
      <c r="I126" s="159"/>
      <c r="J126" s="160"/>
      <c r="K126" s="159"/>
      <c r="L126" s="160"/>
      <c r="M126" s="160"/>
      <c r="N126" s="74"/>
      <c r="O126" s="72"/>
    </row>
    <row r="127" spans="1:15" s="30" customFormat="1" ht="13.5">
      <c r="A127" s="136"/>
      <c r="B127" s="51"/>
      <c r="C127" s="162" t="s">
        <v>15</v>
      </c>
      <c r="D127" s="136" t="s">
        <v>0</v>
      </c>
      <c r="E127" s="136">
        <v>0.0636</v>
      </c>
      <c r="F127" s="273">
        <f>F122*E127</f>
        <v>0.41976</v>
      </c>
      <c r="G127" s="158"/>
      <c r="H127" s="160"/>
      <c r="I127" s="159"/>
      <c r="J127" s="160"/>
      <c r="K127" s="159"/>
      <c r="L127" s="160"/>
      <c r="M127" s="160"/>
      <c r="N127" s="74"/>
      <c r="O127" s="72"/>
    </row>
    <row r="128" spans="1:15" ht="28.5">
      <c r="A128" s="136">
        <v>20</v>
      </c>
      <c r="B128" s="51" t="s">
        <v>265</v>
      </c>
      <c r="C128" s="353" t="s">
        <v>566</v>
      </c>
      <c r="D128" s="300" t="s">
        <v>48</v>
      </c>
      <c r="E128" s="300"/>
      <c r="F128" s="357">
        <v>6.6</v>
      </c>
      <c r="G128" s="158"/>
      <c r="H128" s="160"/>
      <c r="I128" s="159"/>
      <c r="J128" s="160"/>
      <c r="K128" s="159"/>
      <c r="L128" s="160"/>
      <c r="M128" s="160"/>
      <c r="N128" s="74"/>
      <c r="O128" s="608"/>
    </row>
    <row r="129" spans="1:14" ht="13.5">
      <c r="A129" s="136"/>
      <c r="B129" s="136"/>
      <c r="C129" s="162" t="s">
        <v>12</v>
      </c>
      <c r="D129" s="136" t="s">
        <v>48</v>
      </c>
      <c r="E129" s="136">
        <v>1</v>
      </c>
      <c r="F129" s="273">
        <f>F128*E129</f>
        <v>6.6</v>
      </c>
      <c r="G129" s="158"/>
      <c r="H129" s="160"/>
      <c r="I129" s="159"/>
      <c r="J129" s="160"/>
      <c r="K129" s="159"/>
      <c r="L129" s="160"/>
      <c r="M129" s="160"/>
      <c r="N129" s="74"/>
    </row>
    <row r="130" spans="1:14" ht="13.5">
      <c r="A130" s="136"/>
      <c r="B130" s="211"/>
      <c r="C130" s="162" t="s">
        <v>37</v>
      </c>
      <c r="D130" s="136" t="s">
        <v>0</v>
      </c>
      <c r="E130" s="136">
        <v>0.0452</v>
      </c>
      <c r="F130" s="273">
        <f>F128*E130</f>
        <v>0.29832</v>
      </c>
      <c r="G130" s="158"/>
      <c r="H130" s="160"/>
      <c r="I130" s="159"/>
      <c r="J130" s="160"/>
      <c r="K130" s="159"/>
      <c r="L130" s="160"/>
      <c r="M130" s="160"/>
      <c r="N130" s="74"/>
    </row>
    <row r="131" spans="1:14" ht="13.5">
      <c r="A131" s="136"/>
      <c r="B131" s="211"/>
      <c r="C131" s="162" t="s">
        <v>14</v>
      </c>
      <c r="D131" s="136"/>
      <c r="E131" s="136"/>
      <c r="F131" s="273"/>
      <c r="G131" s="158"/>
      <c r="H131" s="160"/>
      <c r="I131" s="159"/>
      <c r="J131" s="160"/>
      <c r="K131" s="159"/>
      <c r="L131" s="160"/>
      <c r="M131" s="160"/>
      <c r="N131" s="74"/>
    </row>
    <row r="132" spans="1:14" ht="13.5">
      <c r="A132" s="136"/>
      <c r="B132" s="211"/>
      <c r="C132" s="162" t="s">
        <v>266</v>
      </c>
      <c r="D132" s="136" t="s">
        <v>16</v>
      </c>
      <c r="E132" s="136">
        <v>6.25</v>
      </c>
      <c r="F132" s="273">
        <f>F129*E132</f>
        <v>41.25</v>
      </c>
      <c r="G132" s="158"/>
      <c r="H132" s="160"/>
      <c r="I132" s="159"/>
      <c r="J132" s="160"/>
      <c r="K132" s="159"/>
      <c r="L132" s="160"/>
      <c r="M132" s="160"/>
      <c r="N132" s="74"/>
    </row>
    <row r="133" spans="1:14" ht="13.5">
      <c r="A133" s="136"/>
      <c r="B133" s="211"/>
      <c r="C133" s="162" t="s">
        <v>267</v>
      </c>
      <c r="D133" s="136" t="s">
        <v>48</v>
      </c>
      <c r="E133" s="136">
        <v>1.02</v>
      </c>
      <c r="F133" s="273">
        <f>F128*E133</f>
        <v>6.731999999999999</v>
      </c>
      <c r="G133" s="158"/>
      <c r="H133" s="160"/>
      <c r="I133" s="159"/>
      <c r="J133" s="160"/>
      <c r="K133" s="159"/>
      <c r="L133" s="160"/>
      <c r="M133" s="160"/>
      <c r="N133" s="74"/>
    </row>
    <row r="134" spans="1:14" ht="13.5">
      <c r="A134" s="136"/>
      <c r="B134" s="211"/>
      <c r="C134" s="162" t="s">
        <v>15</v>
      </c>
      <c r="D134" s="136" t="s">
        <v>0</v>
      </c>
      <c r="E134" s="136">
        <v>0.0466</v>
      </c>
      <c r="F134" s="273">
        <f>F128*E134</f>
        <v>0.30756</v>
      </c>
      <c r="G134" s="159"/>
      <c r="H134" s="160"/>
      <c r="I134" s="159"/>
      <c r="J134" s="160"/>
      <c r="K134" s="159"/>
      <c r="L134" s="160"/>
      <c r="M134" s="160"/>
      <c r="N134" s="106"/>
    </row>
    <row r="135" spans="1:15" s="287" customFormat="1" ht="28.5">
      <c r="A135" s="269">
        <v>21</v>
      </c>
      <c r="B135" s="270" t="s">
        <v>265</v>
      </c>
      <c r="C135" s="432" t="s">
        <v>339</v>
      </c>
      <c r="D135" s="365" t="s">
        <v>48</v>
      </c>
      <c r="E135" s="365"/>
      <c r="F135" s="357">
        <v>1.5</v>
      </c>
      <c r="G135" s="269"/>
      <c r="H135" s="273"/>
      <c r="I135" s="272"/>
      <c r="J135" s="273"/>
      <c r="K135" s="272"/>
      <c r="L135" s="273"/>
      <c r="M135" s="273"/>
      <c r="N135" s="424"/>
      <c r="O135" s="73"/>
    </row>
    <row r="136" spans="1:15" s="287" customFormat="1" ht="13.5">
      <c r="A136" s="269"/>
      <c r="B136" s="269"/>
      <c r="C136" s="271" t="s">
        <v>12</v>
      </c>
      <c r="D136" s="269" t="s">
        <v>25</v>
      </c>
      <c r="E136" s="269"/>
      <c r="F136" s="273">
        <v>21</v>
      </c>
      <c r="G136" s="269"/>
      <c r="H136" s="273"/>
      <c r="I136" s="272"/>
      <c r="J136" s="273"/>
      <c r="K136" s="272"/>
      <c r="L136" s="273"/>
      <c r="M136" s="273"/>
      <c r="N136" s="424"/>
      <c r="O136" s="73"/>
    </row>
    <row r="137" spans="1:15" s="287" customFormat="1" ht="13.5">
      <c r="A137" s="269"/>
      <c r="B137" s="363"/>
      <c r="C137" s="271" t="s">
        <v>37</v>
      </c>
      <c r="D137" s="269" t="s">
        <v>0</v>
      </c>
      <c r="E137" s="269">
        <v>0.0452</v>
      </c>
      <c r="F137" s="273">
        <f>F135*E137</f>
        <v>0.0678</v>
      </c>
      <c r="G137" s="269"/>
      <c r="H137" s="273"/>
      <c r="I137" s="272"/>
      <c r="J137" s="273"/>
      <c r="K137" s="272"/>
      <c r="L137" s="273"/>
      <c r="M137" s="273"/>
      <c r="N137" s="424"/>
      <c r="O137" s="73"/>
    </row>
    <row r="138" spans="1:15" s="287" customFormat="1" ht="13.5">
      <c r="A138" s="269"/>
      <c r="B138" s="363"/>
      <c r="C138" s="271" t="s">
        <v>14</v>
      </c>
      <c r="D138" s="269"/>
      <c r="E138" s="269"/>
      <c r="F138" s="273"/>
      <c r="G138" s="269"/>
      <c r="H138" s="273"/>
      <c r="I138" s="272"/>
      <c r="J138" s="273"/>
      <c r="K138" s="272"/>
      <c r="L138" s="273"/>
      <c r="M138" s="273"/>
      <c r="N138" s="424"/>
      <c r="O138" s="73"/>
    </row>
    <row r="139" spans="1:15" s="287" customFormat="1" ht="13.5">
      <c r="A139" s="269"/>
      <c r="B139" s="363"/>
      <c r="C139" s="271" t="s">
        <v>266</v>
      </c>
      <c r="D139" s="269" t="s">
        <v>16</v>
      </c>
      <c r="E139" s="269">
        <v>6.25</v>
      </c>
      <c r="F139" s="273">
        <f>F135*E139</f>
        <v>9.375</v>
      </c>
      <c r="G139" s="269"/>
      <c r="H139" s="273"/>
      <c r="I139" s="272"/>
      <c r="J139" s="273"/>
      <c r="K139" s="272"/>
      <c r="L139" s="273"/>
      <c r="M139" s="273"/>
      <c r="N139" s="424"/>
      <c r="O139" s="73"/>
    </row>
    <row r="140" spans="1:15" s="287" customFormat="1" ht="13.5">
      <c r="A140" s="269"/>
      <c r="B140" s="363"/>
      <c r="C140" s="271" t="s">
        <v>267</v>
      </c>
      <c r="D140" s="269" t="s">
        <v>48</v>
      </c>
      <c r="E140" s="269">
        <v>1.02</v>
      </c>
      <c r="F140" s="273">
        <f>F135*E140</f>
        <v>1.53</v>
      </c>
      <c r="G140" s="269"/>
      <c r="H140" s="273"/>
      <c r="I140" s="272"/>
      <c r="J140" s="273"/>
      <c r="K140" s="272"/>
      <c r="L140" s="273"/>
      <c r="M140" s="273"/>
      <c r="N140" s="424"/>
      <c r="O140" s="73"/>
    </row>
    <row r="141" spans="1:15" s="287" customFormat="1" ht="13.5">
      <c r="A141" s="269"/>
      <c r="B141" s="363"/>
      <c r="C141" s="271" t="s">
        <v>15</v>
      </c>
      <c r="D141" s="269" t="s">
        <v>0</v>
      </c>
      <c r="E141" s="269">
        <v>0.0466</v>
      </c>
      <c r="F141" s="273">
        <f>F135*E141</f>
        <v>0.0699</v>
      </c>
      <c r="G141" s="272"/>
      <c r="H141" s="273"/>
      <c r="I141" s="272"/>
      <c r="J141" s="273"/>
      <c r="K141" s="272"/>
      <c r="L141" s="273"/>
      <c r="M141" s="273"/>
      <c r="N141" s="433"/>
      <c r="O141" s="73"/>
    </row>
    <row r="142" spans="1:15" s="30" customFormat="1" ht="16.5">
      <c r="A142" s="136"/>
      <c r="B142" s="51"/>
      <c r="C142" s="352" t="s">
        <v>557</v>
      </c>
      <c r="D142" s="136"/>
      <c r="E142" s="136"/>
      <c r="F142" s="273"/>
      <c r="G142" s="158"/>
      <c r="H142" s="160"/>
      <c r="I142" s="159"/>
      <c r="J142" s="160"/>
      <c r="K142" s="159"/>
      <c r="L142" s="160"/>
      <c r="M142" s="160"/>
      <c r="N142" s="74"/>
      <c r="O142" s="609"/>
    </row>
    <row r="143" spans="1:15" s="30" customFormat="1" ht="42.75">
      <c r="A143" s="136">
        <v>22</v>
      </c>
      <c r="B143" s="51" t="s">
        <v>255</v>
      </c>
      <c r="C143" s="361" t="s">
        <v>558</v>
      </c>
      <c r="D143" s="300" t="s">
        <v>36</v>
      </c>
      <c r="E143" s="300"/>
      <c r="F143" s="357">
        <v>18</v>
      </c>
      <c r="G143" s="158"/>
      <c r="H143" s="160"/>
      <c r="I143" s="159"/>
      <c r="J143" s="160"/>
      <c r="K143" s="159"/>
      <c r="L143" s="160"/>
      <c r="M143" s="160"/>
      <c r="N143" s="74"/>
      <c r="O143" s="72"/>
    </row>
    <row r="144" spans="1:15" s="30" customFormat="1" ht="13.5">
      <c r="A144" s="136"/>
      <c r="B144" s="51"/>
      <c r="C144" s="162" t="s">
        <v>12</v>
      </c>
      <c r="D144" s="136" t="s">
        <v>13</v>
      </c>
      <c r="E144" s="136">
        <v>2.9</v>
      </c>
      <c r="F144" s="273">
        <f>F143*E144</f>
        <v>52.199999999999996</v>
      </c>
      <c r="G144" s="158"/>
      <c r="H144" s="160"/>
      <c r="I144" s="159"/>
      <c r="J144" s="160"/>
      <c r="K144" s="159"/>
      <c r="L144" s="160"/>
      <c r="M144" s="160"/>
      <c r="N144" s="74"/>
      <c r="O144" s="72"/>
    </row>
    <row r="145" spans="1:15" s="30" customFormat="1" ht="13.5">
      <c r="A145" s="136"/>
      <c r="B145" s="51"/>
      <c r="C145" s="162" t="s">
        <v>14</v>
      </c>
      <c r="D145" s="136"/>
      <c r="E145" s="136"/>
      <c r="F145" s="273"/>
      <c r="G145" s="158"/>
      <c r="H145" s="160"/>
      <c r="I145" s="159"/>
      <c r="J145" s="160"/>
      <c r="K145" s="159"/>
      <c r="L145" s="160"/>
      <c r="M145" s="160"/>
      <c r="N145" s="74"/>
      <c r="O145" s="72"/>
    </row>
    <row r="146" spans="1:15" s="425" customFormat="1" ht="13.5">
      <c r="A146" s="269"/>
      <c r="B146" s="270"/>
      <c r="C146" s="271" t="s">
        <v>561</v>
      </c>
      <c r="D146" s="269" t="s">
        <v>559</v>
      </c>
      <c r="E146" s="269"/>
      <c r="F146" s="273">
        <v>0.4</v>
      </c>
      <c r="G146" s="273"/>
      <c r="H146" s="276"/>
      <c r="I146" s="273"/>
      <c r="J146" s="272"/>
      <c r="K146" s="273"/>
      <c r="L146" s="272"/>
      <c r="M146" s="273"/>
      <c r="N146" s="273"/>
      <c r="O146" s="72"/>
    </row>
    <row r="147" spans="1:15" s="30" customFormat="1" ht="13.5">
      <c r="A147" s="136"/>
      <c r="B147" s="51"/>
      <c r="C147" s="162" t="s">
        <v>617</v>
      </c>
      <c r="D147" s="136" t="s">
        <v>36</v>
      </c>
      <c r="E147" s="136">
        <v>1.02</v>
      </c>
      <c r="F147" s="273">
        <f>F143*E147</f>
        <v>18.36</v>
      </c>
      <c r="G147" s="158"/>
      <c r="H147" s="160"/>
      <c r="I147" s="159"/>
      <c r="J147" s="160"/>
      <c r="K147" s="159"/>
      <c r="L147" s="160"/>
      <c r="M147" s="160"/>
      <c r="N147" s="74"/>
      <c r="O147" s="72"/>
    </row>
    <row r="148" spans="1:15" s="30" customFormat="1" ht="13.5">
      <c r="A148" s="136"/>
      <c r="B148" s="51"/>
      <c r="C148" s="162" t="s">
        <v>15</v>
      </c>
      <c r="D148" s="136" t="s">
        <v>0</v>
      </c>
      <c r="E148" s="136">
        <v>0.88</v>
      </c>
      <c r="F148" s="273">
        <f>F143*E148</f>
        <v>15.84</v>
      </c>
      <c r="G148" s="158"/>
      <c r="H148" s="160"/>
      <c r="I148" s="159"/>
      <c r="J148" s="160"/>
      <c r="K148" s="159"/>
      <c r="L148" s="160"/>
      <c r="M148" s="160"/>
      <c r="N148" s="74"/>
      <c r="O148" s="72"/>
    </row>
    <row r="149" spans="1:15" s="30" customFormat="1" ht="25.5">
      <c r="A149" s="136">
        <v>23</v>
      </c>
      <c r="B149" s="51" t="s">
        <v>246</v>
      </c>
      <c r="C149" s="360" t="s">
        <v>256</v>
      </c>
      <c r="D149" s="300" t="s">
        <v>48</v>
      </c>
      <c r="E149" s="300"/>
      <c r="F149" s="357">
        <v>216</v>
      </c>
      <c r="G149" s="158"/>
      <c r="H149" s="160"/>
      <c r="I149" s="159"/>
      <c r="J149" s="160"/>
      <c r="K149" s="159"/>
      <c r="L149" s="160"/>
      <c r="M149" s="160"/>
      <c r="N149" s="74"/>
      <c r="O149" s="72"/>
    </row>
    <row r="150" spans="1:15" s="30" customFormat="1" ht="13.5">
      <c r="A150" s="136"/>
      <c r="B150" s="51"/>
      <c r="C150" s="138" t="s">
        <v>12</v>
      </c>
      <c r="D150" s="136" t="s">
        <v>48</v>
      </c>
      <c r="E150" s="136">
        <v>1</v>
      </c>
      <c r="F150" s="273">
        <f>F149*E150</f>
        <v>216</v>
      </c>
      <c r="G150" s="158"/>
      <c r="H150" s="160"/>
      <c r="I150" s="159"/>
      <c r="J150" s="160"/>
      <c r="K150" s="159"/>
      <c r="L150" s="160"/>
      <c r="M150" s="160"/>
      <c r="N150" s="74"/>
      <c r="O150" s="72"/>
    </row>
    <row r="151" spans="1:15" s="30" customFormat="1" ht="13.5">
      <c r="A151" s="136"/>
      <c r="B151" s="51"/>
      <c r="C151" s="138" t="s">
        <v>37</v>
      </c>
      <c r="D151" s="136" t="s">
        <v>0</v>
      </c>
      <c r="E151" s="136">
        <v>0.22</v>
      </c>
      <c r="F151" s="273">
        <f>F149*E151</f>
        <v>47.52</v>
      </c>
      <c r="G151" s="158"/>
      <c r="H151" s="160"/>
      <c r="I151" s="159"/>
      <c r="J151" s="160"/>
      <c r="K151" s="159"/>
      <c r="L151" s="160"/>
      <c r="M151" s="160"/>
      <c r="N151" s="74"/>
      <c r="O151" s="72"/>
    </row>
    <row r="152" spans="1:15" s="30" customFormat="1" ht="13.5">
      <c r="A152" s="136"/>
      <c r="B152" s="51"/>
      <c r="C152" s="138" t="s">
        <v>14</v>
      </c>
      <c r="D152" s="136"/>
      <c r="E152" s="136"/>
      <c r="F152" s="273"/>
      <c r="G152" s="158"/>
      <c r="H152" s="160"/>
      <c r="I152" s="159"/>
      <c r="J152" s="160"/>
      <c r="K152" s="159"/>
      <c r="L152" s="160"/>
      <c r="M152" s="160"/>
      <c r="N152" s="74"/>
      <c r="O152" s="72"/>
    </row>
    <row r="153" spans="1:15" s="30" customFormat="1" ht="13.5">
      <c r="A153" s="136"/>
      <c r="B153" s="51"/>
      <c r="C153" s="138" t="s">
        <v>240</v>
      </c>
      <c r="D153" s="136" t="s">
        <v>48</v>
      </c>
      <c r="E153" s="136">
        <v>2.3</v>
      </c>
      <c r="F153" s="273">
        <f>F149*E153</f>
        <v>496.79999999999995</v>
      </c>
      <c r="G153" s="158"/>
      <c r="H153" s="160"/>
      <c r="I153" s="159"/>
      <c r="J153" s="160"/>
      <c r="K153" s="159"/>
      <c r="L153" s="160"/>
      <c r="M153" s="160"/>
      <c r="N153" s="74"/>
      <c r="O153" s="72"/>
    </row>
    <row r="154" spans="1:15" s="30" customFormat="1" ht="13.5">
      <c r="A154" s="136"/>
      <c r="B154" s="51"/>
      <c r="C154" s="138" t="s">
        <v>248</v>
      </c>
      <c r="D154" s="136" t="s">
        <v>16</v>
      </c>
      <c r="E154" s="136">
        <v>2.4</v>
      </c>
      <c r="F154" s="273">
        <f>F149*E154</f>
        <v>518.4</v>
      </c>
      <c r="G154" s="158"/>
      <c r="H154" s="160"/>
      <c r="I154" s="159"/>
      <c r="J154" s="160"/>
      <c r="K154" s="159"/>
      <c r="L154" s="160"/>
      <c r="M154" s="160"/>
      <c r="N154" s="74"/>
      <c r="O154" s="72"/>
    </row>
    <row r="155" spans="1:15" s="30" customFormat="1" ht="13.5">
      <c r="A155" s="136"/>
      <c r="B155" s="51"/>
      <c r="C155" s="138" t="s">
        <v>249</v>
      </c>
      <c r="D155" s="136" t="s">
        <v>16</v>
      </c>
      <c r="E155" s="136">
        <v>0.06</v>
      </c>
      <c r="F155" s="273">
        <f>F149*E155</f>
        <v>12.959999999999999</v>
      </c>
      <c r="G155" s="158"/>
      <c r="H155" s="160"/>
      <c r="I155" s="159"/>
      <c r="J155" s="160"/>
      <c r="K155" s="159"/>
      <c r="L155" s="160"/>
      <c r="M155" s="160"/>
      <c r="N155" s="106"/>
      <c r="O155" s="72"/>
    </row>
    <row r="156" spans="1:15" s="30" customFormat="1" ht="14.25">
      <c r="A156" s="136">
        <v>24</v>
      </c>
      <c r="B156" s="211" t="s">
        <v>257</v>
      </c>
      <c r="C156" s="361" t="s">
        <v>258</v>
      </c>
      <c r="D156" s="300" t="s">
        <v>36</v>
      </c>
      <c r="E156" s="300"/>
      <c r="F156" s="357">
        <v>10.8</v>
      </c>
      <c r="G156" s="158"/>
      <c r="H156" s="160"/>
      <c r="I156" s="159"/>
      <c r="J156" s="160"/>
      <c r="K156" s="159"/>
      <c r="L156" s="160"/>
      <c r="M156" s="160"/>
      <c r="N156" s="74"/>
      <c r="O156" s="72"/>
    </row>
    <row r="157" spans="1:15" s="30" customFormat="1" ht="13.5">
      <c r="A157" s="136"/>
      <c r="B157" s="51"/>
      <c r="C157" s="162" t="s">
        <v>12</v>
      </c>
      <c r="D157" s="136" t="s">
        <v>13</v>
      </c>
      <c r="E157" s="136">
        <v>3.58</v>
      </c>
      <c r="F157" s="273">
        <f>F156*E157</f>
        <v>38.664</v>
      </c>
      <c r="G157" s="158"/>
      <c r="H157" s="160"/>
      <c r="I157" s="159"/>
      <c r="J157" s="160"/>
      <c r="K157" s="159"/>
      <c r="L157" s="160"/>
      <c r="M157" s="160"/>
      <c r="N157" s="74"/>
      <c r="O157" s="72"/>
    </row>
    <row r="158" spans="1:15" s="30" customFormat="1" ht="13.5">
      <c r="A158" s="136"/>
      <c r="B158" s="51"/>
      <c r="C158" s="162" t="s">
        <v>37</v>
      </c>
      <c r="D158" s="136" t="s">
        <v>0</v>
      </c>
      <c r="E158" s="136">
        <v>1.08</v>
      </c>
      <c r="F158" s="273">
        <f>F156*E158</f>
        <v>11.664000000000001</v>
      </c>
      <c r="G158" s="158"/>
      <c r="H158" s="160"/>
      <c r="I158" s="159"/>
      <c r="J158" s="160"/>
      <c r="K158" s="159"/>
      <c r="L158" s="160"/>
      <c r="M158" s="160"/>
      <c r="N158" s="74"/>
      <c r="O158" s="72"/>
    </row>
    <row r="159" spans="1:15" s="30" customFormat="1" ht="13.5">
      <c r="A159" s="136"/>
      <c r="B159" s="51"/>
      <c r="C159" s="162" t="s">
        <v>14</v>
      </c>
      <c r="D159" s="136"/>
      <c r="E159" s="136"/>
      <c r="F159" s="273"/>
      <c r="G159" s="158"/>
      <c r="H159" s="160"/>
      <c r="I159" s="159"/>
      <c r="J159" s="160"/>
      <c r="K159" s="159"/>
      <c r="L159" s="160"/>
      <c r="M159" s="160"/>
      <c r="N159" s="74"/>
      <c r="O159" s="72"/>
    </row>
    <row r="160" spans="1:15" s="30" customFormat="1" ht="13.5">
      <c r="A160" s="136"/>
      <c r="B160" s="51"/>
      <c r="C160" s="162" t="s">
        <v>259</v>
      </c>
      <c r="D160" s="136" t="s">
        <v>36</v>
      </c>
      <c r="E160" s="136">
        <v>1.1</v>
      </c>
      <c r="F160" s="273">
        <f>F156*E160</f>
        <v>11.880000000000003</v>
      </c>
      <c r="G160" s="158"/>
      <c r="H160" s="160"/>
      <c r="I160" s="159"/>
      <c r="J160" s="160"/>
      <c r="K160" s="159"/>
      <c r="L160" s="160"/>
      <c r="M160" s="160"/>
      <c r="N160" s="74"/>
      <c r="O160" s="72"/>
    </row>
    <row r="161" spans="1:15" s="30" customFormat="1" ht="14.25">
      <c r="A161" s="136">
        <v>25</v>
      </c>
      <c r="B161" s="51" t="s">
        <v>260</v>
      </c>
      <c r="C161" s="353" t="s">
        <v>261</v>
      </c>
      <c r="D161" s="300" t="s">
        <v>48</v>
      </c>
      <c r="E161" s="300"/>
      <c r="F161" s="357">
        <v>221</v>
      </c>
      <c r="G161" s="158"/>
      <c r="H161" s="160"/>
      <c r="I161" s="159"/>
      <c r="J161" s="160"/>
      <c r="K161" s="159"/>
      <c r="L161" s="160"/>
      <c r="M161" s="160"/>
      <c r="N161" s="74"/>
      <c r="O161" s="72"/>
    </row>
    <row r="162" spans="1:15" s="30" customFormat="1" ht="13.5">
      <c r="A162" s="136"/>
      <c r="B162" s="136"/>
      <c r="C162" s="162" t="s">
        <v>262</v>
      </c>
      <c r="D162" s="136" t="s">
        <v>13</v>
      </c>
      <c r="E162" s="136">
        <v>0.202</v>
      </c>
      <c r="F162" s="273">
        <f>F161*E162</f>
        <v>44.642</v>
      </c>
      <c r="G162" s="158"/>
      <c r="H162" s="160"/>
      <c r="I162" s="159"/>
      <c r="J162" s="160"/>
      <c r="K162" s="159"/>
      <c r="L162" s="160"/>
      <c r="M162" s="160"/>
      <c r="N162" s="74"/>
      <c r="O162" s="72"/>
    </row>
    <row r="163" spans="1:15" s="30" customFormat="1" ht="13.5">
      <c r="A163" s="136"/>
      <c r="B163" s="51"/>
      <c r="C163" s="162" t="s">
        <v>263</v>
      </c>
      <c r="D163" s="136" t="s">
        <v>0</v>
      </c>
      <c r="E163" s="136">
        <v>0.0187</v>
      </c>
      <c r="F163" s="273">
        <f>F161*E163</f>
        <v>4.132700000000001</v>
      </c>
      <c r="G163" s="158"/>
      <c r="H163" s="160"/>
      <c r="I163" s="159"/>
      <c r="J163" s="160"/>
      <c r="K163" s="159"/>
      <c r="L163" s="160"/>
      <c r="M163" s="160"/>
      <c r="N163" s="74"/>
      <c r="O163" s="72"/>
    </row>
    <row r="164" spans="1:15" s="30" customFormat="1" ht="13.5">
      <c r="A164" s="136"/>
      <c r="B164" s="51"/>
      <c r="C164" s="162" t="s">
        <v>14</v>
      </c>
      <c r="D164" s="136"/>
      <c r="E164" s="136"/>
      <c r="F164" s="273"/>
      <c r="G164" s="158"/>
      <c r="H164" s="160"/>
      <c r="I164" s="159"/>
      <c r="J164" s="160"/>
      <c r="K164" s="159"/>
      <c r="L164" s="160"/>
      <c r="M164" s="160"/>
      <c r="N164" s="74"/>
      <c r="O164" s="72"/>
    </row>
    <row r="165" spans="1:15" s="30" customFormat="1" ht="13.5">
      <c r="A165" s="136"/>
      <c r="B165" s="51"/>
      <c r="C165" s="162" t="s">
        <v>264</v>
      </c>
      <c r="D165" s="136" t="s">
        <v>36</v>
      </c>
      <c r="E165" s="136">
        <v>0.0408</v>
      </c>
      <c r="F165" s="273">
        <f>F161*E165</f>
        <v>9.0168</v>
      </c>
      <c r="G165" s="158"/>
      <c r="H165" s="160"/>
      <c r="I165" s="159"/>
      <c r="J165" s="160"/>
      <c r="K165" s="159"/>
      <c r="L165" s="160"/>
      <c r="M165" s="160"/>
      <c r="N165" s="74"/>
      <c r="O165" s="72"/>
    </row>
    <row r="166" spans="1:15" s="30" customFormat="1" ht="13.5">
      <c r="A166" s="136"/>
      <c r="B166" s="51"/>
      <c r="C166" s="162" t="s">
        <v>15</v>
      </c>
      <c r="D166" s="136" t="s">
        <v>0</v>
      </c>
      <c r="E166" s="136">
        <v>0.0636</v>
      </c>
      <c r="F166" s="273">
        <f>F161*E166</f>
        <v>14.0556</v>
      </c>
      <c r="G166" s="158"/>
      <c r="H166" s="160"/>
      <c r="I166" s="159"/>
      <c r="J166" s="160"/>
      <c r="K166" s="159"/>
      <c r="L166" s="160"/>
      <c r="M166" s="160"/>
      <c r="N166" s="74"/>
      <c r="O166" s="72"/>
    </row>
    <row r="167" spans="1:14" ht="42.75">
      <c r="A167" s="136">
        <v>26</v>
      </c>
      <c r="B167" s="211" t="s">
        <v>268</v>
      </c>
      <c r="C167" s="353" t="s">
        <v>535</v>
      </c>
      <c r="D167" s="300" t="s">
        <v>48</v>
      </c>
      <c r="E167" s="300"/>
      <c r="F167" s="357">
        <v>221</v>
      </c>
      <c r="G167" s="158"/>
      <c r="H167" s="160"/>
      <c r="I167" s="159"/>
      <c r="J167" s="160"/>
      <c r="K167" s="159"/>
      <c r="L167" s="160"/>
      <c r="M167" s="160"/>
      <c r="N167" s="74"/>
    </row>
    <row r="168" spans="1:14" ht="13.5">
      <c r="A168" s="136"/>
      <c r="B168" s="136"/>
      <c r="C168" s="162" t="s">
        <v>12</v>
      </c>
      <c r="D168" s="136" t="s">
        <v>48</v>
      </c>
      <c r="E168" s="136">
        <v>1</v>
      </c>
      <c r="F168" s="273">
        <f>F167*E168</f>
        <v>221</v>
      </c>
      <c r="G168" s="158"/>
      <c r="H168" s="160"/>
      <c r="I168" s="159"/>
      <c r="J168" s="160"/>
      <c r="K168" s="159"/>
      <c r="L168" s="160"/>
      <c r="M168" s="160"/>
      <c r="N168" s="74"/>
    </row>
    <row r="169" spans="1:14" ht="13.5">
      <c r="A169" s="136"/>
      <c r="B169" s="211"/>
      <c r="C169" s="162" t="s">
        <v>37</v>
      </c>
      <c r="D169" s="136" t="s">
        <v>0</v>
      </c>
      <c r="E169" s="136">
        <v>0.036</v>
      </c>
      <c r="F169" s="273">
        <f>F167*E169</f>
        <v>7.9559999999999995</v>
      </c>
      <c r="G169" s="158"/>
      <c r="H169" s="160"/>
      <c r="I169" s="159"/>
      <c r="J169" s="160"/>
      <c r="K169" s="159"/>
      <c r="L169" s="160"/>
      <c r="M169" s="160"/>
      <c r="N169" s="74"/>
    </row>
    <row r="170" spans="1:14" ht="13.5">
      <c r="A170" s="136"/>
      <c r="B170" s="211"/>
      <c r="C170" s="162" t="s">
        <v>14</v>
      </c>
      <c r="D170" s="136"/>
      <c r="E170" s="136"/>
      <c r="F170" s="273"/>
      <c r="G170" s="158"/>
      <c r="H170" s="160"/>
      <c r="I170" s="159"/>
      <c r="J170" s="160"/>
      <c r="K170" s="159"/>
      <c r="L170" s="160"/>
      <c r="M170" s="160"/>
      <c r="N170" s="74"/>
    </row>
    <row r="171" spans="1:14" ht="13.5">
      <c r="A171" s="136"/>
      <c r="B171" s="211"/>
      <c r="C171" s="162" t="s">
        <v>266</v>
      </c>
      <c r="D171" s="136" t="s">
        <v>16</v>
      </c>
      <c r="E171" s="136">
        <v>6.25</v>
      </c>
      <c r="F171" s="273">
        <f>F167*E171</f>
        <v>1381.25</v>
      </c>
      <c r="G171" s="158"/>
      <c r="H171" s="160"/>
      <c r="I171" s="159"/>
      <c r="J171" s="160"/>
      <c r="K171" s="159"/>
      <c r="L171" s="160"/>
      <c r="M171" s="160"/>
      <c r="N171" s="74"/>
    </row>
    <row r="172" spans="1:14" ht="13.5">
      <c r="A172" s="136"/>
      <c r="B172" s="211"/>
      <c r="C172" s="162" t="s">
        <v>269</v>
      </c>
      <c r="D172" s="136" t="s">
        <v>48</v>
      </c>
      <c r="E172" s="136">
        <v>1.02</v>
      </c>
      <c r="F172" s="273">
        <f>F167*E172</f>
        <v>225.42000000000002</v>
      </c>
      <c r="G172" s="158"/>
      <c r="H172" s="160"/>
      <c r="I172" s="159"/>
      <c r="J172" s="160"/>
      <c r="K172" s="159"/>
      <c r="L172" s="160"/>
      <c r="M172" s="160"/>
      <c r="N172" s="74"/>
    </row>
    <row r="173" spans="1:14" ht="13.5">
      <c r="A173" s="136"/>
      <c r="B173" s="211"/>
      <c r="C173" s="162" t="s">
        <v>15</v>
      </c>
      <c r="D173" s="136" t="s">
        <v>0</v>
      </c>
      <c r="E173" s="136">
        <v>0.043</v>
      </c>
      <c r="F173" s="273">
        <f>F167*E173</f>
        <v>9.503</v>
      </c>
      <c r="G173" s="159"/>
      <c r="H173" s="160"/>
      <c r="I173" s="159"/>
      <c r="J173" s="160"/>
      <c r="K173" s="159"/>
      <c r="L173" s="160"/>
      <c r="M173" s="160"/>
      <c r="N173" s="106"/>
    </row>
    <row r="174" spans="1:15" s="287" customFormat="1" ht="28.5">
      <c r="A174" s="365">
        <v>27</v>
      </c>
      <c r="B174" s="363" t="s">
        <v>268</v>
      </c>
      <c r="C174" s="432" t="s">
        <v>575</v>
      </c>
      <c r="D174" s="365" t="s">
        <v>395</v>
      </c>
      <c r="E174" s="365"/>
      <c r="F174" s="357">
        <v>15</v>
      </c>
      <c r="G174" s="269"/>
      <c r="H174" s="273"/>
      <c r="I174" s="272"/>
      <c r="J174" s="273"/>
      <c r="K174" s="272"/>
      <c r="L174" s="273"/>
      <c r="M174" s="273"/>
      <c r="N174" s="424"/>
      <c r="O174" s="73"/>
    </row>
    <row r="175" spans="1:14" ht="13.5">
      <c r="A175" s="136"/>
      <c r="B175" s="136"/>
      <c r="C175" s="162" t="s">
        <v>12</v>
      </c>
      <c r="D175" s="136" t="s">
        <v>395</v>
      </c>
      <c r="E175" s="136">
        <v>3</v>
      </c>
      <c r="F175" s="273">
        <f>F174*E175</f>
        <v>45</v>
      </c>
      <c r="G175" s="158"/>
      <c r="H175" s="160"/>
      <c r="I175" s="159"/>
      <c r="J175" s="160"/>
      <c r="K175" s="159"/>
      <c r="L175" s="160"/>
      <c r="M175" s="160"/>
      <c r="N175" s="74"/>
    </row>
    <row r="176" spans="1:14" ht="13.5">
      <c r="A176" s="136"/>
      <c r="B176" s="211"/>
      <c r="C176" s="162" t="s">
        <v>37</v>
      </c>
      <c r="D176" s="136" t="s">
        <v>0</v>
      </c>
      <c r="E176" s="136">
        <v>0.036</v>
      </c>
      <c r="F176" s="273">
        <f>F174*E176</f>
        <v>0.5399999999999999</v>
      </c>
      <c r="G176" s="158"/>
      <c r="H176" s="160"/>
      <c r="I176" s="159"/>
      <c r="J176" s="160"/>
      <c r="K176" s="159"/>
      <c r="L176" s="160"/>
      <c r="M176" s="160"/>
      <c r="N176" s="74"/>
    </row>
    <row r="177" spans="1:14" ht="13.5">
      <c r="A177" s="136"/>
      <c r="B177" s="211"/>
      <c r="C177" s="162" t="s">
        <v>14</v>
      </c>
      <c r="D177" s="136"/>
      <c r="E177" s="136"/>
      <c r="F177" s="273"/>
      <c r="G177" s="158"/>
      <c r="H177" s="160"/>
      <c r="I177" s="159"/>
      <c r="J177" s="160"/>
      <c r="K177" s="159"/>
      <c r="L177" s="160"/>
      <c r="M177" s="160"/>
      <c r="N177" s="74"/>
    </row>
    <row r="178" spans="1:14" ht="13.5">
      <c r="A178" s="136"/>
      <c r="B178" s="211"/>
      <c r="C178" s="162" t="s">
        <v>399</v>
      </c>
      <c r="D178" s="136" t="s">
        <v>16</v>
      </c>
      <c r="E178" s="136">
        <v>1.5</v>
      </c>
      <c r="F178" s="273">
        <f>F174*E178</f>
        <v>22.5</v>
      </c>
      <c r="G178" s="158"/>
      <c r="H178" s="160"/>
      <c r="I178" s="159"/>
      <c r="J178" s="160"/>
      <c r="K178" s="159"/>
      <c r="L178" s="160"/>
      <c r="M178" s="160"/>
      <c r="N178" s="74"/>
    </row>
    <row r="179" spans="1:14" ht="13.5">
      <c r="A179" s="136"/>
      <c r="B179" s="211"/>
      <c r="C179" s="162" t="s">
        <v>576</v>
      </c>
      <c r="D179" s="136" t="s">
        <v>48</v>
      </c>
      <c r="E179" s="136">
        <v>1.02</v>
      </c>
      <c r="F179" s="273">
        <v>15</v>
      </c>
      <c r="G179" s="158"/>
      <c r="H179" s="160"/>
      <c r="I179" s="159"/>
      <c r="J179" s="160"/>
      <c r="K179" s="159"/>
      <c r="L179" s="160"/>
      <c r="M179" s="160"/>
      <c r="N179" s="74"/>
    </row>
    <row r="180" spans="1:14" ht="13.5">
      <c r="A180" s="136"/>
      <c r="B180" s="211"/>
      <c r="C180" s="162" t="s">
        <v>15</v>
      </c>
      <c r="D180" s="136" t="s">
        <v>0</v>
      </c>
      <c r="E180" s="136">
        <v>0.043</v>
      </c>
      <c r="F180" s="273">
        <f>F174*E180</f>
        <v>0.6449999999999999</v>
      </c>
      <c r="G180" s="159"/>
      <c r="H180" s="160"/>
      <c r="I180" s="159"/>
      <c r="J180" s="160"/>
      <c r="K180" s="159"/>
      <c r="L180" s="160"/>
      <c r="M180" s="160"/>
      <c r="N180" s="106"/>
    </row>
    <row r="181" spans="1:15" s="84" customFormat="1" ht="14.25">
      <c r="A181" s="136"/>
      <c r="B181" s="51"/>
      <c r="C181" s="165" t="s">
        <v>254</v>
      </c>
      <c r="D181" s="136"/>
      <c r="E181" s="136"/>
      <c r="F181" s="273"/>
      <c r="G181" s="158"/>
      <c r="H181" s="166"/>
      <c r="I181" s="166"/>
      <c r="J181" s="166"/>
      <c r="K181" s="166"/>
      <c r="L181" s="166"/>
      <c r="M181" s="166"/>
      <c r="N181" s="106"/>
      <c r="O181" s="604"/>
    </row>
    <row r="182" spans="1:15" s="84" customFormat="1" ht="17.25">
      <c r="A182" s="136"/>
      <c r="B182" s="51"/>
      <c r="C182" s="359" t="s">
        <v>325</v>
      </c>
      <c r="D182" s="136"/>
      <c r="E182" s="136"/>
      <c r="F182" s="273"/>
      <c r="G182" s="158"/>
      <c r="H182" s="160"/>
      <c r="I182" s="160"/>
      <c r="J182" s="160"/>
      <c r="K182" s="160"/>
      <c r="L182" s="160"/>
      <c r="M182" s="160"/>
      <c r="N182" s="74"/>
      <c r="O182" s="102"/>
    </row>
    <row r="183" spans="1:15" s="30" customFormat="1" ht="28.5">
      <c r="A183" s="136">
        <v>28</v>
      </c>
      <c r="B183" s="211" t="s">
        <v>329</v>
      </c>
      <c r="C183" s="353" t="s">
        <v>730</v>
      </c>
      <c r="D183" s="300" t="s">
        <v>48</v>
      </c>
      <c r="E183" s="300"/>
      <c r="F183" s="354">
        <v>290</v>
      </c>
      <c r="G183" s="158"/>
      <c r="H183" s="160"/>
      <c r="I183" s="159"/>
      <c r="J183" s="160"/>
      <c r="K183" s="159"/>
      <c r="L183" s="160"/>
      <c r="M183" s="160"/>
      <c r="N183" s="74"/>
      <c r="O183" s="610"/>
    </row>
    <row r="184" spans="1:15" s="30" customFormat="1" ht="13.5">
      <c r="A184" s="136"/>
      <c r="B184" s="51"/>
      <c r="C184" s="162" t="s">
        <v>12</v>
      </c>
      <c r="D184" s="136" t="s">
        <v>48</v>
      </c>
      <c r="E184" s="136">
        <v>1</v>
      </c>
      <c r="F184" s="273">
        <f>F183*E184</f>
        <v>290</v>
      </c>
      <c r="G184" s="158"/>
      <c r="H184" s="160"/>
      <c r="I184" s="208"/>
      <c r="J184" s="160"/>
      <c r="K184" s="159"/>
      <c r="L184" s="160"/>
      <c r="M184" s="160"/>
      <c r="N184" s="74"/>
      <c r="O184" s="72"/>
    </row>
    <row r="185" spans="1:15" s="30" customFormat="1" ht="13.5">
      <c r="A185" s="136"/>
      <c r="B185" s="51"/>
      <c r="C185" s="162" t="s">
        <v>37</v>
      </c>
      <c r="D185" s="136" t="s">
        <v>0</v>
      </c>
      <c r="E185" s="136">
        <v>0.027</v>
      </c>
      <c r="F185" s="273">
        <f>F183*E185</f>
        <v>7.83</v>
      </c>
      <c r="G185" s="158"/>
      <c r="H185" s="160"/>
      <c r="I185" s="159"/>
      <c r="J185" s="160"/>
      <c r="K185" s="159"/>
      <c r="L185" s="160"/>
      <c r="M185" s="160"/>
      <c r="N185" s="74"/>
      <c r="O185" s="72"/>
    </row>
    <row r="186" spans="1:15" s="30" customFormat="1" ht="13.5">
      <c r="A186" s="136"/>
      <c r="B186" s="51"/>
      <c r="C186" s="162" t="s">
        <v>14</v>
      </c>
      <c r="D186" s="136"/>
      <c r="E186" s="136"/>
      <c r="F186" s="273"/>
      <c r="G186" s="158"/>
      <c r="H186" s="160"/>
      <c r="I186" s="159"/>
      <c r="J186" s="160"/>
      <c r="K186" s="159"/>
      <c r="L186" s="160"/>
      <c r="M186" s="160"/>
      <c r="N186" s="74"/>
      <c r="O186" s="72"/>
    </row>
    <row r="187" spans="1:15" s="30" customFormat="1" ht="13.5">
      <c r="A187" s="136"/>
      <c r="B187" s="51"/>
      <c r="C187" s="162" t="s">
        <v>401</v>
      </c>
      <c r="D187" s="136" t="s">
        <v>395</v>
      </c>
      <c r="E187" s="136">
        <v>1.05</v>
      </c>
      <c r="F187" s="273">
        <f>F183*E187</f>
        <v>304.5</v>
      </c>
      <c r="G187" s="158"/>
      <c r="H187" s="160"/>
      <c r="I187" s="159"/>
      <c r="J187" s="160"/>
      <c r="K187" s="159"/>
      <c r="L187" s="160"/>
      <c r="M187" s="160"/>
      <c r="N187" s="74"/>
      <c r="O187" s="72"/>
    </row>
    <row r="188" spans="1:15" s="30" customFormat="1" ht="13.5">
      <c r="A188" s="136"/>
      <c r="B188" s="51"/>
      <c r="C188" s="162" t="s">
        <v>731</v>
      </c>
      <c r="D188" s="136" t="s">
        <v>395</v>
      </c>
      <c r="E188" s="136">
        <v>1.1</v>
      </c>
      <c r="F188" s="273">
        <f>F184*E188</f>
        <v>319</v>
      </c>
      <c r="G188" s="158"/>
      <c r="H188" s="160"/>
      <c r="I188" s="159"/>
      <c r="J188" s="160"/>
      <c r="K188" s="159"/>
      <c r="L188" s="160"/>
      <c r="M188" s="160"/>
      <c r="N188" s="74"/>
      <c r="O188" s="72"/>
    </row>
    <row r="189" spans="1:15" s="30" customFormat="1" ht="13.5">
      <c r="A189" s="136"/>
      <c r="B189" s="51"/>
      <c r="C189" s="162" t="s">
        <v>15</v>
      </c>
      <c r="D189" s="136" t="s">
        <v>0</v>
      </c>
      <c r="E189" s="136">
        <v>0.003</v>
      </c>
      <c r="F189" s="273">
        <f>F183*E189</f>
        <v>0.87</v>
      </c>
      <c r="G189" s="159"/>
      <c r="H189" s="160"/>
      <c r="I189" s="159"/>
      <c r="J189" s="160"/>
      <c r="K189" s="159"/>
      <c r="L189" s="160"/>
      <c r="M189" s="160"/>
      <c r="N189" s="74"/>
      <c r="O189" s="72"/>
    </row>
    <row r="190" spans="1:15" s="30" customFormat="1" ht="28.5">
      <c r="A190" s="136">
        <v>29</v>
      </c>
      <c r="B190" s="362" t="s">
        <v>272</v>
      </c>
      <c r="C190" s="353" t="s">
        <v>273</v>
      </c>
      <c r="D190" s="300" t="s">
        <v>48</v>
      </c>
      <c r="E190" s="300"/>
      <c r="F190" s="354">
        <v>440</v>
      </c>
      <c r="G190" s="158"/>
      <c r="H190" s="160"/>
      <c r="I190" s="159"/>
      <c r="J190" s="160"/>
      <c r="K190" s="159"/>
      <c r="L190" s="160"/>
      <c r="M190" s="160"/>
      <c r="N190" s="74"/>
      <c r="O190" s="72"/>
    </row>
    <row r="191" spans="1:15" s="30" customFormat="1" ht="13.5">
      <c r="A191" s="136"/>
      <c r="B191" s="211"/>
      <c r="C191" s="162" t="s">
        <v>12</v>
      </c>
      <c r="D191" s="136" t="s">
        <v>48</v>
      </c>
      <c r="E191" s="136">
        <v>1</v>
      </c>
      <c r="F191" s="273">
        <f>F190*E191</f>
        <v>440</v>
      </c>
      <c r="G191" s="158"/>
      <c r="H191" s="160"/>
      <c r="I191" s="208"/>
      <c r="J191" s="160"/>
      <c r="K191" s="159"/>
      <c r="L191" s="160"/>
      <c r="M191" s="160"/>
      <c r="N191" s="74"/>
      <c r="O191" s="72"/>
    </row>
    <row r="192" spans="1:15" s="30" customFormat="1" ht="13.5">
      <c r="A192" s="136"/>
      <c r="B192" s="211"/>
      <c r="C192" s="162" t="s">
        <v>37</v>
      </c>
      <c r="D192" s="136" t="s">
        <v>0</v>
      </c>
      <c r="E192" s="136">
        <v>0.01</v>
      </c>
      <c r="F192" s="273">
        <f>F190*E192</f>
        <v>4.4</v>
      </c>
      <c r="G192" s="158"/>
      <c r="H192" s="160"/>
      <c r="I192" s="159"/>
      <c r="J192" s="160"/>
      <c r="K192" s="159"/>
      <c r="L192" s="160"/>
      <c r="M192" s="160"/>
      <c r="N192" s="74"/>
      <c r="O192" s="72"/>
    </row>
    <row r="193" spans="1:15" s="30" customFormat="1" ht="13.5">
      <c r="A193" s="136"/>
      <c r="B193" s="211"/>
      <c r="C193" s="162" t="s">
        <v>14</v>
      </c>
      <c r="D193" s="136"/>
      <c r="E193" s="136"/>
      <c r="F193" s="273">
        <f>F190*E193</f>
        <v>0</v>
      </c>
      <c r="G193" s="158"/>
      <c r="H193" s="160"/>
      <c r="I193" s="159"/>
      <c r="J193" s="160"/>
      <c r="K193" s="159"/>
      <c r="L193" s="160"/>
      <c r="M193" s="160"/>
      <c r="N193" s="74"/>
      <c r="O193" s="72"/>
    </row>
    <row r="194" spans="1:15" s="30" customFormat="1" ht="13.5">
      <c r="A194" s="136"/>
      <c r="B194" s="211"/>
      <c r="C194" s="162" t="s">
        <v>407</v>
      </c>
      <c r="D194" s="136" t="s">
        <v>16</v>
      </c>
      <c r="E194" s="136">
        <v>0.4</v>
      </c>
      <c r="F194" s="273">
        <f>F190*E194</f>
        <v>176</v>
      </c>
      <c r="G194" s="158"/>
      <c r="H194" s="160"/>
      <c r="I194" s="159"/>
      <c r="J194" s="160"/>
      <c r="K194" s="159"/>
      <c r="L194" s="160"/>
      <c r="M194" s="160"/>
      <c r="N194" s="74"/>
      <c r="O194" s="72"/>
    </row>
    <row r="195" spans="1:15" s="30" customFormat="1" ht="13.5">
      <c r="A195" s="136"/>
      <c r="B195" s="211"/>
      <c r="C195" s="162" t="s">
        <v>274</v>
      </c>
      <c r="D195" s="136" t="s">
        <v>16</v>
      </c>
      <c r="E195" s="136">
        <v>0.5</v>
      </c>
      <c r="F195" s="273">
        <f>F190*E195</f>
        <v>220</v>
      </c>
      <c r="G195" s="158"/>
      <c r="H195" s="160"/>
      <c r="I195" s="159"/>
      <c r="J195" s="160"/>
      <c r="K195" s="159"/>
      <c r="L195" s="160"/>
      <c r="M195" s="160"/>
      <c r="N195" s="74"/>
      <c r="O195" s="72"/>
    </row>
    <row r="196" spans="1:15" s="30" customFormat="1" ht="13.5">
      <c r="A196" s="136"/>
      <c r="B196" s="211"/>
      <c r="C196" s="162" t="s">
        <v>15</v>
      </c>
      <c r="D196" s="136" t="s">
        <v>0</v>
      </c>
      <c r="E196" s="136">
        <v>0.016</v>
      </c>
      <c r="F196" s="273">
        <f>F190*E196</f>
        <v>7.04</v>
      </c>
      <c r="G196" s="159"/>
      <c r="H196" s="160"/>
      <c r="I196" s="159"/>
      <c r="J196" s="160"/>
      <c r="K196" s="159"/>
      <c r="L196" s="160"/>
      <c r="M196" s="160"/>
      <c r="N196" s="74"/>
      <c r="O196" s="72"/>
    </row>
    <row r="197" spans="1:15" s="30" customFormat="1" ht="28.5">
      <c r="A197" s="136">
        <v>30</v>
      </c>
      <c r="B197" s="362" t="s">
        <v>275</v>
      </c>
      <c r="C197" s="353" t="s">
        <v>404</v>
      </c>
      <c r="D197" s="300" t="s">
        <v>48</v>
      </c>
      <c r="E197" s="300"/>
      <c r="F197" s="354">
        <v>221</v>
      </c>
      <c r="G197" s="158"/>
      <c r="H197" s="160"/>
      <c r="I197" s="159"/>
      <c r="J197" s="160"/>
      <c r="K197" s="159"/>
      <c r="L197" s="160"/>
      <c r="M197" s="160"/>
      <c r="N197" s="74"/>
      <c r="O197" s="611"/>
    </row>
    <row r="198" spans="1:15" s="30" customFormat="1" ht="13.5">
      <c r="A198" s="136"/>
      <c r="B198" s="51"/>
      <c r="C198" s="162" t="s">
        <v>12</v>
      </c>
      <c r="D198" s="136" t="s">
        <v>13</v>
      </c>
      <c r="E198" s="136">
        <v>1</v>
      </c>
      <c r="F198" s="273">
        <f>F197*E198</f>
        <v>221</v>
      </c>
      <c r="G198" s="158"/>
      <c r="H198" s="160"/>
      <c r="I198" s="208"/>
      <c r="J198" s="160"/>
      <c r="K198" s="159"/>
      <c r="L198" s="160"/>
      <c r="M198" s="160"/>
      <c r="N198" s="74"/>
      <c r="O198" s="611"/>
    </row>
    <row r="199" spans="1:15" s="30" customFormat="1" ht="13.5">
      <c r="A199" s="136"/>
      <c r="B199" s="51"/>
      <c r="C199" s="162" t="s">
        <v>37</v>
      </c>
      <c r="D199" s="136" t="s">
        <v>0</v>
      </c>
      <c r="E199" s="136">
        <v>0.01</v>
      </c>
      <c r="F199" s="273">
        <f>F197*E199</f>
        <v>2.21</v>
      </c>
      <c r="G199" s="158"/>
      <c r="H199" s="160"/>
      <c r="I199" s="159"/>
      <c r="J199" s="160"/>
      <c r="K199" s="159"/>
      <c r="L199" s="160"/>
      <c r="M199" s="160"/>
      <c r="N199" s="74"/>
      <c r="O199" s="611"/>
    </row>
    <row r="200" spans="1:15" s="30" customFormat="1" ht="13.5">
      <c r="A200" s="136"/>
      <c r="B200" s="51"/>
      <c r="C200" s="162" t="s">
        <v>14</v>
      </c>
      <c r="D200" s="136"/>
      <c r="E200" s="136"/>
      <c r="F200" s="273">
        <f>F197*E200</f>
        <v>0</v>
      </c>
      <c r="G200" s="158"/>
      <c r="H200" s="160"/>
      <c r="I200" s="159"/>
      <c r="J200" s="160"/>
      <c r="K200" s="159"/>
      <c r="L200" s="160"/>
      <c r="M200" s="160"/>
      <c r="N200" s="74"/>
      <c r="O200" s="611"/>
    </row>
    <row r="201" spans="1:15" s="30" customFormat="1" ht="13.5">
      <c r="A201" s="136"/>
      <c r="B201" s="51"/>
      <c r="C201" s="162" t="s">
        <v>407</v>
      </c>
      <c r="D201" s="136" t="s">
        <v>16</v>
      </c>
      <c r="E201" s="136">
        <v>0.4</v>
      </c>
      <c r="F201" s="273">
        <f>F197*E201</f>
        <v>88.4</v>
      </c>
      <c r="G201" s="158"/>
      <c r="H201" s="160"/>
      <c r="I201" s="159"/>
      <c r="J201" s="160"/>
      <c r="K201" s="159"/>
      <c r="L201" s="160"/>
      <c r="M201" s="160"/>
      <c r="N201" s="74"/>
      <c r="O201" s="611"/>
    </row>
    <row r="202" spans="1:15" s="30" customFormat="1" ht="13.5">
      <c r="A202" s="136"/>
      <c r="B202" s="51"/>
      <c r="C202" s="162" t="s">
        <v>274</v>
      </c>
      <c r="D202" s="136" t="s">
        <v>16</v>
      </c>
      <c r="E202" s="136">
        <v>0.5</v>
      </c>
      <c r="F202" s="273">
        <f>F197*E202</f>
        <v>110.5</v>
      </c>
      <c r="G202" s="158"/>
      <c r="H202" s="160"/>
      <c r="I202" s="159"/>
      <c r="J202" s="160"/>
      <c r="K202" s="159"/>
      <c r="L202" s="160"/>
      <c r="M202" s="160"/>
      <c r="N202" s="74"/>
      <c r="O202" s="611"/>
    </row>
    <row r="203" spans="1:15" s="30" customFormat="1" ht="13.5">
      <c r="A203" s="136"/>
      <c r="B203" s="51"/>
      <c r="C203" s="162" t="s">
        <v>15</v>
      </c>
      <c r="D203" s="136" t="s">
        <v>0</v>
      </c>
      <c r="E203" s="136">
        <v>0.016</v>
      </c>
      <c r="F203" s="273">
        <f>F197*E203</f>
        <v>3.536</v>
      </c>
      <c r="G203" s="158"/>
      <c r="H203" s="160"/>
      <c r="I203" s="159"/>
      <c r="J203" s="160"/>
      <c r="K203" s="159"/>
      <c r="L203" s="160"/>
      <c r="M203" s="160"/>
      <c r="N203" s="74"/>
      <c r="O203" s="611"/>
    </row>
    <row r="204" spans="1:15" s="30" customFormat="1" ht="42.75">
      <c r="A204" s="136">
        <v>34</v>
      </c>
      <c r="B204" s="211" t="s">
        <v>278</v>
      </c>
      <c r="C204" s="165" t="s">
        <v>536</v>
      </c>
      <c r="D204" s="164" t="s">
        <v>48</v>
      </c>
      <c r="E204" s="164"/>
      <c r="F204" s="357">
        <v>6</v>
      </c>
      <c r="G204" s="158"/>
      <c r="H204" s="160"/>
      <c r="I204" s="159"/>
      <c r="J204" s="160"/>
      <c r="K204" s="159"/>
      <c r="L204" s="160"/>
      <c r="M204" s="160"/>
      <c r="N204" s="74"/>
      <c r="O204" s="611"/>
    </row>
    <row r="205" spans="1:15" s="30" customFormat="1" ht="27">
      <c r="A205" s="157"/>
      <c r="B205" s="136" t="s">
        <v>68</v>
      </c>
      <c r="C205" s="162" t="s">
        <v>12</v>
      </c>
      <c r="D205" s="136" t="s">
        <v>48</v>
      </c>
      <c r="E205" s="136">
        <v>1</v>
      </c>
      <c r="F205" s="273">
        <f>F204*E205</f>
        <v>6</v>
      </c>
      <c r="G205" s="158"/>
      <c r="H205" s="160"/>
      <c r="I205" s="208"/>
      <c r="J205" s="160"/>
      <c r="K205" s="159"/>
      <c r="L205" s="160"/>
      <c r="M205" s="160"/>
      <c r="N205" s="74"/>
      <c r="O205" s="611"/>
    </row>
    <row r="206" spans="1:15" s="30" customFormat="1" ht="13.5">
      <c r="A206" s="157"/>
      <c r="B206" s="51"/>
      <c r="C206" s="162" t="s">
        <v>279</v>
      </c>
      <c r="D206" s="136" t="s">
        <v>0</v>
      </c>
      <c r="E206" s="136">
        <v>0.04</v>
      </c>
      <c r="F206" s="273">
        <f>F204*E206</f>
        <v>0.24</v>
      </c>
      <c r="G206" s="158"/>
      <c r="H206" s="160"/>
      <c r="I206" s="159"/>
      <c r="J206" s="160"/>
      <c r="K206" s="159"/>
      <c r="L206" s="160"/>
      <c r="M206" s="160"/>
      <c r="N206" s="74" t="s">
        <v>216</v>
      </c>
      <c r="O206" s="611"/>
    </row>
    <row r="207" spans="1:15" s="30" customFormat="1" ht="13.5">
      <c r="A207" s="157"/>
      <c r="B207" s="51"/>
      <c r="C207" s="162" t="s">
        <v>14</v>
      </c>
      <c r="D207" s="136"/>
      <c r="E207" s="136"/>
      <c r="F207" s="273">
        <f>E207*2353</f>
        <v>0</v>
      </c>
      <c r="G207" s="158"/>
      <c r="H207" s="160"/>
      <c r="I207" s="159"/>
      <c r="J207" s="160"/>
      <c r="K207" s="159"/>
      <c r="L207" s="160"/>
      <c r="M207" s="160"/>
      <c r="N207" s="74"/>
      <c r="O207" s="611"/>
    </row>
    <row r="208" spans="1:15" s="30" customFormat="1" ht="27">
      <c r="A208" s="157"/>
      <c r="B208" s="51"/>
      <c r="C208" s="162" t="s">
        <v>585</v>
      </c>
      <c r="D208" s="136" t="s">
        <v>48</v>
      </c>
      <c r="E208" s="136">
        <v>1.03</v>
      </c>
      <c r="F208" s="273">
        <f>F204*E208</f>
        <v>6.18</v>
      </c>
      <c r="G208" s="158"/>
      <c r="H208" s="160"/>
      <c r="I208" s="159"/>
      <c r="J208" s="160"/>
      <c r="K208" s="159"/>
      <c r="L208" s="160"/>
      <c r="M208" s="160"/>
      <c r="N208" s="74"/>
      <c r="O208" s="611"/>
    </row>
    <row r="209" spans="1:15" s="30" customFormat="1" ht="13.5">
      <c r="A209" s="157"/>
      <c r="B209" s="51"/>
      <c r="C209" s="162" t="s">
        <v>280</v>
      </c>
      <c r="D209" s="136" t="s">
        <v>0</v>
      </c>
      <c r="E209" s="136">
        <v>0.405</v>
      </c>
      <c r="F209" s="273">
        <f>F204*E209</f>
        <v>2.43</v>
      </c>
      <c r="G209" s="158"/>
      <c r="H209" s="160"/>
      <c r="I209" s="159"/>
      <c r="J209" s="160"/>
      <c r="K209" s="159"/>
      <c r="L209" s="160"/>
      <c r="M209" s="160"/>
      <c r="N209" s="74"/>
      <c r="O209" s="611"/>
    </row>
    <row r="210" spans="1:15" s="30" customFormat="1" ht="28.5">
      <c r="A210" s="136">
        <v>35</v>
      </c>
      <c r="B210" s="211" t="s">
        <v>324</v>
      </c>
      <c r="C210" s="165" t="s">
        <v>402</v>
      </c>
      <c r="D210" s="164" t="s">
        <v>48</v>
      </c>
      <c r="E210" s="164"/>
      <c r="F210" s="357">
        <v>221</v>
      </c>
      <c r="G210" s="158"/>
      <c r="H210" s="160"/>
      <c r="I210" s="159"/>
      <c r="J210" s="160"/>
      <c r="K210" s="159"/>
      <c r="L210" s="160"/>
      <c r="M210" s="160"/>
      <c r="N210" s="74"/>
      <c r="O210" s="611"/>
    </row>
    <row r="211" spans="1:15" s="30" customFormat="1" ht="13.5">
      <c r="A211" s="157"/>
      <c r="B211" s="51"/>
      <c r="C211" s="162" t="s">
        <v>12</v>
      </c>
      <c r="D211" s="136" t="s">
        <v>48</v>
      </c>
      <c r="E211" s="136">
        <v>1</v>
      </c>
      <c r="F211" s="273">
        <f>F210*E211</f>
        <v>221</v>
      </c>
      <c r="G211" s="158"/>
      <c r="H211" s="160"/>
      <c r="I211" s="208"/>
      <c r="J211" s="160"/>
      <c r="K211" s="159"/>
      <c r="L211" s="160"/>
      <c r="M211" s="160"/>
      <c r="N211" s="74"/>
      <c r="O211" s="611"/>
    </row>
    <row r="212" spans="1:15" s="30" customFormat="1" ht="13.5">
      <c r="A212" s="157"/>
      <c r="B212" s="51"/>
      <c r="C212" s="162" t="s">
        <v>14</v>
      </c>
      <c r="D212" s="136"/>
      <c r="E212" s="136"/>
      <c r="F212" s="273">
        <f>E212*2353</f>
        <v>0</v>
      </c>
      <c r="G212" s="158"/>
      <c r="H212" s="160"/>
      <c r="I212" s="159"/>
      <c r="J212" s="160"/>
      <c r="K212" s="159"/>
      <c r="L212" s="160"/>
      <c r="M212" s="160"/>
      <c r="N212" s="74"/>
      <c r="O212" s="72"/>
    </row>
    <row r="213" spans="1:15" s="30" customFormat="1" ht="27">
      <c r="A213" s="157"/>
      <c r="B213" s="51"/>
      <c r="C213" s="162" t="s">
        <v>403</v>
      </c>
      <c r="D213" s="136" t="s">
        <v>48</v>
      </c>
      <c r="E213" s="136">
        <v>1.05</v>
      </c>
      <c r="F213" s="273">
        <f>F210*E213</f>
        <v>232.05</v>
      </c>
      <c r="G213" s="158"/>
      <c r="H213" s="160"/>
      <c r="I213" s="159"/>
      <c r="J213" s="160"/>
      <c r="K213" s="159"/>
      <c r="L213" s="160"/>
      <c r="M213" s="160"/>
      <c r="N213" s="74"/>
      <c r="O213" s="72"/>
    </row>
    <row r="214" spans="1:15" s="84" customFormat="1" ht="42.75">
      <c r="A214" s="136">
        <v>37</v>
      </c>
      <c r="B214" s="211" t="s">
        <v>281</v>
      </c>
      <c r="C214" s="353" t="s">
        <v>560</v>
      </c>
      <c r="D214" s="355" t="s">
        <v>48</v>
      </c>
      <c r="E214" s="355"/>
      <c r="F214" s="356">
        <v>47</v>
      </c>
      <c r="G214" s="158"/>
      <c r="H214" s="160"/>
      <c r="I214" s="159"/>
      <c r="J214" s="160"/>
      <c r="K214" s="159"/>
      <c r="L214" s="160"/>
      <c r="M214" s="160"/>
      <c r="N214" s="74"/>
      <c r="O214" s="102"/>
    </row>
    <row r="215" spans="1:15" s="30" customFormat="1" ht="27">
      <c r="A215" s="157"/>
      <c r="B215" s="136" t="s">
        <v>68</v>
      </c>
      <c r="C215" s="138" t="s">
        <v>12</v>
      </c>
      <c r="D215" s="136" t="s">
        <v>48</v>
      </c>
      <c r="E215" s="136">
        <v>1</v>
      </c>
      <c r="F215" s="273">
        <f>F214*E215</f>
        <v>47</v>
      </c>
      <c r="G215" s="158"/>
      <c r="H215" s="160"/>
      <c r="I215" s="208"/>
      <c r="J215" s="160"/>
      <c r="K215" s="159"/>
      <c r="L215" s="160"/>
      <c r="M215" s="160"/>
      <c r="N215" s="74"/>
      <c r="O215" s="72"/>
    </row>
    <row r="216" spans="1:15" s="84" customFormat="1" ht="13.5">
      <c r="A216" s="136"/>
      <c r="B216" s="51"/>
      <c r="C216" s="162" t="s">
        <v>37</v>
      </c>
      <c r="D216" s="136" t="s">
        <v>0</v>
      </c>
      <c r="E216" s="136">
        <v>0.02</v>
      </c>
      <c r="F216" s="273">
        <f>F214*E216</f>
        <v>0.9400000000000001</v>
      </c>
      <c r="G216" s="158"/>
      <c r="H216" s="160"/>
      <c r="I216" s="159"/>
      <c r="J216" s="160"/>
      <c r="K216" s="159"/>
      <c r="L216" s="160"/>
      <c r="M216" s="160"/>
      <c r="N216" s="74"/>
      <c r="O216" s="102"/>
    </row>
    <row r="217" spans="1:15" s="84" customFormat="1" ht="13.5">
      <c r="A217" s="136"/>
      <c r="B217" s="51"/>
      <c r="C217" s="162" t="s">
        <v>14</v>
      </c>
      <c r="D217" s="136"/>
      <c r="E217" s="136"/>
      <c r="F217" s="273"/>
      <c r="G217" s="158"/>
      <c r="H217" s="160"/>
      <c r="I217" s="159"/>
      <c r="J217" s="160"/>
      <c r="K217" s="159"/>
      <c r="L217" s="160"/>
      <c r="M217" s="160"/>
      <c r="N217" s="74"/>
      <c r="O217" s="102"/>
    </row>
    <row r="218" spans="1:15" s="84" customFormat="1" ht="13.5">
      <c r="A218" s="136"/>
      <c r="B218" s="51"/>
      <c r="C218" s="162" t="s">
        <v>271</v>
      </c>
      <c r="D218" s="136" t="s">
        <v>36</v>
      </c>
      <c r="E218" s="136">
        <v>0.015</v>
      </c>
      <c r="F218" s="273">
        <f>F214*E218</f>
        <v>0.705</v>
      </c>
      <c r="G218" s="158"/>
      <c r="H218" s="160"/>
      <c r="I218" s="159"/>
      <c r="J218" s="160"/>
      <c r="K218" s="159"/>
      <c r="L218" s="160"/>
      <c r="M218" s="160"/>
      <c r="N218" s="74"/>
      <c r="O218" s="102"/>
    </row>
    <row r="219" spans="1:15" s="84" customFormat="1" ht="13.5">
      <c r="A219" s="136"/>
      <c r="B219" s="51"/>
      <c r="C219" s="162" t="s">
        <v>282</v>
      </c>
      <c r="D219" s="136" t="s">
        <v>48</v>
      </c>
      <c r="E219" s="136">
        <v>1.05</v>
      </c>
      <c r="F219" s="273">
        <f>F214*E219</f>
        <v>49.35</v>
      </c>
      <c r="G219" s="158"/>
      <c r="H219" s="160"/>
      <c r="I219" s="159"/>
      <c r="J219" s="160"/>
      <c r="K219" s="159"/>
      <c r="L219" s="160"/>
      <c r="M219" s="160"/>
      <c r="N219" s="74"/>
      <c r="O219" s="102"/>
    </row>
    <row r="220" spans="1:15" s="84" customFormat="1" ht="13.5">
      <c r="A220" s="136"/>
      <c r="B220" s="51"/>
      <c r="C220" s="162" t="s">
        <v>15</v>
      </c>
      <c r="D220" s="136" t="s">
        <v>0</v>
      </c>
      <c r="E220" s="136">
        <v>0.007</v>
      </c>
      <c r="F220" s="273">
        <f>F214*E220</f>
        <v>0.329</v>
      </c>
      <c r="G220" s="159"/>
      <c r="H220" s="160"/>
      <c r="I220" s="159"/>
      <c r="J220" s="160"/>
      <c r="K220" s="159"/>
      <c r="L220" s="160"/>
      <c r="M220" s="160"/>
      <c r="N220" s="74"/>
      <c r="O220" s="102"/>
    </row>
    <row r="221" spans="1:15" s="84" customFormat="1" ht="14.25">
      <c r="A221" s="136"/>
      <c r="B221" s="51"/>
      <c r="C221" s="165" t="s">
        <v>270</v>
      </c>
      <c r="D221" s="136"/>
      <c r="E221" s="136"/>
      <c r="F221" s="273"/>
      <c r="G221" s="158"/>
      <c r="H221" s="166"/>
      <c r="I221" s="166"/>
      <c r="J221" s="166"/>
      <c r="K221" s="166"/>
      <c r="L221" s="166"/>
      <c r="M221" s="166"/>
      <c r="N221" s="106"/>
      <c r="O221" s="604"/>
    </row>
    <row r="222" spans="1:15" s="84" customFormat="1" ht="17.25">
      <c r="A222" s="136"/>
      <c r="B222" s="51"/>
      <c r="C222" s="359" t="s">
        <v>326</v>
      </c>
      <c r="D222" s="136"/>
      <c r="E222" s="136"/>
      <c r="F222" s="273"/>
      <c r="G222" s="158"/>
      <c r="H222" s="160"/>
      <c r="I222" s="160"/>
      <c r="J222" s="160"/>
      <c r="K222" s="160"/>
      <c r="L222" s="160"/>
      <c r="M222" s="160"/>
      <c r="N222" s="74"/>
      <c r="O222" s="102"/>
    </row>
    <row r="223" spans="1:15" s="84" customFormat="1" ht="28.5">
      <c r="A223" s="136"/>
      <c r="B223" s="51"/>
      <c r="C223" s="353" t="s">
        <v>408</v>
      </c>
      <c r="D223" s="300" t="s">
        <v>48</v>
      </c>
      <c r="E223" s="300"/>
      <c r="F223" s="354">
        <v>305</v>
      </c>
      <c r="G223" s="158"/>
      <c r="H223" s="160"/>
      <c r="I223" s="159"/>
      <c r="J223" s="160"/>
      <c r="K223" s="159"/>
      <c r="L223" s="160"/>
      <c r="M223" s="160"/>
      <c r="N223" s="74"/>
      <c r="O223" s="473"/>
    </row>
    <row r="224" spans="1:15" s="84" customFormat="1" ht="13.5">
      <c r="A224" s="136"/>
      <c r="B224" s="51"/>
      <c r="C224" s="138" t="s">
        <v>12</v>
      </c>
      <c r="D224" s="136" t="s">
        <v>48</v>
      </c>
      <c r="E224" s="136">
        <v>1</v>
      </c>
      <c r="F224" s="273">
        <f>F223*E224</f>
        <v>305</v>
      </c>
      <c r="G224" s="158"/>
      <c r="H224" s="160"/>
      <c r="I224" s="208"/>
      <c r="J224" s="160"/>
      <c r="K224" s="159"/>
      <c r="L224" s="160"/>
      <c r="M224" s="160"/>
      <c r="N224" s="74"/>
      <c r="O224" s="102"/>
    </row>
    <row r="225" spans="1:15" s="84" customFormat="1" ht="13.5">
      <c r="A225" s="136"/>
      <c r="B225" s="51"/>
      <c r="C225" s="162" t="s">
        <v>37</v>
      </c>
      <c r="D225" s="136" t="s">
        <v>0</v>
      </c>
      <c r="E225" s="136">
        <v>0.027</v>
      </c>
      <c r="F225" s="273">
        <f>F223*E225</f>
        <v>8.235</v>
      </c>
      <c r="G225" s="158"/>
      <c r="H225" s="160"/>
      <c r="I225" s="159"/>
      <c r="J225" s="160"/>
      <c r="K225" s="159"/>
      <c r="L225" s="160"/>
      <c r="M225" s="160"/>
      <c r="N225" s="74"/>
      <c r="O225" s="102"/>
    </row>
    <row r="226" spans="1:15" s="84" customFormat="1" ht="13.5">
      <c r="A226" s="136"/>
      <c r="B226" s="51"/>
      <c r="C226" s="162" t="s">
        <v>14</v>
      </c>
      <c r="D226" s="136"/>
      <c r="E226" s="136"/>
      <c r="F226" s="273"/>
      <c r="G226" s="158"/>
      <c r="H226" s="160"/>
      <c r="I226" s="159"/>
      <c r="J226" s="160"/>
      <c r="K226" s="159"/>
      <c r="L226" s="160"/>
      <c r="M226" s="160"/>
      <c r="N226" s="74"/>
      <c r="O226" s="102"/>
    </row>
    <row r="227" spans="1:15" s="84" customFormat="1" ht="13.5">
      <c r="A227" s="136"/>
      <c r="B227" s="51"/>
      <c r="C227" s="162" t="s">
        <v>271</v>
      </c>
      <c r="D227" s="136" t="s">
        <v>36</v>
      </c>
      <c r="E227" s="136">
        <v>0.025</v>
      </c>
      <c r="F227" s="273">
        <f>F223*E227</f>
        <v>7.625</v>
      </c>
      <c r="G227" s="158"/>
      <c r="H227" s="160"/>
      <c r="I227" s="159"/>
      <c r="J227" s="160"/>
      <c r="K227" s="159"/>
      <c r="L227" s="160"/>
      <c r="M227" s="160"/>
      <c r="N227" s="74"/>
      <c r="O227" s="102"/>
    </row>
    <row r="228" spans="1:15" s="84" customFormat="1" ht="13.5">
      <c r="A228" s="136"/>
      <c r="B228" s="51"/>
      <c r="C228" s="162" t="s">
        <v>15</v>
      </c>
      <c r="D228" s="136" t="s">
        <v>0</v>
      </c>
      <c r="E228" s="136">
        <v>0.007</v>
      </c>
      <c r="F228" s="273">
        <f>F223*E228</f>
        <v>2.1350000000000002</v>
      </c>
      <c r="G228" s="159"/>
      <c r="H228" s="160"/>
      <c r="I228" s="159"/>
      <c r="J228" s="160"/>
      <c r="K228" s="159"/>
      <c r="L228" s="160"/>
      <c r="M228" s="160"/>
      <c r="N228" s="74"/>
      <c r="O228" s="102"/>
    </row>
    <row r="229" spans="1:15" s="30" customFormat="1" ht="28.5">
      <c r="A229" s="269">
        <v>38</v>
      </c>
      <c r="B229" s="363" t="s">
        <v>284</v>
      </c>
      <c r="C229" s="364" t="s">
        <v>642</v>
      </c>
      <c r="D229" s="365" t="s">
        <v>48</v>
      </c>
      <c r="E229" s="365"/>
      <c r="F229" s="354">
        <v>172</v>
      </c>
      <c r="G229" s="269"/>
      <c r="H229" s="273"/>
      <c r="I229" s="272"/>
      <c r="J229" s="273"/>
      <c r="K229" s="272"/>
      <c r="L229" s="160"/>
      <c r="M229" s="273"/>
      <c r="N229" s="74"/>
      <c r="O229" s="72"/>
    </row>
    <row r="230" spans="1:15" s="30" customFormat="1" ht="13.5">
      <c r="A230" s="269"/>
      <c r="B230" s="270"/>
      <c r="C230" s="271" t="s">
        <v>12</v>
      </c>
      <c r="D230" s="269" t="s">
        <v>48</v>
      </c>
      <c r="E230" s="269">
        <v>1</v>
      </c>
      <c r="F230" s="273">
        <f>F229*E230</f>
        <v>172</v>
      </c>
      <c r="G230" s="269"/>
      <c r="H230" s="273"/>
      <c r="I230" s="274"/>
      <c r="J230" s="273"/>
      <c r="K230" s="272"/>
      <c r="L230" s="160"/>
      <c r="M230" s="273"/>
      <c r="N230" s="74"/>
      <c r="O230" s="72"/>
    </row>
    <row r="231" spans="1:15" s="30" customFormat="1" ht="13.5">
      <c r="A231" s="269"/>
      <c r="B231" s="270"/>
      <c r="C231" s="271" t="s">
        <v>14</v>
      </c>
      <c r="D231" s="269"/>
      <c r="E231" s="269"/>
      <c r="F231" s="273">
        <f>E231*2353</f>
        <v>0</v>
      </c>
      <c r="G231" s="269"/>
      <c r="H231" s="273"/>
      <c r="I231" s="272"/>
      <c r="J231" s="273"/>
      <c r="K231" s="272"/>
      <c r="L231" s="160"/>
      <c r="M231" s="273"/>
      <c r="N231" s="74"/>
      <c r="O231" s="72"/>
    </row>
    <row r="232" spans="1:15" s="30" customFormat="1" ht="27">
      <c r="A232" s="269"/>
      <c r="B232" s="270"/>
      <c r="C232" s="271" t="s">
        <v>719</v>
      </c>
      <c r="D232" s="269" t="s">
        <v>48</v>
      </c>
      <c r="E232" s="269">
        <v>1</v>
      </c>
      <c r="F232" s="273">
        <f>F229*E232</f>
        <v>172</v>
      </c>
      <c r="G232" s="269"/>
      <c r="H232" s="273"/>
      <c r="I232" s="272"/>
      <c r="J232" s="273"/>
      <c r="K232" s="272"/>
      <c r="L232" s="160"/>
      <c r="M232" s="273"/>
      <c r="N232" s="74"/>
      <c r="O232" s="72"/>
    </row>
    <row r="233" spans="1:15" s="287" customFormat="1" ht="13.5">
      <c r="A233" s="269"/>
      <c r="B233" s="270"/>
      <c r="C233" s="271" t="s">
        <v>720</v>
      </c>
      <c r="D233" s="269" t="s">
        <v>16</v>
      </c>
      <c r="E233" s="269">
        <v>0.45</v>
      </c>
      <c r="F233" s="273">
        <f>F229*E233</f>
        <v>77.4</v>
      </c>
      <c r="G233" s="269"/>
      <c r="H233" s="273"/>
      <c r="I233" s="272"/>
      <c r="J233" s="273"/>
      <c r="K233" s="272"/>
      <c r="L233" s="273"/>
      <c r="M233" s="273"/>
      <c r="N233" s="433"/>
      <c r="O233" s="73"/>
    </row>
    <row r="234" spans="1:15" s="30" customFormat="1" ht="28.5">
      <c r="A234" s="136">
        <v>39</v>
      </c>
      <c r="B234" s="207" t="s">
        <v>68</v>
      </c>
      <c r="C234" s="353" t="s">
        <v>640</v>
      </c>
      <c r="D234" s="300" t="s">
        <v>48</v>
      </c>
      <c r="E234" s="300"/>
      <c r="F234" s="354">
        <v>140</v>
      </c>
      <c r="G234" s="158"/>
      <c r="H234" s="160"/>
      <c r="I234" s="159"/>
      <c r="J234" s="160"/>
      <c r="K234" s="159"/>
      <c r="L234" s="160"/>
      <c r="M234" s="160"/>
      <c r="N234" s="74"/>
      <c r="O234" s="72"/>
    </row>
    <row r="235" spans="1:15" s="30" customFormat="1" ht="13.5">
      <c r="A235" s="180"/>
      <c r="B235" s="181"/>
      <c r="C235" s="162" t="s">
        <v>12</v>
      </c>
      <c r="D235" s="180" t="s">
        <v>48</v>
      </c>
      <c r="E235" s="180">
        <v>1</v>
      </c>
      <c r="F235" s="281">
        <f>F234*E235</f>
        <v>140</v>
      </c>
      <c r="G235" s="182"/>
      <c r="H235" s="183"/>
      <c r="I235" s="208"/>
      <c r="J235" s="160"/>
      <c r="K235" s="159"/>
      <c r="L235" s="160"/>
      <c r="M235" s="160"/>
      <c r="N235" s="74"/>
      <c r="O235" s="72"/>
    </row>
    <row r="236" spans="1:15" s="425" customFormat="1" ht="27">
      <c r="A236" s="434"/>
      <c r="B236" s="435"/>
      <c r="C236" s="271" t="s">
        <v>641</v>
      </c>
      <c r="D236" s="527" t="s">
        <v>48</v>
      </c>
      <c r="E236" s="527">
        <v>1.05</v>
      </c>
      <c r="F236" s="528">
        <f>F234*E236</f>
        <v>147</v>
      </c>
      <c r="G236" s="527"/>
      <c r="H236" s="528"/>
      <c r="I236" s="529"/>
      <c r="J236" s="528"/>
      <c r="K236" s="529"/>
      <c r="L236" s="530"/>
      <c r="M236" s="528"/>
      <c r="N236" s="424"/>
      <c r="O236" s="72"/>
    </row>
    <row r="237" spans="1:15" s="425" customFormat="1" ht="15.75">
      <c r="A237" s="434"/>
      <c r="B237" s="435"/>
      <c r="C237" s="526" t="s">
        <v>266</v>
      </c>
      <c r="D237" s="527" t="s">
        <v>16</v>
      </c>
      <c r="E237" s="527">
        <v>6.25</v>
      </c>
      <c r="F237" s="528">
        <f>F235*E237</f>
        <v>875</v>
      </c>
      <c r="G237" s="527"/>
      <c r="H237" s="528"/>
      <c r="I237" s="529"/>
      <c r="J237" s="528"/>
      <c r="K237" s="529"/>
      <c r="L237" s="530"/>
      <c r="M237" s="528"/>
      <c r="N237" s="424"/>
      <c r="O237" s="72"/>
    </row>
    <row r="238" spans="1:15" s="30" customFormat="1" ht="14.25">
      <c r="A238" s="136">
        <v>41</v>
      </c>
      <c r="B238" s="51"/>
      <c r="C238" s="353" t="s">
        <v>732</v>
      </c>
      <c r="D238" s="300" t="s">
        <v>25</v>
      </c>
      <c r="E238" s="300"/>
      <c r="F238" s="354">
        <v>25</v>
      </c>
      <c r="G238" s="158"/>
      <c r="H238" s="160"/>
      <c r="I238" s="159"/>
      <c r="J238" s="160"/>
      <c r="K238" s="159"/>
      <c r="L238" s="160"/>
      <c r="M238" s="160"/>
      <c r="N238" s="74"/>
      <c r="O238" s="72"/>
    </row>
    <row r="239" spans="1:15" s="30" customFormat="1" ht="13.5">
      <c r="A239" s="136"/>
      <c r="B239" s="51"/>
      <c r="C239" s="138" t="s">
        <v>12</v>
      </c>
      <c r="D239" s="136" t="s">
        <v>25</v>
      </c>
      <c r="E239" s="136">
        <v>1</v>
      </c>
      <c r="F239" s="273">
        <f>F238*E239</f>
        <v>25</v>
      </c>
      <c r="G239" s="158"/>
      <c r="H239" s="160"/>
      <c r="I239" s="208"/>
      <c r="J239" s="160"/>
      <c r="K239" s="159"/>
      <c r="L239" s="160"/>
      <c r="M239" s="160"/>
      <c r="N239" s="74"/>
      <c r="O239" s="72"/>
    </row>
    <row r="240" spans="1:15" s="30" customFormat="1" ht="13.5">
      <c r="A240" s="136"/>
      <c r="B240" s="51"/>
      <c r="C240" s="138" t="s">
        <v>14</v>
      </c>
      <c r="D240" s="136"/>
      <c r="E240" s="136"/>
      <c r="F240" s="273">
        <f>E240*2353</f>
        <v>0</v>
      </c>
      <c r="G240" s="158"/>
      <c r="H240" s="160"/>
      <c r="I240" s="159"/>
      <c r="J240" s="160"/>
      <c r="K240" s="159"/>
      <c r="L240" s="160"/>
      <c r="M240" s="160"/>
      <c r="N240" s="74"/>
      <c r="O240" s="72"/>
    </row>
    <row r="241" spans="1:15" s="30" customFormat="1" ht="13.5">
      <c r="A241" s="136"/>
      <c r="B241" s="51"/>
      <c r="C241" s="138" t="s">
        <v>567</v>
      </c>
      <c r="D241" s="136" t="s">
        <v>25</v>
      </c>
      <c r="E241" s="136">
        <v>1</v>
      </c>
      <c r="F241" s="273">
        <f>F238*E241</f>
        <v>25</v>
      </c>
      <c r="G241" s="158"/>
      <c r="H241" s="160"/>
      <c r="I241" s="159"/>
      <c r="J241" s="160"/>
      <c r="K241" s="159"/>
      <c r="L241" s="160"/>
      <c r="M241" s="160"/>
      <c r="N241" s="74"/>
      <c r="O241" s="72"/>
    </row>
    <row r="242" spans="1:15" s="30" customFormat="1" ht="28.5">
      <c r="A242" s="136">
        <v>42</v>
      </c>
      <c r="B242" s="51"/>
      <c r="C242" s="353" t="s">
        <v>568</v>
      </c>
      <c r="D242" s="300" t="s">
        <v>17</v>
      </c>
      <c r="E242" s="300"/>
      <c r="F242" s="354">
        <v>4</v>
      </c>
      <c r="G242" s="158"/>
      <c r="H242" s="160"/>
      <c r="I242" s="159"/>
      <c r="J242" s="160"/>
      <c r="K242" s="159"/>
      <c r="L242" s="160"/>
      <c r="M242" s="160"/>
      <c r="N242" s="74"/>
      <c r="O242" s="72"/>
    </row>
    <row r="243" spans="1:15" s="30" customFormat="1" ht="13.5">
      <c r="A243" s="136"/>
      <c r="B243" s="51"/>
      <c r="C243" s="138" t="s">
        <v>12</v>
      </c>
      <c r="D243" s="136" t="s">
        <v>17</v>
      </c>
      <c r="E243" s="136">
        <v>1</v>
      </c>
      <c r="F243" s="273">
        <f>F242*E243</f>
        <v>4</v>
      </c>
      <c r="G243" s="158"/>
      <c r="H243" s="160"/>
      <c r="I243" s="159"/>
      <c r="J243" s="160"/>
      <c r="K243" s="159"/>
      <c r="L243" s="160"/>
      <c r="M243" s="160"/>
      <c r="N243" s="74"/>
      <c r="O243" s="72"/>
    </row>
    <row r="244" spans="1:15" s="30" customFormat="1" ht="13.5">
      <c r="A244" s="136"/>
      <c r="B244" s="51"/>
      <c r="C244" s="138" t="s">
        <v>14</v>
      </c>
      <c r="D244" s="136"/>
      <c r="E244" s="136"/>
      <c r="F244" s="273">
        <f>E244*2353</f>
        <v>0</v>
      </c>
      <c r="G244" s="158"/>
      <c r="H244" s="160"/>
      <c r="I244" s="159"/>
      <c r="J244" s="160"/>
      <c r="K244" s="159"/>
      <c r="L244" s="160"/>
      <c r="M244" s="160"/>
      <c r="N244" s="74"/>
      <c r="O244" s="72"/>
    </row>
    <row r="245" spans="1:15" s="30" customFormat="1" ht="13.5">
      <c r="A245" s="136"/>
      <c r="B245" s="51"/>
      <c r="C245" s="138" t="s">
        <v>332</v>
      </c>
      <c r="D245" s="136" t="s">
        <v>17</v>
      </c>
      <c r="E245" s="136">
        <v>1</v>
      </c>
      <c r="F245" s="273">
        <f>F242*E245</f>
        <v>4</v>
      </c>
      <c r="G245" s="158"/>
      <c r="H245" s="160"/>
      <c r="I245" s="159"/>
      <c r="J245" s="160"/>
      <c r="K245" s="159"/>
      <c r="L245" s="160"/>
      <c r="M245" s="160"/>
      <c r="N245" s="74"/>
      <c r="O245" s="72"/>
    </row>
    <row r="246" spans="1:15" s="84" customFormat="1" ht="14.25">
      <c r="A246" s="136"/>
      <c r="B246" s="51"/>
      <c r="C246" s="165" t="s">
        <v>283</v>
      </c>
      <c r="D246" s="136"/>
      <c r="E246" s="136"/>
      <c r="F246" s="273"/>
      <c r="G246" s="158"/>
      <c r="H246" s="166"/>
      <c r="I246" s="166"/>
      <c r="J246" s="166"/>
      <c r="K246" s="166"/>
      <c r="L246" s="166"/>
      <c r="M246" s="166"/>
      <c r="N246" s="106"/>
      <c r="O246" s="604"/>
    </row>
    <row r="247" spans="1:17" s="84" customFormat="1" ht="17.25">
      <c r="A247" s="136"/>
      <c r="B247" s="51"/>
      <c r="C247" s="359" t="s">
        <v>327</v>
      </c>
      <c r="D247" s="136"/>
      <c r="E247" s="136"/>
      <c r="F247" s="273"/>
      <c r="G247" s="158"/>
      <c r="H247" s="160"/>
      <c r="I247" s="160"/>
      <c r="J247" s="160"/>
      <c r="K247" s="160"/>
      <c r="L247" s="160"/>
      <c r="M247" s="160"/>
      <c r="N247" s="478"/>
      <c r="O247" s="473"/>
      <c r="P247" s="478"/>
      <c r="Q247" s="478"/>
    </row>
    <row r="248" spans="1:15" s="478" customFormat="1" ht="17.25">
      <c r="A248" s="269"/>
      <c r="B248" s="270"/>
      <c r="C248" s="497" t="s">
        <v>385</v>
      </c>
      <c r="D248" s="269"/>
      <c r="E248" s="269"/>
      <c r="F248" s="273"/>
      <c r="G248" s="269"/>
      <c r="H248" s="273"/>
      <c r="I248" s="273"/>
      <c r="J248" s="273"/>
      <c r="K248" s="273"/>
      <c r="L248" s="273"/>
      <c r="M248" s="273"/>
      <c r="N248" s="424"/>
      <c r="O248" s="102"/>
    </row>
    <row r="249" spans="1:15" s="425" customFormat="1" ht="14.25">
      <c r="A249" s="269">
        <v>47</v>
      </c>
      <c r="B249" s="270" t="s">
        <v>285</v>
      </c>
      <c r="C249" s="432" t="s">
        <v>643</v>
      </c>
      <c r="D249" s="269" t="s">
        <v>48</v>
      </c>
      <c r="E249" s="269"/>
      <c r="F249" s="272">
        <v>28</v>
      </c>
      <c r="G249" s="269"/>
      <c r="H249" s="273"/>
      <c r="I249" s="272"/>
      <c r="J249" s="273"/>
      <c r="K249" s="272"/>
      <c r="L249" s="273"/>
      <c r="M249" s="273"/>
      <c r="N249" s="424"/>
      <c r="O249" s="72"/>
    </row>
    <row r="250" spans="1:15" s="425" customFormat="1" ht="13.5">
      <c r="A250" s="269"/>
      <c r="B250" s="270"/>
      <c r="C250" s="271" t="s">
        <v>12</v>
      </c>
      <c r="D250" s="269" t="s">
        <v>13</v>
      </c>
      <c r="E250" s="269">
        <v>0.0719</v>
      </c>
      <c r="F250" s="273">
        <f>F249*E250</f>
        <v>2.0132000000000003</v>
      </c>
      <c r="G250" s="269"/>
      <c r="H250" s="273"/>
      <c r="I250" s="272"/>
      <c r="J250" s="273"/>
      <c r="K250" s="272"/>
      <c r="L250" s="273"/>
      <c r="M250" s="273"/>
      <c r="N250" s="424"/>
      <c r="O250" s="72"/>
    </row>
    <row r="251" spans="1:15" s="425" customFormat="1" ht="13.5">
      <c r="A251" s="269"/>
      <c r="B251" s="270"/>
      <c r="C251" s="271" t="s">
        <v>37</v>
      </c>
      <c r="D251" s="269" t="s">
        <v>0</v>
      </c>
      <c r="E251" s="269">
        <v>0.0099</v>
      </c>
      <c r="F251" s="273">
        <f>F249*E251</f>
        <v>0.2772</v>
      </c>
      <c r="G251" s="269"/>
      <c r="H251" s="273"/>
      <c r="I251" s="272"/>
      <c r="J251" s="273"/>
      <c r="K251" s="272"/>
      <c r="L251" s="273"/>
      <c r="M251" s="273"/>
      <c r="N251" s="424"/>
      <c r="O251" s="72"/>
    </row>
    <row r="252" spans="1:15" s="425" customFormat="1" ht="13.5">
      <c r="A252" s="269"/>
      <c r="B252" s="270"/>
      <c r="C252" s="271" t="s">
        <v>14</v>
      </c>
      <c r="D252" s="269"/>
      <c r="E252" s="269"/>
      <c r="F252" s="273"/>
      <c r="G252" s="269"/>
      <c r="H252" s="273"/>
      <c r="I252" s="272"/>
      <c r="J252" s="273"/>
      <c r="K252" s="272"/>
      <c r="L252" s="273"/>
      <c r="M252" s="273"/>
      <c r="N252" s="424"/>
      <c r="O252" s="72"/>
    </row>
    <row r="253" spans="1:21" s="425" customFormat="1" ht="13.5">
      <c r="A253" s="269"/>
      <c r="B253" s="270"/>
      <c r="C253" s="271" t="s">
        <v>217</v>
      </c>
      <c r="D253" s="269" t="s">
        <v>36</v>
      </c>
      <c r="E253" s="269">
        <v>0.0408</v>
      </c>
      <c r="F253" s="273">
        <f>F249*E253</f>
        <v>1.1424</v>
      </c>
      <c r="G253" s="269"/>
      <c r="H253" s="273"/>
      <c r="I253" s="272"/>
      <c r="J253" s="273"/>
      <c r="K253" s="272"/>
      <c r="L253" s="273"/>
      <c r="M253" s="273"/>
      <c r="N253" s="424"/>
      <c r="O253" s="72"/>
      <c r="U253" s="498"/>
    </row>
    <row r="254" spans="1:15" s="425" customFormat="1" ht="13.5">
      <c r="A254" s="269"/>
      <c r="B254" s="270"/>
      <c r="C254" s="271" t="s">
        <v>15</v>
      </c>
      <c r="D254" s="269" t="s">
        <v>0</v>
      </c>
      <c r="E254" s="269">
        <v>0.0002</v>
      </c>
      <c r="F254" s="273">
        <f>F249*E254</f>
        <v>0.0056</v>
      </c>
      <c r="G254" s="269"/>
      <c r="H254" s="273"/>
      <c r="I254" s="272"/>
      <c r="J254" s="273"/>
      <c r="K254" s="272"/>
      <c r="L254" s="273"/>
      <c r="M254" s="273"/>
      <c r="N254" s="424"/>
      <c r="O254" s="72"/>
    </row>
    <row r="255" spans="1:15" s="425" customFormat="1" ht="14.25">
      <c r="A255" s="269">
        <v>48</v>
      </c>
      <c r="B255" s="270" t="s">
        <v>286</v>
      </c>
      <c r="C255" s="432" t="s">
        <v>287</v>
      </c>
      <c r="D255" s="269" t="s">
        <v>36</v>
      </c>
      <c r="E255" s="269"/>
      <c r="F255" s="273">
        <v>5.6</v>
      </c>
      <c r="G255" s="269"/>
      <c r="H255" s="273"/>
      <c r="I255" s="272"/>
      <c r="J255" s="273"/>
      <c r="K255" s="272"/>
      <c r="L255" s="273"/>
      <c r="M255" s="273"/>
      <c r="N255" s="424"/>
      <c r="O255" s="72"/>
    </row>
    <row r="256" spans="1:15" s="425" customFormat="1" ht="13.5">
      <c r="A256" s="269"/>
      <c r="B256" s="270"/>
      <c r="C256" s="271" t="s">
        <v>12</v>
      </c>
      <c r="D256" s="269" t="s">
        <v>13</v>
      </c>
      <c r="E256" s="269">
        <v>3.52</v>
      </c>
      <c r="F256" s="273">
        <f>F255*E256</f>
        <v>19.712</v>
      </c>
      <c r="G256" s="269"/>
      <c r="H256" s="273"/>
      <c r="I256" s="272"/>
      <c r="J256" s="273"/>
      <c r="K256" s="272"/>
      <c r="L256" s="273"/>
      <c r="M256" s="273"/>
      <c r="N256" s="424"/>
      <c r="O256" s="72"/>
    </row>
    <row r="257" spans="1:15" s="425" customFormat="1" ht="13.5">
      <c r="A257" s="269"/>
      <c r="B257" s="270"/>
      <c r="C257" s="271" t="s">
        <v>37</v>
      </c>
      <c r="D257" s="269" t="s">
        <v>0</v>
      </c>
      <c r="E257" s="269">
        <v>1.06</v>
      </c>
      <c r="F257" s="273">
        <f>F255*E257</f>
        <v>5.936</v>
      </c>
      <c r="G257" s="269"/>
      <c r="H257" s="273"/>
      <c r="I257" s="272"/>
      <c r="J257" s="273"/>
      <c r="K257" s="272"/>
      <c r="L257" s="273"/>
      <c r="M257" s="273"/>
      <c r="N257" s="424"/>
      <c r="O257" s="72"/>
    </row>
    <row r="258" spans="1:15" s="425" customFormat="1" ht="13.5">
      <c r="A258" s="269"/>
      <c r="B258" s="270"/>
      <c r="C258" s="271" t="s">
        <v>14</v>
      </c>
      <c r="D258" s="269"/>
      <c r="E258" s="269"/>
      <c r="F258" s="273"/>
      <c r="G258" s="269"/>
      <c r="H258" s="273"/>
      <c r="I258" s="272"/>
      <c r="J258" s="273"/>
      <c r="K258" s="272"/>
      <c r="L258" s="273"/>
      <c r="M258" s="273"/>
      <c r="N258" s="424"/>
      <c r="O258" s="72"/>
    </row>
    <row r="259" spans="1:15" s="425" customFormat="1" ht="13.5">
      <c r="A259" s="269"/>
      <c r="B259" s="270"/>
      <c r="C259" s="271" t="s">
        <v>217</v>
      </c>
      <c r="D259" s="269" t="s">
        <v>36</v>
      </c>
      <c r="E259" s="269">
        <v>1.24</v>
      </c>
      <c r="F259" s="273">
        <f>F255*E259</f>
        <v>6.944</v>
      </c>
      <c r="G259" s="269"/>
      <c r="H259" s="273"/>
      <c r="I259" s="272"/>
      <c r="J259" s="273"/>
      <c r="K259" s="272"/>
      <c r="L259" s="273"/>
      <c r="M259" s="273"/>
      <c r="N259" s="424"/>
      <c r="O259" s="72"/>
    </row>
    <row r="260" spans="1:15" s="425" customFormat="1" ht="13.5">
      <c r="A260" s="269"/>
      <c r="B260" s="270"/>
      <c r="C260" s="271" t="s">
        <v>15</v>
      </c>
      <c r="D260" s="269" t="s">
        <v>0</v>
      </c>
      <c r="E260" s="269">
        <v>0.02</v>
      </c>
      <c r="F260" s="273">
        <f>F255*E260</f>
        <v>0.11199999999999999</v>
      </c>
      <c r="G260" s="269"/>
      <c r="H260" s="273"/>
      <c r="I260" s="272"/>
      <c r="J260" s="273"/>
      <c r="K260" s="272"/>
      <c r="L260" s="273"/>
      <c r="M260" s="273"/>
      <c r="N260" s="424"/>
      <c r="O260" s="72"/>
    </row>
    <row r="261" spans="1:15" s="425" customFormat="1" ht="28.5">
      <c r="A261" s="269">
        <v>49</v>
      </c>
      <c r="B261" s="270" t="s">
        <v>220</v>
      </c>
      <c r="C261" s="432" t="s">
        <v>619</v>
      </c>
      <c r="D261" s="269" t="s">
        <v>36</v>
      </c>
      <c r="E261" s="269"/>
      <c r="F261" s="272">
        <v>7.5</v>
      </c>
      <c r="G261" s="269"/>
      <c r="H261" s="273"/>
      <c r="I261" s="272"/>
      <c r="J261" s="273"/>
      <c r="K261" s="272"/>
      <c r="L261" s="273"/>
      <c r="M261" s="273"/>
      <c r="N261" s="424"/>
      <c r="O261" s="72"/>
    </row>
    <row r="262" spans="1:15" s="425" customFormat="1" ht="13.5">
      <c r="A262" s="269"/>
      <c r="B262" s="270"/>
      <c r="C262" s="275" t="s">
        <v>12</v>
      </c>
      <c r="D262" s="269" t="s">
        <v>13</v>
      </c>
      <c r="E262" s="269">
        <v>9.25</v>
      </c>
      <c r="F262" s="273">
        <f>F261*E262</f>
        <v>69.375</v>
      </c>
      <c r="G262" s="269"/>
      <c r="H262" s="273"/>
      <c r="I262" s="272"/>
      <c r="J262" s="273"/>
      <c r="K262" s="272"/>
      <c r="L262" s="273"/>
      <c r="M262" s="273"/>
      <c r="N262" s="424"/>
      <c r="O262" s="72"/>
    </row>
    <row r="263" spans="1:15" s="425" customFormat="1" ht="13.5">
      <c r="A263" s="269"/>
      <c r="B263" s="270"/>
      <c r="C263" s="275" t="s">
        <v>37</v>
      </c>
      <c r="D263" s="269" t="s">
        <v>0</v>
      </c>
      <c r="E263" s="269">
        <v>1.14</v>
      </c>
      <c r="F263" s="273">
        <f>F261*E263</f>
        <v>8.549999999999999</v>
      </c>
      <c r="G263" s="269"/>
      <c r="H263" s="273"/>
      <c r="I263" s="272"/>
      <c r="J263" s="273"/>
      <c r="K263" s="272"/>
      <c r="L263" s="273"/>
      <c r="M263" s="273"/>
      <c r="N263" s="424"/>
      <c r="O263" s="72"/>
    </row>
    <row r="264" spans="1:15" s="425" customFormat="1" ht="13.5">
      <c r="A264" s="269"/>
      <c r="B264" s="270"/>
      <c r="C264" s="275" t="s">
        <v>14</v>
      </c>
      <c r="D264" s="269"/>
      <c r="E264" s="269"/>
      <c r="F264" s="273"/>
      <c r="G264" s="269"/>
      <c r="H264" s="273"/>
      <c r="I264" s="272"/>
      <c r="J264" s="273"/>
      <c r="K264" s="272"/>
      <c r="L264" s="273"/>
      <c r="M264" s="273"/>
      <c r="N264" s="424"/>
      <c r="O264" s="72"/>
    </row>
    <row r="265" spans="1:15" s="425" customFormat="1" ht="13.5">
      <c r="A265" s="269"/>
      <c r="B265" s="270"/>
      <c r="C265" s="275" t="s">
        <v>586</v>
      </c>
      <c r="D265" s="269" t="s">
        <v>36</v>
      </c>
      <c r="E265" s="269">
        <v>1</v>
      </c>
      <c r="F265" s="273">
        <f>F261*E265</f>
        <v>7.5</v>
      </c>
      <c r="G265" s="269"/>
      <c r="H265" s="273"/>
      <c r="I265" s="272"/>
      <c r="J265" s="273"/>
      <c r="K265" s="272"/>
      <c r="L265" s="273"/>
      <c r="M265" s="273"/>
      <c r="N265" s="424"/>
      <c r="O265" s="72"/>
    </row>
    <row r="266" spans="1:15" s="425" customFormat="1" ht="13.5">
      <c r="A266" s="269"/>
      <c r="B266" s="270"/>
      <c r="C266" s="275" t="s">
        <v>112</v>
      </c>
      <c r="D266" s="269" t="s">
        <v>48</v>
      </c>
      <c r="E266" s="269">
        <v>1.76</v>
      </c>
      <c r="F266" s="273">
        <f>F261*E266</f>
        <v>13.2</v>
      </c>
      <c r="G266" s="269"/>
      <c r="H266" s="273"/>
      <c r="I266" s="272"/>
      <c r="J266" s="273"/>
      <c r="K266" s="272"/>
      <c r="L266" s="273"/>
      <c r="M266" s="273"/>
      <c r="N266" s="424"/>
      <c r="O266" s="72"/>
    </row>
    <row r="267" spans="1:15" s="425" customFormat="1" ht="13.5">
      <c r="A267" s="269"/>
      <c r="B267" s="270"/>
      <c r="C267" s="275" t="s">
        <v>224</v>
      </c>
      <c r="D267" s="269" t="s">
        <v>36</v>
      </c>
      <c r="E267" s="269">
        <v>0.0399</v>
      </c>
      <c r="F267" s="273">
        <f>F261*E267</f>
        <v>0.29924999999999996</v>
      </c>
      <c r="G267" s="269"/>
      <c r="H267" s="273"/>
      <c r="I267" s="272"/>
      <c r="J267" s="273"/>
      <c r="K267" s="272"/>
      <c r="L267" s="273"/>
      <c r="M267" s="273"/>
      <c r="N267" s="424"/>
      <c r="O267" s="72"/>
    </row>
    <row r="268" spans="1:15" s="425" customFormat="1" ht="13.5">
      <c r="A268" s="269"/>
      <c r="B268" s="270"/>
      <c r="C268" s="275" t="s">
        <v>221</v>
      </c>
      <c r="D268" s="269" t="s">
        <v>16</v>
      </c>
      <c r="E268" s="269">
        <v>2.1</v>
      </c>
      <c r="F268" s="273">
        <f>F261*E268</f>
        <v>15.75</v>
      </c>
      <c r="G268" s="269"/>
      <c r="H268" s="273"/>
      <c r="I268" s="272"/>
      <c r="J268" s="273"/>
      <c r="K268" s="272"/>
      <c r="L268" s="273"/>
      <c r="M268" s="273"/>
      <c r="N268" s="424"/>
      <c r="O268" s="72"/>
    </row>
    <row r="269" spans="1:15" s="425" customFormat="1" ht="13.5">
      <c r="A269" s="269"/>
      <c r="B269" s="270"/>
      <c r="C269" s="275" t="s">
        <v>222</v>
      </c>
      <c r="D269" s="269" t="s">
        <v>16</v>
      </c>
      <c r="E269" s="269">
        <v>2.7</v>
      </c>
      <c r="F269" s="273">
        <f>F261*E269</f>
        <v>20.25</v>
      </c>
      <c r="G269" s="269"/>
      <c r="H269" s="273"/>
      <c r="I269" s="272"/>
      <c r="J269" s="273"/>
      <c r="K269" s="272"/>
      <c r="L269" s="273"/>
      <c r="M269" s="273"/>
      <c r="N269" s="424"/>
      <c r="O269" s="72"/>
    </row>
    <row r="270" spans="1:15" s="425" customFormat="1" ht="13.5">
      <c r="A270" s="269"/>
      <c r="B270" s="270"/>
      <c r="C270" s="275" t="s">
        <v>15</v>
      </c>
      <c r="D270" s="269" t="s">
        <v>0</v>
      </c>
      <c r="E270" s="269">
        <v>0.32</v>
      </c>
      <c r="F270" s="273">
        <f>F261*E270</f>
        <v>2.4</v>
      </c>
      <c r="G270" s="269"/>
      <c r="H270" s="273"/>
      <c r="I270" s="272"/>
      <c r="J270" s="273"/>
      <c r="K270" s="272"/>
      <c r="L270" s="273"/>
      <c r="M270" s="273"/>
      <c r="N270" s="424"/>
      <c r="O270" s="72"/>
    </row>
    <row r="271" spans="1:15" s="425" customFormat="1" ht="13.5">
      <c r="A271" s="269">
        <v>50</v>
      </c>
      <c r="B271" s="270"/>
      <c r="C271" s="271" t="s">
        <v>219</v>
      </c>
      <c r="D271" s="269" t="s">
        <v>45</v>
      </c>
      <c r="E271" s="269"/>
      <c r="F271" s="278">
        <v>0.45</v>
      </c>
      <c r="G271" s="276"/>
      <c r="H271" s="273"/>
      <c r="I271" s="272"/>
      <c r="J271" s="273"/>
      <c r="K271" s="272"/>
      <c r="L271" s="273"/>
      <c r="M271" s="273"/>
      <c r="N271" s="424"/>
      <c r="O271" s="72"/>
    </row>
    <row r="272" spans="1:15" s="425" customFormat="1" ht="28.5">
      <c r="A272" s="269">
        <v>51</v>
      </c>
      <c r="B272" s="270" t="s">
        <v>386</v>
      </c>
      <c r="C272" s="432" t="s">
        <v>618</v>
      </c>
      <c r="D272" s="269" t="s">
        <v>36</v>
      </c>
      <c r="E272" s="269"/>
      <c r="F272" s="272">
        <v>2.92</v>
      </c>
      <c r="G272" s="269"/>
      <c r="H272" s="273"/>
      <c r="I272" s="272"/>
      <c r="J272" s="273"/>
      <c r="K272" s="272"/>
      <c r="L272" s="273"/>
      <c r="M272" s="273"/>
      <c r="N272" s="424"/>
      <c r="O272" s="72"/>
    </row>
    <row r="273" spans="1:15" s="425" customFormat="1" ht="13.5">
      <c r="A273" s="269"/>
      <c r="B273" s="270"/>
      <c r="C273" s="275" t="s">
        <v>12</v>
      </c>
      <c r="D273" s="269" t="s">
        <v>13</v>
      </c>
      <c r="E273" s="269">
        <v>1.87</v>
      </c>
      <c r="F273" s="273">
        <f>F272*E273</f>
        <v>5.4604</v>
      </c>
      <c r="G273" s="269"/>
      <c r="H273" s="273"/>
      <c r="I273" s="274"/>
      <c r="J273" s="273"/>
      <c r="K273" s="272"/>
      <c r="L273" s="273"/>
      <c r="M273" s="273"/>
      <c r="N273" s="424"/>
      <c r="O273" s="72"/>
    </row>
    <row r="274" spans="1:15" s="425" customFormat="1" ht="13.5">
      <c r="A274" s="269"/>
      <c r="B274" s="270"/>
      <c r="C274" s="275" t="s">
        <v>37</v>
      </c>
      <c r="D274" s="269" t="s">
        <v>0</v>
      </c>
      <c r="E274" s="269">
        <v>0.77</v>
      </c>
      <c r="F274" s="273">
        <f>F272*E274</f>
        <v>2.2484</v>
      </c>
      <c r="G274" s="269"/>
      <c r="H274" s="273"/>
      <c r="I274" s="272"/>
      <c r="J274" s="273"/>
      <c r="K274" s="272"/>
      <c r="L274" s="273"/>
      <c r="M274" s="273"/>
      <c r="N274" s="424"/>
      <c r="O274" s="72"/>
    </row>
    <row r="275" spans="1:15" s="425" customFormat="1" ht="13.5">
      <c r="A275" s="269"/>
      <c r="B275" s="270"/>
      <c r="C275" s="275" t="s">
        <v>14</v>
      </c>
      <c r="D275" s="269"/>
      <c r="E275" s="269"/>
      <c r="F275" s="273"/>
      <c r="G275" s="269"/>
      <c r="H275" s="273"/>
      <c r="I275" s="272"/>
      <c r="J275" s="273"/>
      <c r="K275" s="272"/>
      <c r="L275" s="273"/>
      <c r="M275" s="273"/>
      <c r="N275" s="424"/>
      <c r="O275" s="72"/>
    </row>
    <row r="276" spans="1:15" s="425" customFormat="1" ht="13.5">
      <c r="A276" s="269"/>
      <c r="B276" s="270"/>
      <c r="C276" s="275" t="s">
        <v>586</v>
      </c>
      <c r="D276" s="269" t="s">
        <v>36</v>
      </c>
      <c r="E276" s="269">
        <v>1.015</v>
      </c>
      <c r="F276" s="273">
        <f>F272*E276</f>
        <v>2.9637999999999995</v>
      </c>
      <c r="G276" s="269"/>
      <c r="H276" s="273"/>
      <c r="I276" s="272"/>
      <c r="J276" s="273"/>
      <c r="K276" s="272"/>
      <c r="L276" s="273"/>
      <c r="M276" s="273"/>
      <c r="N276" s="424"/>
      <c r="O276" s="72"/>
    </row>
    <row r="277" spans="1:15" s="425" customFormat="1" ht="13.5">
      <c r="A277" s="269"/>
      <c r="B277" s="270"/>
      <c r="C277" s="275" t="s">
        <v>112</v>
      </c>
      <c r="D277" s="269" t="s">
        <v>48</v>
      </c>
      <c r="E277" s="269">
        <v>0.0754</v>
      </c>
      <c r="F277" s="273">
        <f>F272*E277</f>
        <v>0.22016799999999997</v>
      </c>
      <c r="G277" s="269"/>
      <c r="H277" s="273"/>
      <c r="I277" s="272"/>
      <c r="J277" s="273"/>
      <c r="K277" s="272"/>
      <c r="L277" s="273"/>
      <c r="M277" s="273"/>
      <c r="N277" s="424"/>
      <c r="O277" s="72"/>
    </row>
    <row r="278" spans="1:15" s="425" customFormat="1" ht="13.5">
      <c r="A278" s="269"/>
      <c r="B278" s="270"/>
      <c r="C278" s="275" t="s">
        <v>224</v>
      </c>
      <c r="D278" s="269" t="s">
        <v>36</v>
      </c>
      <c r="E278" s="269">
        <v>0.0008</v>
      </c>
      <c r="F278" s="282">
        <f>F272*E278</f>
        <v>0.002336</v>
      </c>
      <c r="G278" s="269"/>
      <c r="H278" s="273"/>
      <c r="I278" s="272"/>
      <c r="J278" s="273"/>
      <c r="K278" s="272"/>
      <c r="L278" s="273"/>
      <c r="M278" s="273"/>
      <c r="N278" s="424"/>
      <c r="O278" s="72"/>
    </row>
    <row r="279" spans="1:15" s="425" customFormat="1" ht="13.5">
      <c r="A279" s="269"/>
      <c r="B279" s="270"/>
      <c r="C279" s="275" t="s">
        <v>15</v>
      </c>
      <c r="D279" s="269" t="s">
        <v>0</v>
      </c>
      <c r="E279" s="269">
        <v>0.07</v>
      </c>
      <c r="F279" s="273">
        <f>F272*E279</f>
        <v>0.20440000000000003</v>
      </c>
      <c r="G279" s="269"/>
      <c r="H279" s="273"/>
      <c r="I279" s="272"/>
      <c r="J279" s="273"/>
      <c r="K279" s="272"/>
      <c r="L279" s="273"/>
      <c r="M279" s="273"/>
      <c r="N279" s="424"/>
      <c r="O279" s="72"/>
    </row>
    <row r="280" spans="1:15" s="425" customFormat="1" ht="13.5">
      <c r="A280" s="269">
        <v>52</v>
      </c>
      <c r="B280" s="270"/>
      <c r="C280" s="271" t="s">
        <v>219</v>
      </c>
      <c r="D280" s="269" t="s">
        <v>45</v>
      </c>
      <c r="E280" s="269"/>
      <c r="F280" s="278">
        <v>0.2</v>
      </c>
      <c r="G280" s="276"/>
      <c r="H280" s="273"/>
      <c r="I280" s="272"/>
      <c r="J280" s="273"/>
      <c r="K280" s="272"/>
      <c r="L280" s="273"/>
      <c r="M280" s="273"/>
      <c r="N280" s="424"/>
      <c r="O280" s="72"/>
    </row>
    <row r="281" spans="1:15" s="287" customFormat="1" ht="57">
      <c r="A281" s="269">
        <v>53</v>
      </c>
      <c r="B281" s="270" t="s">
        <v>268</v>
      </c>
      <c r="C281" s="432" t="s">
        <v>581</v>
      </c>
      <c r="D281" s="269" t="s">
        <v>48</v>
      </c>
      <c r="E281" s="269"/>
      <c r="F281" s="273">
        <v>35</v>
      </c>
      <c r="G281" s="269"/>
      <c r="H281" s="273"/>
      <c r="I281" s="272"/>
      <c r="J281" s="273"/>
      <c r="K281" s="272"/>
      <c r="L281" s="273"/>
      <c r="M281" s="273"/>
      <c r="N281" s="424"/>
      <c r="O281" s="73"/>
    </row>
    <row r="282" spans="1:15" s="287" customFormat="1" ht="13.5">
      <c r="A282" s="269"/>
      <c r="B282" s="269"/>
      <c r="C282" s="271" t="s">
        <v>12</v>
      </c>
      <c r="D282" s="269" t="s">
        <v>48</v>
      </c>
      <c r="E282" s="269">
        <v>1</v>
      </c>
      <c r="F282" s="273">
        <f>F281*E282</f>
        <v>35</v>
      </c>
      <c r="G282" s="269"/>
      <c r="H282" s="273"/>
      <c r="I282" s="272"/>
      <c r="J282" s="273"/>
      <c r="K282" s="272"/>
      <c r="L282" s="273"/>
      <c r="M282" s="273"/>
      <c r="N282" s="424"/>
      <c r="O282" s="73"/>
    </row>
    <row r="283" spans="1:15" s="287" customFormat="1" ht="13.5">
      <c r="A283" s="269"/>
      <c r="B283" s="363"/>
      <c r="C283" s="271" t="s">
        <v>37</v>
      </c>
      <c r="D283" s="269" t="s">
        <v>0</v>
      </c>
      <c r="E283" s="269">
        <v>0.036</v>
      </c>
      <c r="F283" s="273">
        <f>F281*E283</f>
        <v>1.26</v>
      </c>
      <c r="G283" s="269"/>
      <c r="H283" s="273"/>
      <c r="I283" s="272"/>
      <c r="J283" s="273"/>
      <c r="K283" s="272"/>
      <c r="L283" s="273"/>
      <c r="M283" s="273"/>
      <c r="N283" s="424"/>
      <c r="O283" s="73"/>
    </row>
    <row r="284" spans="1:15" s="287" customFormat="1" ht="13.5">
      <c r="A284" s="269"/>
      <c r="B284" s="363"/>
      <c r="C284" s="271" t="s">
        <v>14</v>
      </c>
      <c r="D284" s="269"/>
      <c r="E284" s="269"/>
      <c r="F284" s="273"/>
      <c r="G284" s="269"/>
      <c r="H284" s="273"/>
      <c r="I284" s="272"/>
      <c r="J284" s="273"/>
      <c r="K284" s="272"/>
      <c r="L284" s="273"/>
      <c r="M284" s="273"/>
      <c r="N284" s="424"/>
      <c r="O284" s="73"/>
    </row>
    <row r="285" spans="1:15" s="425" customFormat="1" ht="13.5">
      <c r="A285" s="430"/>
      <c r="B285" s="496"/>
      <c r="C285" s="492" t="s">
        <v>245</v>
      </c>
      <c r="D285" s="430" t="s">
        <v>36</v>
      </c>
      <c r="E285" s="430">
        <v>0.02</v>
      </c>
      <c r="F285" s="283">
        <f>F281*E285</f>
        <v>0.7000000000000001</v>
      </c>
      <c r="G285" s="430"/>
      <c r="H285" s="283"/>
      <c r="I285" s="490"/>
      <c r="J285" s="283"/>
      <c r="K285" s="490"/>
      <c r="L285" s="283"/>
      <c r="M285" s="283"/>
      <c r="N285" s="424"/>
      <c r="O285" s="72"/>
    </row>
    <row r="286" spans="1:15" s="287" customFormat="1" ht="13.5">
      <c r="A286" s="269"/>
      <c r="B286" s="363"/>
      <c r="C286" s="271" t="s">
        <v>266</v>
      </c>
      <c r="D286" s="269" t="s">
        <v>16</v>
      </c>
      <c r="E286" s="269">
        <v>6.25</v>
      </c>
      <c r="F286" s="273">
        <f>F281*E286</f>
        <v>218.75</v>
      </c>
      <c r="G286" s="269"/>
      <c r="H286" s="273"/>
      <c r="I286" s="272"/>
      <c r="J286" s="273"/>
      <c r="K286" s="272"/>
      <c r="L286" s="273"/>
      <c r="M286" s="273"/>
      <c r="N286" s="424"/>
      <c r="O286" s="73"/>
    </row>
    <row r="287" spans="1:15" s="287" customFormat="1" ht="27">
      <c r="A287" s="269"/>
      <c r="B287" s="363"/>
      <c r="C287" s="271" t="s">
        <v>577</v>
      </c>
      <c r="D287" s="269" t="s">
        <v>48</v>
      </c>
      <c r="E287" s="269">
        <v>1.02</v>
      </c>
      <c r="F287" s="273">
        <f>F281*E287</f>
        <v>35.7</v>
      </c>
      <c r="G287" s="269"/>
      <c r="H287" s="273"/>
      <c r="I287" s="272"/>
      <c r="J287" s="273"/>
      <c r="K287" s="272"/>
      <c r="L287" s="273"/>
      <c r="M287" s="273"/>
      <c r="N287" s="424"/>
      <c r="O287" s="73"/>
    </row>
    <row r="288" spans="1:15" s="287" customFormat="1" ht="13.5">
      <c r="A288" s="269"/>
      <c r="B288" s="363"/>
      <c r="C288" s="271" t="s">
        <v>15</v>
      </c>
      <c r="D288" s="269" t="s">
        <v>0</v>
      </c>
      <c r="E288" s="269">
        <v>0.043</v>
      </c>
      <c r="F288" s="273">
        <f>F281*E288</f>
        <v>1.505</v>
      </c>
      <c r="G288" s="272"/>
      <c r="H288" s="273"/>
      <c r="I288" s="272"/>
      <c r="J288" s="273"/>
      <c r="K288" s="272"/>
      <c r="L288" s="273"/>
      <c r="M288" s="273"/>
      <c r="N288" s="433"/>
      <c r="O288" s="73"/>
    </row>
    <row r="289" spans="1:14" ht="14.25">
      <c r="A289" s="158"/>
      <c r="B289" s="267"/>
      <c r="C289" s="405" t="s">
        <v>500</v>
      </c>
      <c r="D289" s="158"/>
      <c r="E289" s="158"/>
      <c r="F289" s="273"/>
      <c r="G289" s="159"/>
      <c r="H289" s="160"/>
      <c r="I289" s="159"/>
      <c r="J289" s="160"/>
      <c r="K289" s="159"/>
      <c r="L289" s="160"/>
      <c r="M289" s="160"/>
      <c r="N289" s="106"/>
    </row>
    <row r="290" spans="1:14" ht="28.5">
      <c r="A290" s="158">
        <v>54</v>
      </c>
      <c r="B290" s="213" t="s">
        <v>286</v>
      </c>
      <c r="C290" s="353" t="s">
        <v>492</v>
      </c>
      <c r="D290" s="158" t="s">
        <v>36</v>
      </c>
      <c r="E290" s="158"/>
      <c r="F290" s="273">
        <v>5.5</v>
      </c>
      <c r="G290" s="158"/>
      <c r="H290" s="160"/>
      <c r="I290" s="159"/>
      <c r="J290" s="160"/>
      <c r="K290" s="159"/>
      <c r="L290" s="160"/>
      <c r="M290" s="160"/>
      <c r="N290" s="106"/>
    </row>
    <row r="291" spans="1:14" ht="13.5">
      <c r="A291" s="158"/>
      <c r="B291" s="213"/>
      <c r="C291" s="214" t="s">
        <v>12</v>
      </c>
      <c r="D291" s="158" t="s">
        <v>13</v>
      </c>
      <c r="E291" s="158">
        <v>3.52</v>
      </c>
      <c r="F291" s="273">
        <f>F290*E291</f>
        <v>19.36</v>
      </c>
      <c r="G291" s="158"/>
      <c r="H291" s="160"/>
      <c r="I291" s="159"/>
      <c r="J291" s="160"/>
      <c r="K291" s="159"/>
      <c r="L291" s="160"/>
      <c r="M291" s="160"/>
      <c r="N291" s="106"/>
    </row>
    <row r="292" spans="1:14" ht="13.5">
      <c r="A292" s="158"/>
      <c r="B292" s="213"/>
      <c r="C292" s="214" t="s">
        <v>37</v>
      </c>
      <c r="D292" s="158" t="s">
        <v>0</v>
      </c>
      <c r="E292" s="158">
        <v>1.06</v>
      </c>
      <c r="F292" s="273">
        <f>F290*E292</f>
        <v>5.83</v>
      </c>
      <c r="G292" s="158"/>
      <c r="H292" s="160"/>
      <c r="I292" s="159"/>
      <c r="J292" s="160"/>
      <c r="K292" s="159"/>
      <c r="L292" s="160"/>
      <c r="M292" s="160"/>
      <c r="N292" s="106"/>
    </row>
    <row r="293" spans="1:14" ht="13.5">
      <c r="A293" s="158"/>
      <c r="B293" s="213"/>
      <c r="C293" s="214" t="s">
        <v>14</v>
      </c>
      <c r="D293" s="158"/>
      <c r="E293" s="158"/>
      <c r="F293" s="273"/>
      <c r="G293" s="158"/>
      <c r="H293" s="160"/>
      <c r="I293" s="159"/>
      <c r="J293" s="160"/>
      <c r="K293" s="159"/>
      <c r="L293" s="160"/>
      <c r="M293" s="160"/>
      <c r="N293" s="106"/>
    </row>
    <row r="294" spans="1:14" ht="13.5">
      <c r="A294" s="158"/>
      <c r="B294" s="213"/>
      <c r="C294" s="214" t="s">
        <v>217</v>
      </c>
      <c r="D294" s="158" t="s">
        <v>36</v>
      </c>
      <c r="E294" s="158">
        <v>1.24</v>
      </c>
      <c r="F294" s="273">
        <f>F290*E294</f>
        <v>6.82</v>
      </c>
      <c r="G294" s="158"/>
      <c r="H294" s="160"/>
      <c r="I294" s="159"/>
      <c r="J294" s="160"/>
      <c r="K294" s="159"/>
      <c r="L294" s="160"/>
      <c r="M294" s="160"/>
      <c r="N294" s="106"/>
    </row>
    <row r="295" spans="1:14" ht="13.5">
      <c r="A295" s="158"/>
      <c r="B295" s="213"/>
      <c r="C295" s="214" t="s">
        <v>15</v>
      </c>
      <c r="D295" s="158" t="s">
        <v>0</v>
      </c>
      <c r="E295" s="158">
        <v>0.02</v>
      </c>
      <c r="F295" s="273">
        <f>F290*E295</f>
        <v>0.11</v>
      </c>
      <c r="G295" s="158"/>
      <c r="H295" s="160"/>
      <c r="I295" s="159"/>
      <c r="J295" s="160"/>
      <c r="K295" s="159"/>
      <c r="L295" s="160"/>
      <c r="M295" s="160"/>
      <c r="N295" s="106"/>
    </row>
    <row r="296" spans="1:14" ht="42.75">
      <c r="A296" s="136">
        <v>55</v>
      </c>
      <c r="B296" s="385" t="s">
        <v>255</v>
      </c>
      <c r="C296" s="353" t="s">
        <v>484</v>
      </c>
      <c r="D296" s="300" t="s">
        <v>36</v>
      </c>
      <c r="E296" s="382"/>
      <c r="F296" s="365">
        <v>7.5</v>
      </c>
      <c r="G296" s="169"/>
      <c r="H296" s="159"/>
      <c r="I296" s="169"/>
      <c r="J296" s="159"/>
      <c r="K296" s="169"/>
      <c r="L296" s="169"/>
      <c r="M296" s="169"/>
      <c r="N296" s="106"/>
    </row>
    <row r="297" spans="1:14" ht="13.5">
      <c r="A297" s="367"/>
      <c r="B297" s="367"/>
      <c r="C297" s="162" t="s">
        <v>12</v>
      </c>
      <c r="D297" s="136" t="s">
        <v>13</v>
      </c>
      <c r="E297" s="136">
        <v>2.9</v>
      </c>
      <c r="F297" s="387">
        <f>F296*E297</f>
        <v>21.75</v>
      </c>
      <c r="G297" s="158"/>
      <c r="H297" s="160"/>
      <c r="I297" s="159"/>
      <c r="J297" s="160"/>
      <c r="K297" s="159"/>
      <c r="L297" s="160"/>
      <c r="M297" s="160"/>
      <c r="N297" s="106"/>
    </row>
    <row r="298" spans="1:14" ht="13.5">
      <c r="A298" s="367"/>
      <c r="B298" s="367"/>
      <c r="C298" s="328" t="s">
        <v>586</v>
      </c>
      <c r="D298" s="134" t="s">
        <v>36</v>
      </c>
      <c r="E298" s="172">
        <v>1.02</v>
      </c>
      <c r="F298" s="369">
        <f>E298*F296</f>
        <v>7.65</v>
      </c>
      <c r="G298" s="172"/>
      <c r="H298" s="172"/>
      <c r="I298" s="172"/>
      <c r="J298" s="172"/>
      <c r="K298" s="172"/>
      <c r="L298" s="172"/>
      <c r="M298" s="160"/>
      <c r="N298" s="106"/>
    </row>
    <row r="299" spans="1:14" ht="13.5">
      <c r="A299" s="367"/>
      <c r="B299" s="367"/>
      <c r="C299" s="328" t="s">
        <v>234</v>
      </c>
      <c r="D299" s="172" t="s">
        <v>0</v>
      </c>
      <c r="E299" s="172">
        <v>0.88</v>
      </c>
      <c r="F299" s="369">
        <f>E299*F296</f>
        <v>6.6</v>
      </c>
      <c r="G299" s="172"/>
      <c r="H299" s="384"/>
      <c r="I299" s="172"/>
      <c r="J299" s="172"/>
      <c r="K299" s="172"/>
      <c r="L299" s="172"/>
      <c r="M299" s="160"/>
      <c r="N299" s="106"/>
    </row>
    <row r="300" spans="1:15" s="287" customFormat="1" ht="28.5">
      <c r="A300" s="269"/>
      <c r="B300" s="270" t="s">
        <v>552</v>
      </c>
      <c r="C300" s="432" t="s">
        <v>564</v>
      </c>
      <c r="D300" s="269" t="s">
        <v>48</v>
      </c>
      <c r="E300" s="269"/>
      <c r="F300" s="272">
        <v>32</v>
      </c>
      <c r="G300" s="269"/>
      <c r="H300" s="273"/>
      <c r="I300" s="272"/>
      <c r="J300" s="273"/>
      <c r="K300" s="272"/>
      <c r="L300" s="273"/>
      <c r="M300" s="273"/>
      <c r="N300" s="433"/>
      <c r="O300" s="73"/>
    </row>
    <row r="301" spans="1:15" s="287" customFormat="1" ht="13.5">
      <c r="A301" s="277"/>
      <c r="B301" s="270"/>
      <c r="C301" s="271" t="s">
        <v>12</v>
      </c>
      <c r="D301" s="269" t="s">
        <v>48</v>
      </c>
      <c r="E301" s="269">
        <v>1</v>
      </c>
      <c r="F301" s="273">
        <f>F300*E301</f>
        <v>32</v>
      </c>
      <c r="G301" s="269"/>
      <c r="H301" s="273"/>
      <c r="I301" s="272"/>
      <c r="J301" s="273"/>
      <c r="K301" s="272"/>
      <c r="L301" s="273"/>
      <c r="M301" s="273"/>
      <c r="N301" s="433"/>
      <c r="O301" s="73"/>
    </row>
    <row r="302" spans="1:15" s="287" customFormat="1" ht="13.5">
      <c r="A302" s="277"/>
      <c r="B302" s="270"/>
      <c r="C302" s="271" t="s">
        <v>37</v>
      </c>
      <c r="D302" s="269" t="s">
        <v>0</v>
      </c>
      <c r="E302" s="269">
        <v>0.026</v>
      </c>
      <c r="F302" s="273">
        <f>F300*E302</f>
        <v>0.832</v>
      </c>
      <c r="G302" s="269"/>
      <c r="H302" s="273"/>
      <c r="I302" s="272"/>
      <c r="J302" s="273"/>
      <c r="K302" s="272"/>
      <c r="L302" s="273"/>
      <c r="M302" s="273"/>
      <c r="N302" s="433"/>
      <c r="O302" s="73"/>
    </row>
    <row r="303" spans="1:15" s="287" customFormat="1" ht="13.5">
      <c r="A303" s="277"/>
      <c r="B303" s="270"/>
      <c r="C303" s="271" t="s">
        <v>14</v>
      </c>
      <c r="D303" s="269"/>
      <c r="E303" s="269"/>
      <c r="F303" s="273"/>
      <c r="G303" s="269"/>
      <c r="H303" s="273"/>
      <c r="I303" s="272"/>
      <c r="J303" s="273"/>
      <c r="K303" s="272"/>
      <c r="L303" s="273"/>
      <c r="M303" s="273"/>
      <c r="N303" s="433"/>
      <c r="O303" s="73"/>
    </row>
    <row r="304" spans="1:15" s="287" customFormat="1" ht="13.5">
      <c r="A304" s="277"/>
      <c r="B304" s="270"/>
      <c r="C304" s="271" t="s">
        <v>271</v>
      </c>
      <c r="D304" s="269" t="s">
        <v>36</v>
      </c>
      <c r="E304" s="269">
        <v>0.0255</v>
      </c>
      <c r="F304" s="273">
        <f>F300*E304</f>
        <v>0.816</v>
      </c>
      <c r="G304" s="269"/>
      <c r="H304" s="273"/>
      <c r="I304" s="272"/>
      <c r="J304" s="273"/>
      <c r="K304" s="272"/>
      <c r="L304" s="273"/>
      <c r="M304" s="273"/>
      <c r="N304" s="433"/>
      <c r="O304" s="73"/>
    </row>
    <row r="305" spans="1:15" s="287" customFormat="1" ht="14.25">
      <c r="A305" s="269"/>
      <c r="B305" s="270" t="s">
        <v>553</v>
      </c>
      <c r="C305" s="432" t="s">
        <v>554</v>
      </c>
      <c r="D305" s="269" t="s">
        <v>48</v>
      </c>
      <c r="E305" s="269"/>
      <c r="F305" s="272">
        <v>32</v>
      </c>
      <c r="G305" s="269"/>
      <c r="H305" s="273"/>
      <c r="I305" s="272"/>
      <c r="J305" s="273"/>
      <c r="K305" s="272"/>
      <c r="L305" s="273"/>
      <c r="M305" s="273"/>
      <c r="N305" s="433"/>
      <c r="O305" s="73"/>
    </row>
    <row r="306" spans="1:15" s="287" customFormat="1" ht="13.5">
      <c r="A306" s="269"/>
      <c r="B306" s="270"/>
      <c r="C306" s="271" t="s">
        <v>12</v>
      </c>
      <c r="D306" s="269" t="s">
        <v>48</v>
      </c>
      <c r="E306" s="269">
        <v>1</v>
      </c>
      <c r="F306" s="273">
        <v>32</v>
      </c>
      <c r="G306" s="269"/>
      <c r="H306" s="273"/>
      <c r="I306" s="272"/>
      <c r="J306" s="273"/>
      <c r="K306" s="272"/>
      <c r="L306" s="273"/>
      <c r="M306" s="273"/>
      <c r="N306" s="433"/>
      <c r="O306" s="73"/>
    </row>
    <row r="307" spans="1:15" s="287" customFormat="1" ht="13.5">
      <c r="A307" s="269"/>
      <c r="B307" s="270"/>
      <c r="C307" s="271" t="s">
        <v>37</v>
      </c>
      <c r="D307" s="269" t="s">
        <v>0</v>
      </c>
      <c r="E307" s="269">
        <v>0.0016</v>
      </c>
      <c r="F307" s="273">
        <f>F305*E307</f>
        <v>0.0512</v>
      </c>
      <c r="G307" s="269"/>
      <c r="H307" s="273"/>
      <c r="I307" s="272"/>
      <c r="J307" s="273"/>
      <c r="K307" s="272"/>
      <c r="L307" s="273"/>
      <c r="M307" s="273"/>
      <c r="N307" s="433"/>
      <c r="O307" s="73"/>
    </row>
    <row r="308" spans="1:15" s="287" customFormat="1" ht="13.5">
      <c r="A308" s="269"/>
      <c r="B308" s="270"/>
      <c r="C308" s="271" t="s">
        <v>14</v>
      </c>
      <c r="D308" s="269"/>
      <c r="E308" s="269"/>
      <c r="F308" s="273"/>
      <c r="G308" s="269"/>
      <c r="H308" s="273"/>
      <c r="I308" s="272"/>
      <c r="J308" s="273"/>
      <c r="K308" s="272"/>
      <c r="L308" s="273"/>
      <c r="M308" s="273"/>
      <c r="N308" s="433"/>
      <c r="O308" s="73"/>
    </row>
    <row r="309" spans="1:15" s="287" customFormat="1" ht="13.5">
      <c r="A309" s="269"/>
      <c r="B309" s="270"/>
      <c r="C309" s="271" t="s">
        <v>555</v>
      </c>
      <c r="D309" s="269" t="s">
        <v>16</v>
      </c>
      <c r="E309" s="269">
        <v>0.45</v>
      </c>
      <c r="F309" s="273">
        <f>F305*E309</f>
        <v>14.4</v>
      </c>
      <c r="G309" s="269"/>
      <c r="H309" s="273"/>
      <c r="I309" s="272"/>
      <c r="J309" s="273"/>
      <c r="K309" s="272"/>
      <c r="L309" s="273"/>
      <c r="M309" s="273"/>
      <c r="N309" s="433"/>
      <c r="O309" s="73"/>
    </row>
    <row r="310" spans="1:15" s="287" customFormat="1" ht="13.5">
      <c r="A310" s="269"/>
      <c r="B310" s="270"/>
      <c r="C310" s="271" t="s">
        <v>15</v>
      </c>
      <c r="D310" s="269" t="s">
        <v>0</v>
      </c>
      <c r="E310" s="269">
        <v>0.0013</v>
      </c>
      <c r="F310" s="273">
        <f>F305*E310</f>
        <v>0.0416</v>
      </c>
      <c r="G310" s="272"/>
      <c r="H310" s="273"/>
      <c r="I310" s="272"/>
      <c r="J310" s="273"/>
      <c r="K310" s="272"/>
      <c r="L310" s="273"/>
      <c r="M310" s="273"/>
      <c r="N310" s="433"/>
      <c r="O310" s="73"/>
    </row>
    <row r="311" spans="1:14" ht="28.5">
      <c r="A311" s="367"/>
      <c r="B311" s="367"/>
      <c r="C311" s="375" t="s">
        <v>485</v>
      </c>
      <c r="D311" s="367"/>
      <c r="E311" s="367"/>
      <c r="F311" s="368"/>
      <c r="G311" s="367"/>
      <c r="H311" s="367"/>
      <c r="I311" s="367"/>
      <c r="J311" s="367"/>
      <c r="K311" s="367"/>
      <c r="L311" s="367"/>
      <c r="M311" s="367"/>
      <c r="N311" s="106"/>
    </row>
    <row r="312" spans="1:14" ht="27">
      <c r="A312" s="158">
        <v>56</v>
      </c>
      <c r="B312" s="213" t="s">
        <v>286</v>
      </c>
      <c r="C312" s="161" t="s">
        <v>494</v>
      </c>
      <c r="D312" s="158" t="s">
        <v>36</v>
      </c>
      <c r="E312" s="158"/>
      <c r="F312" s="273">
        <v>3.2</v>
      </c>
      <c r="G312" s="158"/>
      <c r="H312" s="160"/>
      <c r="I312" s="159"/>
      <c r="J312" s="160"/>
      <c r="K312" s="159"/>
      <c r="L312" s="160"/>
      <c r="M312" s="160"/>
      <c r="N312" s="106"/>
    </row>
    <row r="313" spans="1:14" ht="13.5">
      <c r="A313" s="158"/>
      <c r="B313" s="213"/>
      <c r="C313" s="214" t="s">
        <v>12</v>
      </c>
      <c r="D313" s="158" t="s">
        <v>13</v>
      </c>
      <c r="E313" s="158">
        <v>3.52</v>
      </c>
      <c r="F313" s="273">
        <f>F312*E313</f>
        <v>11.264000000000001</v>
      </c>
      <c r="G313" s="158"/>
      <c r="H313" s="160"/>
      <c r="I313" s="159"/>
      <c r="J313" s="160"/>
      <c r="K313" s="159"/>
      <c r="L313" s="160"/>
      <c r="M313" s="160"/>
      <c r="N313" s="106"/>
    </row>
    <row r="314" spans="1:14" ht="13.5">
      <c r="A314" s="158"/>
      <c r="B314" s="213"/>
      <c r="C314" s="214" t="s">
        <v>37</v>
      </c>
      <c r="D314" s="158" t="s">
        <v>0</v>
      </c>
      <c r="E314" s="158">
        <v>1.06</v>
      </c>
      <c r="F314" s="273">
        <f>F312*E314</f>
        <v>3.3920000000000003</v>
      </c>
      <c r="G314" s="158"/>
      <c r="H314" s="160"/>
      <c r="I314" s="159"/>
      <c r="J314" s="160"/>
      <c r="K314" s="159"/>
      <c r="L314" s="160"/>
      <c r="M314" s="160"/>
      <c r="N314" s="106"/>
    </row>
    <row r="315" spans="1:14" ht="13.5">
      <c r="A315" s="158"/>
      <c r="B315" s="213"/>
      <c r="C315" s="214" t="s">
        <v>14</v>
      </c>
      <c r="D315" s="158"/>
      <c r="E315" s="158"/>
      <c r="F315" s="273"/>
      <c r="G315" s="158"/>
      <c r="H315" s="160"/>
      <c r="I315" s="159"/>
      <c r="J315" s="160"/>
      <c r="K315" s="159"/>
      <c r="L315" s="160"/>
      <c r="M315" s="160"/>
      <c r="N315" s="106"/>
    </row>
    <row r="316" spans="1:14" ht="13.5">
      <c r="A316" s="158"/>
      <c r="B316" s="213"/>
      <c r="C316" s="214" t="s">
        <v>217</v>
      </c>
      <c r="D316" s="158" t="s">
        <v>36</v>
      </c>
      <c r="E316" s="158">
        <v>1.24</v>
      </c>
      <c r="F316" s="273">
        <f>F312*E316</f>
        <v>3.968</v>
      </c>
      <c r="G316" s="158"/>
      <c r="H316" s="160"/>
      <c r="I316" s="159"/>
      <c r="J316" s="160"/>
      <c r="K316" s="159"/>
      <c r="L316" s="160"/>
      <c r="M316" s="160"/>
      <c r="N316" s="106"/>
    </row>
    <row r="317" spans="1:14" ht="13.5">
      <c r="A317" s="158"/>
      <c r="B317" s="213"/>
      <c r="C317" s="214" t="s">
        <v>15</v>
      </c>
      <c r="D317" s="158" t="s">
        <v>0</v>
      </c>
      <c r="E317" s="158">
        <v>0.02</v>
      </c>
      <c r="F317" s="273">
        <f>F312*E317</f>
        <v>0.064</v>
      </c>
      <c r="G317" s="158"/>
      <c r="H317" s="160"/>
      <c r="I317" s="159"/>
      <c r="J317" s="160"/>
      <c r="K317" s="159"/>
      <c r="L317" s="160"/>
      <c r="M317" s="160"/>
      <c r="N317" s="106"/>
    </row>
    <row r="318" spans="1:14" ht="28.5">
      <c r="A318" s="172">
        <v>57</v>
      </c>
      <c r="B318" s="388" t="s">
        <v>386</v>
      </c>
      <c r="C318" s="375" t="s">
        <v>486</v>
      </c>
      <c r="D318" s="389" t="s">
        <v>36</v>
      </c>
      <c r="E318" s="389"/>
      <c r="F318" s="390">
        <v>1.6</v>
      </c>
      <c r="G318" s="172"/>
      <c r="H318" s="172"/>
      <c r="I318" s="172"/>
      <c r="J318" s="172"/>
      <c r="K318" s="172"/>
      <c r="L318" s="172"/>
      <c r="M318" s="172"/>
      <c r="N318" s="106"/>
    </row>
    <row r="319" spans="1:14" ht="13.5">
      <c r="A319" s="172"/>
      <c r="B319" s="172"/>
      <c r="C319" s="138" t="s">
        <v>12</v>
      </c>
      <c r="D319" s="136" t="s">
        <v>13</v>
      </c>
      <c r="E319" s="136">
        <v>1.87</v>
      </c>
      <c r="F319" s="273">
        <f>F318*E319</f>
        <v>2.9920000000000004</v>
      </c>
      <c r="G319" s="158"/>
      <c r="H319" s="160"/>
      <c r="I319" s="208"/>
      <c r="J319" s="160"/>
      <c r="K319" s="159"/>
      <c r="L319" s="160"/>
      <c r="M319" s="160"/>
      <c r="N319" s="106"/>
    </row>
    <row r="320" spans="1:14" ht="13.5">
      <c r="A320" s="172"/>
      <c r="B320" s="172"/>
      <c r="C320" s="138" t="s">
        <v>37</v>
      </c>
      <c r="D320" s="136" t="s">
        <v>0</v>
      </c>
      <c r="E320" s="136">
        <v>0.77</v>
      </c>
      <c r="F320" s="273">
        <f>F318*E320</f>
        <v>1.2320000000000002</v>
      </c>
      <c r="G320" s="158"/>
      <c r="H320" s="160"/>
      <c r="I320" s="159"/>
      <c r="J320" s="160"/>
      <c r="K320" s="159"/>
      <c r="L320" s="160"/>
      <c r="M320" s="160"/>
      <c r="N320" s="106"/>
    </row>
    <row r="321" spans="1:14" ht="13.5">
      <c r="A321" s="172"/>
      <c r="B321" s="172"/>
      <c r="C321" s="138" t="s">
        <v>14</v>
      </c>
      <c r="D321" s="136"/>
      <c r="E321" s="136"/>
      <c r="F321" s="273"/>
      <c r="G321" s="158"/>
      <c r="H321" s="160"/>
      <c r="I321" s="159"/>
      <c r="J321" s="160"/>
      <c r="K321" s="159"/>
      <c r="L321" s="160"/>
      <c r="M321" s="160"/>
      <c r="N321" s="106"/>
    </row>
    <row r="322" spans="1:14" ht="13.5">
      <c r="A322" s="172"/>
      <c r="B322" s="172"/>
      <c r="C322" s="138" t="s">
        <v>88</v>
      </c>
      <c r="D322" s="136" t="s">
        <v>36</v>
      </c>
      <c r="E322" s="136">
        <v>1.015</v>
      </c>
      <c r="F322" s="273">
        <f>F318*E322</f>
        <v>1.6239999999999999</v>
      </c>
      <c r="G322" s="158"/>
      <c r="H322" s="160"/>
      <c r="I322" s="159"/>
      <c r="J322" s="160"/>
      <c r="K322" s="159"/>
      <c r="L322" s="160"/>
      <c r="M322" s="160"/>
      <c r="N322" s="106"/>
    </row>
    <row r="323" spans="1:14" ht="13.5">
      <c r="A323" s="172"/>
      <c r="B323" s="172"/>
      <c r="C323" s="138" t="s">
        <v>112</v>
      </c>
      <c r="D323" s="136" t="s">
        <v>48</v>
      </c>
      <c r="E323" s="136">
        <v>0.0754</v>
      </c>
      <c r="F323" s="273">
        <f>F318*E323</f>
        <v>0.12064</v>
      </c>
      <c r="G323" s="158"/>
      <c r="H323" s="160"/>
      <c r="I323" s="159"/>
      <c r="J323" s="160"/>
      <c r="K323" s="159"/>
      <c r="L323" s="160"/>
      <c r="M323" s="160"/>
      <c r="N323" s="106"/>
    </row>
    <row r="324" spans="1:14" ht="13.5">
      <c r="A324" s="172"/>
      <c r="B324" s="172"/>
      <c r="C324" s="138" t="s">
        <v>224</v>
      </c>
      <c r="D324" s="136" t="s">
        <v>36</v>
      </c>
      <c r="E324" s="136">
        <v>0.0008</v>
      </c>
      <c r="F324" s="282">
        <f>F318*E324</f>
        <v>0.00128</v>
      </c>
      <c r="G324" s="158"/>
      <c r="H324" s="160"/>
      <c r="I324" s="159"/>
      <c r="J324" s="160"/>
      <c r="K324" s="159"/>
      <c r="L324" s="160"/>
      <c r="M324" s="160"/>
      <c r="N324" s="106"/>
    </row>
    <row r="325" spans="1:14" ht="13.5">
      <c r="A325" s="172"/>
      <c r="B325" s="172"/>
      <c r="C325" s="162" t="s">
        <v>218</v>
      </c>
      <c r="D325" s="136" t="s">
        <v>45</v>
      </c>
      <c r="E325" s="136"/>
      <c r="F325" s="278">
        <v>0.04</v>
      </c>
      <c r="G325" s="169"/>
      <c r="H325" s="160"/>
      <c r="I325" s="159"/>
      <c r="J325" s="160"/>
      <c r="K325" s="159"/>
      <c r="L325" s="160"/>
      <c r="M325" s="160"/>
      <c r="N325" s="106"/>
    </row>
    <row r="326" spans="1:14" ht="13.5">
      <c r="A326" s="172"/>
      <c r="B326" s="172"/>
      <c r="C326" s="138" t="s">
        <v>15</v>
      </c>
      <c r="D326" s="136" t="s">
        <v>0</v>
      </c>
      <c r="E326" s="136">
        <v>0.07</v>
      </c>
      <c r="F326" s="273">
        <f>F318*E326</f>
        <v>0.11200000000000002</v>
      </c>
      <c r="G326" s="158"/>
      <c r="H326" s="160"/>
      <c r="I326" s="159"/>
      <c r="J326" s="160"/>
      <c r="K326" s="159"/>
      <c r="L326" s="160"/>
      <c r="M326" s="160"/>
      <c r="N326" s="106"/>
    </row>
    <row r="327" spans="1:14" ht="27">
      <c r="A327" s="172">
        <v>58</v>
      </c>
      <c r="B327" s="172"/>
      <c r="C327" s="328" t="s">
        <v>488</v>
      </c>
      <c r="D327" s="172" t="s">
        <v>528</v>
      </c>
      <c r="E327" s="172"/>
      <c r="F327" s="369">
        <v>0.024</v>
      </c>
      <c r="G327" s="172"/>
      <c r="H327" s="172"/>
      <c r="I327" s="172"/>
      <c r="J327" s="172"/>
      <c r="K327" s="172"/>
      <c r="L327" s="172"/>
      <c r="M327" s="172"/>
      <c r="N327" s="106"/>
    </row>
    <row r="328" spans="1:14" ht="13.5">
      <c r="A328" s="172"/>
      <c r="B328" s="172"/>
      <c r="C328" s="138" t="s">
        <v>12</v>
      </c>
      <c r="D328" s="136" t="s">
        <v>13</v>
      </c>
      <c r="E328" s="136">
        <v>210</v>
      </c>
      <c r="F328" s="273">
        <f>F327*E328</f>
        <v>5.04</v>
      </c>
      <c r="G328" s="158"/>
      <c r="H328" s="160"/>
      <c r="I328" s="208"/>
      <c r="J328" s="160"/>
      <c r="K328" s="159"/>
      <c r="L328" s="160"/>
      <c r="M328" s="160"/>
      <c r="N328" s="106"/>
    </row>
    <row r="329" spans="1:14" ht="13.5">
      <c r="A329" s="172"/>
      <c r="B329" s="172"/>
      <c r="C329" s="138" t="s">
        <v>495</v>
      </c>
      <c r="D329" s="136" t="s">
        <v>45</v>
      </c>
      <c r="E329" s="136"/>
      <c r="F329" s="273">
        <v>0.024</v>
      </c>
      <c r="G329" s="158"/>
      <c r="H329" s="160"/>
      <c r="I329" s="208"/>
      <c r="J329" s="160"/>
      <c r="K329" s="159"/>
      <c r="L329" s="160"/>
      <c r="M329" s="160"/>
      <c r="N329" s="106"/>
    </row>
    <row r="330" spans="1:14" ht="13.5">
      <c r="A330" s="172">
        <v>59</v>
      </c>
      <c r="B330" s="172"/>
      <c r="C330" s="328" t="s">
        <v>487</v>
      </c>
      <c r="D330" s="172" t="s">
        <v>45</v>
      </c>
      <c r="E330" s="172"/>
      <c r="F330" s="369">
        <v>0.31</v>
      </c>
      <c r="G330" s="172"/>
      <c r="H330" s="160"/>
      <c r="I330" s="172"/>
      <c r="J330" s="318"/>
      <c r="K330" s="172"/>
      <c r="L330" s="172"/>
      <c r="M330" s="318"/>
      <c r="N330" s="106"/>
    </row>
    <row r="331" spans="1:14" ht="13.5">
      <c r="A331" s="172"/>
      <c r="B331" s="172"/>
      <c r="C331" s="328" t="s">
        <v>12</v>
      </c>
      <c r="D331" s="172" t="s">
        <v>45</v>
      </c>
      <c r="E331" s="172"/>
      <c r="F331" s="369">
        <v>0.31</v>
      </c>
      <c r="G331" s="172"/>
      <c r="H331" s="160"/>
      <c r="I331" s="172"/>
      <c r="J331" s="318"/>
      <c r="K331" s="172"/>
      <c r="L331" s="172"/>
      <c r="M331" s="160"/>
      <c r="N331" s="106"/>
    </row>
    <row r="332" spans="1:14" ht="13.5">
      <c r="A332" s="172"/>
      <c r="B332" s="172"/>
      <c r="C332" s="328" t="s">
        <v>590</v>
      </c>
      <c r="D332" s="172" t="s">
        <v>25</v>
      </c>
      <c r="E332" s="172"/>
      <c r="F332" s="369">
        <v>60</v>
      </c>
      <c r="G332" s="172"/>
      <c r="H332" s="160"/>
      <c r="I332" s="172"/>
      <c r="J332" s="172"/>
      <c r="K332" s="172"/>
      <c r="L332" s="172"/>
      <c r="M332" s="160"/>
      <c r="N332" s="106"/>
    </row>
    <row r="333" spans="1:14" ht="13.5">
      <c r="A333" s="172"/>
      <c r="B333" s="172"/>
      <c r="C333" s="328" t="s">
        <v>589</v>
      </c>
      <c r="D333" s="172" t="s">
        <v>25</v>
      </c>
      <c r="E333" s="172"/>
      <c r="F333" s="369">
        <v>24</v>
      </c>
      <c r="G333" s="172"/>
      <c r="H333" s="160"/>
      <c r="I333" s="172"/>
      <c r="J333" s="172"/>
      <c r="K333" s="172"/>
      <c r="L333" s="172"/>
      <c r="M333" s="160"/>
      <c r="N333" s="106"/>
    </row>
    <row r="334" spans="1:15" s="287" customFormat="1" ht="27">
      <c r="A334" s="369"/>
      <c r="B334" s="369"/>
      <c r="C334" s="436" t="s">
        <v>537</v>
      </c>
      <c r="D334" s="369" t="s">
        <v>48</v>
      </c>
      <c r="E334" s="369">
        <v>36</v>
      </c>
      <c r="F334" s="369">
        <v>36</v>
      </c>
      <c r="G334" s="369"/>
      <c r="H334" s="273"/>
      <c r="I334" s="369"/>
      <c r="J334" s="369"/>
      <c r="K334" s="369"/>
      <c r="L334" s="369"/>
      <c r="M334" s="273"/>
      <c r="N334" s="433"/>
      <c r="O334" s="73"/>
    </row>
    <row r="335" spans="1:14" ht="13.5">
      <c r="A335" s="172">
        <v>60</v>
      </c>
      <c r="B335" s="172"/>
      <c r="C335" s="328" t="s">
        <v>489</v>
      </c>
      <c r="D335" s="172" t="s">
        <v>48</v>
      </c>
      <c r="E335" s="172"/>
      <c r="F335" s="369">
        <v>16.3</v>
      </c>
      <c r="G335" s="172"/>
      <c r="H335" s="172"/>
      <c r="I335" s="172"/>
      <c r="J335" s="172"/>
      <c r="K335" s="172"/>
      <c r="L335" s="172"/>
      <c r="M335" s="160"/>
      <c r="N335" s="106"/>
    </row>
    <row r="336" spans="1:14" ht="13.5">
      <c r="A336" s="172"/>
      <c r="B336" s="53" t="s">
        <v>499</v>
      </c>
      <c r="C336" s="138" t="s">
        <v>12</v>
      </c>
      <c r="D336" s="136" t="s">
        <v>13</v>
      </c>
      <c r="E336" s="136">
        <v>0.439</v>
      </c>
      <c r="F336" s="273">
        <f>F335*E336</f>
        <v>7.1557</v>
      </c>
      <c r="G336" s="158"/>
      <c r="H336" s="160"/>
      <c r="I336" s="208"/>
      <c r="J336" s="160"/>
      <c r="K336" s="159"/>
      <c r="L336" s="160"/>
      <c r="M336" s="160"/>
      <c r="N336" s="106"/>
    </row>
    <row r="337" spans="1:14" ht="13.5">
      <c r="A337" s="172"/>
      <c r="B337" s="53" t="s">
        <v>499</v>
      </c>
      <c r="C337" s="214" t="s">
        <v>397</v>
      </c>
      <c r="D337" s="158" t="s">
        <v>395</v>
      </c>
      <c r="E337" s="158">
        <v>1.35</v>
      </c>
      <c r="F337" s="273">
        <f>E337*F335</f>
        <v>22.005000000000003</v>
      </c>
      <c r="G337" s="158"/>
      <c r="H337" s="160"/>
      <c r="I337" s="159"/>
      <c r="J337" s="160"/>
      <c r="K337" s="159"/>
      <c r="L337" s="160"/>
      <c r="M337" s="160"/>
      <c r="N337" s="106"/>
    </row>
    <row r="338" spans="1:14" ht="13.5">
      <c r="A338" s="172">
        <v>61</v>
      </c>
      <c r="B338" s="172"/>
      <c r="C338" s="328" t="s">
        <v>490</v>
      </c>
      <c r="D338" s="172" t="s">
        <v>48</v>
      </c>
      <c r="E338" s="172"/>
      <c r="F338" s="369">
        <v>72</v>
      </c>
      <c r="G338" s="172"/>
      <c r="H338" s="172"/>
      <c r="I338" s="172"/>
      <c r="J338" s="172"/>
      <c r="K338" s="172"/>
      <c r="L338" s="172"/>
      <c r="M338" s="160"/>
      <c r="N338" s="106"/>
    </row>
    <row r="339" spans="1:14" ht="13.5">
      <c r="A339" s="172"/>
      <c r="B339" s="172"/>
      <c r="C339" s="328" t="s">
        <v>502</v>
      </c>
      <c r="D339" s="172" t="s">
        <v>16</v>
      </c>
      <c r="E339" s="172">
        <v>0.25</v>
      </c>
      <c r="F339" s="369">
        <f>E339*F338</f>
        <v>18</v>
      </c>
      <c r="G339" s="172"/>
      <c r="H339" s="172"/>
      <c r="I339" s="172"/>
      <c r="J339" s="369"/>
      <c r="K339" s="172"/>
      <c r="L339" s="172"/>
      <c r="M339" s="160"/>
      <c r="N339" s="106"/>
    </row>
    <row r="340" spans="1:15" ht="14.25">
      <c r="A340" s="158"/>
      <c r="B340" s="51"/>
      <c r="C340" s="299" t="s">
        <v>410</v>
      </c>
      <c r="D340" s="291"/>
      <c r="E340" s="136"/>
      <c r="F340" s="168"/>
      <c r="G340" s="169"/>
      <c r="H340" s="160"/>
      <c r="I340" s="159"/>
      <c r="J340" s="160"/>
      <c r="K340" s="159"/>
      <c r="L340" s="160"/>
      <c r="M340" s="160"/>
      <c r="N340" s="106"/>
      <c r="O340" s="73" t="s">
        <v>216</v>
      </c>
    </row>
    <row r="341" spans="1:14" ht="16.5">
      <c r="A341" s="158"/>
      <c r="B341" s="51"/>
      <c r="C341" s="404" t="s">
        <v>411</v>
      </c>
      <c r="D341" s="292"/>
      <c r="E341" s="136"/>
      <c r="F341" s="293"/>
      <c r="G341" s="293"/>
      <c r="H341" s="294"/>
      <c r="I341" s="295"/>
      <c r="J341" s="294"/>
      <c r="K341" s="293"/>
      <c r="L341" s="294"/>
      <c r="M341" s="294"/>
      <c r="N341" s="106"/>
    </row>
    <row r="342" spans="1:14" ht="13.5">
      <c r="A342" s="158">
        <v>1</v>
      </c>
      <c r="B342" s="51"/>
      <c r="C342" s="214" t="s">
        <v>412</v>
      </c>
      <c r="D342" s="292" t="s">
        <v>392</v>
      </c>
      <c r="E342" s="136"/>
      <c r="F342" s="292">
        <v>0.16</v>
      </c>
      <c r="G342" s="292"/>
      <c r="H342" s="296"/>
      <c r="I342" s="297"/>
      <c r="J342" s="296"/>
      <c r="K342" s="292"/>
      <c r="L342" s="296"/>
      <c r="M342" s="296"/>
      <c r="N342" s="106"/>
    </row>
    <row r="343" spans="1:14" ht="13.5">
      <c r="A343" s="158">
        <v>2</v>
      </c>
      <c r="B343" s="51"/>
      <c r="C343" s="214" t="s">
        <v>413</v>
      </c>
      <c r="D343" s="292" t="s">
        <v>392</v>
      </c>
      <c r="E343" s="136"/>
      <c r="F343" s="292">
        <v>0.16</v>
      </c>
      <c r="G343" s="292"/>
      <c r="H343" s="296"/>
      <c r="I343" s="297"/>
      <c r="J343" s="296"/>
      <c r="K343" s="292"/>
      <c r="L343" s="296"/>
      <c r="M343" s="296"/>
      <c r="N343" s="106"/>
    </row>
    <row r="344" spans="1:14" ht="14.25">
      <c r="A344" s="158"/>
      <c r="B344" s="51"/>
      <c r="C344" s="300" t="s">
        <v>414</v>
      </c>
      <c r="D344" s="292"/>
      <c r="E344" s="136"/>
      <c r="F344" s="292"/>
      <c r="G344" s="292"/>
      <c r="H344" s="296"/>
      <c r="I344" s="297"/>
      <c r="J344" s="296"/>
      <c r="K344" s="292"/>
      <c r="L344" s="296"/>
      <c r="M344" s="296"/>
      <c r="N344" s="106"/>
    </row>
    <row r="345" spans="1:14" ht="27">
      <c r="A345" s="158">
        <v>3</v>
      </c>
      <c r="B345" s="51"/>
      <c r="C345" s="214" t="s">
        <v>415</v>
      </c>
      <c r="D345" s="292" t="s">
        <v>392</v>
      </c>
      <c r="E345" s="136"/>
      <c r="F345" s="292">
        <v>0.8</v>
      </c>
      <c r="G345" s="292"/>
      <c r="H345" s="296"/>
      <c r="I345" s="297"/>
      <c r="J345" s="296"/>
      <c r="K345" s="292"/>
      <c r="L345" s="296"/>
      <c r="M345" s="296"/>
      <c r="N345" s="106"/>
    </row>
    <row r="346" spans="1:14" ht="27">
      <c r="A346" s="158">
        <v>4</v>
      </c>
      <c r="B346" s="51"/>
      <c r="C346" s="214" t="s">
        <v>620</v>
      </c>
      <c r="D346" s="292" t="s">
        <v>392</v>
      </c>
      <c r="E346" s="136"/>
      <c r="F346" s="292">
        <v>0.6</v>
      </c>
      <c r="G346" s="292"/>
      <c r="H346" s="296"/>
      <c r="I346" s="297"/>
      <c r="J346" s="296"/>
      <c r="K346" s="292"/>
      <c r="L346" s="296"/>
      <c r="M346" s="296"/>
      <c r="N346" s="106"/>
    </row>
    <row r="347" spans="1:14" ht="13.5">
      <c r="A347" s="158"/>
      <c r="B347" s="51"/>
      <c r="C347" s="214" t="s">
        <v>416</v>
      </c>
      <c r="D347" s="292" t="s">
        <v>417</v>
      </c>
      <c r="E347" s="136"/>
      <c r="F347" s="292">
        <v>0.014</v>
      </c>
      <c r="G347" s="292"/>
      <c r="H347" s="296"/>
      <c r="I347" s="297"/>
      <c r="J347" s="296"/>
      <c r="K347" s="292"/>
      <c r="L347" s="296"/>
      <c r="M347" s="296"/>
      <c r="N347" s="106"/>
    </row>
    <row r="348" spans="1:14" ht="13.5">
      <c r="A348" s="158"/>
      <c r="B348" s="51"/>
      <c r="C348" s="214" t="s">
        <v>418</v>
      </c>
      <c r="D348" s="292" t="s">
        <v>417</v>
      </c>
      <c r="E348" s="136"/>
      <c r="F348" s="292">
        <v>0.25</v>
      </c>
      <c r="G348" s="292"/>
      <c r="H348" s="296"/>
      <c r="I348" s="297"/>
      <c r="J348" s="296"/>
      <c r="K348" s="292"/>
      <c r="L348" s="296"/>
      <c r="M348" s="296"/>
      <c r="N348" s="106"/>
    </row>
    <row r="349" spans="1:14" ht="13.5">
      <c r="A349" s="158"/>
      <c r="B349" s="51"/>
      <c r="C349" s="214" t="s">
        <v>398</v>
      </c>
      <c r="D349" s="292" t="s">
        <v>419</v>
      </c>
      <c r="E349" s="136"/>
      <c r="F349" s="292">
        <v>1</v>
      </c>
      <c r="G349" s="292"/>
      <c r="H349" s="296"/>
      <c r="I349" s="297"/>
      <c r="J349" s="296"/>
      <c r="K349" s="292"/>
      <c r="L349" s="296"/>
      <c r="M349" s="296"/>
      <c r="N349" s="106"/>
    </row>
    <row r="350" spans="1:14" ht="14.25">
      <c r="A350" s="158"/>
      <c r="B350" s="51"/>
      <c r="C350" s="300" t="s">
        <v>420</v>
      </c>
      <c r="D350" s="292"/>
      <c r="E350" s="136"/>
      <c r="F350" s="292"/>
      <c r="G350" s="292"/>
      <c r="H350" s="296"/>
      <c r="I350" s="297"/>
      <c r="J350" s="296"/>
      <c r="K350" s="292"/>
      <c r="L350" s="296"/>
      <c r="M350" s="296"/>
      <c r="N350" s="106"/>
    </row>
    <row r="351" spans="1:14" ht="27">
      <c r="A351" s="158">
        <v>5</v>
      </c>
      <c r="B351" s="51"/>
      <c r="C351" s="214" t="s">
        <v>421</v>
      </c>
      <c r="D351" s="292" t="s">
        <v>422</v>
      </c>
      <c r="E351" s="136"/>
      <c r="F351" s="292">
        <v>380</v>
      </c>
      <c r="G351" s="292"/>
      <c r="H351" s="296"/>
      <c r="I351" s="297"/>
      <c r="J351" s="296"/>
      <c r="K351" s="292"/>
      <c r="L351" s="296"/>
      <c r="M351" s="296"/>
      <c r="N351" s="106"/>
    </row>
    <row r="352" spans="1:14" ht="13.5">
      <c r="A352" s="158">
        <v>6</v>
      </c>
      <c r="B352" s="51"/>
      <c r="C352" s="161" t="s">
        <v>423</v>
      </c>
      <c r="D352" s="292" t="s">
        <v>392</v>
      </c>
      <c r="E352" s="136"/>
      <c r="F352" s="292">
        <v>0.4</v>
      </c>
      <c r="G352" s="292"/>
      <c r="H352" s="296"/>
      <c r="I352" s="297"/>
      <c r="J352" s="296"/>
      <c r="K352" s="292"/>
      <c r="L352" s="296"/>
      <c r="M352" s="296"/>
      <c r="N352" s="106"/>
    </row>
    <row r="353" spans="1:14" ht="13.5">
      <c r="A353" s="158"/>
      <c r="B353" s="51"/>
      <c r="C353" s="214" t="s">
        <v>416</v>
      </c>
      <c r="D353" s="292" t="s">
        <v>417</v>
      </c>
      <c r="E353" s="136"/>
      <c r="F353" s="292">
        <v>0.01</v>
      </c>
      <c r="G353" s="292"/>
      <c r="H353" s="296"/>
      <c r="I353" s="297"/>
      <c r="J353" s="296"/>
      <c r="K353" s="292"/>
      <c r="L353" s="296"/>
      <c r="M353" s="296"/>
      <c r="N353" s="106"/>
    </row>
    <row r="354" spans="1:14" ht="13.5">
      <c r="A354" s="158"/>
      <c r="B354" s="51"/>
      <c r="C354" s="214" t="s">
        <v>424</v>
      </c>
      <c r="D354" s="292" t="s">
        <v>417</v>
      </c>
      <c r="E354" s="136"/>
      <c r="F354" s="292">
        <v>0.055</v>
      </c>
      <c r="G354" s="292"/>
      <c r="H354" s="296"/>
      <c r="I354" s="297"/>
      <c r="J354" s="296"/>
      <c r="K354" s="292"/>
      <c r="L354" s="296"/>
      <c r="M354" s="296"/>
      <c r="N354" s="106"/>
    </row>
    <row r="355" spans="1:14" ht="13.5">
      <c r="A355" s="158"/>
      <c r="B355" s="51"/>
      <c r="C355" s="161" t="s">
        <v>398</v>
      </c>
      <c r="D355" s="292" t="s">
        <v>419</v>
      </c>
      <c r="E355" s="136"/>
      <c r="F355" s="292">
        <v>1</v>
      </c>
      <c r="G355" s="292"/>
      <c r="H355" s="296"/>
      <c r="I355" s="297"/>
      <c r="J355" s="296"/>
      <c r="K355" s="292"/>
      <c r="L355" s="296"/>
      <c r="M355" s="296"/>
      <c r="N355" s="106"/>
    </row>
    <row r="356" spans="1:15" ht="14.25">
      <c r="A356" s="158"/>
      <c r="B356" s="51"/>
      <c r="C356" s="300" t="s">
        <v>425</v>
      </c>
      <c r="D356" s="292" t="s">
        <v>48</v>
      </c>
      <c r="E356" s="136"/>
      <c r="F356" s="292"/>
      <c r="G356" s="292"/>
      <c r="H356" s="296"/>
      <c r="I356" s="297"/>
      <c r="J356" s="296"/>
      <c r="K356" s="292"/>
      <c r="L356" s="296"/>
      <c r="M356" s="296"/>
      <c r="N356" s="106"/>
      <c r="O356" s="612"/>
    </row>
    <row r="357" spans="1:15" ht="13.5">
      <c r="A357" s="158">
        <v>7</v>
      </c>
      <c r="B357" s="51"/>
      <c r="C357" s="214" t="s">
        <v>426</v>
      </c>
      <c r="D357" s="292" t="s">
        <v>392</v>
      </c>
      <c r="E357" s="136"/>
      <c r="F357" s="292">
        <v>1.2</v>
      </c>
      <c r="G357" s="292"/>
      <c r="H357" s="296"/>
      <c r="I357" s="297"/>
      <c r="J357" s="296"/>
      <c r="K357" s="292"/>
      <c r="L357" s="296"/>
      <c r="M357" s="296"/>
      <c r="N357" s="106"/>
      <c r="O357" s="612"/>
    </row>
    <row r="358" spans="1:15" ht="13.5">
      <c r="A358" s="158">
        <v>8</v>
      </c>
      <c r="B358" s="51"/>
      <c r="C358" s="214" t="s">
        <v>427</v>
      </c>
      <c r="D358" s="292" t="s">
        <v>395</v>
      </c>
      <c r="E358" s="136"/>
      <c r="F358" s="292">
        <v>14</v>
      </c>
      <c r="G358" s="292"/>
      <c r="H358" s="296"/>
      <c r="I358" s="297"/>
      <c r="J358" s="296"/>
      <c r="K358" s="292"/>
      <c r="L358" s="296"/>
      <c r="M358" s="296"/>
      <c r="N358" s="106"/>
      <c r="O358" s="612"/>
    </row>
    <row r="359" spans="1:15" ht="13.5">
      <c r="A359" s="158">
        <v>9</v>
      </c>
      <c r="B359" s="51"/>
      <c r="C359" s="214" t="s">
        <v>428</v>
      </c>
      <c r="D359" s="292" t="s">
        <v>395</v>
      </c>
      <c r="E359" s="136">
        <v>1.35</v>
      </c>
      <c r="F359" s="480">
        <f>E359*G356</f>
        <v>0</v>
      </c>
      <c r="G359" s="292"/>
      <c r="H359" s="296"/>
      <c r="I359" s="297"/>
      <c r="J359" s="296"/>
      <c r="K359" s="292"/>
      <c r="L359" s="296"/>
      <c r="M359" s="503"/>
      <c r="N359" s="106"/>
      <c r="O359" s="612"/>
    </row>
    <row r="360" spans="1:15" ht="13.5">
      <c r="A360" s="158">
        <v>10</v>
      </c>
      <c r="B360" s="51"/>
      <c r="C360" s="214" t="s">
        <v>398</v>
      </c>
      <c r="D360" s="292" t="s">
        <v>419</v>
      </c>
      <c r="E360" s="136"/>
      <c r="F360" s="292">
        <v>1</v>
      </c>
      <c r="G360" s="292"/>
      <c r="H360" s="296"/>
      <c r="I360" s="297"/>
      <c r="J360" s="296"/>
      <c r="K360" s="292"/>
      <c r="L360" s="296"/>
      <c r="M360" s="296"/>
      <c r="N360" s="106"/>
      <c r="O360" s="612"/>
    </row>
    <row r="361" spans="1:15" ht="14.25">
      <c r="A361" s="158"/>
      <c r="B361" s="51"/>
      <c r="C361" s="300" t="s">
        <v>429</v>
      </c>
      <c r="D361" s="292"/>
      <c r="E361" s="136"/>
      <c r="F361" s="292"/>
      <c r="G361" s="292"/>
      <c r="H361" s="296"/>
      <c r="I361" s="297"/>
      <c r="J361" s="296"/>
      <c r="K361" s="292"/>
      <c r="L361" s="296"/>
      <c r="M361" s="296"/>
      <c r="N361" s="106"/>
      <c r="O361" s="612"/>
    </row>
    <row r="362" spans="1:15" ht="13.5">
      <c r="A362" s="158">
        <v>11</v>
      </c>
      <c r="B362" s="51"/>
      <c r="C362" s="214" t="s">
        <v>430</v>
      </c>
      <c r="D362" s="292" t="s">
        <v>395</v>
      </c>
      <c r="E362" s="136"/>
      <c r="F362" s="481">
        <v>3.6</v>
      </c>
      <c r="G362" s="292"/>
      <c r="H362" s="296"/>
      <c r="I362" s="297"/>
      <c r="J362" s="296"/>
      <c r="K362" s="292"/>
      <c r="L362" s="296"/>
      <c r="M362" s="296"/>
      <c r="N362" s="106"/>
      <c r="O362" s="612"/>
    </row>
    <row r="363" spans="1:14" ht="13.5">
      <c r="A363" s="158">
        <v>12</v>
      </c>
      <c r="B363" s="51"/>
      <c r="C363" s="214" t="s">
        <v>431</v>
      </c>
      <c r="D363" s="292" t="s">
        <v>395</v>
      </c>
      <c r="E363" s="136"/>
      <c r="F363" s="292">
        <v>0.48</v>
      </c>
      <c r="G363" s="292"/>
      <c r="H363" s="296"/>
      <c r="I363" s="297"/>
      <c r="J363" s="296"/>
      <c r="K363" s="292"/>
      <c r="L363" s="296"/>
      <c r="M363" s="296"/>
      <c r="N363" s="106"/>
    </row>
    <row r="364" spans="1:14" ht="13.5">
      <c r="A364" s="158"/>
      <c r="B364" s="51"/>
      <c r="C364" s="214" t="s">
        <v>398</v>
      </c>
      <c r="D364" s="292" t="s">
        <v>419</v>
      </c>
      <c r="E364" s="136"/>
      <c r="F364" s="292">
        <v>1</v>
      </c>
      <c r="G364" s="292"/>
      <c r="H364" s="296"/>
      <c r="I364" s="297"/>
      <c r="J364" s="296"/>
      <c r="K364" s="292"/>
      <c r="L364" s="296"/>
      <c r="M364" s="296"/>
      <c r="N364" s="106"/>
    </row>
    <row r="365" spans="1:14" ht="14.25">
      <c r="A365" s="158"/>
      <c r="B365" s="51"/>
      <c r="C365" s="300" t="s">
        <v>432</v>
      </c>
      <c r="D365" s="292"/>
      <c r="E365" s="136"/>
      <c r="F365" s="292"/>
      <c r="G365" s="292"/>
      <c r="H365" s="296"/>
      <c r="I365" s="297"/>
      <c r="J365" s="296"/>
      <c r="K365" s="292"/>
      <c r="L365" s="296"/>
      <c r="M365" s="296"/>
      <c r="N365" s="106"/>
    </row>
    <row r="366" spans="1:14" ht="27">
      <c r="A366" s="158">
        <v>13</v>
      </c>
      <c r="B366" s="51"/>
      <c r="C366" s="214" t="s">
        <v>433</v>
      </c>
      <c r="D366" s="292" t="s">
        <v>392</v>
      </c>
      <c r="E366" s="136"/>
      <c r="F366" s="292">
        <v>1.25</v>
      </c>
      <c r="G366" s="292"/>
      <c r="H366" s="296"/>
      <c r="I366" s="297"/>
      <c r="J366" s="296"/>
      <c r="K366" s="292"/>
      <c r="L366" s="296"/>
      <c r="M366" s="296"/>
      <c r="N366" s="106"/>
    </row>
    <row r="367" spans="1:14" ht="13.5">
      <c r="A367" s="158">
        <v>14</v>
      </c>
      <c r="B367" s="51"/>
      <c r="C367" s="214" t="s">
        <v>434</v>
      </c>
      <c r="D367" s="292" t="s">
        <v>392</v>
      </c>
      <c r="E367" s="136"/>
      <c r="F367" s="292">
        <v>1.25</v>
      </c>
      <c r="G367" s="292"/>
      <c r="H367" s="296"/>
      <c r="I367" s="297"/>
      <c r="J367" s="296"/>
      <c r="K367" s="292"/>
      <c r="L367" s="296"/>
      <c r="M367" s="296"/>
      <c r="N367" s="106"/>
    </row>
    <row r="368" spans="1:14" ht="13.5">
      <c r="A368" s="158"/>
      <c r="B368" s="51"/>
      <c r="C368" s="214" t="s">
        <v>416</v>
      </c>
      <c r="D368" s="292" t="s">
        <v>417</v>
      </c>
      <c r="E368" s="136"/>
      <c r="F368" s="292">
        <v>0.014</v>
      </c>
      <c r="G368" s="292"/>
      <c r="H368" s="296"/>
      <c r="I368" s="297"/>
      <c r="J368" s="296"/>
      <c r="K368" s="292"/>
      <c r="L368" s="296"/>
      <c r="M368" s="296"/>
      <c r="N368" s="106"/>
    </row>
    <row r="369" spans="1:14" ht="13.5">
      <c r="A369" s="158"/>
      <c r="B369" s="51"/>
      <c r="C369" s="214" t="s">
        <v>424</v>
      </c>
      <c r="D369" s="292" t="s">
        <v>417</v>
      </c>
      <c r="E369" s="136"/>
      <c r="F369" s="292">
        <v>0.075</v>
      </c>
      <c r="G369" s="292"/>
      <c r="H369" s="296"/>
      <c r="I369" s="297"/>
      <c r="J369" s="296"/>
      <c r="K369" s="292"/>
      <c r="L369" s="296"/>
      <c r="M369" s="296"/>
      <c r="N369" s="106"/>
    </row>
    <row r="370" spans="1:14" ht="27">
      <c r="A370" s="158">
        <v>15</v>
      </c>
      <c r="B370" s="51"/>
      <c r="C370" s="214" t="s">
        <v>435</v>
      </c>
      <c r="D370" s="292" t="s">
        <v>392</v>
      </c>
      <c r="E370" s="136"/>
      <c r="F370" s="292">
        <v>0.31</v>
      </c>
      <c r="G370" s="292"/>
      <c r="H370" s="296"/>
      <c r="I370" s="297"/>
      <c r="J370" s="296"/>
      <c r="K370" s="292"/>
      <c r="L370" s="296"/>
      <c r="M370" s="296"/>
      <c r="N370" s="106"/>
    </row>
    <row r="371" spans="1:14" ht="40.5">
      <c r="A371" s="158">
        <v>16</v>
      </c>
      <c r="B371" s="51"/>
      <c r="C371" s="214" t="s">
        <v>436</v>
      </c>
      <c r="D371" s="292" t="s">
        <v>395</v>
      </c>
      <c r="E371" s="136"/>
      <c r="F371" s="292">
        <v>7</v>
      </c>
      <c r="G371" s="292"/>
      <c r="H371" s="296"/>
      <c r="I371" s="297"/>
      <c r="J371" s="296"/>
      <c r="K371" s="292"/>
      <c r="L371" s="296"/>
      <c r="M371" s="296"/>
      <c r="N371" s="106"/>
    </row>
    <row r="372" spans="1:14" ht="13.5">
      <c r="A372" s="158"/>
      <c r="B372" s="51"/>
      <c r="C372" s="214" t="s">
        <v>398</v>
      </c>
      <c r="D372" s="292" t="s">
        <v>419</v>
      </c>
      <c r="E372" s="136"/>
      <c r="F372" s="292">
        <v>1</v>
      </c>
      <c r="G372" s="292"/>
      <c r="H372" s="296"/>
      <c r="I372" s="297"/>
      <c r="J372" s="296"/>
      <c r="K372" s="292"/>
      <c r="L372" s="296"/>
      <c r="M372" s="296"/>
      <c r="N372" s="106"/>
    </row>
    <row r="373" spans="1:14" ht="14.25">
      <c r="A373" s="158"/>
      <c r="B373" s="51"/>
      <c r="C373" s="300" t="s">
        <v>437</v>
      </c>
      <c r="D373" s="292"/>
      <c r="E373" s="136"/>
      <c r="F373" s="292"/>
      <c r="G373" s="292"/>
      <c r="H373" s="296"/>
      <c r="I373" s="297"/>
      <c r="J373" s="296"/>
      <c r="K373" s="292"/>
      <c r="L373" s="296"/>
      <c r="M373" s="296"/>
      <c r="N373" s="106"/>
    </row>
    <row r="374" spans="1:14" ht="27">
      <c r="A374" s="158">
        <v>17</v>
      </c>
      <c r="B374" s="51"/>
      <c r="C374" s="214" t="s">
        <v>471</v>
      </c>
      <c r="D374" s="292" t="s">
        <v>395</v>
      </c>
      <c r="E374" s="136"/>
      <c r="F374" s="292">
        <v>6</v>
      </c>
      <c r="G374" s="292"/>
      <c r="H374" s="296"/>
      <c r="I374" s="297"/>
      <c r="J374" s="296"/>
      <c r="K374" s="292"/>
      <c r="L374" s="296"/>
      <c r="M374" s="296"/>
      <c r="N374" s="106"/>
    </row>
    <row r="375" spans="1:14" ht="27">
      <c r="A375" s="158">
        <v>18</v>
      </c>
      <c r="B375" s="51"/>
      <c r="C375" s="214" t="s">
        <v>438</v>
      </c>
      <c r="D375" s="292" t="s">
        <v>395</v>
      </c>
      <c r="E375" s="136"/>
      <c r="F375" s="292">
        <v>28</v>
      </c>
      <c r="G375" s="292"/>
      <c r="H375" s="296"/>
      <c r="I375" s="297"/>
      <c r="J375" s="296"/>
      <c r="K375" s="292"/>
      <c r="L375" s="296"/>
      <c r="M375" s="296"/>
      <c r="N375" s="106"/>
    </row>
    <row r="376" spans="1:14" ht="27">
      <c r="A376" s="158">
        <v>19</v>
      </c>
      <c r="B376" s="51"/>
      <c r="C376" s="214" t="s">
        <v>472</v>
      </c>
      <c r="D376" s="292" t="s">
        <v>395</v>
      </c>
      <c r="E376" s="136"/>
      <c r="F376" s="292">
        <v>34</v>
      </c>
      <c r="G376" s="292"/>
      <c r="H376" s="296"/>
      <c r="I376" s="297"/>
      <c r="J376" s="296"/>
      <c r="K376" s="292"/>
      <c r="L376" s="296"/>
      <c r="M376" s="296"/>
      <c r="N376" s="106"/>
    </row>
    <row r="377" spans="1:14" ht="13.5">
      <c r="A377" s="158"/>
      <c r="B377" s="51"/>
      <c r="C377" s="214" t="s">
        <v>398</v>
      </c>
      <c r="D377" s="292" t="s">
        <v>419</v>
      </c>
      <c r="E377" s="136"/>
      <c r="F377" s="292">
        <v>1</v>
      </c>
      <c r="G377" s="292"/>
      <c r="H377" s="296"/>
      <c r="I377" s="297"/>
      <c r="J377" s="296"/>
      <c r="K377" s="292"/>
      <c r="L377" s="296"/>
      <c r="M377" s="296"/>
      <c r="N377" s="106"/>
    </row>
    <row r="378" spans="1:14" ht="14.25">
      <c r="A378" s="158"/>
      <c r="B378" s="383"/>
      <c r="C378" s="300" t="s">
        <v>439</v>
      </c>
      <c r="D378" s="292"/>
      <c r="E378" s="136"/>
      <c r="F378" s="292"/>
      <c r="G378" s="292"/>
      <c r="H378" s="296"/>
      <c r="I378" s="297"/>
      <c r="J378" s="296"/>
      <c r="K378" s="292"/>
      <c r="L378" s="296"/>
      <c r="M378" s="296"/>
      <c r="N378" s="106"/>
    </row>
    <row r="379" spans="1:14" ht="27">
      <c r="A379" s="158">
        <v>20</v>
      </c>
      <c r="B379" s="383"/>
      <c r="C379" s="214" t="s">
        <v>440</v>
      </c>
      <c r="D379" s="292" t="s">
        <v>395</v>
      </c>
      <c r="E379" s="136"/>
      <c r="F379" s="292">
        <v>32</v>
      </c>
      <c r="G379" s="292"/>
      <c r="H379" s="296"/>
      <c r="I379" s="297"/>
      <c r="J379" s="296"/>
      <c r="K379" s="292"/>
      <c r="L379" s="296"/>
      <c r="M379" s="296"/>
      <c r="N379" s="106"/>
    </row>
    <row r="380" spans="1:14" ht="13.5">
      <c r="A380" s="158">
        <v>21</v>
      </c>
      <c r="B380" s="383"/>
      <c r="C380" s="214" t="s">
        <v>441</v>
      </c>
      <c r="D380" s="298" t="s">
        <v>442</v>
      </c>
      <c r="E380" s="136"/>
      <c r="F380" s="292">
        <v>14</v>
      </c>
      <c r="G380" s="292"/>
      <c r="H380" s="296"/>
      <c r="I380" s="297"/>
      <c r="J380" s="296"/>
      <c r="K380" s="292"/>
      <c r="L380" s="296"/>
      <c r="M380" s="296"/>
      <c r="N380" s="106"/>
    </row>
    <row r="381" spans="1:14" ht="27">
      <c r="A381" s="158">
        <v>22</v>
      </c>
      <c r="B381" s="383"/>
      <c r="C381" s="214" t="s">
        <v>443</v>
      </c>
      <c r="D381" s="292" t="s">
        <v>395</v>
      </c>
      <c r="E381" s="136"/>
      <c r="F381" s="292">
        <v>32</v>
      </c>
      <c r="G381" s="292"/>
      <c r="H381" s="296"/>
      <c r="I381" s="297"/>
      <c r="J381" s="296"/>
      <c r="K381" s="292"/>
      <c r="L381" s="296"/>
      <c r="M381" s="296"/>
      <c r="N381" s="106"/>
    </row>
    <row r="382" spans="1:14" ht="13.5">
      <c r="A382" s="158"/>
      <c r="B382" s="51"/>
      <c r="C382" s="214" t="s">
        <v>398</v>
      </c>
      <c r="D382" s="292" t="s">
        <v>419</v>
      </c>
      <c r="E382" s="136"/>
      <c r="F382" s="292">
        <v>1</v>
      </c>
      <c r="G382" s="292"/>
      <c r="H382" s="296"/>
      <c r="I382" s="297"/>
      <c r="J382" s="296"/>
      <c r="K382" s="292"/>
      <c r="L382" s="296"/>
      <c r="M382" s="296"/>
      <c r="N382" s="106"/>
    </row>
    <row r="383" spans="1:14" ht="28.5">
      <c r="A383" s="158"/>
      <c r="B383" s="51"/>
      <c r="C383" s="353" t="s">
        <v>501</v>
      </c>
      <c r="D383" s="292"/>
      <c r="E383" s="136"/>
      <c r="F383" s="292"/>
      <c r="G383" s="292"/>
      <c r="H383" s="296"/>
      <c r="I383" s="297"/>
      <c r="J383" s="296"/>
      <c r="K383" s="292"/>
      <c r="L383" s="296"/>
      <c r="M383" s="296"/>
      <c r="N383" s="106"/>
    </row>
    <row r="384" spans="1:14" ht="27">
      <c r="A384" s="367">
        <v>23</v>
      </c>
      <c r="B384" s="213" t="s">
        <v>286</v>
      </c>
      <c r="C384" s="161" t="s">
        <v>493</v>
      </c>
      <c r="D384" s="158" t="s">
        <v>36</v>
      </c>
      <c r="E384" s="158"/>
      <c r="F384" s="273">
        <v>0.7</v>
      </c>
      <c r="G384" s="158"/>
      <c r="H384" s="160"/>
      <c r="I384" s="159"/>
      <c r="J384" s="160"/>
      <c r="K384" s="159"/>
      <c r="L384" s="160"/>
      <c r="M384" s="160"/>
      <c r="N384" s="106"/>
    </row>
    <row r="385" spans="1:14" ht="13.5">
      <c r="A385" s="367"/>
      <c r="B385" s="213"/>
      <c r="C385" s="214" t="s">
        <v>12</v>
      </c>
      <c r="D385" s="158" t="s">
        <v>13</v>
      </c>
      <c r="E385" s="158">
        <v>3.52</v>
      </c>
      <c r="F385" s="273">
        <f>F384*E385</f>
        <v>2.464</v>
      </c>
      <c r="G385" s="158"/>
      <c r="H385" s="160"/>
      <c r="I385" s="159"/>
      <c r="J385" s="160"/>
      <c r="K385" s="159"/>
      <c r="L385" s="160"/>
      <c r="M385" s="160"/>
      <c r="N385" s="106"/>
    </row>
    <row r="386" spans="1:14" ht="13.5">
      <c r="A386" s="367"/>
      <c r="B386" s="213"/>
      <c r="C386" s="214" t="s">
        <v>37</v>
      </c>
      <c r="D386" s="158" t="s">
        <v>0</v>
      </c>
      <c r="E386" s="158">
        <v>1.06</v>
      </c>
      <c r="F386" s="273">
        <f>F384*E386</f>
        <v>0.742</v>
      </c>
      <c r="G386" s="158"/>
      <c r="H386" s="160"/>
      <c r="I386" s="159"/>
      <c r="J386" s="160"/>
      <c r="K386" s="159"/>
      <c r="L386" s="160"/>
      <c r="M386" s="160"/>
      <c r="N386" s="106"/>
    </row>
    <row r="387" spans="1:14" ht="13.5">
      <c r="A387" s="367"/>
      <c r="B387" s="213"/>
      <c r="C387" s="214" t="s">
        <v>14</v>
      </c>
      <c r="D387" s="158"/>
      <c r="E387" s="158"/>
      <c r="F387" s="273"/>
      <c r="G387" s="158"/>
      <c r="H387" s="160"/>
      <c r="I387" s="159"/>
      <c r="J387" s="160"/>
      <c r="K387" s="159"/>
      <c r="L387" s="160"/>
      <c r="M387" s="160"/>
      <c r="N387" s="106"/>
    </row>
    <row r="388" spans="1:14" ht="13.5">
      <c r="A388" s="367"/>
      <c r="B388" s="213"/>
      <c r="C388" s="214" t="s">
        <v>217</v>
      </c>
      <c r="D388" s="158" t="s">
        <v>36</v>
      </c>
      <c r="E388" s="158">
        <v>1.24</v>
      </c>
      <c r="F388" s="273">
        <f>F384*E388</f>
        <v>0.868</v>
      </c>
      <c r="G388" s="158"/>
      <c r="H388" s="160"/>
      <c r="I388" s="159"/>
      <c r="J388" s="160"/>
      <c r="K388" s="159"/>
      <c r="L388" s="160"/>
      <c r="M388" s="160"/>
      <c r="N388" s="106"/>
    </row>
    <row r="389" spans="1:14" ht="13.5">
      <c r="A389" s="367"/>
      <c r="B389" s="213"/>
      <c r="C389" s="214" t="s">
        <v>15</v>
      </c>
      <c r="D389" s="158" t="s">
        <v>0</v>
      </c>
      <c r="E389" s="158">
        <v>0.02</v>
      </c>
      <c r="F389" s="273">
        <f>F384*E389</f>
        <v>0.013999999999999999</v>
      </c>
      <c r="G389" s="158"/>
      <c r="H389" s="160"/>
      <c r="I389" s="159"/>
      <c r="J389" s="160"/>
      <c r="K389" s="159"/>
      <c r="L389" s="160"/>
      <c r="M389" s="160"/>
      <c r="N389" s="106"/>
    </row>
    <row r="390" spans="1:14" ht="27">
      <c r="A390" s="367">
        <v>24</v>
      </c>
      <c r="B390" s="367"/>
      <c r="C390" s="161" t="s">
        <v>597</v>
      </c>
      <c r="D390" s="355" t="s">
        <v>36</v>
      </c>
      <c r="E390" s="382"/>
      <c r="F390" s="381">
        <v>0.7</v>
      </c>
      <c r="G390" s="367"/>
      <c r="H390" s="367"/>
      <c r="I390" s="367"/>
      <c r="J390" s="367"/>
      <c r="K390" s="367"/>
      <c r="L390" s="367"/>
      <c r="M390" s="367"/>
      <c r="N390" s="106"/>
    </row>
    <row r="391" spans="1:14" ht="13.5">
      <c r="A391" s="367"/>
      <c r="B391" s="367"/>
      <c r="C391" s="162" t="s">
        <v>12</v>
      </c>
      <c r="D391" s="136" t="s">
        <v>13</v>
      </c>
      <c r="E391" s="386">
        <v>2.9</v>
      </c>
      <c r="F391" s="387">
        <f>F390*E391</f>
        <v>2.03</v>
      </c>
      <c r="G391" s="158"/>
      <c r="H391" s="160"/>
      <c r="I391" s="159"/>
      <c r="J391" s="160"/>
      <c r="K391" s="159"/>
      <c r="L391" s="160"/>
      <c r="M391" s="160"/>
      <c r="N391" s="106"/>
    </row>
    <row r="392" spans="1:14" ht="13.5">
      <c r="A392" s="367"/>
      <c r="B392" s="367"/>
      <c r="C392" s="328" t="s">
        <v>88</v>
      </c>
      <c r="D392" s="134" t="s">
        <v>36</v>
      </c>
      <c r="E392" s="172">
        <v>1.02</v>
      </c>
      <c r="F392" s="369">
        <f>E392*F390</f>
        <v>0.714</v>
      </c>
      <c r="G392" s="172"/>
      <c r="H392" s="172"/>
      <c r="I392" s="172"/>
      <c r="J392" s="172"/>
      <c r="K392" s="172"/>
      <c r="L392" s="172"/>
      <c r="M392" s="160"/>
      <c r="N392" s="106"/>
    </row>
    <row r="393" spans="1:15" s="84" customFormat="1" ht="13.5">
      <c r="A393" s="367"/>
      <c r="B393" s="367"/>
      <c r="C393" s="328" t="s">
        <v>234</v>
      </c>
      <c r="D393" s="172" t="s">
        <v>0</v>
      </c>
      <c r="E393" s="172">
        <v>0.88</v>
      </c>
      <c r="F393" s="369">
        <f>E393*F390</f>
        <v>0.616</v>
      </c>
      <c r="G393" s="172"/>
      <c r="H393" s="384"/>
      <c r="I393" s="172"/>
      <c r="J393" s="172"/>
      <c r="K393" s="172"/>
      <c r="L393" s="172"/>
      <c r="M393" s="160"/>
      <c r="N393" s="106"/>
      <c r="O393" s="604"/>
    </row>
    <row r="394" spans="1:15" s="84" customFormat="1" ht="14.25">
      <c r="A394" s="367"/>
      <c r="B394" s="367"/>
      <c r="C394" s="353" t="s">
        <v>503</v>
      </c>
      <c r="D394" s="172"/>
      <c r="E394" s="172"/>
      <c r="F394" s="369"/>
      <c r="G394" s="172"/>
      <c r="H394" s="406"/>
      <c r="I394" s="389"/>
      <c r="J394" s="406"/>
      <c r="K394" s="389"/>
      <c r="L394" s="406"/>
      <c r="M394" s="166"/>
      <c r="N394" s="106"/>
      <c r="O394" s="604"/>
    </row>
    <row r="395" spans="1:15" s="66" customFormat="1" ht="14.25">
      <c r="A395" s="136"/>
      <c r="B395" s="158"/>
      <c r="C395" s="353" t="s">
        <v>331</v>
      </c>
      <c r="D395" s="158"/>
      <c r="E395" s="158"/>
      <c r="F395" s="284"/>
      <c r="G395" s="158"/>
      <c r="H395" s="166"/>
      <c r="I395" s="166"/>
      <c r="J395" s="166"/>
      <c r="K395" s="160"/>
      <c r="L395" s="166"/>
      <c r="M395" s="166"/>
      <c r="N395" s="97"/>
      <c r="O395" s="613"/>
    </row>
    <row r="396" spans="1:15" s="84" customFormat="1" ht="14.25">
      <c r="A396" s="172"/>
      <c r="B396" s="173"/>
      <c r="C396" s="353" t="s">
        <v>228</v>
      </c>
      <c r="D396" s="300"/>
      <c r="E396" s="377" t="s">
        <v>733</v>
      </c>
      <c r="F396" s="269"/>
      <c r="G396" s="169"/>
      <c r="H396" s="169"/>
      <c r="I396" s="169"/>
      <c r="J396" s="169"/>
      <c r="K396" s="169"/>
      <c r="L396" s="169"/>
      <c r="M396" s="166"/>
      <c r="O396" s="102"/>
    </row>
    <row r="397" spans="1:15" s="84" customFormat="1" ht="14.25">
      <c r="A397" s="172"/>
      <c r="B397" s="173"/>
      <c r="C397" s="353" t="s">
        <v>6</v>
      </c>
      <c r="D397" s="378"/>
      <c r="E397" s="378"/>
      <c r="F397" s="285"/>
      <c r="G397" s="173"/>
      <c r="H397" s="204"/>
      <c r="I397" s="204"/>
      <c r="J397" s="204"/>
      <c r="K397" s="204"/>
      <c r="L397" s="204"/>
      <c r="M397" s="379"/>
      <c r="O397" s="102"/>
    </row>
    <row r="398" spans="1:15" s="84" customFormat="1" ht="14.25">
      <c r="A398" s="172"/>
      <c r="B398" s="173"/>
      <c r="C398" s="353" t="s">
        <v>229</v>
      </c>
      <c r="D398" s="378"/>
      <c r="E398" s="377" t="s">
        <v>733</v>
      </c>
      <c r="F398" s="285"/>
      <c r="G398" s="173"/>
      <c r="H398" s="204"/>
      <c r="I398" s="204"/>
      <c r="J398" s="204"/>
      <c r="K398" s="204"/>
      <c r="L398" s="204"/>
      <c r="M398" s="166"/>
      <c r="O398" s="102"/>
    </row>
    <row r="399" spans="1:15" s="84" customFormat="1" ht="14.25">
      <c r="A399" s="172"/>
      <c r="B399" s="173"/>
      <c r="C399" s="353" t="s">
        <v>6</v>
      </c>
      <c r="D399" s="378"/>
      <c r="E399" s="378"/>
      <c r="F399" s="285"/>
      <c r="G399" s="173"/>
      <c r="H399" s="204"/>
      <c r="I399" s="204"/>
      <c r="J399" s="204"/>
      <c r="K399" s="204"/>
      <c r="L399" s="204"/>
      <c r="M399" s="379"/>
      <c r="N399" s="113"/>
      <c r="O399" s="102"/>
    </row>
    <row r="400" spans="1:15" s="84" customFormat="1" ht="14.25">
      <c r="A400" s="68"/>
      <c r="B400" s="391"/>
      <c r="C400" s="392"/>
      <c r="D400" s="393"/>
      <c r="E400" s="394"/>
      <c r="F400" s="395"/>
      <c r="G400" s="391"/>
      <c r="H400" s="396"/>
      <c r="I400" s="396"/>
      <c r="J400" s="396"/>
      <c r="K400" s="397"/>
      <c r="L400" s="397"/>
      <c r="M400" s="398"/>
      <c r="O400" s="102"/>
    </row>
    <row r="401" spans="1:39" s="84" customFormat="1" ht="14.25">
      <c r="A401" s="462"/>
      <c r="B401" s="86"/>
      <c r="C401" s="399"/>
      <c r="D401" s="451"/>
      <c r="E401" s="451"/>
      <c r="F401" s="451"/>
      <c r="G401" s="451"/>
      <c r="H401" s="452"/>
      <c r="I401" s="452"/>
      <c r="J401" s="452"/>
      <c r="K401" s="452"/>
      <c r="L401" s="452"/>
      <c r="M401" s="453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</row>
    <row r="402" spans="1:39" s="431" customFormat="1" ht="12.7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87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</row>
    <row r="403" spans="1:39" s="431" customFormat="1" ht="12.75">
      <c r="A403" s="72"/>
      <c r="B403" s="449"/>
      <c r="C403" s="449"/>
      <c r="D403" s="449"/>
      <c r="E403" s="449"/>
      <c r="F403" s="449"/>
      <c r="G403" s="449"/>
      <c r="H403" s="449"/>
      <c r="I403" s="449"/>
      <c r="J403" s="449"/>
      <c r="K403" s="449"/>
      <c r="L403" s="449"/>
      <c r="M403" s="449"/>
      <c r="N403" s="450"/>
      <c r="O403" s="449"/>
      <c r="P403" s="449"/>
      <c r="Q403" s="449"/>
      <c r="R403" s="449"/>
      <c r="S403" s="449"/>
      <c r="T403" s="449"/>
      <c r="U403" s="449"/>
      <c r="V403" s="449"/>
      <c r="W403" s="449"/>
      <c r="X403" s="449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</row>
    <row r="404" spans="1:39" s="431" customFormat="1" ht="12.75">
      <c r="A404" s="72"/>
      <c r="B404" s="449"/>
      <c r="C404" s="449"/>
      <c r="D404" s="449"/>
      <c r="E404" s="449"/>
      <c r="F404" s="449"/>
      <c r="G404" s="449"/>
      <c r="H404" s="449"/>
      <c r="I404" s="449"/>
      <c r="J404" s="449"/>
      <c r="K404" s="449"/>
      <c r="L404" s="449"/>
      <c r="M404" s="449"/>
      <c r="N404" s="450"/>
      <c r="O404" s="449"/>
      <c r="P404" s="449"/>
      <c r="Q404" s="449"/>
      <c r="R404" s="449"/>
      <c r="S404" s="449"/>
      <c r="T404" s="449"/>
      <c r="U404" s="449"/>
      <c r="V404" s="449"/>
      <c r="W404" s="449"/>
      <c r="X404" s="449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</row>
    <row r="405" spans="1:39" s="431" customFormat="1" ht="12.75">
      <c r="A405" s="72"/>
      <c r="B405" s="449"/>
      <c r="C405" s="449"/>
      <c r="D405" s="449"/>
      <c r="E405" s="449"/>
      <c r="F405" s="449"/>
      <c r="G405" s="449"/>
      <c r="H405" s="449"/>
      <c r="I405" s="449"/>
      <c r="J405" s="449"/>
      <c r="K405" s="449"/>
      <c r="L405" s="449"/>
      <c r="M405" s="449"/>
      <c r="N405" s="450"/>
      <c r="O405" s="449"/>
      <c r="P405" s="449"/>
      <c r="Q405" s="449"/>
      <c r="R405" s="449"/>
      <c r="S405" s="449"/>
      <c r="T405" s="449"/>
      <c r="U405" s="449"/>
      <c r="V405" s="449"/>
      <c r="W405" s="449"/>
      <c r="X405" s="449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</row>
    <row r="406" spans="1:39" s="30" customFormat="1" ht="13.5">
      <c r="A406" s="437"/>
      <c r="B406" s="441"/>
      <c r="C406" s="443"/>
      <c r="D406" s="36"/>
      <c r="E406" s="36"/>
      <c r="F406" s="35"/>
      <c r="G406" s="39"/>
      <c r="H406" s="35"/>
      <c r="I406" s="39"/>
      <c r="J406" s="35"/>
      <c r="K406" s="39"/>
      <c r="L406" s="35"/>
      <c r="M406" s="35"/>
      <c r="N406" s="450"/>
      <c r="O406" s="449"/>
      <c r="P406" s="449"/>
      <c r="Q406" s="449"/>
      <c r="R406" s="449"/>
      <c r="S406" s="449"/>
      <c r="T406" s="449"/>
      <c r="U406" s="449"/>
      <c r="V406" s="449"/>
      <c r="W406" s="449"/>
      <c r="X406" s="449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</row>
    <row r="407" spans="1:39" s="84" customFormat="1" ht="14.25">
      <c r="A407" s="462"/>
      <c r="B407" s="86"/>
      <c r="C407" s="399"/>
      <c r="D407" s="451"/>
      <c r="E407" s="451"/>
      <c r="F407" s="451"/>
      <c r="G407" s="451"/>
      <c r="H407" s="452"/>
      <c r="I407" s="452"/>
      <c r="J407" s="452"/>
      <c r="K407" s="452"/>
      <c r="L407" s="452"/>
      <c r="M407" s="453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</row>
    <row r="408" spans="1:39" s="84" customFormat="1" ht="14.25">
      <c r="A408" s="462"/>
      <c r="B408" s="86"/>
      <c r="C408" s="399"/>
      <c r="D408" s="451"/>
      <c r="E408" s="451"/>
      <c r="F408" s="451"/>
      <c r="G408" s="451"/>
      <c r="H408" s="452"/>
      <c r="I408" s="452"/>
      <c r="J408" s="452"/>
      <c r="K408" s="452"/>
      <c r="L408" s="452"/>
      <c r="M408" s="453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</row>
    <row r="409" spans="1:39" s="431" customFormat="1" ht="12.75">
      <c r="A409" s="72"/>
      <c r="B409" s="449"/>
      <c r="C409" s="449"/>
      <c r="D409" s="449"/>
      <c r="E409" s="449"/>
      <c r="F409" s="449"/>
      <c r="G409" s="449"/>
      <c r="H409" s="449"/>
      <c r="I409" s="449"/>
      <c r="J409" s="449"/>
      <c r="K409" s="449"/>
      <c r="L409" s="449"/>
      <c r="M409" s="449"/>
      <c r="N409" s="450"/>
      <c r="O409" s="449"/>
      <c r="P409" s="449"/>
      <c r="Q409" s="449"/>
      <c r="R409" s="449"/>
      <c r="S409" s="449"/>
      <c r="T409" s="449"/>
      <c r="U409" s="449"/>
      <c r="V409" s="449"/>
      <c r="W409" s="449"/>
      <c r="X409" s="449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</row>
    <row r="410" spans="1:39" s="30" customFormat="1" ht="12.75">
      <c r="A410" s="72"/>
      <c r="B410" s="449"/>
      <c r="C410" s="449"/>
      <c r="D410" s="449"/>
      <c r="E410" s="449"/>
      <c r="F410" s="449"/>
      <c r="G410" s="449"/>
      <c r="H410" s="449"/>
      <c r="I410" s="449"/>
      <c r="J410" s="449"/>
      <c r="K410" s="449"/>
      <c r="L410" s="449"/>
      <c r="M410" s="449"/>
      <c r="N410" s="450"/>
      <c r="O410" s="449"/>
      <c r="P410" s="449"/>
      <c r="Q410" s="449"/>
      <c r="R410" s="449"/>
      <c r="S410" s="449"/>
      <c r="T410" s="449"/>
      <c r="U410" s="449"/>
      <c r="V410" s="449"/>
      <c r="W410" s="449"/>
      <c r="X410" s="449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</row>
    <row r="411" spans="1:39" s="30" customFormat="1" ht="12.75">
      <c r="A411" s="72"/>
      <c r="B411" s="449"/>
      <c r="C411" s="449"/>
      <c r="D411" s="449"/>
      <c r="E411" s="449"/>
      <c r="F411" s="449"/>
      <c r="G411" s="449"/>
      <c r="H411" s="449"/>
      <c r="I411" s="449"/>
      <c r="J411" s="449"/>
      <c r="K411" s="449"/>
      <c r="L411" s="449"/>
      <c r="M411" s="449"/>
      <c r="N411" s="450"/>
      <c r="O411" s="449"/>
      <c r="P411" s="449"/>
      <c r="Q411" s="449"/>
      <c r="R411" s="449"/>
      <c r="S411" s="449"/>
      <c r="T411" s="449"/>
      <c r="U411" s="449"/>
      <c r="V411" s="449"/>
      <c r="W411" s="449"/>
      <c r="X411" s="449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</row>
    <row r="412" spans="1:39" s="30" customFormat="1" ht="12.75">
      <c r="A412" s="72"/>
      <c r="B412" s="449"/>
      <c r="C412" s="449"/>
      <c r="D412" s="449"/>
      <c r="E412" s="449"/>
      <c r="F412" s="449"/>
      <c r="G412" s="449"/>
      <c r="H412" s="449"/>
      <c r="I412" s="449"/>
      <c r="J412" s="449"/>
      <c r="K412" s="449"/>
      <c r="L412" s="449"/>
      <c r="M412" s="449"/>
      <c r="N412" s="450"/>
      <c r="O412" s="449"/>
      <c r="P412" s="449"/>
      <c r="Q412" s="449"/>
      <c r="R412" s="449"/>
      <c r="S412" s="449"/>
      <c r="T412" s="449"/>
      <c r="U412" s="449"/>
      <c r="V412" s="449"/>
      <c r="W412" s="449"/>
      <c r="X412" s="449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</row>
    <row r="413" spans="1:39" s="30" customFormat="1" ht="12.75">
      <c r="A413" s="72"/>
      <c r="B413" s="449"/>
      <c r="C413" s="449"/>
      <c r="D413" s="449"/>
      <c r="E413" s="449"/>
      <c r="F413" s="449"/>
      <c r="G413" s="449"/>
      <c r="H413" s="449"/>
      <c r="I413" s="449"/>
      <c r="J413" s="449"/>
      <c r="K413" s="449"/>
      <c r="L413" s="449"/>
      <c r="M413" s="449"/>
      <c r="N413" s="450"/>
      <c r="O413" s="449"/>
      <c r="P413" s="449"/>
      <c r="Q413" s="449"/>
      <c r="R413" s="449"/>
      <c r="S413" s="449"/>
      <c r="T413" s="449"/>
      <c r="U413" s="449"/>
      <c r="V413" s="449"/>
      <c r="W413" s="449"/>
      <c r="X413" s="449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</row>
    <row r="414" spans="1:39" s="30" customFormat="1" ht="12.75">
      <c r="A414" s="72"/>
      <c r="B414" s="449"/>
      <c r="C414" s="449"/>
      <c r="D414" s="449"/>
      <c r="E414" s="449"/>
      <c r="F414" s="449"/>
      <c r="G414" s="449"/>
      <c r="H414" s="449"/>
      <c r="I414" s="449"/>
      <c r="J414" s="449"/>
      <c r="K414" s="449"/>
      <c r="L414" s="449"/>
      <c r="M414" s="449"/>
      <c r="N414" s="450"/>
      <c r="O414" s="449"/>
      <c r="P414" s="449"/>
      <c r="Q414" s="449"/>
      <c r="R414" s="449"/>
      <c r="S414" s="449"/>
      <c r="T414" s="449"/>
      <c r="U414" s="449"/>
      <c r="V414" s="449"/>
      <c r="W414" s="449"/>
      <c r="X414" s="449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</row>
    <row r="415" spans="1:39" s="30" customFormat="1" ht="12.75">
      <c r="A415" s="72"/>
      <c r="B415" s="449"/>
      <c r="C415" s="449"/>
      <c r="D415" s="449"/>
      <c r="E415" s="449"/>
      <c r="F415" s="449"/>
      <c r="G415" s="449"/>
      <c r="H415" s="449"/>
      <c r="I415" s="449"/>
      <c r="J415" s="449"/>
      <c r="K415" s="449"/>
      <c r="L415" s="449"/>
      <c r="M415" s="449"/>
      <c r="N415" s="450"/>
      <c r="O415" s="449"/>
      <c r="P415" s="449"/>
      <c r="Q415" s="449"/>
      <c r="R415" s="449"/>
      <c r="S415" s="449"/>
      <c r="T415" s="449"/>
      <c r="U415" s="449"/>
      <c r="V415" s="449"/>
      <c r="W415" s="449"/>
      <c r="X415" s="449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</row>
    <row r="416" spans="1:39" ht="12.75">
      <c r="A416" s="73"/>
      <c r="B416" s="454"/>
      <c r="C416" s="454"/>
      <c r="D416" s="454"/>
      <c r="E416" s="454"/>
      <c r="F416" s="454"/>
      <c r="G416" s="454"/>
      <c r="H416" s="454"/>
      <c r="I416" s="454"/>
      <c r="J416" s="454"/>
      <c r="K416" s="454"/>
      <c r="L416" s="454"/>
      <c r="M416" s="454"/>
      <c r="N416" s="450"/>
      <c r="O416" s="455"/>
      <c r="P416" s="455"/>
      <c r="Q416" s="455"/>
      <c r="R416" s="455"/>
      <c r="S416" s="455"/>
      <c r="T416" s="455"/>
      <c r="U416" s="455"/>
      <c r="V416" s="455"/>
      <c r="W416" s="455"/>
      <c r="X416" s="455"/>
      <c r="Y416" s="473"/>
      <c r="Z416" s="473"/>
      <c r="AA416" s="473"/>
      <c r="AB416" s="473"/>
      <c r="AC416" s="473"/>
      <c r="AD416" s="473"/>
      <c r="AE416" s="473"/>
      <c r="AF416" s="473"/>
      <c r="AG416" s="473"/>
      <c r="AH416" s="473"/>
      <c r="AI416" s="473"/>
      <c r="AJ416" s="473"/>
      <c r="AK416" s="473"/>
      <c r="AL416" s="473"/>
      <c r="AM416" s="473"/>
    </row>
    <row r="417" spans="1:39" ht="12.75">
      <c r="A417" s="73"/>
      <c r="B417" s="454"/>
      <c r="C417" s="454"/>
      <c r="D417" s="454"/>
      <c r="E417" s="454"/>
      <c r="F417" s="454"/>
      <c r="G417" s="454"/>
      <c r="H417" s="454"/>
      <c r="I417" s="454"/>
      <c r="J417" s="454"/>
      <c r="K417" s="454"/>
      <c r="L417" s="454"/>
      <c r="M417" s="454"/>
      <c r="N417" s="450"/>
      <c r="O417" s="455"/>
      <c r="P417" s="455"/>
      <c r="Q417" s="455"/>
      <c r="R417" s="455"/>
      <c r="S417" s="455"/>
      <c r="T417" s="455"/>
      <c r="U417" s="455"/>
      <c r="V417" s="455"/>
      <c r="W417" s="455"/>
      <c r="X417" s="455"/>
      <c r="Y417" s="473"/>
      <c r="Z417" s="473"/>
      <c r="AA417" s="473"/>
      <c r="AB417" s="473"/>
      <c r="AC417" s="473"/>
      <c r="AD417" s="473"/>
      <c r="AE417" s="473"/>
      <c r="AF417" s="473"/>
      <c r="AG417" s="473"/>
      <c r="AH417" s="473"/>
      <c r="AI417" s="473"/>
      <c r="AJ417" s="473"/>
      <c r="AK417" s="473"/>
      <c r="AL417" s="473"/>
      <c r="AM417" s="473"/>
    </row>
    <row r="418" spans="1:39" ht="12.75">
      <c r="A418" s="73"/>
      <c r="B418" s="454"/>
      <c r="C418" s="454"/>
      <c r="D418" s="454"/>
      <c r="E418" s="454"/>
      <c r="F418" s="454"/>
      <c r="G418" s="454"/>
      <c r="H418" s="454"/>
      <c r="I418" s="454"/>
      <c r="J418" s="454"/>
      <c r="K418" s="454"/>
      <c r="L418" s="454"/>
      <c r="M418" s="454"/>
      <c r="N418" s="450"/>
      <c r="O418" s="455"/>
      <c r="P418" s="455"/>
      <c r="Q418" s="455"/>
      <c r="R418" s="455"/>
      <c r="S418" s="455"/>
      <c r="T418" s="455"/>
      <c r="U418" s="455"/>
      <c r="V418" s="455"/>
      <c r="W418" s="455"/>
      <c r="X418" s="455"/>
      <c r="Y418" s="473"/>
      <c r="Z418" s="473"/>
      <c r="AA418" s="473"/>
      <c r="AB418" s="473"/>
      <c r="AC418" s="473"/>
      <c r="AD418" s="473"/>
      <c r="AE418" s="473"/>
      <c r="AF418" s="473"/>
      <c r="AG418" s="473"/>
      <c r="AH418" s="473"/>
      <c r="AI418" s="473"/>
      <c r="AJ418" s="473"/>
      <c r="AK418" s="473"/>
      <c r="AL418" s="473"/>
      <c r="AM418" s="473"/>
    </row>
    <row r="419" spans="2:24" ht="12.75">
      <c r="B419" s="454"/>
      <c r="C419" s="454"/>
      <c r="D419" s="454"/>
      <c r="E419" s="454"/>
      <c r="F419" s="454"/>
      <c r="G419" s="454"/>
      <c r="H419" s="454"/>
      <c r="I419" s="454"/>
      <c r="J419" s="454"/>
      <c r="K419" s="454"/>
      <c r="L419" s="454"/>
      <c r="M419" s="454"/>
      <c r="N419" s="450"/>
      <c r="O419" s="455"/>
      <c r="P419" s="455"/>
      <c r="Q419" s="455"/>
      <c r="R419" s="455"/>
      <c r="S419" s="455"/>
      <c r="T419" s="455"/>
      <c r="U419" s="455"/>
      <c r="V419" s="455"/>
      <c r="W419" s="455"/>
      <c r="X419" s="455"/>
    </row>
    <row r="420" spans="1:24" s="84" customFormat="1" ht="14.25">
      <c r="A420" s="68"/>
      <c r="B420" s="86"/>
      <c r="C420" s="399"/>
      <c r="D420" s="451"/>
      <c r="E420" s="451"/>
      <c r="F420" s="86"/>
      <c r="G420" s="86"/>
      <c r="H420" s="452"/>
      <c r="I420" s="452"/>
      <c r="J420" s="452"/>
      <c r="K420" s="452"/>
      <c r="L420" s="452"/>
      <c r="M420" s="453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</row>
    <row r="421" spans="1:24" s="84" customFormat="1" ht="14.25">
      <c r="A421" s="68"/>
      <c r="B421" s="86"/>
      <c r="C421" s="399"/>
      <c r="D421" s="451"/>
      <c r="E421" s="451"/>
      <c r="F421" s="86"/>
      <c r="G421" s="86"/>
      <c r="H421" s="452"/>
      <c r="I421" s="452"/>
      <c r="J421" s="452"/>
      <c r="K421" s="452"/>
      <c r="L421" s="452"/>
      <c r="M421" s="453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</row>
    <row r="422" spans="1:24" s="84" customFormat="1" ht="14.25">
      <c r="A422" s="68"/>
      <c r="B422" s="86"/>
      <c r="C422" s="399"/>
      <c r="D422" s="451"/>
      <c r="E422" s="451"/>
      <c r="F422" s="86"/>
      <c r="G422" s="86"/>
      <c r="H422" s="452"/>
      <c r="I422" s="452"/>
      <c r="J422" s="452"/>
      <c r="K422" s="452"/>
      <c r="L422" s="452"/>
      <c r="M422" s="453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</row>
    <row r="423" spans="1:24" s="84" customFormat="1" ht="14.25">
      <c r="A423" s="68"/>
      <c r="B423" s="86"/>
      <c r="C423" s="399"/>
      <c r="D423" s="451"/>
      <c r="E423" s="451"/>
      <c r="F423" s="86"/>
      <c r="G423" s="86"/>
      <c r="H423" s="452"/>
      <c r="I423" s="452"/>
      <c r="J423" s="452"/>
      <c r="K423" s="452"/>
      <c r="L423" s="452"/>
      <c r="M423" s="453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</row>
    <row r="424" spans="1:24" s="84" customFormat="1" ht="14.25">
      <c r="A424" s="68"/>
      <c r="B424" s="86"/>
      <c r="C424" s="399"/>
      <c r="D424" s="451"/>
      <c r="E424" s="451"/>
      <c r="F424" s="86"/>
      <c r="G424" s="86"/>
      <c r="H424" s="452"/>
      <c r="I424" s="452"/>
      <c r="J424" s="452"/>
      <c r="K424" s="452"/>
      <c r="L424" s="452"/>
      <c r="M424" s="453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</row>
    <row r="425" spans="1:24" s="84" customFormat="1" ht="14.25">
      <c r="A425" s="68"/>
      <c r="B425" s="86"/>
      <c r="C425" s="399"/>
      <c r="D425" s="451"/>
      <c r="E425" s="451"/>
      <c r="F425" s="86"/>
      <c r="G425" s="86"/>
      <c r="H425" s="452"/>
      <c r="I425" s="452"/>
      <c r="J425" s="452"/>
      <c r="K425" s="452"/>
      <c r="L425" s="452"/>
      <c r="M425" s="453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</row>
    <row r="426" spans="1:24" s="84" customFormat="1" ht="14.25">
      <c r="A426" s="68"/>
      <c r="B426" s="86"/>
      <c r="C426" s="399"/>
      <c r="D426" s="451"/>
      <c r="E426" s="451"/>
      <c r="F426" s="86"/>
      <c r="G426" s="86"/>
      <c r="H426" s="452"/>
      <c r="I426" s="452"/>
      <c r="J426" s="452"/>
      <c r="K426" s="452"/>
      <c r="L426" s="452"/>
      <c r="M426" s="453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</row>
    <row r="427" spans="1:24" s="84" customFormat="1" ht="14.25">
      <c r="A427" s="68"/>
      <c r="B427" s="86"/>
      <c r="C427" s="399"/>
      <c r="D427" s="451"/>
      <c r="E427" s="451"/>
      <c r="F427" s="86"/>
      <c r="G427" s="86"/>
      <c r="H427" s="452"/>
      <c r="I427" s="452"/>
      <c r="J427" s="452"/>
      <c r="K427" s="452"/>
      <c r="L427" s="452"/>
      <c r="M427" s="453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</row>
    <row r="428" spans="1:24" s="84" customFormat="1" ht="14.25">
      <c r="A428" s="68"/>
      <c r="B428" s="86"/>
      <c r="C428" s="399"/>
      <c r="D428" s="451"/>
      <c r="E428" s="451"/>
      <c r="F428" s="86"/>
      <c r="G428" s="86"/>
      <c r="H428" s="452"/>
      <c r="I428" s="452"/>
      <c r="J428" s="452"/>
      <c r="K428" s="452"/>
      <c r="L428" s="452"/>
      <c r="M428" s="453"/>
      <c r="N428" s="86"/>
      <c r="O428" s="456"/>
      <c r="P428" s="86"/>
      <c r="Q428" s="86"/>
      <c r="R428" s="86"/>
      <c r="S428" s="86"/>
      <c r="T428" s="86"/>
      <c r="U428" s="86"/>
      <c r="V428" s="86"/>
      <c r="W428" s="86"/>
      <c r="X428" s="86"/>
    </row>
    <row r="429" spans="1:24" s="84" customFormat="1" ht="14.25">
      <c r="A429" s="68"/>
      <c r="B429" s="86"/>
      <c r="C429" s="399"/>
      <c r="D429" s="451"/>
      <c r="E429" s="451"/>
      <c r="F429" s="86"/>
      <c r="G429" s="86"/>
      <c r="H429" s="452"/>
      <c r="I429" s="452"/>
      <c r="J429" s="452"/>
      <c r="K429" s="452"/>
      <c r="L429" s="452"/>
      <c r="M429" s="453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</row>
    <row r="430" spans="1:24" s="30" customFormat="1" ht="13.5">
      <c r="A430" s="21"/>
      <c r="B430" s="646"/>
      <c r="C430" s="646"/>
      <c r="D430" s="449"/>
      <c r="E430" s="646"/>
      <c r="F430" s="646"/>
      <c r="G430" s="646"/>
      <c r="H430" s="646"/>
      <c r="I430" s="646"/>
      <c r="J430" s="646"/>
      <c r="K430" s="449"/>
      <c r="L430" s="449"/>
      <c r="M430" s="449"/>
      <c r="N430" s="449"/>
      <c r="O430" s="449"/>
      <c r="P430" s="449"/>
      <c r="Q430" s="449"/>
      <c r="R430" s="449"/>
      <c r="S430" s="449"/>
      <c r="T430" s="449"/>
      <c r="U430" s="449"/>
      <c r="V430" s="449"/>
      <c r="W430" s="449"/>
      <c r="X430" s="449"/>
    </row>
    <row r="431" spans="1:24" s="30" customFormat="1" ht="14.25">
      <c r="A431" s="437"/>
      <c r="B431" s="442"/>
      <c r="C431" s="399"/>
      <c r="D431" s="36"/>
      <c r="E431" s="36"/>
      <c r="F431" s="35"/>
      <c r="G431" s="36"/>
      <c r="H431" s="35"/>
      <c r="I431" s="39"/>
      <c r="J431" s="35"/>
      <c r="K431" s="39"/>
      <c r="L431" s="35"/>
      <c r="M431" s="35"/>
      <c r="N431" s="449"/>
      <c r="O431" s="458"/>
      <c r="P431" s="449"/>
      <c r="Q431" s="449"/>
      <c r="R431" s="449"/>
      <c r="S431" s="449"/>
      <c r="T431" s="449"/>
      <c r="U431" s="449"/>
      <c r="V431" s="449"/>
      <c r="W431" s="449"/>
      <c r="X431" s="449"/>
    </row>
    <row r="432" spans="1:24" s="30" customFormat="1" ht="13.5">
      <c r="A432" s="437"/>
      <c r="B432" s="442"/>
      <c r="C432" s="443"/>
      <c r="D432" s="36"/>
      <c r="E432" s="36"/>
      <c r="F432" s="35"/>
      <c r="G432" s="36"/>
      <c r="H432" s="35"/>
      <c r="I432" s="39"/>
      <c r="J432" s="35"/>
      <c r="K432" s="39"/>
      <c r="L432" s="35"/>
      <c r="M432" s="35"/>
      <c r="N432" s="449"/>
      <c r="O432" s="449"/>
      <c r="P432" s="449"/>
      <c r="Q432" s="449"/>
      <c r="R432" s="449"/>
      <c r="S432" s="449"/>
      <c r="T432" s="449"/>
      <c r="U432" s="449"/>
      <c r="V432" s="449"/>
      <c r="W432" s="449"/>
      <c r="X432" s="449"/>
    </row>
    <row r="433" spans="1:24" s="30" customFormat="1" ht="13.5">
      <c r="A433" s="437"/>
      <c r="B433" s="442"/>
      <c r="C433" s="443"/>
      <c r="D433" s="36"/>
      <c r="E433" s="36"/>
      <c r="F433" s="35"/>
      <c r="G433" s="36"/>
      <c r="H433" s="35"/>
      <c r="I433" s="39"/>
      <c r="J433" s="35"/>
      <c r="K433" s="39"/>
      <c r="L433" s="35"/>
      <c r="M433" s="35"/>
      <c r="N433" s="449"/>
      <c r="O433" s="449"/>
      <c r="P433" s="449"/>
      <c r="Q433" s="449"/>
      <c r="R433" s="449"/>
      <c r="S433" s="449"/>
      <c r="T433" s="449"/>
      <c r="U433" s="449"/>
      <c r="V433" s="449"/>
      <c r="W433" s="449"/>
      <c r="X433" s="449"/>
    </row>
    <row r="434" spans="1:24" ht="13.5">
      <c r="A434" s="437"/>
      <c r="B434" s="442"/>
      <c r="C434" s="443"/>
      <c r="D434" s="36"/>
      <c r="E434" s="36"/>
      <c r="F434" s="35"/>
      <c r="G434" s="36"/>
      <c r="H434" s="35"/>
      <c r="I434" s="39"/>
      <c r="J434" s="35"/>
      <c r="K434" s="39"/>
      <c r="L434" s="35"/>
      <c r="M434" s="35"/>
      <c r="N434" s="454"/>
      <c r="O434" s="454"/>
      <c r="P434" s="454"/>
      <c r="Q434" s="454"/>
      <c r="R434" s="454"/>
      <c r="S434" s="454"/>
      <c r="T434" s="454"/>
      <c r="U434" s="454"/>
      <c r="V434" s="454"/>
      <c r="W434" s="454"/>
      <c r="X434" s="454"/>
    </row>
    <row r="435" spans="1:24" ht="13.5">
      <c r="A435" s="437"/>
      <c r="B435" s="442"/>
      <c r="C435" s="443"/>
      <c r="D435" s="36"/>
      <c r="E435" s="36"/>
      <c r="F435" s="35"/>
      <c r="G435" s="36"/>
      <c r="H435" s="35"/>
      <c r="I435" s="39"/>
      <c r="J435" s="35"/>
      <c r="K435" s="39"/>
      <c r="L435" s="35"/>
      <c r="M435" s="35"/>
      <c r="N435" s="454"/>
      <c r="O435" s="459"/>
      <c r="P435" s="454"/>
      <c r="Q435" s="454"/>
      <c r="R435" s="454"/>
      <c r="S435" s="454"/>
      <c r="T435" s="454"/>
      <c r="U435" s="454"/>
      <c r="V435" s="454"/>
      <c r="W435" s="454"/>
      <c r="X435" s="454"/>
    </row>
    <row r="436" spans="1:24" ht="13.5">
      <c r="A436" s="437"/>
      <c r="B436" s="442"/>
      <c r="C436" s="443"/>
      <c r="D436" s="36"/>
      <c r="E436" s="36"/>
      <c r="F436" s="35"/>
      <c r="G436" s="36"/>
      <c r="H436" s="35"/>
      <c r="I436" s="39"/>
      <c r="J436" s="35"/>
      <c r="K436" s="39"/>
      <c r="L436" s="35"/>
      <c r="M436" s="35"/>
      <c r="N436" s="454"/>
      <c r="O436" s="454"/>
      <c r="P436" s="454"/>
      <c r="Q436" s="454"/>
      <c r="R436" s="454"/>
      <c r="S436" s="454"/>
      <c r="T436" s="454"/>
      <c r="U436" s="454"/>
      <c r="V436" s="454"/>
      <c r="W436" s="454"/>
      <c r="X436" s="454"/>
    </row>
    <row r="437" spans="1:24" ht="13.5">
      <c r="A437" s="27"/>
      <c r="B437" s="86"/>
      <c r="C437" s="88"/>
      <c r="D437" s="36"/>
      <c r="E437" s="89"/>
      <c r="F437" s="36"/>
      <c r="G437" s="37"/>
      <c r="H437" s="39"/>
      <c r="I437" s="37"/>
      <c r="J437" s="39"/>
      <c r="K437" s="37"/>
      <c r="L437" s="37"/>
      <c r="M437" s="37"/>
      <c r="N437" s="454"/>
      <c r="O437" s="454"/>
      <c r="P437" s="454"/>
      <c r="Q437" s="454"/>
      <c r="R437" s="454"/>
      <c r="S437" s="454"/>
      <c r="T437" s="454"/>
      <c r="U437" s="454"/>
      <c r="V437" s="454"/>
      <c r="W437" s="454"/>
      <c r="X437" s="454"/>
    </row>
    <row r="438" spans="1:24" ht="14.25">
      <c r="A438" s="438"/>
      <c r="B438" s="460"/>
      <c r="C438" s="399"/>
      <c r="D438" s="444"/>
      <c r="E438" s="445"/>
      <c r="F438" s="444"/>
      <c r="G438" s="37"/>
      <c r="H438" s="39"/>
      <c r="I438" s="37"/>
      <c r="J438" s="39"/>
      <c r="K438" s="37"/>
      <c r="L438" s="37"/>
      <c r="M438" s="37"/>
      <c r="N438" s="454"/>
      <c r="O438" s="454"/>
      <c r="P438" s="454"/>
      <c r="Q438" s="454"/>
      <c r="R438" s="454"/>
      <c r="S438" s="454"/>
      <c r="T438" s="454"/>
      <c r="U438" s="454"/>
      <c r="V438" s="454"/>
      <c r="W438" s="454"/>
      <c r="X438" s="454"/>
    </row>
    <row r="439" spans="1:24" ht="13.5">
      <c r="A439" s="439"/>
      <c r="B439" s="454"/>
      <c r="C439" s="443"/>
      <c r="D439" s="36"/>
      <c r="E439" s="36"/>
      <c r="F439" s="35"/>
      <c r="G439" s="36"/>
      <c r="H439" s="35"/>
      <c r="I439" s="39"/>
      <c r="J439" s="35"/>
      <c r="K439" s="39"/>
      <c r="L439" s="35"/>
      <c r="M439" s="35"/>
      <c r="N439" s="454"/>
      <c r="O439" s="454"/>
      <c r="P439" s="454"/>
      <c r="Q439" s="454"/>
      <c r="R439" s="454"/>
      <c r="S439" s="454"/>
      <c r="T439" s="454"/>
      <c r="U439" s="454"/>
      <c r="V439" s="454"/>
      <c r="W439" s="454"/>
      <c r="X439" s="454"/>
    </row>
    <row r="440" spans="1:24" ht="13.5">
      <c r="A440" s="439"/>
      <c r="B440" s="454"/>
      <c r="C440" s="461"/>
      <c r="D440" s="457"/>
      <c r="E440" s="462"/>
      <c r="F440" s="462"/>
      <c r="G440" s="462"/>
      <c r="H440" s="462"/>
      <c r="I440" s="462"/>
      <c r="J440" s="462"/>
      <c r="K440" s="462"/>
      <c r="L440" s="462"/>
      <c r="M440" s="35"/>
      <c r="N440" s="454"/>
      <c r="O440" s="454"/>
      <c r="P440" s="454"/>
      <c r="Q440" s="454"/>
      <c r="R440" s="454"/>
      <c r="S440" s="454"/>
      <c r="T440" s="454"/>
      <c r="U440" s="454"/>
      <c r="V440" s="454"/>
      <c r="W440" s="454"/>
      <c r="X440" s="454"/>
    </row>
    <row r="441" spans="1:24" ht="13.5">
      <c r="A441" s="439"/>
      <c r="B441" s="454"/>
      <c r="C441" s="461"/>
      <c r="D441" s="462"/>
      <c r="E441" s="462"/>
      <c r="F441" s="462"/>
      <c r="G441" s="462"/>
      <c r="H441" s="463"/>
      <c r="I441" s="462"/>
      <c r="J441" s="462"/>
      <c r="K441" s="462"/>
      <c r="L441" s="462"/>
      <c r="M441" s="35"/>
      <c r="N441" s="454"/>
      <c r="O441" s="454"/>
      <c r="P441" s="454"/>
      <c r="Q441" s="454"/>
      <c r="R441" s="454"/>
      <c r="S441" s="454"/>
      <c r="T441" s="454"/>
      <c r="U441" s="454"/>
      <c r="V441" s="454"/>
      <c r="W441" s="454"/>
      <c r="X441" s="454"/>
    </row>
    <row r="442" spans="1:24" ht="13.5">
      <c r="A442" s="439"/>
      <c r="B442" s="454"/>
      <c r="C442" s="461"/>
      <c r="D442" s="462"/>
      <c r="E442" s="462"/>
      <c r="F442" s="462"/>
      <c r="G442" s="462"/>
      <c r="H442" s="463"/>
      <c r="I442" s="462"/>
      <c r="J442" s="462"/>
      <c r="K442" s="462"/>
      <c r="L442" s="462"/>
      <c r="M442" s="35"/>
      <c r="N442" s="454"/>
      <c r="O442" s="454"/>
      <c r="P442" s="454"/>
      <c r="Q442" s="454"/>
      <c r="R442" s="454"/>
      <c r="S442" s="454"/>
      <c r="T442" s="454"/>
      <c r="U442" s="454"/>
      <c r="V442" s="454"/>
      <c r="W442" s="454"/>
      <c r="X442" s="454"/>
    </row>
    <row r="443" spans="1:24" ht="13.5">
      <c r="A443" s="439"/>
      <c r="B443" s="442"/>
      <c r="C443" s="88"/>
      <c r="D443" s="36"/>
      <c r="E443" s="36"/>
      <c r="F443" s="35"/>
      <c r="G443" s="36"/>
      <c r="H443" s="35"/>
      <c r="I443" s="39"/>
      <c r="J443" s="35"/>
      <c r="K443" s="39"/>
      <c r="L443" s="35"/>
      <c r="M443" s="35"/>
      <c r="N443" s="454"/>
      <c r="O443" s="454"/>
      <c r="P443" s="454"/>
      <c r="Q443" s="454"/>
      <c r="R443" s="454"/>
      <c r="S443" s="454"/>
      <c r="T443" s="454"/>
      <c r="U443" s="454"/>
      <c r="V443" s="454"/>
      <c r="W443" s="454"/>
      <c r="X443" s="454"/>
    </row>
    <row r="444" spans="1:24" ht="13.5">
      <c r="A444" s="439"/>
      <c r="B444" s="442"/>
      <c r="C444" s="443"/>
      <c r="D444" s="36"/>
      <c r="E444" s="36"/>
      <c r="F444" s="35"/>
      <c r="G444" s="36"/>
      <c r="H444" s="35"/>
      <c r="I444" s="39"/>
      <c r="J444" s="35"/>
      <c r="K444" s="39"/>
      <c r="L444" s="35"/>
      <c r="M444" s="35"/>
      <c r="N444" s="454"/>
      <c r="O444" s="454"/>
      <c r="P444" s="454"/>
      <c r="Q444" s="454"/>
      <c r="R444" s="454"/>
      <c r="S444" s="454"/>
      <c r="T444" s="454"/>
      <c r="U444" s="454"/>
      <c r="V444" s="454"/>
      <c r="W444" s="454"/>
      <c r="X444" s="454"/>
    </row>
    <row r="445" spans="1:24" ht="13.5">
      <c r="A445" s="439"/>
      <c r="B445" s="442"/>
      <c r="C445" s="443"/>
      <c r="D445" s="36"/>
      <c r="E445" s="36"/>
      <c r="F445" s="35"/>
      <c r="G445" s="36"/>
      <c r="H445" s="35"/>
      <c r="I445" s="39"/>
      <c r="J445" s="35"/>
      <c r="K445" s="39"/>
      <c r="L445" s="35"/>
      <c r="M445" s="35"/>
      <c r="N445" s="454"/>
      <c r="O445" s="454"/>
      <c r="P445" s="454"/>
      <c r="Q445" s="454"/>
      <c r="R445" s="454"/>
      <c r="S445" s="454"/>
      <c r="T445" s="454"/>
      <c r="U445" s="454"/>
      <c r="V445" s="454"/>
      <c r="W445" s="454"/>
      <c r="X445" s="454"/>
    </row>
    <row r="446" spans="1:24" ht="13.5">
      <c r="A446" s="439"/>
      <c r="B446" s="442"/>
      <c r="C446" s="443"/>
      <c r="D446" s="36"/>
      <c r="E446" s="36"/>
      <c r="F446" s="35"/>
      <c r="G446" s="36"/>
      <c r="H446" s="35"/>
      <c r="I446" s="39"/>
      <c r="J446" s="35"/>
      <c r="K446" s="39"/>
      <c r="L446" s="35"/>
      <c r="M446" s="35"/>
      <c r="N446" s="454"/>
      <c r="O446" s="454"/>
      <c r="P446" s="454"/>
      <c r="Q446" s="454"/>
      <c r="R446" s="454"/>
      <c r="S446" s="454"/>
      <c r="T446" s="454"/>
      <c r="U446" s="454"/>
      <c r="V446" s="454"/>
      <c r="W446" s="454"/>
      <c r="X446" s="454"/>
    </row>
    <row r="447" spans="1:24" ht="13.5">
      <c r="A447" s="439"/>
      <c r="B447" s="442"/>
      <c r="C447" s="443"/>
      <c r="D447" s="36"/>
      <c r="E447" s="36"/>
      <c r="F447" s="35"/>
      <c r="G447" s="36"/>
      <c r="H447" s="35"/>
      <c r="I447" s="39"/>
      <c r="J447" s="35"/>
      <c r="K447" s="39"/>
      <c r="L447" s="35"/>
      <c r="M447" s="35"/>
      <c r="N447" s="454"/>
      <c r="O447" s="454"/>
      <c r="P447" s="454"/>
      <c r="Q447" s="454"/>
      <c r="R447" s="454"/>
      <c r="S447" s="454"/>
      <c r="T447" s="454"/>
      <c r="U447" s="454"/>
      <c r="V447" s="454"/>
      <c r="W447" s="454"/>
      <c r="X447" s="454"/>
    </row>
    <row r="448" spans="1:24" ht="13.5">
      <c r="A448" s="439"/>
      <c r="B448" s="442"/>
      <c r="C448" s="443"/>
      <c r="D448" s="36"/>
      <c r="E448" s="36"/>
      <c r="F448" s="35"/>
      <c r="G448" s="36"/>
      <c r="H448" s="35"/>
      <c r="I448" s="39"/>
      <c r="J448" s="35"/>
      <c r="K448" s="39"/>
      <c r="L448" s="35"/>
      <c r="M448" s="35"/>
      <c r="N448" s="454"/>
      <c r="O448" s="454"/>
      <c r="P448" s="454"/>
      <c r="Q448" s="454"/>
      <c r="R448" s="454"/>
      <c r="S448" s="454"/>
      <c r="T448" s="454"/>
      <c r="U448" s="454"/>
      <c r="V448" s="454"/>
      <c r="W448" s="454"/>
      <c r="X448" s="454"/>
    </row>
    <row r="449" spans="1:24" ht="13.5">
      <c r="A449" s="439"/>
      <c r="B449" s="454"/>
      <c r="C449" s="461"/>
      <c r="D449" s="462"/>
      <c r="E449" s="462"/>
      <c r="F449" s="462"/>
      <c r="G449" s="462"/>
      <c r="H449" s="463"/>
      <c r="I449" s="462"/>
      <c r="J449" s="462"/>
      <c r="K449" s="462"/>
      <c r="L449" s="462"/>
      <c r="M449" s="35"/>
      <c r="N449" s="454"/>
      <c r="O449" s="454"/>
      <c r="P449" s="454"/>
      <c r="Q449" s="454"/>
      <c r="R449" s="454"/>
      <c r="S449" s="454"/>
      <c r="T449" s="454"/>
      <c r="U449" s="454"/>
      <c r="V449" s="454"/>
      <c r="W449" s="454"/>
      <c r="X449" s="454"/>
    </row>
    <row r="450" spans="1:24" ht="14.25">
      <c r="A450" s="439"/>
      <c r="B450" s="454"/>
      <c r="C450" s="399"/>
      <c r="D450" s="446"/>
      <c r="E450" s="445"/>
      <c r="F450" s="464"/>
      <c r="G450" s="454"/>
      <c r="H450" s="454"/>
      <c r="I450" s="454"/>
      <c r="J450" s="454"/>
      <c r="K450" s="454"/>
      <c r="L450" s="454"/>
      <c r="M450" s="454"/>
      <c r="N450" s="454"/>
      <c r="O450" s="454"/>
      <c r="P450" s="454"/>
      <c r="Q450" s="454"/>
      <c r="R450" s="454"/>
      <c r="S450" s="454"/>
      <c r="T450" s="454"/>
      <c r="U450" s="454"/>
      <c r="V450" s="454"/>
      <c r="W450" s="454"/>
      <c r="X450" s="454"/>
    </row>
    <row r="451" spans="1:24" ht="13.5">
      <c r="A451" s="439"/>
      <c r="B451" s="454"/>
      <c r="C451" s="443"/>
      <c r="D451" s="36"/>
      <c r="E451" s="465"/>
      <c r="F451" s="466"/>
      <c r="G451" s="36"/>
      <c r="H451" s="35"/>
      <c r="I451" s="39"/>
      <c r="J451" s="35"/>
      <c r="K451" s="39"/>
      <c r="L451" s="35"/>
      <c r="M451" s="35"/>
      <c r="N451" s="454"/>
      <c r="O451" s="454"/>
      <c r="P451" s="454"/>
      <c r="Q451" s="454"/>
      <c r="R451" s="454"/>
      <c r="S451" s="454"/>
      <c r="T451" s="454"/>
      <c r="U451" s="454"/>
      <c r="V451" s="454"/>
      <c r="W451" s="454"/>
      <c r="X451" s="454"/>
    </row>
    <row r="452" spans="1:24" ht="13.5">
      <c r="A452" s="439"/>
      <c r="B452" s="454"/>
      <c r="C452" s="461"/>
      <c r="D452" s="457"/>
      <c r="E452" s="462"/>
      <c r="F452" s="462"/>
      <c r="G452" s="462"/>
      <c r="H452" s="462"/>
      <c r="I452" s="462"/>
      <c r="J452" s="462"/>
      <c r="K452" s="462"/>
      <c r="L452" s="462"/>
      <c r="M452" s="35"/>
      <c r="N452" s="454"/>
      <c r="O452" s="454"/>
      <c r="P452" s="454"/>
      <c r="Q452" s="454"/>
      <c r="R452" s="454"/>
      <c r="S452" s="454"/>
      <c r="T452" s="454"/>
      <c r="U452" s="454"/>
      <c r="V452" s="454"/>
      <c r="W452" s="454"/>
      <c r="X452" s="454"/>
    </row>
    <row r="453" spans="1:24" ht="13.5">
      <c r="A453" s="439"/>
      <c r="B453" s="454"/>
      <c r="C453" s="461"/>
      <c r="D453" s="462"/>
      <c r="E453" s="462"/>
      <c r="F453" s="462"/>
      <c r="G453" s="462"/>
      <c r="H453" s="463"/>
      <c r="I453" s="462"/>
      <c r="J453" s="462"/>
      <c r="K453" s="462"/>
      <c r="L453" s="462"/>
      <c r="M453" s="35"/>
      <c r="N453" s="454"/>
      <c r="O453" s="454"/>
      <c r="P453" s="454"/>
      <c r="Q453" s="454"/>
      <c r="R453" s="454"/>
      <c r="S453" s="454"/>
      <c r="T453" s="454"/>
      <c r="U453" s="454"/>
      <c r="V453" s="454"/>
      <c r="W453" s="454"/>
      <c r="X453" s="454"/>
    </row>
    <row r="454" spans="1:24" ht="14.25">
      <c r="A454" s="439"/>
      <c r="B454" s="454"/>
      <c r="C454" s="467"/>
      <c r="D454" s="454"/>
      <c r="E454" s="454"/>
      <c r="F454" s="454"/>
      <c r="G454" s="454"/>
      <c r="H454" s="454"/>
      <c r="I454" s="454"/>
      <c r="J454" s="454"/>
      <c r="K454" s="454"/>
      <c r="L454" s="454"/>
      <c r="M454" s="454"/>
      <c r="N454" s="454"/>
      <c r="O454" s="454"/>
      <c r="P454" s="454"/>
      <c r="Q454" s="454"/>
      <c r="R454" s="454"/>
      <c r="S454" s="454"/>
      <c r="T454" s="454"/>
      <c r="U454" s="454"/>
      <c r="V454" s="454"/>
      <c r="W454" s="454"/>
      <c r="X454" s="454"/>
    </row>
    <row r="455" spans="1:24" ht="14.25">
      <c r="A455" s="437"/>
      <c r="B455" s="442"/>
      <c r="C455" s="399"/>
      <c r="D455" s="36"/>
      <c r="E455" s="36"/>
      <c r="F455" s="35"/>
      <c r="G455" s="36"/>
      <c r="H455" s="35"/>
      <c r="I455" s="39"/>
      <c r="J455" s="35"/>
      <c r="K455" s="39"/>
      <c r="L455" s="35"/>
      <c r="M455" s="35"/>
      <c r="N455" s="454"/>
      <c r="O455" s="454"/>
      <c r="P455" s="454"/>
      <c r="Q455" s="454"/>
      <c r="R455" s="454"/>
      <c r="S455" s="454"/>
      <c r="T455" s="454"/>
      <c r="U455" s="454"/>
      <c r="V455" s="454"/>
      <c r="W455" s="454"/>
      <c r="X455" s="454"/>
    </row>
    <row r="456" spans="1:24" ht="13.5">
      <c r="A456" s="437"/>
      <c r="B456" s="442"/>
      <c r="C456" s="443"/>
      <c r="D456" s="36"/>
      <c r="E456" s="36"/>
      <c r="F456" s="35"/>
      <c r="G456" s="36"/>
      <c r="H456" s="35"/>
      <c r="I456" s="39"/>
      <c r="J456" s="35"/>
      <c r="K456" s="39"/>
      <c r="L456" s="35"/>
      <c r="M456" s="35"/>
      <c r="N456" s="454"/>
      <c r="O456" s="454"/>
      <c r="P456" s="454"/>
      <c r="Q456" s="454"/>
      <c r="R456" s="454"/>
      <c r="S456" s="454"/>
      <c r="T456" s="454"/>
      <c r="U456" s="454"/>
      <c r="V456" s="454"/>
      <c r="W456" s="454"/>
      <c r="X456" s="454"/>
    </row>
    <row r="457" spans="1:24" ht="13.5">
      <c r="A457" s="437"/>
      <c r="B457" s="442"/>
      <c r="C457" s="443"/>
      <c r="D457" s="36"/>
      <c r="E457" s="36"/>
      <c r="F457" s="35"/>
      <c r="G457" s="36"/>
      <c r="H457" s="35"/>
      <c r="I457" s="39"/>
      <c r="J457" s="35"/>
      <c r="K457" s="39"/>
      <c r="L457" s="35"/>
      <c r="M457" s="35"/>
      <c r="N457" s="454"/>
      <c r="O457" s="454"/>
      <c r="P457" s="454"/>
      <c r="Q457" s="454"/>
      <c r="R457" s="454"/>
      <c r="S457" s="454"/>
      <c r="T457" s="454"/>
      <c r="U457" s="454"/>
      <c r="V457" s="454"/>
      <c r="W457" s="454"/>
      <c r="X457" s="454"/>
    </row>
    <row r="458" spans="1:24" ht="13.5">
      <c r="A458" s="437"/>
      <c r="B458" s="442"/>
      <c r="C458" s="443"/>
      <c r="D458" s="36"/>
      <c r="E458" s="36"/>
      <c r="F458" s="35"/>
      <c r="G458" s="36"/>
      <c r="H458" s="35"/>
      <c r="I458" s="39"/>
      <c r="J458" s="35"/>
      <c r="K458" s="39"/>
      <c r="L458" s="35"/>
      <c r="M458" s="35"/>
      <c r="N458" s="454"/>
      <c r="O458" s="454"/>
      <c r="P458" s="454"/>
      <c r="Q458" s="454"/>
      <c r="R458" s="454"/>
      <c r="S458" s="454"/>
      <c r="T458" s="454"/>
      <c r="U458" s="454"/>
      <c r="V458" s="454"/>
      <c r="W458" s="454"/>
      <c r="X458" s="454"/>
    </row>
    <row r="459" spans="1:24" ht="13.5">
      <c r="A459" s="437"/>
      <c r="B459" s="442"/>
      <c r="C459" s="443"/>
      <c r="D459" s="36"/>
      <c r="E459" s="36"/>
      <c r="F459" s="35"/>
      <c r="G459" s="36"/>
      <c r="H459" s="35"/>
      <c r="I459" s="39"/>
      <c r="J459" s="35"/>
      <c r="K459" s="39"/>
      <c r="L459" s="35"/>
      <c r="M459" s="35"/>
      <c r="N459" s="454"/>
      <c r="O459" s="454"/>
      <c r="P459" s="454"/>
      <c r="Q459" s="454"/>
      <c r="R459" s="454"/>
      <c r="S459" s="454"/>
      <c r="T459" s="454"/>
      <c r="U459" s="454"/>
      <c r="V459" s="454"/>
      <c r="W459" s="454"/>
      <c r="X459" s="454"/>
    </row>
    <row r="460" spans="1:24" ht="13.5">
      <c r="A460" s="437"/>
      <c r="B460" s="442"/>
      <c r="C460" s="443"/>
      <c r="D460" s="36"/>
      <c r="E460" s="36"/>
      <c r="F460" s="35"/>
      <c r="G460" s="36"/>
      <c r="H460" s="35"/>
      <c r="I460" s="39"/>
      <c r="J460" s="35"/>
      <c r="K460" s="39"/>
      <c r="L460" s="35"/>
      <c r="M460" s="35"/>
      <c r="N460" s="454"/>
      <c r="O460" s="454"/>
      <c r="P460" s="454"/>
      <c r="Q460" s="454"/>
      <c r="R460" s="454"/>
      <c r="S460" s="454"/>
      <c r="T460" s="454"/>
      <c r="U460" s="454"/>
      <c r="V460" s="454"/>
      <c r="W460" s="454"/>
      <c r="X460" s="454"/>
    </row>
    <row r="461" spans="1:24" ht="14.25">
      <c r="A461" s="440"/>
      <c r="B461" s="468"/>
      <c r="C461" s="467"/>
      <c r="D461" s="469"/>
      <c r="E461" s="469"/>
      <c r="F461" s="469"/>
      <c r="G461" s="462"/>
      <c r="H461" s="462"/>
      <c r="I461" s="462"/>
      <c r="J461" s="462"/>
      <c r="K461" s="462"/>
      <c r="L461" s="462"/>
      <c r="M461" s="462"/>
      <c r="N461" s="454"/>
      <c r="O461" s="454"/>
      <c r="P461" s="454"/>
      <c r="Q461" s="454"/>
      <c r="R461" s="454"/>
      <c r="S461" s="454"/>
      <c r="T461" s="454"/>
      <c r="U461" s="454"/>
      <c r="V461" s="454"/>
      <c r="W461" s="454"/>
      <c r="X461" s="454"/>
    </row>
    <row r="462" spans="1:24" ht="13.5">
      <c r="A462" s="440"/>
      <c r="B462" s="462"/>
      <c r="C462" s="88"/>
      <c r="D462" s="36"/>
      <c r="E462" s="36"/>
      <c r="F462" s="35"/>
      <c r="G462" s="36"/>
      <c r="H462" s="35"/>
      <c r="I462" s="447"/>
      <c r="J462" s="35"/>
      <c r="K462" s="39"/>
      <c r="L462" s="35"/>
      <c r="M462" s="35"/>
      <c r="N462" s="454"/>
      <c r="O462" s="454"/>
      <c r="P462" s="454"/>
      <c r="Q462" s="454"/>
      <c r="R462" s="454"/>
      <c r="S462" s="454"/>
      <c r="T462" s="454"/>
      <c r="U462" s="454"/>
      <c r="V462" s="454"/>
      <c r="W462" s="454"/>
      <c r="X462" s="454"/>
    </row>
    <row r="463" spans="1:24" ht="13.5">
      <c r="A463" s="440"/>
      <c r="B463" s="462"/>
      <c r="C463" s="88"/>
      <c r="D463" s="36"/>
      <c r="E463" s="36"/>
      <c r="F463" s="35"/>
      <c r="G463" s="36"/>
      <c r="H463" s="35"/>
      <c r="I463" s="39"/>
      <c r="J463" s="35"/>
      <c r="K463" s="39"/>
      <c r="L463" s="35"/>
      <c r="M463" s="35"/>
      <c r="N463" s="454"/>
      <c r="O463" s="454"/>
      <c r="P463" s="454"/>
      <c r="Q463" s="454"/>
      <c r="R463" s="454"/>
      <c r="S463" s="454"/>
      <c r="T463" s="454"/>
      <c r="U463" s="454"/>
      <c r="V463" s="454"/>
      <c r="W463" s="454"/>
      <c r="X463" s="454"/>
    </row>
    <row r="464" spans="1:24" ht="13.5">
      <c r="A464" s="440"/>
      <c r="B464" s="462"/>
      <c r="C464" s="88"/>
      <c r="D464" s="36"/>
      <c r="E464" s="36"/>
      <c r="F464" s="35"/>
      <c r="G464" s="36"/>
      <c r="H464" s="35"/>
      <c r="I464" s="39"/>
      <c r="J464" s="35"/>
      <c r="K464" s="39"/>
      <c r="L464" s="35"/>
      <c r="M464" s="35"/>
      <c r="N464" s="454"/>
      <c r="O464" s="454"/>
      <c r="P464" s="454"/>
      <c r="Q464" s="454"/>
      <c r="R464" s="454"/>
      <c r="S464" s="454"/>
      <c r="T464" s="454"/>
      <c r="U464" s="454"/>
      <c r="V464" s="454"/>
      <c r="W464" s="454"/>
      <c r="X464" s="454"/>
    </row>
    <row r="465" spans="1:24" ht="13.5">
      <c r="A465" s="440"/>
      <c r="B465" s="462"/>
      <c r="C465" s="88"/>
      <c r="D465" s="36"/>
      <c r="E465" s="36"/>
      <c r="F465" s="35"/>
      <c r="G465" s="36"/>
      <c r="H465" s="35"/>
      <c r="I465" s="39"/>
      <c r="J465" s="35"/>
      <c r="K465" s="39"/>
      <c r="L465" s="35"/>
      <c r="M465" s="35"/>
      <c r="N465" s="454"/>
      <c r="O465" s="454"/>
      <c r="P465" s="454"/>
      <c r="Q465" s="454"/>
      <c r="R465" s="454"/>
      <c r="S465" s="454"/>
      <c r="T465" s="454"/>
      <c r="U465" s="454"/>
      <c r="V465" s="454"/>
      <c r="W465" s="454"/>
      <c r="X465" s="454"/>
    </row>
    <row r="466" spans="1:24" ht="13.5">
      <c r="A466" s="440"/>
      <c r="B466" s="462"/>
      <c r="C466" s="88"/>
      <c r="D466" s="36"/>
      <c r="E466" s="36"/>
      <c r="F466" s="35"/>
      <c r="G466" s="36"/>
      <c r="H466" s="35"/>
      <c r="I466" s="39"/>
      <c r="J466" s="35"/>
      <c r="K466" s="39"/>
      <c r="L466" s="35"/>
      <c r="M466" s="35"/>
      <c r="N466" s="454"/>
      <c r="O466" s="454"/>
      <c r="P466" s="454"/>
      <c r="Q466" s="454"/>
      <c r="R466" s="454"/>
      <c r="S466" s="454"/>
      <c r="T466" s="454"/>
      <c r="U466" s="454"/>
      <c r="V466" s="454"/>
      <c r="W466" s="454"/>
      <c r="X466" s="454"/>
    </row>
    <row r="467" spans="1:24" ht="13.5">
      <c r="A467" s="440"/>
      <c r="B467" s="462"/>
      <c r="C467" s="88"/>
      <c r="D467" s="36"/>
      <c r="E467" s="36"/>
      <c r="F467" s="470"/>
      <c r="G467" s="36"/>
      <c r="H467" s="35"/>
      <c r="I467" s="39"/>
      <c r="J467" s="35"/>
      <c r="K467" s="39"/>
      <c r="L467" s="35"/>
      <c r="M467" s="35"/>
      <c r="N467" s="454"/>
      <c r="O467" s="454"/>
      <c r="P467" s="454"/>
      <c r="Q467" s="454"/>
      <c r="R467" s="454"/>
      <c r="S467" s="454"/>
      <c r="T467" s="454"/>
      <c r="U467" s="454"/>
      <c r="V467" s="454"/>
      <c r="W467" s="454"/>
      <c r="X467" s="454"/>
    </row>
    <row r="468" spans="1:24" ht="13.5">
      <c r="A468" s="440"/>
      <c r="B468" s="462"/>
      <c r="C468" s="443"/>
      <c r="D468" s="36"/>
      <c r="E468" s="36"/>
      <c r="F468" s="471"/>
      <c r="G468" s="37"/>
      <c r="H468" s="35"/>
      <c r="I468" s="39"/>
      <c r="J468" s="35"/>
      <c r="K468" s="39"/>
      <c r="L468" s="35"/>
      <c r="M468" s="35"/>
      <c r="N468" s="454"/>
      <c r="O468" s="454"/>
      <c r="P468" s="454"/>
      <c r="Q468" s="454"/>
      <c r="R468" s="454"/>
      <c r="S468" s="454"/>
      <c r="T468" s="454"/>
      <c r="U468" s="454"/>
      <c r="V468" s="454"/>
      <c r="W468" s="454"/>
      <c r="X468" s="454"/>
    </row>
    <row r="469" spans="1:24" ht="13.5">
      <c r="A469" s="440"/>
      <c r="B469" s="462"/>
      <c r="C469" s="88"/>
      <c r="D469" s="36"/>
      <c r="E469" s="36"/>
      <c r="F469" s="35"/>
      <c r="G469" s="36"/>
      <c r="H469" s="35"/>
      <c r="I469" s="39"/>
      <c r="J469" s="35"/>
      <c r="K469" s="39"/>
      <c r="L469" s="35"/>
      <c r="M469" s="35"/>
      <c r="N469" s="454"/>
      <c r="O469" s="454"/>
      <c r="P469" s="454"/>
      <c r="Q469" s="454"/>
      <c r="R469" s="454"/>
      <c r="S469" s="454"/>
      <c r="T469" s="454"/>
      <c r="U469" s="454"/>
      <c r="V469" s="454"/>
      <c r="W469" s="454"/>
      <c r="X469" s="454"/>
    </row>
    <row r="470" spans="1:24" ht="14.25">
      <c r="A470" s="440"/>
      <c r="B470" s="462"/>
      <c r="C470" s="467"/>
      <c r="D470" s="462"/>
      <c r="E470" s="462"/>
      <c r="F470" s="462"/>
      <c r="G470" s="462"/>
      <c r="H470" s="462"/>
      <c r="I470" s="462"/>
      <c r="J470" s="462"/>
      <c r="K470" s="462"/>
      <c r="L470" s="462"/>
      <c r="M470" s="462"/>
      <c r="N470" s="454"/>
      <c r="O470" s="454"/>
      <c r="P470" s="454"/>
      <c r="Q470" s="454"/>
      <c r="R470" s="454"/>
      <c r="S470" s="454"/>
      <c r="T470" s="454"/>
      <c r="U470" s="454"/>
      <c r="V470" s="454"/>
      <c r="W470" s="454"/>
      <c r="X470" s="454"/>
    </row>
    <row r="471" spans="1:24" ht="13.5">
      <c r="A471" s="440"/>
      <c r="B471" s="462"/>
      <c r="C471" s="88"/>
      <c r="D471" s="36"/>
      <c r="E471" s="36"/>
      <c r="F471" s="35"/>
      <c r="G471" s="36"/>
      <c r="H471" s="35"/>
      <c r="I471" s="447"/>
      <c r="J471" s="35"/>
      <c r="K471" s="39"/>
      <c r="L471" s="35"/>
      <c r="M471" s="35"/>
      <c r="N471" s="454"/>
      <c r="O471" s="454"/>
      <c r="P471" s="454"/>
      <c r="Q471" s="454"/>
      <c r="R471" s="454"/>
      <c r="S471" s="454"/>
      <c r="T471" s="454"/>
      <c r="U471" s="454"/>
      <c r="V471" s="454"/>
      <c r="W471" s="454"/>
      <c r="X471" s="454"/>
    </row>
    <row r="472" spans="1:24" ht="13.5">
      <c r="A472" s="440"/>
      <c r="B472" s="462"/>
      <c r="C472" s="88"/>
      <c r="D472" s="36"/>
      <c r="E472" s="36"/>
      <c r="F472" s="35"/>
      <c r="G472" s="36"/>
      <c r="H472" s="35"/>
      <c r="I472" s="447"/>
      <c r="J472" s="35"/>
      <c r="K472" s="39"/>
      <c r="L472" s="35"/>
      <c r="M472" s="35"/>
      <c r="N472" s="454"/>
      <c r="O472" s="454"/>
      <c r="P472" s="454"/>
      <c r="Q472" s="454"/>
      <c r="R472" s="454"/>
      <c r="S472" s="454"/>
      <c r="T472" s="454"/>
      <c r="U472" s="454"/>
      <c r="V472" s="454"/>
      <c r="W472" s="454"/>
      <c r="X472" s="454"/>
    </row>
    <row r="473" spans="1:24" ht="14.25">
      <c r="A473" s="440"/>
      <c r="B473" s="462"/>
      <c r="C473" s="467"/>
      <c r="D473" s="462"/>
      <c r="E473" s="462"/>
      <c r="F473" s="462"/>
      <c r="G473" s="462"/>
      <c r="H473" s="35"/>
      <c r="I473" s="462"/>
      <c r="J473" s="448"/>
      <c r="K473" s="462"/>
      <c r="L473" s="462"/>
      <c r="M473" s="448"/>
      <c r="N473" s="454"/>
      <c r="O473" s="454"/>
      <c r="P473" s="454"/>
      <c r="Q473" s="454"/>
      <c r="R473" s="454"/>
      <c r="S473" s="454"/>
      <c r="T473" s="454"/>
      <c r="U473" s="454"/>
      <c r="V473" s="454"/>
      <c r="W473" s="454"/>
      <c r="X473" s="454"/>
    </row>
    <row r="474" spans="1:24" ht="13.5">
      <c r="A474" s="440"/>
      <c r="B474" s="462"/>
      <c r="C474" s="461"/>
      <c r="D474" s="462"/>
      <c r="E474" s="462"/>
      <c r="F474" s="462"/>
      <c r="G474" s="462"/>
      <c r="H474" s="35"/>
      <c r="I474" s="462"/>
      <c r="J474" s="448"/>
      <c r="K474" s="462"/>
      <c r="L474" s="462"/>
      <c r="M474" s="35"/>
      <c r="N474" s="454"/>
      <c r="O474" s="454"/>
      <c r="P474" s="454"/>
      <c r="Q474" s="454"/>
      <c r="R474" s="454"/>
      <c r="S474" s="454"/>
      <c r="T474" s="454"/>
      <c r="U474" s="454"/>
      <c r="V474" s="454"/>
      <c r="W474" s="454"/>
      <c r="X474" s="454"/>
    </row>
    <row r="475" spans="1:24" ht="13.5">
      <c r="A475" s="440"/>
      <c r="B475" s="462"/>
      <c r="C475" s="461"/>
      <c r="D475" s="462"/>
      <c r="E475" s="462"/>
      <c r="F475" s="462"/>
      <c r="G475" s="462"/>
      <c r="H475" s="35"/>
      <c r="I475" s="462"/>
      <c r="J475" s="462"/>
      <c r="K475" s="462"/>
      <c r="L475" s="462"/>
      <c r="M475" s="35"/>
      <c r="N475" s="454"/>
      <c r="O475" s="454"/>
      <c r="P475" s="454"/>
      <c r="Q475" s="454"/>
      <c r="R475" s="454"/>
      <c r="S475" s="454"/>
      <c r="T475" s="454"/>
      <c r="U475" s="454"/>
      <c r="V475" s="454"/>
      <c r="W475" s="454"/>
      <c r="X475" s="454"/>
    </row>
    <row r="476" spans="1:24" ht="13.5">
      <c r="A476" s="440"/>
      <c r="B476" s="462"/>
      <c r="C476" s="461"/>
      <c r="D476" s="462"/>
      <c r="E476" s="462"/>
      <c r="F476" s="462"/>
      <c r="G476" s="462"/>
      <c r="H476" s="35"/>
      <c r="I476" s="462"/>
      <c r="J476" s="462"/>
      <c r="K476" s="462"/>
      <c r="L476" s="462"/>
      <c r="M476" s="35"/>
      <c r="N476" s="454"/>
      <c r="O476" s="454"/>
      <c r="P476" s="454"/>
      <c r="Q476" s="454"/>
      <c r="R476" s="454"/>
      <c r="S476" s="454"/>
      <c r="T476" s="454"/>
      <c r="U476" s="454"/>
      <c r="V476" s="454"/>
      <c r="W476" s="454"/>
      <c r="X476" s="454"/>
    </row>
    <row r="477" spans="1:24" ht="13.5">
      <c r="A477" s="440"/>
      <c r="B477" s="462"/>
      <c r="C477" s="461"/>
      <c r="D477" s="462"/>
      <c r="E477" s="462"/>
      <c r="F477" s="462"/>
      <c r="G477" s="462"/>
      <c r="H477" s="35"/>
      <c r="I477" s="462"/>
      <c r="J477" s="462"/>
      <c r="K477" s="462"/>
      <c r="L477" s="462"/>
      <c r="M477" s="35"/>
      <c r="N477" s="454"/>
      <c r="O477" s="454"/>
      <c r="P477" s="454"/>
      <c r="Q477" s="454"/>
      <c r="R477" s="454"/>
      <c r="S477" s="454"/>
      <c r="T477" s="454"/>
      <c r="U477" s="454"/>
      <c r="V477" s="454"/>
      <c r="W477" s="454"/>
      <c r="X477" s="454"/>
    </row>
    <row r="478" spans="1:24" ht="14.25">
      <c r="A478" s="440"/>
      <c r="B478" s="462"/>
      <c r="C478" s="467"/>
      <c r="D478" s="462"/>
      <c r="E478" s="462"/>
      <c r="F478" s="462"/>
      <c r="G478" s="462"/>
      <c r="H478" s="462"/>
      <c r="I478" s="462"/>
      <c r="J478" s="462"/>
      <c r="K478" s="462"/>
      <c r="L478" s="462"/>
      <c r="M478" s="35"/>
      <c r="N478" s="454"/>
      <c r="O478" s="454"/>
      <c r="P478" s="454"/>
      <c r="Q478" s="454"/>
      <c r="R478" s="454"/>
      <c r="S478" s="454"/>
      <c r="T478" s="454"/>
      <c r="U478" s="454"/>
      <c r="V478" s="454"/>
      <c r="W478" s="454"/>
      <c r="X478" s="454"/>
    </row>
    <row r="479" spans="1:24" ht="13.5">
      <c r="A479" s="440"/>
      <c r="B479" s="472"/>
      <c r="C479" s="88"/>
      <c r="D479" s="36"/>
      <c r="E479" s="36"/>
      <c r="F479" s="35"/>
      <c r="G479" s="36"/>
      <c r="H479" s="35"/>
      <c r="I479" s="447"/>
      <c r="J479" s="35"/>
      <c r="K479" s="39"/>
      <c r="L479" s="35"/>
      <c r="M479" s="35"/>
      <c r="N479" s="454"/>
      <c r="O479" s="454"/>
      <c r="P479" s="454"/>
      <c r="Q479" s="454"/>
      <c r="R479" s="454"/>
      <c r="S479" s="454"/>
      <c r="T479" s="454"/>
      <c r="U479" s="454"/>
      <c r="V479" s="454"/>
      <c r="W479" s="454"/>
      <c r="X479" s="454"/>
    </row>
    <row r="480" spans="1:24" ht="13.5">
      <c r="A480" s="440"/>
      <c r="B480" s="472"/>
      <c r="C480" s="443"/>
      <c r="D480" s="36"/>
      <c r="E480" s="36"/>
      <c r="F480" s="35"/>
      <c r="G480" s="36"/>
      <c r="H480" s="35"/>
      <c r="I480" s="39"/>
      <c r="J480" s="35"/>
      <c r="K480" s="39"/>
      <c r="L480" s="35"/>
      <c r="M480" s="35"/>
      <c r="N480" s="454"/>
      <c r="O480" s="454"/>
      <c r="P480" s="454"/>
      <c r="Q480" s="454"/>
      <c r="R480" s="454"/>
      <c r="S480" s="454"/>
      <c r="T480" s="454"/>
      <c r="U480" s="454"/>
      <c r="V480" s="454"/>
      <c r="W480" s="454"/>
      <c r="X480" s="454"/>
    </row>
    <row r="481" spans="1:24" ht="13.5">
      <c r="A481" s="440"/>
      <c r="B481" s="462"/>
      <c r="C481" s="461"/>
      <c r="D481" s="462"/>
      <c r="E481" s="462"/>
      <c r="F481" s="462"/>
      <c r="G481" s="462"/>
      <c r="H481" s="462"/>
      <c r="I481" s="462"/>
      <c r="J481" s="462"/>
      <c r="K481" s="462"/>
      <c r="L481" s="462"/>
      <c r="M481" s="35"/>
      <c r="N481" s="454"/>
      <c r="O481" s="454"/>
      <c r="P481" s="454"/>
      <c r="Q481" s="454"/>
      <c r="R481" s="454"/>
      <c r="S481" s="454"/>
      <c r="T481" s="454"/>
      <c r="U481" s="454"/>
      <c r="V481" s="454"/>
      <c r="W481" s="454"/>
      <c r="X481" s="454"/>
    </row>
    <row r="482" spans="1:24" ht="13.5">
      <c r="A482" s="440"/>
      <c r="B482" s="462"/>
      <c r="C482" s="461"/>
      <c r="D482" s="462"/>
      <c r="E482" s="462"/>
      <c r="F482" s="462"/>
      <c r="G482" s="462"/>
      <c r="H482" s="462"/>
      <c r="I482" s="462"/>
      <c r="J482" s="462"/>
      <c r="K482" s="462"/>
      <c r="L482" s="462"/>
      <c r="M482" s="35"/>
      <c r="N482" s="454"/>
      <c r="O482" s="454"/>
      <c r="P482" s="454"/>
      <c r="Q482" s="454"/>
      <c r="R482" s="454"/>
      <c r="S482" s="454"/>
      <c r="T482" s="454"/>
      <c r="U482" s="454"/>
      <c r="V482" s="454"/>
      <c r="W482" s="454"/>
      <c r="X482" s="454"/>
    </row>
    <row r="483" spans="1:24" ht="13.5">
      <c r="A483" s="440"/>
      <c r="B483" s="462"/>
      <c r="C483" s="461"/>
      <c r="D483" s="462"/>
      <c r="E483" s="462"/>
      <c r="F483" s="462"/>
      <c r="G483" s="462"/>
      <c r="H483" s="462"/>
      <c r="I483" s="462"/>
      <c r="J483" s="462"/>
      <c r="K483" s="462"/>
      <c r="L483" s="462"/>
      <c r="M483" s="35"/>
      <c r="N483" s="454"/>
      <c r="O483" s="454"/>
      <c r="P483" s="454"/>
      <c r="Q483" s="454"/>
      <c r="R483" s="454"/>
      <c r="S483" s="454"/>
      <c r="T483" s="454"/>
      <c r="U483" s="454"/>
      <c r="V483" s="454"/>
      <c r="W483" s="454"/>
      <c r="X483" s="454"/>
    </row>
    <row r="484" spans="1:24" ht="13.5">
      <c r="A484" s="21"/>
      <c r="B484" s="462"/>
      <c r="C484" s="462"/>
      <c r="D484" s="462"/>
      <c r="E484" s="462"/>
      <c r="F484" s="462"/>
      <c r="G484" s="462"/>
      <c r="H484" s="462"/>
      <c r="I484" s="462"/>
      <c r="J484" s="462"/>
      <c r="K484" s="462"/>
      <c r="L484" s="462"/>
      <c r="M484" s="462"/>
      <c r="N484" s="454"/>
      <c r="O484" s="454"/>
      <c r="P484" s="454"/>
      <c r="Q484" s="454"/>
      <c r="R484" s="454"/>
      <c r="S484" s="454"/>
      <c r="T484" s="454"/>
      <c r="U484" s="454"/>
      <c r="V484" s="454"/>
      <c r="W484" s="454"/>
      <c r="X484" s="454"/>
    </row>
    <row r="485" spans="1:24" ht="13.5">
      <c r="A485" s="21"/>
      <c r="B485" s="462"/>
      <c r="C485" s="462"/>
      <c r="D485" s="462"/>
      <c r="E485" s="462"/>
      <c r="F485" s="462"/>
      <c r="G485" s="462"/>
      <c r="H485" s="462"/>
      <c r="I485" s="462"/>
      <c r="J485" s="462"/>
      <c r="K485" s="462"/>
      <c r="L485" s="462"/>
      <c r="M485" s="462"/>
      <c r="N485" s="454"/>
      <c r="O485" s="454"/>
      <c r="P485" s="454"/>
      <c r="Q485" s="454"/>
      <c r="R485" s="454"/>
      <c r="S485" s="454"/>
      <c r="T485" s="454"/>
      <c r="U485" s="454"/>
      <c r="V485" s="454"/>
      <c r="W485" s="454"/>
      <c r="X485" s="454"/>
    </row>
    <row r="486" spans="1:24" ht="13.5">
      <c r="A486" s="21"/>
      <c r="B486" s="462"/>
      <c r="C486" s="462"/>
      <c r="D486" s="462"/>
      <c r="E486" s="462"/>
      <c r="F486" s="462"/>
      <c r="G486" s="462"/>
      <c r="H486" s="462"/>
      <c r="I486" s="462"/>
      <c r="J486" s="462"/>
      <c r="K486" s="462"/>
      <c r="L486" s="462"/>
      <c r="M486" s="462"/>
      <c r="N486" s="454"/>
      <c r="O486" s="454"/>
      <c r="P486" s="454"/>
      <c r="Q486" s="454"/>
      <c r="R486" s="454"/>
      <c r="S486" s="454"/>
      <c r="T486" s="454"/>
      <c r="U486" s="454"/>
      <c r="V486" s="454"/>
      <c r="W486" s="454"/>
      <c r="X486" s="454"/>
    </row>
    <row r="487" spans="1:24" ht="13.5">
      <c r="A487" s="21"/>
      <c r="B487" s="462"/>
      <c r="C487" s="462"/>
      <c r="D487" s="462"/>
      <c r="E487" s="462"/>
      <c r="F487" s="462"/>
      <c r="G487" s="462"/>
      <c r="H487" s="462"/>
      <c r="I487" s="462"/>
      <c r="J487" s="462"/>
      <c r="K487" s="462"/>
      <c r="L487" s="462"/>
      <c r="M487" s="462"/>
      <c r="N487" s="454"/>
      <c r="O487" s="454"/>
      <c r="P487" s="454"/>
      <c r="Q487" s="454"/>
      <c r="R487" s="454"/>
      <c r="S487" s="454"/>
      <c r="T487" s="454"/>
      <c r="U487" s="454"/>
      <c r="V487" s="454"/>
      <c r="W487" s="454"/>
      <c r="X487" s="454"/>
    </row>
    <row r="488" spans="1:13" ht="13.5">
      <c r="A488" s="21"/>
      <c r="B488" s="21"/>
      <c r="C488" s="21"/>
      <c r="D488" s="21"/>
      <c r="E488" s="21"/>
      <c r="F488" s="370"/>
      <c r="G488" s="21"/>
      <c r="H488" s="21"/>
      <c r="I488" s="21"/>
      <c r="J488" s="21"/>
      <c r="K488" s="21"/>
      <c r="L488" s="21"/>
      <c r="M488" s="21"/>
    </row>
    <row r="489" spans="1:13" ht="13.5">
      <c r="A489" s="21"/>
      <c r="B489" s="21"/>
      <c r="C489" s="21"/>
      <c r="D489" s="21"/>
      <c r="E489" s="21"/>
      <c r="F489" s="370"/>
      <c r="G489" s="21"/>
      <c r="H489" s="21"/>
      <c r="I489" s="21"/>
      <c r="J489" s="21"/>
      <c r="K489" s="21"/>
      <c r="L489" s="21"/>
      <c r="M489" s="21"/>
    </row>
    <row r="490" spans="1:13" ht="13.5">
      <c r="A490" s="21"/>
      <c r="B490" s="21"/>
      <c r="C490" s="21"/>
      <c r="D490" s="21"/>
      <c r="E490" s="21"/>
      <c r="F490" s="370"/>
      <c r="G490" s="21"/>
      <c r="H490" s="21"/>
      <c r="I490" s="21"/>
      <c r="J490" s="21"/>
      <c r="K490" s="21"/>
      <c r="L490" s="21"/>
      <c r="M490" s="21"/>
    </row>
    <row r="491" spans="1:13" ht="13.5">
      <c r="A491" s="21"/>
      <c r="B491" s="21"/>
      <c r="C491" s="21"/>
      <c r="D491" s="21"/>
      <c r="E491" s="21"/>
      <c r="F491" s="370"/>
      <c r="G491" s="21"/>
      <c r="H491" s="21"/>
      <c r="I491" s="21"/>
      <c r="J491" s="21"/>
      <c r="K491" s="21"/>
      <c r="L491" s="21"/>
      <c r="M491" s="21"/>
    </row>
    <row r="492" spans="1:13" ht="13.5">
      <c r="A492" s="21"/>
      <c r="B492" s="21"/>
      <c r="C492" s="21"/>
      <c r="D492" s="21"/>
      <c r="E492" s="21"/>
      <c r="F492" s="370"/>
      <c r="G492" s="21"/>
      <c r="H492" s="21"/>
      <c r="I492" s="21"/>
      <c r="J492" s="21"/>
      <c r="K492" s="21"/>
      <c r="L492" s="21"/>
      <c r="M492" s="21"/>
    </row>
    <row r="493" spans="1:13" ht="13.5">
      <c r="A493" s="21"/>
      <c r="B493" s="21"/>
      <c r="C493" s="21"/>
      <c r="D493" s="21"/>
      <c r="E493" s="21"/>
      <c r="F493" s="370"/>
      <c r="G493" s="21"/>
      <c r="H493" s="21"/>
      <c r="I493" s="21"/>
      <c r="J493" s="21"/>
      <c r="K493" s="21"/>
      <c r="L493" s="21"/>
      <c r="M493" s="21"/>
    </row>
    <row r="494" spans="1:13" ht="13.5">
      <c r="A494" s="21"/>
      <c r="B494" s="21"/>
      <c r="C494" s="21"/>
      <c r="D494" s="21"/>
      <c r="E494" s="21"/>
      <c r="F494" s="370"/>
      <c r="G494" s="21"/>
      <c r="H494" s="21"/>
      <c r="I494" s="21"/>
      <c r="J494" s="21"/>
      <c r="K494" s="21"/>
      <c r="L494" s="21"/>
      <c r="M494" s="21"/>
    </row>
    <row r="495" spans="1:13" ht="13.5">
      <c r="A495" s="21"/>
      <c r="B495" s="21"/>
      <c r="C495" s="21"/>
      <c r="D495" s="21"/>
      <c r="E495" s="21"/>
      <c r="F495" s="370"/>
      <c r="G495" s="21"/>
      <c r="H495" s="21"/>
      <c r="I495" s="21"/>
      <c r="J495" s="21"/>
      <c r="K495" s="21"/>
      <c r="L495" s="21"/>
      <c r="M495" s="21"/>
    </row>
    <row r="496" spans="1:13" ht="13.5">
      <c r="A496" s="21"/>
      <c r="B496" s="21"/>
      <c r="C496" s="21"/>
      <c r="D496" s="21"/>
      <c r="E496" s="21"/>
      <c r="F496" s="370"/>
      <c r="G496" s="21"/>
      <c r="H496" s="21"/>
      <c r="I496" s="21"/>
      <c r="J496" s="21"/>
      <c r="K496" s="21"/>
      <c r="L496" s="21"/>
      <c r="M496" s="21"/>
    </row>
    <row r="497" spans="1:13" ht="13.5">
      <c r="A497" s="21"/>
      <c r="B497" s="21"/>
      <c r="C497" s="21"/>
      <c r="D497" s="21"/>
      <c r="E497" s="21"/>
      <c r="F497" s="370"/>
      <c r="G497" s="21"/>
      <c r="H497" s="21"/>
      <c r="I497" s="21"/>
      <c r="J497" s="21"/>
      <c r="K497" s="21"/>
      <c r="L497" s="21"/>
      <c r="M497" s="21"/>
    </row>
    <row r="498" spans="1:13" ht="13.5">
      <c r="A498" s="21"/>
      <c r="B498" s="21"/>
      <c r="C498" s="21"/>
      <c r="D498" s="21"/>
      <c r="E498" s="21"/>
      <c r="F498" s="370"/>
      <c r="G498" s="21"/>
      <c r="H498" s="21"/>
      <c r="I498" s="21"/>
      <c r="J498" s="21"/>
      <c r="K498" s="21"/>
      <c r="L498" s="21"/>
      <c r="M498" s="21"/>
    </row>
  </sheetData>
  <sheetProtection/>
  <autoFilter ref="G1:G438"/>
  <mergeCells count="16">
    <mergeCell ref="E430:J430"/>
    <mergeCell ref="D3:H3"/>
    <mergeCell ref="A4:M4"/>
    <mergeCell ref="C5:L5"/>
    <mergeCell ref="A6:A7"/>
    <mergeCell ref="B6:B7"/>
    <mergeCell ref="C6:C7"/>
    <mergeCell ref="D6:D7"/>
    <mergeCell ref="E6:F6"/>
    <mergeCell ref="B430:C430"/>
    <mergeCell ref="G6:H6"/>
    <mergeCell ref="I6:J6"/>
    <mergeCell ref="A1:M1"/>
    <mergeCell ref="A2:M2"/>
    <mergeCell ref="K6:L6"/>
    <mergeCell ref="M6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showZeros="0" zoomScalePageLayoutView="0" workbookViewId="0" topLeftCell="A10">
      <selection activeCell="C3" sqref="C3:L3"/>
    </sheetView>
  </sheetViews>
  <sheetFormatPr defaultColWidth="9.00390625" defaultRowHeight="12.75"/>
  <cols>
    <col min="1" max="1" width="4.375" style="11" customWidth="1"/>
    <col min="2" max="2" width="8.875" style="11" customWidth="1"/>
    <col min="3" max="3" width="37.25390625" style="11" customWidth="1"/>
    <col min="4" max="4" width="7.75390625" style="11" customWidth="1"/>
    <col min="5" max="5" width="7.125" style="11" customWidth="1"/>
    <col min="6" max="6" width="7.875" style="11" customWidth="1"/>
    <col min="7" max="7" width="7.375" style="11" customWidth="1"/>
    <col min="8" max="8" width="8.625" style="11" customWidth="1"/>
    <col min="9" max="9" width="8.125" style="11" customWidth="1"/>
    <col min="10" max="10" width="8.375" style="11" customWidth="1"/>
    <col min="11" max="11" width="7.125" style="11" customWidth="1"/>
    <col min="12" max="12" width="7.625" style="11" customWidth="1"/>
    <col min="13" max="16384" width="9.125" style="11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5" s="58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O2" s="122"/>
    </row>
    <row r="3" spans="1:15" s="58" customFormat="1" ht="16.5">
      <c r="A3" s="5"/>
      <c r="B3" s="5"/>
      <c r="C3" s="617" t="s">
        <v>295</v>
      </c>
      <c r="D3" s="617"/>
      <c r="E3" s="617"/>
      <c r="F3" s="617"/>
      <c r="G3" s="617"/>
      <c r="H3" s="617"/>
      <c r="I3" s="617"/>
      <c r="J3" s="617"/>
      <c r="K3" s="617"/>
      <c r="L3" s="617"/>
      <c r="M3" s="5"/>
      <c r="O3" s="122"/>
    </row>
    <row r="4" spans="1:13" s="12" customFormat="1" ht="16.5">
      <c r="A4" s="619" t="s">
        <v>722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</row>
    <row r="5" spans="1:13" s="12" customFormat="1" ht="16.5">
      <c r="A5" s="8"/>
      <c r="B5" s="8"/>
      <c r="C5" s="647"/>
      <c r="D5" s="647"/>
      <c r="E5" s="647"/>
      <c r="F5" s="647"/>
      <c r="G5" s="647"/>
      <c r="H5" s="647"/>
      <c r="I5" s="647"/>
      <c r="J5" s="647"/>
      <c r="K5" s="648"/>
      <c r="L5" s="8"/>
      <c r="M5" s="8"/>
    </row>
    <row r="6" spans="1:13" s="29" customFormat="1" ht="42.75" customHeight="1">
      <c r="A6" s="650" t="s">
        <v>65</v>
      </c>
      <c r="B6" s="651" t="s">
        <v>66</v>
      </c>
      <c r="C6" s="651" t="s">
        <v>67</v>
      </c>
      <c r="D6" s="651" t="s">
        <v>1</v>
      </c>
      <c r="E6" s="653" t="s">
        <v>2</v>
      </c>
      <c r="F6" s="654"/>
      <c r="G6" s="652" t="s">
        <v>3</v>
      </c>
      <c r="H6" s="652"/>
      <c r="I6" s="655" t="s">
        <v>4</v>
      </c>
      <c r="J6" s="655"/>
      <c r="K6" s="655" t="s">
        <v>5</v>
      </c>
      <c r="L6" s="655"/>
      <c r="M6" s="652" t="s">
        <v>6</v>
      </c>
    </row>
    <row r="7" spans="1:13" s="29" customFormat="1" ht="54">
      <c r="A7" s="650"/>
      <c r="B7" s="650"/>
      <c r="C7" s="651"/>
      <c r="D7" s="651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52"/>
    </row>
    <row r="8" spans="1:13" s="12" customFormat="1" ht="15.75">
      <c r="A8" s="22" t="s">
        <v>10</v>
      </c>
      <c r="B8" s="22" t="s">
        <v>18</v>
      </c>
      <c r="C8" s="22" t="s">
        <v>19</v>
      </c>
      <c r="D8" s="23" t="s">
        <v>20</v>
      </c>
      <c r="E8" s="24" t="s">
        <v>21</v>
      </c>
      <c r="F8" s="25" t="s">
        <v>22</v>
      </c>
      <c r="G8" s="23" t="s">
        <v>11</v>
      </c>
      <c r="H8" s="25" t="s">
        <v>23</v>
      </c>
      <c r="I8" s="23" t="s">
        <v>26</v>
      </c>
      <c r="J8" s="25" t="s">
        <v>27</v>
      </c>
      <c r="K8" s="25">
        <v>11</v>
      </c>
      <c r="L8" s="22" t="s">
        <v>28</v>
      </c>
      <c r="M8" s="22" t="s">
        <v>29</v>
      </c>
    </row>
    <row r="9" spans="1:13" s="14" customFormat="1" ht="28.5">
      <c r="A9" s="136">
        <v>1</v>
      </c>
      <c r="B9" s="163" t="s">
        <v>34</v>
      </c>
      <c r="C9" s="353" t="s">
        <v>71</v>
      </c>
      <c r="D9" s="136" t="s">
        <v>70</v>
      </c>
      <c r="E9" s="200"/>
      <c r="F9" s="158">
        <v>35</v>
      </c>
      <c r="G9" s="161"/>
      <c r="H9" s="201"/>
      <c r="I9" s="159"/>
      <c r="J9" s="160"/>
      <c r="K9" s="159"/>
      <c r="L9" s="160"/>
      <c r="M9" s="160"/>
    </row>
    <row r="10" spans="1:13" s="14" customFormat="1" ht="13.5">
      <c r="A10" s="136"/>
      <c r="B10" s="163"/>
      <c r="C10" s="162" t="s">
        <v>12</v>
      </c>
      <c r="D10" s="136" t="s">
        <v>13</v>
      </c>
      <c r="E10" s="203">
        <v>1.43</v>
      </c>
      <c r="F10" s="200">
        <f>F9*E10</f>
        <v>50.05</v>
      </c>
      <c r="G10" s="161"/>
      <c r="H10" s="201"/>
      <c r="I10" s="159"/>
      <c r="J10" s="160"/>
      <c r="K10" s="159"/>
      <c r="L10" s="160"/>
      <c r="M10" s="160"/>
    </row>
    <row r="11" spans="1:13" s="14" customFormat="1" ht="13.5">
      <c r="A11" s="136"/>
      <c r="B11" s="109"/>
      <c r="C11" s="162" t="s">
        <v>40</v>
      </c>
      <c r="D11" s="136" t="s">
        <v>0</v>
      </c>
      <c r="E11" s="47">
        <v>0.026</v>
      </c>
      <c r="F11" s="200">
        <f>F9*E11</f>
        <v>0.9099999999999999</v>
      </c>
      <c r="G11" s="158"/>
      <c r="H11" s="160"/>
      <c r="I11" s="159"/>
      <c r="J11" s="160"/>
      <c r="K11" s="159"/>
      <c r="L11" s="160"/>
      <c r="M11" s="160"/>
    </row>
    <row r="12" spans="1:13" s="14" customFormat="1" ht="13.5">
      <c r="A12" s="136"/>
      <c r="B12" s="109"/>
      <c r="C12" s="162" t="s">
        <v>14</v>
      </c>
      <c r="D12" s="136"/>
      <c r="E12" s="47"/>
      <c r="F12" s="200"/>
      <c r="G12" s="158"/>
      <c r="H12" s="160"/>
      <c r="I12" s="159"/>
      <c r="J12" s="160"/>
      <c r="K12" s="159"/>
      <c r="L12" s="160"/>
      <c r="M12" s="160"/>
    </row>
    <row r="13" spans="1:13" s="14" customFormat="1" ht="13.5">
      <c r="A13" s="136"/>
      <c r="B13" s="109"/>
      <c r="C13" s="162" t="s">
        <v>44</v>
      </c>
      <c r="D13" s="136" t="s">
        <v>70</v>
      </c>
      <c r="E13" s="220">
        <v>0.929</v>
      </c>
      <c r="F13" s="200">
        <f>F9*E13</f>
        <v>32.515</v>
      </c>
      <c r="G13" s="158"/>
      <c r="H13" s="160"/>
      <c r="I13" s="159"/>
      <c r="J13" s="160"/>
      <c r="K13" s="159"/>
      <c r="L13" s="160"/>
      <c r="M13" s="160"/>
    </row>
    <row r="14" spans="1:13" s="14" customFormat="1" ht="13.5">
      <c r="A14" s="136"/>
      <c r="B14" s="109"/>
      <c r="C14" s="162" t="s">
        <v>15</v>
      </c>
      <c r="D14" s="136" t="s">
        <v>0</v>
      </c>
      <c r="E14" s="47">
        <v>0.06</v>
      </c>
      <c r="F14" s="200">
        <f>F9*E14</f>
        <v>2.1</v>
      </c>
      <c r="G14" s="159"/>
      <c r="H14" s="160"/>
      <c r="I14" s="159"/>
      <c r="J14" s="160"/>
      <c r="K14" s="159"/>
      <c r="L14" s="160"/>
      <c r="M14" s="160"/>
    </row>
    <row r="15" spans="1:13" s="21" customFormat="1" ht="13.5">
      <c r="A15" s="136">
        <v>2</v>
      </c>
      <c r="B15" s="109"/>
      <c r="C15" s="162" t="s">
        <v>117</v>
      </c>
      <c r="D15" s="136" t="s">
        <v>17</v>
      </c>
      <c r="E15" s="47"/>
      <c r="F15" s="200">
        <v>10</v>
      </c>
      <c r="G15" s="158"/>
      <c r="H15" s="160"/>
      <c r="I15" s="159"/>
      <c r="J15" s="160"/>
      <c r="K15" s="159"/>
      <c r="L15" s="160"/>
      <c r="M15" s="160"/>
    </row>
    <row r="16" spans="1:14" s="14" customFormat="1" ht="13.5">
      <c r="A16" s="136">
        <v>3</v>
      </c>
      <c r="B16" s="163"/>
      <c r="C16" s="162" t="s">
        <v>161</v>
      </c>
      <c r="D16" s="136" t="s">
        <v>17</v>
      </c>
      <c r="E16" s="200"/>
      <c r="F16" s="158">
        <v>8</v>
      </c>
      <c r="G16" s="158"/>
      <c r="H16" s="160"/>
      <c r="I16" s="159"/>
      <c r="J16" s="160"/>
      <c r="K16" s="159"/>
      <c r="L16" s="160"/>
      <c r="M16" s="160"/>
      <c r="N16" s="13"/>
    </row>
    <row r="17" spans="1:14" s="14" customFormat="1" ht="14.25">
      <c r="A17" s="136">
        <v>4</v>
      </c>
      <c r="B17" s="163" t="s">
        <v>30</v>
      </c>
      <c r="C17" s="353" t="s">
        <v>53</v>
      </c>
      <c r="D17" s="136" t="s">
        <v>17</v>
      </c>
      <c r="E17" s="200"/>
      <c r="F17" s="200">
        <v>1</v>
      </c>
      <c r="G17" s="161"/>
      <c r="H17" s="201"/>
      <c r="I17" s="159"/>
      <c r="J17" s="160"/>
      <c r="K17" s="159"/>
      <c r="L17" s="160"/>
      <c r="M17" s="160"/>
      <c r="N17" s="13"/>
    </row>
    <row r="18" spans="1:14" s="14" customFormat="1" ht="13.5">
      <c r="A18" s="136"/>
      <c r="B18" s="163"/>
      <c r="C18" s="162" t="s">
        <v>12</v>
      </c>
      <c r="D18" s="136" t="s">
        <v>13</v>
      </c>
      <c r="E18" s="200">
        <v>1.51</v>
      </c>
      <c r="F18" s="200">
        <f>F17*E18</f>
        <v>1.51</v>
      </c>
      <c r="G18" s="161"/>
      <c r="H18" s="201"/>
      <c r="I18" s="159"/>
      <c r="J18" s="160"/>
      <c r="K18" s="159"/>
      <c r="L18" s="160"/>
      <c r="M18" s="160"/>
      <c r="N18" s="13"/>
    </row>
    <row r="19" spans="1:14" s="14" customFormat="1" ht="13.5">
      <c r="A19" s="136"/>
      <c r="B19" s="109"/>
      <c r="C19" s="162" t="s">
        <v>40</v>
      </c>
      <c r="D19" s="136" t="s">
        <v>0</v>
      </c>
      <c r="E19" s="47">
        <v>0.13</v>
      </c>
      <c r="F19" s="200">
        <f>F17*E19</f>
        <v>0.13</v>
      </c>
      <c r="G19" s="158"/>
      <c r="H19" s="160"/>
      <c r="I19" s="159"/>
      <c r="J19" s="160"/>
      <c r="K19" s="159"/>
      <c r="L19" s="160"/>
      <c r="M19" s="160"/>
      <c r="N19" s="13"/>
    </row>
    <row r="20" spans="1:14" s="14" customFormat="1" ht="13.5">
      <c r="A20" s="136"/>
      <c r="B20" s="109"/>
      <c r="C20" s="162" t="s">
        <v>14</v>
      </c>
      <c r="D20" s="136"/>
      <c r="E20" s="47"/>
      <c r="F20" s="200"/>
      <c r="G20" s="158"/>
      <c r="H20" s="160"/>
      <c r="I20" s="159"/>
      <c r="J20" s="160"/>
      <c r="K20" s="159"/>
      <c r="L20" s="160"/>
      <c r="M20" s="160"/>
      <c r="N20" s="13"/>
    </row>
    <row r="21" spans="1:14" s="14" customFormat="1" ht="13.5">
      <c r="A21" s="136"/>
      <c r="B21" s="109"/>
      <c r="C21" s="162" t="s">
        <v>53</v>
      </c>
      <c r="D21" s="136" t="s">
        <v>17</v>
      </c>
      <c r="E21" s="47">
        <v>1</v>
      </c>
      <c r="F21" s="200">
        <f>F17*E21</f>
        <v>1</v>
      </c>
      <c r="G21" s="158"/>
      <c r="H21" s="160"/>
      <c r="I21" s="159"/>
      <c r="J21" s="160"/>
      <c r="K21" s="159"/>
      <c r="L21" s="160"/>
      <c r="M21" s="160"/>
      <c r="N21" s="13"/>
    </row>
    <row r="22" spans="1:14" s="14" customFormat="1" ht="13.5">
      <c r="A22" s="136"/>
      <c r="B22" s="109"/>
      <c r="C22" s="162" t="s">
        <v>645</v>
      </c>
      <c r="D22" s="136" t="s">
        <v>17</v>
      </c>
      <c r="E22" s="47">
        <v>1</v>
      </c>
      <c r="F22" s="200">
        <f>F18*E22</f>
        <v>1.51</v>
      </c>
      <c r="G22" s="158"/>
      <c r="H22" s="160"/>
      <c r="I22" s="159"/>
      <c r="J22" s="160"/>
      <c r="K22" s="159"/>
      <c r="L22" s="160"/>
      <c r="M22" s="160"/>
      <c r="N22" s="13"/>
    </row>
    <row r="23" spans="1:14" s="14" customFormat="1" ht="13.5">
      <c r="A23" s="136"/>
      <c r="B23" s="109"/>
      <c r="C23" s="162" t="s">
        <v>31</v>
      </c>
      <c r="D23" s="136" t="s">
        <v>17</v>
      </c>
      <c r="E23" s="47">
        <v>2</v>
      </c>
      <c r="F23" s="200">
        <f>F17*E23</f>
        <v>2</v>
      </c>
      <c r="G23" s="158"/>
      <c r="H23" s="160"/>
      <c r="I23" s="159"/>
      <c r="J23" s="160"/>
      <c r="K23" s="159"/>
      <c r="L23" s="160"/>
      <c r="M23" s="160"/>
      <c r="N23" s="13"/>
    </row>
    <row r="24" spans="1:14" s="14" customFormat="1" ht="13.5">
      <c r="A24" s="136"/>
      <c r="B24" s="109"/>
      <c r="C24" s="162" t="s">
        <v>52</v>
      </c>
      <c r="D24" s="136" t="s">
        <v>16</v>
      </c>
      <c r="E24" s="47">
        <v>1.1</v>
      </c>
      <c r="F24" s="200">
        <f>F17*E24</f>
        <v>1.1</v>
      </c>
      <c r="G24" s="158"/>
      <c r="H24" s="160"/>
      <c r="I24" s="159"/>
      <c r="J24" s="160"/>
      <c r="K24" s="159"/>
      <c r="L24" s="160"/>
      <c r="M24" s="160"/>
      <c r="N24" s="13"/>
    </row>
    <row r="25" spans="1:14" s="14" customFormat="1" ht="13.5">
      <c r="A25" s="136"/>
      <c r="B25" s="109"/>
      <c r="C25" s="162" t="s">
        <v>15</v>
      </c>
      <c r="D25" s="136" t="s">
        <v>0</v>
      </c>
      <c r="E25" s="47">
        <v>0.07</v>
      </c>
      <c r="F25" s="200">
        <f>F17*E25</f>
        <v>0.07</v>
      </c>
      <c r="G25" s="159"/>
      <c r="H25" s="160"/>
      <c r="I25" s="159"/>
      <c r="J25" s="160"/>
      <c r="K25" s="159"/>
      <c r="L25" s="160"/>
      <c r="M25" s="160"/>
      <c r="N25" s="13"/>
    </row>
    <row r="26" spans="1:13" s="14" customFormat="1" ht="28.5">
      <c r="A26" s="136">
        <v>5</v>
      </c>
      <c r="B26" s="163" t="s">
        <v>51</v>
      </c>
      <c r="C26" s="165" t="s">
        <v>570</v>
      </c>
      <c r="D26" s="136" t="s">
        <v>17</v>
      </c>
      <c r="E26" s="136"/>
      <c r="F26" s="169">
        <v>2</v>
      </c>
      <c r="G26" s="158"/>
      <c r="H26" s="160"/>
      <c r="I26" s="159"/>
      <c r="J26" s="160"/>
      <c r="K26" s="159"/>
      <c r="L26" s="160"/>
      <c r="M26" s="160"/>
    </row>
    <row r="27" spans="1:13" s="14" customFormat="1" ht="13.5">
      <c r="A27" s="136"/>
      <c r="B27" s="163"/>
      <c r="C27" s="162" t="s">
        <v>12</v>
      </c>
      <c r="D27" s="136" t="s">
        <v>13</v>
      </c>
      <c r="E27" s="200">
        <v>0.82</v>
      </c>
      <c r="F27" s="160">
        <f>F26*E27</f>
        <v>1.64</v>
      </c>
      <c r="G27" s="161"/>
      <c r="H27" s="201"/>
      <c r="I27" s="159"/>
      <c r="J27" s="160"/>
      <c r="K27" s="159"/>
      <c r="L27" s="160"/>
      <c r="M27" s="160"/>
    </row>
    <row r="28" spans="1:13" s="14" customFormat="1" ht="13.5">
      <c r="A28" s="136"/>
      <c r="B28" s="109"/>
      <c r="C28" s="162" t="s">
        <v>42</v>
      </c>
      <c r="D28" s="136" t="s">
        <v>0</v>
      </c>
      <c r="E28" s="47">
        <v>0.01</v>
      </c>
      <c r="F28" s="160">
        <f>F26*E28</f>
        <v>0.02</v>
      </c>
      <c r="G28" s="158"/>
      <c r="H28" s="160"/>
      <c r="I28" s="159"/>
      <c r="J28" s="160"/>
      <c r="K28" s="159"/>
      <c r="L28" s="160"/>
      <c r="M28" s="160"/>
    </row>
    <row r="29" spans="1:13" s="14" customFormat="1" ht="13.5">
      <c r="A29" s="136"/>
      <c r="B29" s="109"/>
      <c r="C29" s="162" t="s">
        <v>14</v>
      </c>
      <c r="D29" s="136"/>
      <c r="E29" s="47"/>
      <c r="F29" s="160"/>
      <c r="G29" s="158"/>
      <c r="H29" s="160"/>
      <c r="I29" s="159"/>
      <c r="J29" s="160"/>
      <c r="K29" s="159"/>
      <c r="L29" s="160"/>
      <c r="M29" s="160"/>
    </row>
    <row r="30" spans="1:13" s="14" customFormat="1" ht="13.5">
      <c r="A30" s="136"/>
      <c r="B30" s="109"/>
      <c r="C30" s="162" t="s">
        <v>73</v>
      </c>
      <c r="D30" s="136" t="s">
        <v>17</v>
      </c>
      <c r="E30" s="47"/>
      <c r="F30" s="208">
        <v>2</v>
      </c>
      <c r="G30" s="158"/>
      <c r="H30" s="160"/>
      <c r="I30" s="159"/>
      <c r="J30" s="160"/>
      <c r="K30" s="159"/>
      <c r="L30" s="160"/>
      <c r="M30" s="160"/>
    </row>
    <row r="31" spans="1:13" s="14" customFormat="1" ht="13.5">
      <c r="A31" s="136"/>
      <c r="B31" s="109"/>
      <c r="C31" s="162" t="s">
        <v>15</v>
      </c>
      <c r="D31" s="136" t="s">
        <v>0</v>
      </c>
      <c r="E31" s="47">
        <v>0.07</v>
      </c>
      <c r="F31" s="160">
        <f>F26*E31</f>
        <v>0.14</v>
      </c>
      <c r="G31" s="158"/>
      <c r="H31" s="160"/>
      <c r="I31" s="159"/>
      <c r="J31" s="160"/>
      <c r="K31" s="159"/>
      <c r="L31" s="160"/>
      <c r="M31" s="160"/>
    </row>
    <row r="32" spans="1:14" s="60" customFormat="1" ht="14.25">
      <c r="A32" s="136"/>
      <c r="B32" s="136"/>
      <c r="C32" s="161" t="s">
        <v>6</v>
      </c>
      <c r="D32" s="158"/>
      <c r="E32" s="200"/>
      <c r="F32" s="203"/>
      <c r="G32" s="158"/>
      <c r="H32" s="169"/>
      <c r="I32" s="169"/>
      <c r="J32" s="169"/>
      <c r="K32" s="169"/>
      <c r="L32" s="169"/>
      <c r="M32" s="171"/>
      <c r="N32" s="79"/>
    </row>
    <row r="33" spans="1:14" s="14" customFormat="1" ht="14.25">
      <c r="A33" s="172"/>
      <c r="B33" s="215"/>
      <c r="C33" s="161" t="s">
        <v>228</v>
      </c>
      <c r="D33" s="158"/>
      <c r="E33" s="174" t="s">
        <v>733</v>
      </c>
      <c r="F33" s="158"/>
      <c r="G33" s="169"/>
      <c r="H33" s="169"/>
      <c r="I33" s="169"/>
      <c r="J33" s="169"/>
      <c r="K33" s="169"/>
      <c r="L33" s="169"/>
      <c r="M33" s="171"/>
      <c r="N33" s="13"/>
    </row>
    <row r="34" spans="1:14" s="14" customFormat="1" ht="14.25">
      <c r="A34" s="172"/>
      <c r="B34" s="215"/>
      <c r="C34" s="161" t="s">
        <v>6</v>
      </c>
      <c r="D34" s="215"/>
      <c r="E34" s="215"/>
      <c r="F34" s="215"/>
      <c r="G34" s="215"/>
      <c r="H34" s="204"/>
      <c r="I34" s="204"/>
      <c r="J34" s="204"/>
      <c r="K34" s="204"/>
      <c r="L34" s="204"/>
      <c r="M34" s="175"/>
      <c r="N34" s="13"/>
    </row>
    <row r="35" spans="1:14" s="14" customFormat="1" ht="14.25">
      <c r="A35" s="172"/>
      <c r="B35" s="215"/>
      <c r="C35" s="161" t="s">
        <v>229</v>
      </c>
      <c r="D35" s="215"/>
      <c r="E35" s="174" t="s">
        <v>733</v>
      </c>
      <c r="F35" s="215"/>
      <c r="G35" s="215"/>
      <c r="H35" s="204"/>
      <c r="I35" s="204"/>
      <c r="J35" s="204"/>
      <c r="K35" s="204"/>
      <c r="L35" s="204"/>
      <c r="M35" s="175"/>
      <c r="N35" s="13"/>
    </row>
    <row r="36" spans="1:14" s="14" customFormat="1" ht="14.25">
      <c r="A36" s="172"/>
      <c r="B36" s="215"/>
      <c r="C36" s="161" t="s">
        <v>6</v>
      </c>
      <c r="D36" s="215"/>
      <c r="E36" s="215"/>
      <c r="F36" s="215"/>
      <c r="G36" s="215"/>
      <c r="H36" s="204"/>
      <c r="I36" s="204"/>
      <c r="J36" s="204"/>
      <c r="K36" s="204"/>
      <c r="L36" s="204"/>
      <c r="M36" s="175"/>
      <c r="N36" s="26"/>
    </row>
    <row r="37" spans="1:14" s="14" customFormat="1" ht="13.5">
      <c r="A37" s="27"/>
      <c r="B37" s="27"/>
      <c r="C37" s="6"/>
      <c r="D37" s="16"/>
      <c r="E37" s="17"/>
      <c r="F37" s="18"/>
      <c r="G37" s="16"/>
      <c r="H37" s="33"/>
      <c r="I37" s="33"/>
      <c r="J37" s="33"/>
      <c r="K37" s="33"/>
      <c r="L37" s="33"/>
      <c r="M37" s="33"/>
      <c r="N37" s="26"/>
    </row>
    <row r="38" spans="1:14" s="14" customFormat="1" ht="13.5">
      <c r="A38" s="27"/>
      <c r="B38" s="27"/>
      <c r="C38" s="6"/>
      <c r="D38" s="16"/>
      <c r="E38" s="17"/>
      <c r="F38" s="18"/>
      <c r="G38" s="16"/>
      <c r="H38" s="33"/>
      <c r="I38" s="33"/>
      <c r="J38" s="33"/>
      <c r="K38" s="33"/>
      <c r="L38" s="33"/>
      <c r="M38" s="33"/>
      <c r="N38" s="26"/>
    </row>
    <row r="39" spans="1:14" s="14" customFormat="1" ht="13.5">
      <c r="A39" s="27"/>
      <c r="B39" s="27"/>
      <c r="C39" s="6"/>
      <c r="D39" s="16"/>
      <c r="E39" s="17"/>
      <c r="F39" s="18"/>
      <c r="G39" s="16"/>
      <c r="H39" s="33"/>
      <c r="I39" s="33"/>
      <c r="J39" s="33"/>
      <c r="K39" s="33"/>
      <c r="L39" s="33"/>
      <c r="M39" s="33"/>
      <c r="N39" s="26"/>
    </row>
    <row r="40" spans="1:13" s="60" customFormat="1" ht="14.25">
      <c r="A40" s="15"/>
      <c r="B40" s="61"/>
      <c r="C40" s="62"/>
      <c r="D40" s="15"/>
      <c r="E40" s="15"/>
      <c r="F40" s="63"/>
      <c r="G40" s="16"/>
      <c r="H40" s="63"/>
      <c r="I40" s="19"/>
      <c r="J40" s="63"/>
      <c r="K40" s="19"/>
      <c r="L40" s="63"/>
      <c r="M40" s="63"/>
    </row>
    <row r="41" spans="2:10" s="101" customFormat="1" ht="13.5">
      <c r="B41" s="656"/>
      <c r="C41" s="657"/>
      <c r="E41" s="656"/>
      <c r="F41" s="656"/>
      <c r="G41" s="656"/>
      <c r="H41" s="656"/>
      <c r="I41" s="656"/>
      <c r="J41" s="657"/>
    </row>
    <row r="46" ht="15.75">
      <c r="C46" s="119"/>
    </row>
    <row r="47" ht="15.75">
      <c r="C47" s="124"/>
    </row>
  </sheetData>
  <sheetProtection/>
  <mergeCells count="16">
    <mergeCell ref="G6:H6"/>
    <mergeCell ref="I6:J6"/>
    <mergeCell ref="K6:L6"/>
    <mergeCell ref="B41:C41"/>
    <mergeCell ref="E41:J41"/>
    <mergeCell ref="C3:L3"/>
    <mergeCell ref="A2:M2"/>
    <mergeCell ref="C5:K5"/>
    <mergeCell ref="A4:M4"/>
    <mergeCell ref="A1:M1"/>
    <mergeCell ref="A6:A7"/>
    <mergeCell ref="B6:B7"/>
    <mergeCell ref="C6:C7"/>
    <mergeCell ref="D6:D7"/>
    <mergeCell ref="M6:M7"/>
    <mergeCell ref="E6:F6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showZeros="0" workbookViewId="0" topLeftCell="A22">
      <selection activeCell="E46" sqref="E46"/>
    </sheetView>
  </sheetViews>
  <sheetFormatPr defaultColWidth="9.00390625" defaultRowHeight="12.75"/>
  <cols>
    <col min="1" max="1" width="4.25390625" style="11" customWidth="1"/>
    <col min="2" max="2" width="7.25390625" style="11" customWidth="1"/>
    <col min="3" max="3" width="39.375" style="11" customWidth="1"/>
    <col min="4" max="4" width="8.375" style="11" customWidth="1"/>
    <col min="5" max="5" width="8.00390625" style="11" customWidth="1"/>
    <col min="6" max="6" width="8.625" style="11" customWidth="1"/>
    <col min="7" max="7" width="7.75390625" style="11" customWidth="1"/>
    <col min="8" max="10" width="8.125" style="11" customWidth="1"/>
    <col min="11" max="11" width="7.125" style="11" customWidth="1"/>
    <col min="12" max="12" width="7.625" style="11" customWidth="1"/>
    <col min="13" max="13" width="8.25390625" style="11" customWidth="1"/>
    <col min="14" max="16384" width="9.125" style="11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296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12" s="59" customFormat="1" ht="17.25">
      <c r="A4" s="31"/>
      <c r="B4" s="31"/>
      <c r="C4" s="617"/>
      <c r="D4" s="648"/>
      <c r="E4" s="648"/>
      <c r="F4" s="648"/>
      <c r="G4" s="648"/>
      <c r="H4" s="648"/>
      <c r="I4" s="648"/>
      <c r="J4" s="648"/>
      <c r="K4" s="648"/>
      <c r="L4" s="32"/>
    </row>
    <row r="5" spans="1:13" s="12" customFormat="1" ht="17.25">
      <c r="A5" s="619" t="s">
        <v>721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</row>
    <row r="6" spans="1:13" ht="16.5">
      <c r="A6" s="7"/>
      <c r="B6" s="7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10"/>
    </row>
    <row r="7" spans="1:13" s="29" customFormat="1" ht="47.25" customHeight="1">
      <c r="A7" s="650" t="s">
        <v>65</v>
      </c>
      <c r="B7" s="651" t="s">
        <v>66</v>
      </c>
      <c r="C7" s="651" t="s">
        <v>67</v>
      </c>
      <c r="D7" s="651" t="s">
        <v>1</v>
      </c>
      <c r="E7" s="653" t="s">
        <v>2</v>
      </c>
      <c r="F7" s="654"/>
      <c r="G7" s="652" t="s">
        <v>3</v>
      </c>
      <c r="H7" s="652"/>
      <c r="I7" s="655" t="s">
        <v>4</v>
      </c>
      <c r="J7" s="655"/>
      <c r="K7" s="655" t="s">
        <v>5</v>
      </c>
      <c r="L7" s="655"/>
      <c r="M7" s="652" t="s">
        <v>6</v>
      </c>
    </row>
    <row r="8" spans="1:13" s="29" customFormat="1" ht="54">
      <c r="A8" s="650"/>
      <c r="B8" s="650"/>
      <c r="C8" s="651"/>
      <c r="D8" s="651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52"/>
    </row>
    <row r="9" spans="1:13" s="98" customFormat="1" ht="13.5">
      <c r="A9" s="109" t="s">
        <v>10</v>
      </c>
      <c r="B9" s="109" t="s">
        <v>18</v>
      </c>
      <c r="C9" s="109" t="s">
        <v>19</v>
      </c>
      <c r="D9" s="110" t="s">
        <v>20</v>
      </c>
      <c r="E9" s="111" t="s">
        <v>21</v>
      </c>
      <c r="F9" s="112" t="s">
        <v>22</v>
      </c>
      <c r="G9" s="110" t="s">
        <v>11</v>
      </c>
      <c r="H9" s="112" t="s">
        <v>23</v>
      </c>
      <c r="I9" s="110" t="s">
        <v>26</v>
      </c>
      <c r="J9" s="112" t="s">
        <v>27</v>
      </c>
      <c r="K9" s="112">
        <v>11</v>
      </c>
      <c r="L9" s="109" t="s">
        <v>28</v>
      </c>
      <c r="M9" s="109" t="s">
        <v>29</v>
      </c>
    </row>
    <row r="10" spans="1:13" s="21" customFormat="1" ht="14.25">
      <c r="A10" s="136">
        <v>1</v>
      </c>
      <c r="B10" s="163" t="s">
        <v>54</v>
      </c>
      <c r="C10" s="165" t="s">
        <v>74</v>
      </c>
      <c r="D10" s="221" t="s">
        <v>70</v>
      </c>
      <c r="E10" s="136"/>
      <c r="F10" s="208">
        <v>10</v>
      </c>
      <c r="G10" s="158"/>
      <c r="H10" s="160"/>
      <c r="I10" s="159"/>
      <c r="J10" s="160"/>
      <c r="K10" s="159"/>
      <c r="L10" s="160"/>
      <c r="M10" s="202"/>
    </row>
    <row r="11" spans="1:13" s="21" customFormat="1" ht="13.5">
      <c r="A11" s="136"/>
      <c r="B11" s="163"/>
      <c r="C11" s="162" t="s">
        <v>12</v>
      </c>
      <c r="D11" s="136" t="s">
        <v>13</v>
      </c>
      <c r="E11" s="158">
        <v>0.609</v>
      </c>
      <c r="F11" s="222">
        <f>F10*E11</f>
        <v>6.09</v>
      </c>
      <c r="G11" s="158"/>
      <c r="H11" s="301"/>
      <c r="I11" s="159"/>
      <c r="J11" s="160"/>
      <c r="K11" s="159"/>
      <c r="L11" s="160"/>
      <c r="M11" s="202"/>
    </row>
    <row r="12" spans="1:13" s="21" customFormat="1" ht="14.25">
      <c r="A12" s="136"/>
      <c r="B12" s="207"/>
      <c r="C12" s="162" t="s">
        <v>37</v>
      </c>
      <c r="D12" s="136" t="s">
        <v>0</v>
      </c>
      <c r="E12" s="136">
        <v>0.002</v>
      </c>
      <c r="F12" s="222">
        <f>F10*E12</f>
        <v>0.02</v>
      </c>
      <c r="G12" s="158"/>
      <c r="H12" s="160"/>
      <c r="I12" s="159"/>
      <c r="J12" s="160"/>
      <c r="K12" s="159"/>
      <c r="L12" s="160"/>
      <c r="M12" s="202"/>
    </row>
    <row r="13" spans="1:13" s="21" customFormat="1" ht="14.25">
      <c r="A13" s="136"/>
      <c r="B13" s="207"/>
      <c r="C13" s="162" t="s">
        <v>14</v>
      </c>
      <c r="D13" s="136"/>
      <c r="E13" s="136"/>
      <c r="F13" s="222"/>
      <c r="G13" s="158"/>
      <c r="H13" s="160"/>
      <c r="I13" s="159"/>
      <c r="J13" s="160"/>
      <c r="K13" s="159"/>
      <c r="L13" s="160"/>
      <c r="M13" s="202"/>
    </row>
    <row r="14" spans="1:13" s="21" customFormat="1" ht="14.25">
      <c r="A14" s="136"/>
      <c r="B14" s="164"/>
      <c r="C14" s="162" t="s">
        <v>74</v>
      </c>
      <c r="D14" s="221" t="s">
        <v>70</v>
      </c>
      <c r="E14" s="136">
        <v>1</v>
      </c>
      <c r="F14" s="222">
        <v>10</v>
      </c>
      <c r="G14" s="158"/>
      <c r="H14" s="160"/>
      <c r="I14" s="159"/>
      <c r="J14" s="160"/>
      <c r="K14" s="159"/>
      <c r="L14" s="160"/>
      <c r="M14" s="202"/>
    </row>
    <row r="15" spans="1:13" s="21" customFormat="1" ht="14.25">
      <c r="A15" s="136"/>
      <c r="B15" s="164"/>
      <c r="C15" s="162" t="s">
        <v>32</v>
      </c>
      <c r="D15" s="136" t="s">
        <v>16</v>
      </c>
      <c r="E15" s="136">
        <v>0.14</v>
      </c>
      <c r="F15" s="222">
        <f>F10*E15</f>
        <v>1.4000000000000001</v>
      </c>
      <c r="G15" s="158"/>
      <c r="H15" s="160"/>
      <c r="I15" s="159"/>
      <c r="J15" s="160"/>
      <c r="K15" s="159"/>
      <c r="L15" s="160"/>
      <c r="M15" s="202"/>
    </row>
    <row r="16" spans="1:13" s="21" customFormat="1" ht="14.25">
      <c r="A16" s="136"/>
      <c r="B16" s="207"/>
      <c r="C16" s="162" t="s">
        <v>15</v>
      </c>
      <c r="D16" s="136" t="s">
        <v>13</v>
      </c>
      <c r="E16" s="136">
        <v>0.16</v>
      </c>
      <c r="F16" s="160">
        <f>F10*E16</f>
        <v>1.6</v>
      </c>
      <c r="G16" s="158"/>
      <c r="H16" s="160"/>
      <c r="I16" s="159"/>
      <c r="J16" s="160"/>
      <c r="K16" s="159"/>
      <c r="L16" s="160"/>
      <c r="M16" s="202"/>
    </row>
    <row r="17" spans="1:13" s="21" customFormat="1" ht="28.5">
      <c r="A17" s="136">
        <v>2</v>
      </c>
      <c r="B17" s="163" t="s">
        <v>33</v>
      </c>
      <c r="C17" s="165" t="s">
        <v>75</v>
      </c>
      <c r="D17" s="221" t="s">
        <v>70</v>
      </c>
      <c r="E17" s="136"/>
      <c r="F17" s="208">
        <v>20</v>
      </c>
      <c r="G17" s="158"/>
      <c r="H17" s="160"/>
      <c r="I17" s="159"/>
      <c r="J17" s="160"/>
      <c r="K17" s="159"/>
      <c r="L17" s="160"/>
      <c r="M17" s="202"/>
    </row>
    <row r="18" spans="1:13" s="21" customFormat="1" ht="13.5">
      <c r="A18" s="136"/>
      <c r="B18" s="163"/>
      <c r="C18" s="162" t="s">
        <v>12</v>
      </c>
      <c r="D18" s="136" t="s">
        <v>13</v>
      </c>
      <c r="E18" s="158">
        <f>0.583</f>
        <v>0.583</v>
      </c>
      <c r="F18" s="222">
        <f>F17*E18</f>
        <v>11.66</v>
      </c>
      <c r="G18" s="158"/>
      <c r="H18" s="301"/>
      <c r="I18" s="159"/>
      <c r="J18" s="160"/>
      <c r="K18" s="159"/>
      <c r="L18" s="160"/>
      <c r="M18" s="202"/>
    </row>
    <row r="19" spans="1:13" s="21" customFormat="1" ht="14.25">
      <c r="A19" s="136"/>
      <c r="B19" s="207"/>
      <c r="C19" s="162" t="s">
        <v>37</v>
      </c>
      <c r="D19" s="136" t="s">
        <v>0</v>
      </c>
      <c r="E19" s="136">
        <v>0.0046</v>
      </c>
      <c r="F19" s="222">
        <f>F17*E19</f>
        <v>0.092</v>
      </c>
      <c r="G19" s="158"/>
      <c r="H19" s="160"/>
      <c r="I19" s="159"/>
      <c r="J19" s="160"/>
      <c r="K19" s="159"/>
      <c r="L19" s="160"/>
      <c r="M19" s="202"/>
    </row>
    <row r="20" spans="1:13" s="21" customFormat="1" ht="14.25">
      <c r="A20" s="136"/>
      <c r="B20" s="207"/>
      <c r="C20" s="162" t="s">
        <v>14</v>
      </c>
      <c r="D20" s="136"/>
      <c r="E20" s="136"/>
      <c r="F20" s="222"/>
      <c r="G20" s="158"/>
      <c r="H20" s="160"/>
      <c r="I20" s="159"/>
      <c r="J20" s="160"/>
      <c r="K20" s="159"/>
      <c r="L20" s="160"/>
      <c r="M20" s="202"/>
    </row>
    <row r="21" spans="1:13" s="21" customFormat="1" ht="27">
      <c r="A21" s="136"/>
      <c r="B21" s="164"/>
      <c r="C21" s="162" t="s">
        <v>75</v>
      </c>
      <c r="D21" s="221" t="s">
        <v>70</v>
      </c>
      <c r="E21" s="136">
        <v>1</v>
      </c>
      <c r="F21" s="222">
        <f>F17*E21</f>
        <v>20</v>
      </c>
      <c r="G21" s="158"/>
      <c r="H21" s="160"/>
      <c r="I21" s="159"/>
      <c r="J21" s="160"/>
      <c r="K21" s="159"/>
      <c r="L21" s="160"/>
      <c r="M21" s="202"/>
    </row>
    <row r="22" spans="1:13" s="21" customFormat="1" ht="14.25">
      <c r="A22" s="136"/>
      <c r="B22" s="164"/>
      <c r="C22" s="162" t="s">
        <v>32</v>
      </c>
      <c r="D22" s="136" t="s">
        <v>16</v>
      </c>
      <c r="E22" s="136">
        <v>0.24</v>
      </c>
      <c r="F22" s="222">
        <f>F17*E22</f>
        <v>4.8</v>
      </c>
      <c r="G22" s="158"/>
      <c r="H22" s="160"/>
      <c r="I22" s="159"/>
      <c r="J22" s="160"/>
      <c r="K22" s="159"/>
      <c r="L22" s="160"/>
      <c r="M22" s="202"/>
    </row>
    <row r="23" spans="1:13" s="21" customFormat="1" ht="14.25">
      <c r="A23" s="136"/>
      <c r="B23" s="207"/>
      <c r="C23" s="162" t="s">
        <v>15</v>
      </c>
      <c r="D23" s="136" t="s">
        <v>0</v>
      </c>
      <c r="E23" s="136">
        <v>0.21</v>
      </c>
      <c r="F23" s="160">
        <f>F17*E23</f>
        <v>4.2</v>
      </c>
      <c r="G23" s="158"/>
      <c r="H23" s="160"/>
      <c r="I23" s="159"/>
      <c r="J23" s="160"/>
      <c r="K23" s="159"/>
      <c r="L23" s="160"/>
      <c r="M23" s="202"/>
    </row>
    <row r="24" spans="1:13" s="14" customFormat="1" ht="14.25">
      <c r="A24" s="221">
        <v>3</v>
      </c>
      <c r="B24" s="223"/>
      <c r="C24" s="224" t="s">
        <v>162</v>
      </c>
      <c r="D24" s="221" t="s">
        <v>17</v>
      </c>
      <c r="E24" s="221"/>
      <c r="F24" s="158">
        <v>5</v>
      </c>
      <c r="G24" s="158"/>
      <c r="H24" s="160"/>
      <c r="I24" s="159"/>
      <c r="J24" s="160"/>
      <c r="K24" s="159"/>
      <c r="L24" s="160"/>
      <c r="M24" s="202"/>
    </row>
    <row r="25" spans="1:13" s="14" customFormat="1" ht="14.25">
      <c r="A25" s="221">
        <v>4</v>
      </c>
      <c r="B25" s="223"/>
      <c r="C25" s="224" t="s">
        <v>163</v>
      </c>
      <c r="D25" s="221" t="s">
        <v>17</v>
      </c>
      <c r="E25" s="221"/>
      <c r="F25" s="158">
        <v>2</v>
      </c>
      <c r="G25" s="158"/>
      <c r="H25" s="160"/>
      <c r="I25" s="159"/>
      <c r="J25" s="160"/>
      <c r="K25" s="159"/>
      <c r="L25" s="160"/>
      <c r="M25" s="202"/>
    </row>
    <row r="26" spans="1:14" s="21" customFormat="1" ht="14.25">
      <c r="A26" s="221">
        <v>5</v>
      </c>
      <c r="B26" s="207"/>
      <c r="C26" s="162" t="s">
        <v>55</v>
      </c>
      <c r="D26" s="221" t="s">
        <v>17</v>
      </c>
      <c r="E26" s="47"/>
      <c r="F26" s="228">
        <v>2</v>
      </c>
      <c r="G26" s="158"/>
      <c r="H26" s="160"/>
      <c r="I26" s="159"/>
      <c r="J26" s="160"/>
      <c r="K26" s="159"/>
      <c r="L26" s="160"/>
      <c r="M26" s="160"/>
      <c r="N26" s="20"/>
    </row>
    <row r="27" spans="1:14" s="21" customFormat="1" ht="14.25">
      <c r="A27" s="221">
        <v>6</v>
      </c>
      <c r="B27" s="207"/>
      <c r="C27" s="162" t="s">
        <v>47</v>
      </c>
      <c r="D27" s="221" t="s">
        <v>17</v>
      </c>
      <c r="E27" s="47"/>
      <c r="F27" s="228">
        <v>2</v>
      </c>
      <c r="G27" s="158"/>
      <c r="H27" s="160"/>
      <c r="I27" s="159"/>
      <c r="J27" s="160"/>
      <c r="K27" s="159"/>
      <c r="L27" s="160"/>
      <c r="M27" s="160"/>
      <c r="N27" s="20"/>
    </row>
    <row r="28" spans="1:14" s="21" customFormat="1" ht="14.25">
      <c r="A28" s="221">
        <v>7</v>
      </c>
      <c r="B28" s="207"/>
      <c r="C28" s="162" t="s">
        <v>164</v>
      </c>
      <c r="D28" s="136" t="s">
        <v>17</v>
      </c>
      <c r="E28" s="47"/>
      <c r="F28" s="228">
        <v>3</v>
      </c>
      <c r="G28" s="158"/>
      <c r="H28" s="160"/>
      <c r="I28" s="159"/>
      <c r="J28" s="160"/>
      <c r="K28" s="159"/>
      <c r="L28" s="160"/>
      <c r="M28" s="160"/>
      <c r="N28" s="20"/>
    </row>
    <row r="29" spans="1:14" s="21" customFormat="1" ht="14.25">
      <c r="A29" s="221">
        <v>8</v>
      </c>
      <c r="B29" s="207"/>
      <c r="C29" s="162" t="s">
        <v>165</v>
      </c>
      <c r="D29" s="136" t="s">
        <v>17</v>
      </c>
      <c r="E29" s="47"/>
      <c r="F29" s="228">
        <v>2</v>
      </c>
      <c r="G29" s="158"/>
      <c r="H29" s="160"/>
      <c r="I29" s="159"/>
      <c r="J29" s="160"/>
      <c r="K29" s="159"/>
      <c r="L29" s="160"/>
      <c r="M29" s="160"/>
      <c r="N29" s="20"/>
    </row>
    <row r="30" spans="1:14" s="21" customFormat="1" ht="14.25">
      <c r="A30" s="221">
        <v>9</v>
      </c>
      <c r="B30" s="207"/>
      <c r="C30" s="162" t="s">
        <v>118</v>
      </c>
      <c r="D30" s="221" t="s">
        <v>17</v>
      </c>
      <c r="E30" s="47"/>
      <c r="F30" s="228">
        <v>2</v>
      </c>
      <c r="G30" s="158"/>
      <c r="H30" s="160"/>
      <c r="I30" s="159"/>
      <c r="J30" s="160"/>
      <c r="K30" s="159"/>
      <c r="L30" s="160"/>
      <c r="M30" s="160"/>
      <c r="N30" s="20"/>
    </row>
    <row r="31" spans="1:13" s="21" customFormat="1" ht="14.25">
      <c r="A31" s="221">
        <v>10</v>
      </c>
      <c r="B31" s="163" t="s">
        <v>59</v>
      </c>
      <c r="C31" s="165" t="s">
        <v>166</v>
      </c>
      <c r="D31" s="158" t="s">
        <v>62</v>
      </c>
      <c r="E31" s="136"/>
      <c r="F31" s="169">
        <v>2</v>
      </c>
      <c r="G31" s="158"/>
      <c r="H31" s="160"/>
      <c r="I31" s="159"/>
      <c r="J31" s="160"/>
      <c r="K31" s="159"/>
      <c r="L31" s="160"/>
      <c r="M31" s="202"/>
    </row>
    <row r="32" spans="1:13" s="21" customFormat="1" ht="13.5">
      <c r="A32" s="136"/>
      <c r="B32" s="163"/>
      <c r="C32" s="162" t="s">
        <v>12</v>
      </c>
      <c r="D32" s="158" t="s">
        <v>62</v>
      </c>
      <c r="E32" s="158">
        <v>1</v>
      </c>
      <c r="F32" s="158">
        <f>F31*E32</f>
        <v>2</v>
      </c>
      <c r="G32" s="158"/>
      <c r="H32" s="301"/>
      <c r="I32" s="159"/>
      <c r="J32" s="160"/>
      <c r="K32" s="159"/>
      <c r="L32" s="160"/>
      <c r="M32" s="202"/>
    </row>
    <row r="33" spans="1:13" s="21" customFormat="1" ht="14.25">
      <c r="A33" s="136"/>
      <c r="B33" s="207"/>
      <c r="C33" s="162" t="s">
        <v>42</v>
      </c>
      <c r="D33" s="136" t="s">
        <v>0</v>
      </c>
      <c r="E33" s="136">
        <v>0.07</v>
      </c>
      <c r="F33" s="158">
        <f>F31*E33</f>
        <v>0.14</v>
      </c>
      <c r="G33" s="158"/>
      <c r="H33" s="160"/>
      <c r="I33" s="159"/>
      <c r="J33" s="160"/>
      <c r="K33" s="159"/>
      <c r="L33" s="160"/>
      <c r="M33" s="202"/>
    </row>
    <row r="34" spans="1:13" s="21" customFormat="1" ht="14.25">
      <c r="A34" s="136"/>
      <c r="B34" s="207"/>
      <c r="C34" s="162" t="s">
        <v>14</v>
      </c>
      <c r="D34" s="136"/>
      <c r="E34" s="136"/>
      <c r="F34" s="158"/>
      <c r="G34" s="158"/>
      <c r="H34" s="160"/>
      <c r="I34" s="159"/>
      <c r="J34" s="160"/>
      <c r="K34" s="159"/>
      <c r="L34" s="160"/>
      <c r="M34" s="202"/>
    </row>
    <row r="35" spans="1:13" s="21" customFormat="1" ht="14.25">
      <c r="A35" s="136"/>
      <c r="B35" s="229"/>
      <c r="C35" s="162" t="s">
        <v>76</v>
      </c>
      <c r="D35" s="158" t="s">
        <v>62</v>
      </c>
      <c r="E35" s="136">
        <v>1</v>
      </c>
      <c r="F35" s="158">
        <f>F31*E35</f>
        <v>2</v>
      </c>
      <c r="G35" s="158"/>
      <c r="H35" s="160"/>
      <c r="I35" s="159"/>
      <c r="J35" s="160"/>
      <c r="K35" s="159"/>
      <c r="L35" s="160"/>
      <c r="M35" s="202"/>
    </row>
    <row r="36" spans="1:13" s="21" customFormat="1" ht="14.25">
      <c r="A36" s="136"/>
      <c r="B36" s="207"/>
      <c r="C36" s="162" t="s">
        <v>15</v>
      </c>
      <c r="D36" s="136" t="s">
        <v>0</v>
      </c>
      <c r="E36" s="136">
        <v>0.37</v>
      </c>
      <c r="F36" s="158">
        <f>F31*E36</f>
        <v>0.74</v>
      </c>
      <c r="G36" s="158"/>
      <c r="H36" s="160"/>
      <c r="I36" s="159"/>
      <c r="J36" s="160"/>
      <c r="K36" s="159"/>
      <c r="L36" s="160"/>
      <c r="M36" s="202"/>
    </row>
    <row r="37" spans="1:13" s="21" customFormat="1" ht="14.25">
      <c r="A37" s="136">
        <v>11</v>
      </c>
      <c r="B37" s="163" t="s">
        <v>57</v>
      </c>
      <c r="C37" s="165" t="s">
        <v>167</v>
      </c>
      <c r="D37" s="158" t="s">
        <v>17</v>
      </c>
      <c r="E37" s="136"/>
      <c r="F37" s="158">
        <v>2</v>
      </c>
      <c r="G37" s="158"/>
      <c r="H37" s="160"/>
      <c r="I37" s="159"/>
      <c r="J37" s="160"/>
      <c r="K37" s="159"/>
      <c r="L37" s="160"/>
      <c r="M37" s="202"/>
    </row>
    <row r="38" spans="1:13" s="21" customFormat="1" ht="13.5">
      <c r="A38" s="136"/>
      <c r="B38" s="163"/>
      <c r="C38" s="162" t="s">
        <v>12</v>
      </c>
      <c r="D38" s="158" t="s">
        <v>17</v>
      </c>
      <c r="E38" s="158">
        <v>1</v>
      </c>
      <c r="F38" s="158">
        <f>F37*E38</f>
        <v>2</v>
      </c>
      <c r="G38" s="158"/>
      <c r="H38" s="301"/>
      <c r="I38" s="159"/>
      <c r="J38" s="160"/>
      <c r="K38" s="159"/>
      <c r="L38" s="160"/>
      <c r="M38" s="202"/>
    </row>
    <row r="39" spans="1:13" s="21" customFormat="1" ht="14.25">
      <c r="A39" s="136"/>
      <c r="B39" s="207"/>
      <c r="C39" s="162" t="s">
        <v>40</v>
      </c>
      <c r="D39" s="136" t="s">
        <v>0</v>
      </c>
      <c r="E39" s="136">
        <v>0.13</v>
      </c>
      <c r="F39" s="158">
        <f>F37*E39</f>
        <v>0.26</v>
      </c>
      <c r="G39" s="158"/>
      <c r="H39" s="160"/>
      <c r="I39" s="159"/>
      <c r="J39" s="160"/>
      <c r="K39" s="159"/>
      <c r="L39" s="160"/>
      <c r="M39" s="202"/>
    </row>
    <row r="40" spans="1:13" s="21" customFormat="1" ht="14.25">
      <c r="A40" s="136"/>
      <c r="B40" s="207"/>
      <c r="C40" s="162" t="s">
        <v>14</v>
      </c>
      <c r="D40" s="136"/>
      <c r="E40" s="136"/>
      <c r="F40" s="158"/>
      <c r="G40" s="158"/>
      <c r="H40" s="160"/>
      <c r="I40" s="159"/>
      <c r="J40" s="160"/>
      <c r="K40" s="159"/>
      <c r="L40" s="160"/>
      <c r="M40" s="202"/>
    </row>
    <row r="41" spans="1:13" s="21" customFormat="1" ht="14.25">
      <c r="A41" s="136"/>
      <c r="B41" s="207"/>
      <c r="C41" s="162" t="s">
        <v>58</v>
      </c>
      <c r="D41" s="158" t="s">
        <v>17</v>
      </c>
      <c r="E41" s="136">
        <v>1</v>
      </c>
      <c r="F41" s="158">
        <f>F37*E41</f>
        <v>2</v>
      </c>
      <c r="G41" s="158"/>
      <c r="H41" s="160"/>
      <c r="I41" s="159"/>
      <c r="J41" s="160"/>
      <c r="K41" s="159"/>
      <c r="L41" s="160"/>
      <c r="M41" s="202"/>
    </row>
    <row r="42" spans="1:13" s="21" customFormat="1" ht="14.25">
      <c r="A42" s="136"/>
      <c r="B42" s="207"/>
      <c r="C42" s="162" t="s">
        <v>15</v>
      </c>
      <c r="D42" s="136" t="s">
        <v>0</v>
      </c>
      <c r="E42" s="136">
        <v>0.94</v>
      </c>
      <c r="F42" s="158">
        <f>F37*E42</f>
        <v>1.88</v>
      </c>
      <c r="G42" s="158"/>
      <c r="H42" s="160"/>
      <c r="I42" s="159"/>
      <c r="J42" s="160"/>
      <c r="K42" s="159"/>
      <c r="L42" s="160"/>
      <c r="M42" s="202"/>
    </row>
    <row r="43" spans="1:14" s="14" customFormat="1" ht="14.25">
      <c r="A43" s="221"/>
      <c r="B43" s="221"/>
      <c r="C43" s="230" t="s">
        <v>24</v>
      </c>
      <c r="D43" s="231"/>
      <c r="E43" s="231"/>
      <c r="F43" s="226"/>
      <c r="G43" s="231"/>
      <c r="H43" s="232"/>
      <c r="I43" s="232"/>
      <c r="J43" s="232"/>
      <c r="K43" s="232"/>
      <c r="L43" s="232"/>
      <c r="M43" s="171"/>
      <c r="N43" s="64"/>
    </row>
    <row r="44" spans="1:14" s="14" customFormat="1" ht="14.25">
      <c r="A44" s="172"/>
      <c r="B44" s="173"/>
      <c r="C44" s="161" t="s">
        <v>228</v>
      </c>
      <c r="D44" s="158"/>
      <c r="E44" s="174" t="s">
        <v>733</v>
      </c>
      <c r="F44" s="158"/>
      <c r="G44" s="169"/>
      <c r="H44" s="169"/>
      <c r="I44" s="169"/>
      <c r="J44" s="169"/>
      <c r="K44" s="169"/>
      <c r="L44" s="169"/>
      <c r="M44" s="171"/>
      <c r="N44" s="13"/>
    </row>
    <row r="45" spans="1:14" s="14" customFormat="1" ht="14.25">
      <c r="A45" s="172"/>
      <c r="B45" s="173"/>
      <c r="C45" s="161" t="s">
        <v>6</v>
      </c>
      <c r="D45" s="173"/>
      <c r="E45" s="173"/>
      <c r="F45" s="173"/>
      <c r="G45" s="173"/>
      <c r="H45" s="204"/>
      <c r="I45" s="204"/>
      <c r="J45" s="204"/>
      <c r="K45" s="204"/>
      <c r="L45" s="204"/>
      <c r="M45" s="175"/>
      <c r="N45" s="13"/>
    </row>
    <row r="46" spans="1:14" s="14" customFormat="1" ht="14.25">
      <c r="A46" s="172"/>
      <c r="B46" s="173"/>
      <c r="C46" s="161" t="s">
        <v>229</v>
      </c>
      <c r="D46" s="173"/>
      <c r="E46" s="174" t="s">
        <v>733</v>
      </c>
      <c r="F46" s="173"/>
      <c r="G46" s="173"/>
      <c r="H46" s="204"/>
      <c r="I46" s="204"/>
      <c r="J46" s="204"/>
      <c r="K46" s="204"/>
      <c r="L46" s="204"/>
      <c r="M46" s="175"/>
      <c r="N46" s="13"/>
    </row>
    <row r="47" spans="1:14" s="14" customFormat="1" ht="14.25">
      <c r="A47" s="172"/>
      <c r="B47" s="173"/>
      <c r="C47" s="161" t="s">
        <v>6</v>
      </c>
      <c r="D47" s="173"/>
      <c r="E47" s="173"/>
      <c r="F47" s="173"/>
      <c r="G47" s="173"/>
      <c r="H47" s="204"/>
      <c r="I47" s="204"/>
      <c r="J47" s="204"/>
      <c r="K47" s="204"/>
      <c r="L47" s="204"/>
      <c r="M47" s="175"/>
      <c r="N47" s="26"/>
    </row>
    <row r="48" spans="4:12" ht="15.75">
      <c r="D48" s="65"/>
      <c r="E48" s="65"/>
      <c r="F48" s="65"/>
      <c r="G48" s="65"/>
      <c r="H48" s="65"/>
      <c r="I48" s="65"/>
      <c r="J48" s="65"/>
      <c r="K48" s="65"/>
      <c r="L48" s="65"/>
    </row>
    <row r="49" spans="2:10" s="101" customFormat="1" ht="13.5">
      <c r="B49" s="656"/>
      <c r="C49" s="657"/>
      <c r="E49" s="656"/>
      <c r="F49" s="656"/>
      <c r="G49" s="656"/>
      <c r="H49" s="656"/>
      <c r="I49" s="656"/>
      <c r="J49" s="657"/>
    </row>
    <row r="50" spans="4:12" ht="15.75">
      <c r="D50" s="65"/>
      <c r="E50" s="65"/>
      <c r="F50" s="65"/>
      <c r="G50" s="65"/>
      <c r="H50" s="65"/>
      <c r="I50" s="65"/>
      <c r="J50" s="65"/>
      <c r="K50" s="65"/>
      <c r="L50" s="65"/>
    </row>
  </sheetData>
  <sheetProtection/>
  <mergeCells count="17">
    <mergeCell ref="A1:M1"/>
    <mergeCell ref="E49:J49"/>
    <mergeCell ref="E7:F7"/>
    <mergeCell ref="B49:C49"/>
    <mergeCell ref="C7:C8"/>
    <mergeCell ref="G7:H7"/>
    <mergeCell ref="I7:J7"/>
    <mergeCell ref="A7:A8"/>
    <mergeCell ref="A2:M2"/>
    <mergeCell ref="C6:L6"/>
    <mergeCell ref="A3:M3"/>
    <mergeCell ref="A5:M5"/>
    <mergeCell ref="M7:M8"/>
    <mergeCell ref="K7:L7"/>
    <mergeCell ref="B7:B8"/>
    <mergeCell ref="D7:D8"/>
    <mergeCell ref="C4:K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pane ySplit="8" topLeftCell="A72" activePane="bottomLeft" state="frozen"/>
      <selection pane="topLeft" activeCell="A1" sqref="A1"/>
      <selection pane="bottomLeft" activeCell="C33" sqref="C33"/>
    </sheetView>
  </sheetViews>
  <sheetFormatPr defaultColWidth="9.00390625" defaultRowHeight="12.75"/>
  <cols>
    <col min="1" max="1" width="2.75390625" style="11" customWidth="1"/>
    <col min="2" max="2" width="8.625" style="11" customWidth="1"/>
    <col min="3" max="3" width="38.375" style="11" customWidth="1"/>
    <col min="4" max="5" width="8.00390625" style="11" customWidth="1"/>
    <col min="6" max="6" width="7.375" style="11" customWidth="1"/>
    <col min="7" max="7" width="8.375" style="11" customWidth="1"/>
    <col min="8" max="8" width="10.00390625" style="11" customWidth="1"/>
    <col min="9" max="9" width="8.125" style="11" customWidth="1"/>
    <col min="10" max="10" width="9.625" style="11" customWidth="1"/>
    <col min="11" max="11" width="8.25390625" style="11" customWidth="1"/>
    <col min="12" max="12" width="7.875" style="11" customWidth="1"/>
    <col min="13" max="13" width="8.375" style="11" customWidth="1"/>
    <col min="14" max="14" width="21.625" style="11" customWidth="1"/>
    <col min="15" max="15" width="9.75390625" style="11" customWidth="1"/>
    <col min="16" max="16384" width="9.125" style="11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646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297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13" s="1" customFormat="1" ht="17.25">
      <c r="A4" s="2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</row>
    <row r="5" spans="1:13" s="12" customFormat="1" ht="17.25">
      <c r="A5" s="8"/>
      <c r="B5" s="8"/>
      <c r="C5" s="619" t="s">
        <v>116</v>
      </c>
      <c r="D5" s="619"/>
      <c r="E5" s="619"/>
      <c r="F5" s="619"/>
      <c r="G5" s="619"/>
      <c r="H5" s="619"/>
      <c r="I5" s="619"/>
      <c r="J5" s="619"/>
      <c r="K5" s="658"/>
      <c r="L5" s="8"/>
      <c r="M5" s="8"/>
    </row>
    <row r="6" spans="1:13" s="12" customFormat="1" ht="16.5">
      <c r="A6" s="8"/>
      <c r="B6" s="8"/>
      <c r="C6" s="647"/>
      <c r="D6" s="647"/>
      <c r="E6" s="647"/>
      <c r="F6" s="647"/>
      <c r="G6" s="647"/>
      <c r="H6" s="647"/>
      <c r="I6" s="647"/>
      <c r="J6" s="647"/>
      <c r="K6" s="659"/>
      <c r="L6" s="8"/>
      <c r="M6" s="8"/>
    </row>
    <row r="7" spans="1:13" s="29" customFormat="1" ht="54.75" customHeight="1">
      <c r="A7" s="650" t="s">
        <v>65</v>
      </c>
      <c r="B7" s="651" t="s">
        <v>66</v>
      </c>
      <c r="C7" s="651" t="s">
        <v>67</v>
      </c>
      <c r="D7" s="651" t="s">
        <v>1</v>
      </c>
      <c r="E7" s="653" t="s">
        <v>2</v>
      </c>
      <c r="F7" s="654"/>
      <c r="G7" s="652" t="s">
        <v>3</v>
      </c>
      <c r="H7" s="652"/>
      <c r="I7" s="655" t="s">
        <v>4</v>
      </c>
      <c r="J7" s="655"/>
      <c r="K7" s="655" t="s">
        <v>5</v>
      </c>
      <c r="L7" s="655"/>
      <c r="M7" s="652" t="s">
        <v>6</v>
      </c>
    </row>
    <row r="8" spans="1:13" s="29" customFormat="1" ht="54">
      <c r="A8" s="650"/>
      <c r="B8" s="650"/>
      <c r="C8" s="651"/>
      <c r="D8" s="651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52"/>
    </row>
    <row r="9" spans="1:13" s="98" customFormat="1" ht="13.5">
      <c r="A9" s="109" t="s">
        <v>10</v>
      </c>
      <c r="B9" s="109" t="s">
        <v>18</v>
      </c>
      <c r="C9" s="109" t="s">
        <v>19</v>
      </c>
      <c r="D9" s="110" t="s">
        <v>20</v>
      </c>
      <c r="E9" s="111" t="s">
        <v>21</v>
      </c>
      <c r="F9" s="112" t="s">
        <v>22</v>
      </c>
      <c r="G9" s="110" t="s">
        <v>11</v>
      </c>
      <c r="H9" s="112" t="s">
        <v>23</v>
      </c>
      <c r="I9" s="110" t="s">
        <v>26</v>
      </c>
      <c r="J9" s="112" t="s">
        <v>27</v>
      </c>
      <c r="K9" s="112">
        <v>11</v>
      </c>
      <c r="L9" s="109" t="s">
        <v>28</v>
      </c>
      <c r="M9" s="109" t="s">
        <v>29</v>
      </c>
    </row>
    <row r="10" spans="1:14" s="95" customFormat="1" ht="57">
      <c r="A10" s="136">
        <v>1</v>
      </c>
      <c r="B10" s="163" t="s">
        <v>68</v>
      </c>
      <c r="C10" s="353" t="s">
        <v>598</v>
      </c>
      <c r="D10" s="136" t="s">
        <v>56</v>
      </c>
      <c r="E10" s="158"/>
      <c r="F10" s="158">
        <v>1</v>
      </c>
      <c r="G10" s="161"/>
      <c r="H10" s="201"/>
      <c r="I10" s="159"/>
      <c r="J10" s="160"/>
      <c r="K10" s="159"/>
      <c r="L10" s="160"/>
      <c r="M10" s="160"/>
      <c r="N10" s="94"/>
    </row>
    <row r="11" spans="1:14" s="95" customFormat="1" ht="13.5">
      <c r="A11" s="136"/>
      <c r="B11" s="163"/>
      <c r="C11" s="162" t="s">
        <v>12</v>
      </c>
      <c r="D11" s="136" t="s">
        <v>56</v>
      </c>
      <c r="E11" s="158">
        <v>1</v>
      </c>
      <c r="F11" s="158">
        <f>F10*E11</f>
        <v>1</v>
      </c>
      <c r="G11" s="161"/>
      <c r="H11" s="201"/>
      <c r="I11" s="159"/>
      <c r="J11" s="160"/>
      <c r="K11" s="159"/>
      <c r="L11" s="160"/>
      <c r="M11" s="160"/>
      <c r="N11" s="94"/>
    </row>
    <row r="12" spans="1:14" s="95" customFormat="1" ht="14.25">
      <c r="A12" s="136"/>
      <c r="B12" s="207"/>
      <c r="C12" s="162" t="s">
        <v>14</v>
      </c>
      <c r="D12" s="136"/>
      <c r="E12" s="136"/>
      <c r="F12" s="160"/>
      <c r="G12" s="158"/>
      <c r="H12" s="160"/>
      <c r="I12" s="159"/>
      <c r="J12" s="160"/>
      <c r="K12" s="159"/>
      <c r="L12" s="160"/>
      <c r="M12" s="160"/>
      <c r="N12" s="94"/>
    </row>
    <row r="13" spans="1:14" s="95" customFormat="1" ht="40.5">
      <c r="A13" s="136"/>
      <c r="B13" s="207"/>
      <c r="C13" s="161" t="s">
        <v>405</v>
      </c>
      <c r="D13" s="136" t="s">
        <v>60</v>
      </c>
      <c r="E13" s="136">
        <v>1</v>
      </c>
      <c r="F13" s="169">
        <f>F10*E13</f>
        <v>1</v>
      </c>
      <c r="G13" s="158"/>
      <c r="H13" s="160"/>
      <c r="I13" s="159"/>
      <c r="J13" s="160"/>
      <c r="K13" s="159"/>
      <c r="L13" s="160"/>
      <c r="M13" s="160"/>
      <c r="N13" s="94"/>
    </row>
    <row r="14" spans="1:13" s="98" customFormat="1" ht="85.5">
      <c r="A14" s="109">
        <v>2</v>
      </c>
      <c r="B14" s="163" t="s">
        <v>68</v>
      </c>
      <c r="C14" s="360" t="s">
        <v>706</v>
      </c>
      <c r="D14" s="329" t="s">
        <v>17</v>
      </c>
      <c r="E14" s="330"/>
      <c r="F14" s="331">
        <v>4</v>
      </c>
      <c r="G14" s="332"/>
      <c r="H14" s="331"/>
      <c r="I14" s="332"/>
      <c r="J14" s="331"/>
      <c r="K14" s="331"/>
      <c r="L14" s="333"/>
      <c r="M14" s="333"/>
    </row>
    <row r="15" spans="1:14" s="95" customFormat="1" ht="13.5">
      <c r="A15" s="136"/>
      <c r="B15" s="163"/>
      <c r="C15" s="162" t="s">
        <v>12</v>
      </c>
      <c r="D15" s="145" t="s">
        <v>17</v>
      </c>
      <c r="E15" s="158">
        <v>1</v>
      </c>
      <c r="F15" s="158">
        <f>F14*E15</f>
        <v>4</v>
      </c>
      <c r="G15" s="161"/>
      <c r="H15" s="201"/>
      <c r="I15" s="159"/>
      <c r="J15" s="160"/>
      <c r="K15" s="159"/>
      <c r="L15" s="160"/>
      <c r="M15" s="160"/>
      <c r="N15" s="94"/>
    </row>
    <row r="16" spans="1:14" s="95" customFormat="1" ht="14.25">
      <c r="A16" s="136"/>
      <c r="B16" s="207"/>
      <c r="C16" s="162" t="s">
        <v>14</v>
      </c>
      <c r="D16" s="136"/>
      <c r="E16" s="136"/>
      <c r="F16" s="160"/>
      <c r="G16" s="158"/>
      <c r="H16" s="160"/>
      <c r="I16" s="159"/>
      <c r="J16" s="160"/>
      <c r="K16" s="159"/>
      <c r="L16" s="160"/>
      <c r="M16" s="160"/>
      <c r="N16" s="94"/>
    </row>
    <row r="17" spans="1:14" s="95" customFormat="1" ht="14.25">
      <c r="A17" s="136"/>
      <c r="B17" s="207"/>
      <c r="C17" s="138" t="s">
        <v>160</v>
      </c>
      <c r="D17" s="136" t="s">
        <v>17</v>
      </c>
      <c r="E17" s="136">
        <v>1</v>
      </c>
      <c r="F17" s="169">
        <f>F14*E17</f>
        <v>4</v>
      </c>
      <c r="G17" s="158"/>
      <c r="H17" s="160"/>
      <c r="I17" s="159"/>
      <c r="J17" s="160"/>
      <c r="K17" s="159"/>
      <c r="L17" s="160"/>
      <c r="M17" s="160"/>
      <c r="N17" s="94"/>
    </row>
    <row r="18" spans="1:13" s="98" customFormat="1" ht="85.5">
      <c r="A18" s="109">
        <v>3</v>
      </c>
      <c r="B18" s="163" t="s">
        <v>68</v>
      </c>
      <c r="C18" s="360" t="s">
        <v>707</v>
      </c>
      <c r="D18" s="329" t="s">
        <v>17</v>
      </c>
      <c r="E18" s="330"/>
      <c r="F18" s="331">
        <v>9</v>
      </c>
      <c r="G18" s="332"/>
      <c r="H18" s="331"/>
      <c r="I18" s="332"/>
      <c r="J18" s="331"/>
      <c r="K18" s="331"/>
      <c r="L18" s="333"/>
      <c r="M18" s="333"/>
    </row>
    <row r="19" spans="1:14" s="95" customFormat="1" ht="13.5">
      <c r="A19" s="136"/>
      <c r="B19" s="163"/>
      <c r="C19" s="162" t="s">
        <v>12</v>
      </c>
      <c r="D19" s="145" t="s">
        <v>17</v>
      </c>
      <c r="E19" s="158">
        <v>1</v>
      </c>
      <c r="F19" s="158">
        <f>F18*E19</f>
        <v>9</v>
      </c>
      <c r="G19" s="161"/>
      <c r="H19" s="201"/>
      <c r="I19" s="159"/>
      <c r="J19" s="160"/>
      <c r="K19" s="159"/>
      <c r="L19" s="160"/>
      <c r="M19" s="160"/>
      <c r="N19" s="94"/>
    </row>
    <row r="20" spans="1:14" s="95" customFormat="1" ht="14.25">
      <c r="A20" s="136"/>
      <c r="B20" s="207"/>
      <c r="C20" s="162" t="s">
        <v>14</v>
      </c>
      <c r="D20" s="136"/>
      <c r="E20" s="136"/>
      <c r="F20" s="160"/>
      <c r="G20" s="158"/>
      <c r="H20" s="160"/>
      <c r="I20" s="159"/>
      <c r="J20" s="160"/>
      <c r="K20" s="159"/>
      <c r="L20" s="160"/>
      <c r="M20" s="160"/>
      <c r="N20" s="94"/>
    </row>
    <row r="21" spans="1:16" s="95" customFormat="1" ht="14.25">
      <c r="A21" s="136"/>
      <c r="B21" s="207"/>
      <c r="C21" s="138" t="s">
        <v>160</v>
      </c>
      <c r="D21" s="136" t="s">
        <v>17</v>
      </c>
      <c r="E21" s="136">
        <v>1</v>
      </c>
      <c r="F21" s="169">
        <f>F18*E21</f>
        <v>9</v>
      </c>
      <c r="G21" s="158"/>
      <c r="H21" s="160"/>
      <c r="I21" s="159"/>
      <c r="J21" s="160"/>
      <c r="K21" s="159"/>
      <c r="L21" s="160"/>
      <c r="M21" s="160"/>
      <c r="N21" s="94"/>
      <c r="P21" s="302"/>
    </row>
    <row r="22" spans="1:13" s="98" customFormat="1" ht="85.5">
      <c r="A22" s="109">
        <v>4</v>
      </c>
      <c r="B22" s="163" t="s">
        <v>68</v>
      </c>
      <c r="C22" s="360" t="s">
        <v>708</v>
      </c>
      <c r="D22" s="145" t="s">
        <v>17</v>
      </c>
      <c r="E22" s="111"/>
      <c r="F22" s="112">
        <v>3</v>
      </c>
      <c r="G22" s="110"/>
      <c r="H22" s="112"/>
      <c r="I22" s="110"/>
      <c r="J22" s="112"/>
      <c r="K22" s="112"/>
      <c r="L22" s="109"/>
      <c r="M22" s="109"/>
    </row>
    <row r="23" spans="1:14" s="95" customFormat="1" ht="13.5">
      <c r="A23" s="136"/>
      <c r="B23" s="163"/>
      <c r="C23" s="162" t="s">
        <v>12</v>
      </c>
      <c r="D23" s="145" t="s">
        <v>17</v>
      </c>
      <c r="E23" s="158">
        <v>1</v>
      </c>
      <c r="F23" s="158">
        <f>F22*E23</f>
        <v>3</v>
      </c>
      <c r="G23" s="161"/>
      <c r="H23" s="201"/>
      <c r="I23" s="159"/>
      <c r="J23" s="160"/>
      <c r="K23" s="159"/>
      <c r="L23" s="160"/>
      <c r="M23" s="160"/>
      <c r="N23" s="94"/>
    </row>
    <row r="24" spans="1:14" s="95" customFormat="1" ht="14.25">
      <c r="A24" s="136"/>
      <c r="B24" s="207"/>
      <c r="C24" s="162" t="s">
        <v>14</v>
      </c>
      <c r="D24" s="136"/>
      <c r="E24" s="136"/>
      <c r="F24" s="160"/>
      <c r="G24" s="158"/>
      <c r="H24" s="160"/>
      <c r="I24" s="159"/>
      <c r="J24" s="160"/>
      <c r="K24" s="159"/>
      <c r="L24" s="160"/>
      <c r="M24" s="160"/>
      <c r="N24" s="94"/>
    </row>
    <row r="25" spans="1:14" s="95" customFormat="1" ht="14.25">
      <c r="A25" s="136"/>
      <c r="B25" s="207"/>
      <c r="C25" s="138" t="s">
        <v>160</v>
      </c>
      <c r="D25" s="136" t="s">
        <v>17</v>
      </c>
      <c r="E25" s="136">
        <v>1</v>
      </c>
      <c r="F25" s="169">
        <f>F22*E25</f>
        <v>3</v>
      </c>
      <c r="G25" s="158"/>
      <c r="H25" s="160"/>
      <c r="I25" s="159"/>
      <c r="J25" s="160"/>
      <c r="K25" s="159"/>
      <c r="L25" s="160"/>
      <c r="M25" s="160"/>
      <c r="N25" s="94"/>
    </row>
    <row r="26" spans="1:14" s="92" customFormat="1" ht="28.5">
      <c r="A26" s="136">
        <v>5</v>
      </c>
      <c r="B26" s="233" t="s">
        <v>68</v>
      </c>
      <c r="C26" s="353" t="s">
        <v>647</v>
      </c>
      <c r="D26" s="221" t="s">
        <v>56</v>
      </c>
      <c r="E26" s="231"/>
      <c r="F26" s="231">
        <v>1</v>
      </c>
      <c r="G26" s="203"/>
      <c r="H26" s="202"/>
      <c r="I26" s="184"/>
      <c r="J26" s="235"/>
      <c r="K26" s="203"/>
      <c r="L26" s="202"/>
      <c r="M26" s="227"/>
      <c r="N26" s="91"/>
    </row>
    <row r="27" spans="1:14" s="14" customFormat="1" ht="13.5">
      <c r="A27" s="136"/>
      <c r="B27" s="233"/>
      <c r="C27" s="224" t="s">
        <v>12</v>
      </c>
      <c r="D27" s="221" t="s">
        <v>56</v>
      </c>
      <c r="E27" s="222">
        <v>1</v>
      </c>
      <c r="F27" s="160">
        <f>F26*E27</f>
        <v>1</v>
      </c>
      <c r="G27" s="159"/>
      <c r="H27" s="160"/>
      <c r="I27" s="159"/>
      <c r="J27" s="160"/>
      <c r="K27" s="159"/>
      <c r="L27" s="160"/>
      <c r="M27" s="225"/>
      <c r="N27" s="13"/>
    </row>
    <row r="28" spans="1:14" s="14" customFormat="1" ht="14.25">
      <c r="A28" s="136"/>
      <c r="B28" s="236"/>
      <c r="C28" s="224" t="s">
        <v>14</v>
      </c>
      <c r="D28" s="237"/>
      <c r="E28" s="237"/>
      <c r="F28" s="169"/>
      <c r="G28" s="159"/>
      <c r="H28" s="160"/>
      <c r="I28" s="158"/>
      <c r="J28" s="160"/>
      <c r="K28" s="159"/>
      <c r="L28" s="160"/>
      <c r="M28" s="225"/>
      <c r="N28" s="13"/>
    </row>
    <row r="29" spans="1:14" s="14" customFormat="1" ht="27">
      <c r="A29" s="136"/>
      <c r="B29" s="236"/>
      <c r="C29" s="162" t="s">
        <v>741</v>
      </c>
      <c r="D29" s="221" t="s">
        <v>56</v>
      </c>
      <c r="E29" s="237">
        <v>1</v>
      </c>
      <c r="F29" s="208">
        <f>F26*E29</f>
        <v>1</v>
      </c>
      <c r="G29" s="158"/>
      <c r="H29" s="160"/>
      <c r="I29" s="158"/>
      <c r="J29" s="160"/>
      <c r="K29" s="159"/>
      <c r="L29" s="160"/>
      <c r="M29" s="225"/>
      <c r="N29" s="93"/>
    </row>
    <row r="30" spans="1:14" s="43" customFormat="1" ht="28.5">
      <c r="A30" s="136">
        <v>6</v>
      </c>
      <c r="B30" s="109" t="s">
        <v>154</v>
      </c>
      <c r="C30" s="353" t="s">
        <v>599</v>
      </c>
      <c r="D30" s="221" t="s">
        <v>56</v>
      </c>
      <c r="E30" s="205"/>
      <c r="F30" s="169">
        <v>1</v>
      </c>
      <c r="G30" s="238"/>
      <c r="H30" s="238"/>
      <c r="I30" s="238"/>
      <c r="J30" s="159"/>
      <c r="K30" s="160"/>
      <c r="L30" s="159"/>
      <c r="M30" s="160"/>
      <c r="N30" s="42"/>
    </row>
    <row r="31" spans="1:14" s="14" customFormat="1" ht="13.5">
      <c r="A31" s="136"/>
      <c r="B31" s="233"/>
      <c r="C31" s="224" t="s">
        <v>61</v>
      </c>
      <c r="D31" s="237" t="s">
        <v>13</v>
      </c>
      <c r="E31" s="222">
        <v>13.3</v>
      </c>
      <c r="F31" s="160">
        <f>F30*E31</f>
        <v>13.3</v>
      </c>
      <c r="G31" s="161"/>
      <c r="H31" s="201"/>
      <c r="I31" s="159"/>
      <c r="J31" s="160"/>
      <c r="K31" s="159"/>
      <c r="L31" s="160"/>
      <c r="M31" s="225"/>
      <c r="N31" s="13"/>
    </row>
    <row r="32" spans="1:14" s="14" customFormat="1" ht="14.25">
      <c r="A32" s="136"/>
      <c r="B32" s="236"/>
      <c r="C32" s="224" t="s">
        <v>42</v>
      </c>
      <c r="D32" s="47" t="s">
        <v>0</v>
      </c>
      <c r="E32" s="237">
        <v>0.39</v>
      </c>
      <c r="F32" s="160">
        <f>F30*E32</f>
        <v>0.39</v>
      </c>
      <c r="G32" s="158"/>
      <c r="H32" s="160"/>
      <c r="I32" s="158"/>
      <c r="J32" s="160"/>
      <c r="K32" s="159"/>
      <c r="L32" s="160"/>
      <c r="M32" s="225"/>
      <c r="N32" s="13"/>
    </row>
    <row r="33" spans="1:14" s="14" customFormat="1" ht="14.25">
      <c r="A33" s="136"/>
      <c r="B33" s="236"/>
      <c r="C33" s="224" t="s">
        <v>14</v>
      </c>
      <c r="D33" s="237"/>
      <c r="E33" s="237"/>
      <c r="F33" s="160"/>
      <c r="G33" s="158"/>
      <c r="H33" s="160"/>
      <c r="I33" s="159"/>
      <c r="J33" s="160"/>
      <c r="K33" s="159"/>
      <c r="L33" s="160"/>
      <c r="M33" s="225"/>
      <c r="N33" s="13"/>
    </row>
    <row r="34" spans="1:14" s="14" customFormat="1" ht="14.25">
      <c r="A34" s="136"/>
      <c r="B34" s="236"/>
      <c r="C34" s="224" t="s">
        <v>155</v>
      </c>
      <c r="D34" s="221" t="s">
        <v>56</v>
      </c>
      <c r="E34" s="237">
        <v>1</v>
      </c>
      <c r="F34" s="160">
        <f>F30*E34</f>
        <v>1</v>
      </c>
      <c r="G34" s="158"/>
      <c r="H34" s="160"/>
      <c r="I34" s="159"/>
      <c r="J34" s="160"/>
      <c r="K34" s="159"/>
      <c r="L34" s="160"/>
      <c r="M34" s="225"/>
      <c r="N34" s="13"/>
    </row>
    <row r="35" spans="1:14" s="14" customFormat="1" ht="14.25">
      <c r="A35" s="136"/>
      <c r="B35" s="236"/>
      <c r="C35" s="224" t="s">
        <v>15</v>
      </c>
      <c r="D35" s="47" t="s">
        <v>0</v>
      </c>
      <c r="E35" s="237">
        <v>1.58</v>
      </c>
      <c r="F35" s="160">
        <f>F30*E35</f>
        <v>1.58</v>
      </c>
      <c r="G35" s="158"/>
      <c r="H35" s="160"/>
      <c r="I35" s="159"/>
      <c r="J35" s="160"/>
      <c r="K35" s="159"/>
      <c r="L35" s="160"/>
      <c r="M35" s="225"/>
      <c r="N35" s="13"/>
    </row>
    <row r="36" spans="1:14" s="21" customFormat="1" ht="14.25">
      <c r="A36" s="136">
        <v>7</v>
      </c>
      <c r="B36" s="163" t="s">
        <v>30</v>
      </c>
      <c r="C36" s="353" t="s">
        <v>341</v>
      </c>
      <c r="D36" s="136" t="s">
        <v>17</v>
      </c>
      <c r="E36" s="200"/>
      <c r="F36" s="158">
        <v>2</v>
      </c>
      <c r="G36" s="275"/>
      <c r="H36" s="201"/>
      <c r="I36" s="159"/>
      <c r="J36" s="160"/>
      <c r="K36" s="159"/>
      <c r="L36" s="160"/>
      <c r="M36" s="160"/>
      <c r="N36" s="20"/>
    </row>
    <row r="37" spans="1:14" s="21" customFormat="1" ht="13.5">
      <c r="A37" s="136"/>
      <c r="B37" s="163"/>
      <c r="C37" s="162" t="s">
        <v>12</v>
      </c>
      <c r="D37" s="136" t="s">
        <v>13</v>
      </c>
      <c r="E37" s="200">
        <v>1.51</v>
      </c>
      <c r="F37" s="160">
        <f>F36*E37</f>
        <v>3.02</v>
      </c>
      <c r="G37" s="161"/>
      <c r="H37" s="201"/>
      <c r="I37" s="159"/>
      <c r="J37" s="160"/>
      <c r="K37" s="159"/>
      <c r="L37" s="160"/>
      <c r="M37" s="160"/>
      <c r="N37" s="20"/>
    </row>
    <row r="38" spans="1:14" s="21" customFormat="1" ht="14.25">
      <c r="A38" s="136"/>
      <c r="B38" s="207"/>
      <c r="C38" s="162" t="s">
        <v>42</v>
      </c>
      <c r="D38" s="136" t="s">
        <v>0</v>
      </c>
      <c r="E38" s="47">
        <v>0.13</v>
      </c>
      <c r="F38" s="160">
        <f>F36*E38</f>
        <v>0.26</v>
      </c>
      <c r="G38" s="158"/>
      <c r="H38" s="160"/>
      <c r="I38" s="159"/>
      <c r="J38" s="160"/>
      <c r="K38" s="159"/>
      <c r="L38" s="160"/>
      <c r="M38" s="160"/>
      <c r="N38" s="20"/>
    </row>
    <row r="39" spans="1:14" s="21" customFormat="1" ht="14.25">
      <c r="A39" s="136"/>
      <c r="B39" s="207"/>
      <c r="C39" s="162" t="s">
        <v>14</v>
      </c>
      <c r="D39" s="136"/>
      <c r="E39" s="47"/>
      <c r="F39" s="200"/>
      <c r="G39" s="158"/>
      <c r="H39" s="160"/>
      <c r="I39" s="159"/>
      <c r="J39" s="160"/>
      <c r="K39" s="159"/>
      <c r="L39" s="160"/>
      <c r="M39" s="160"/>
      <c r="N39" s="20"/>
    </row>
    <row r="40" spans="1:14" s="21" customFormat="1" ht="14.25">
      <c r="A40" s="136"/>
      <c r="B40" s="207"/>
      <c r="C40" s="261" t="s">
        <v>341</v>
      </c>
      <c r="D40" s="136" t="s">
        <v>17</v>
      </c>
      <c r="E40" s="47">
        <v>1</v>
      </c>
      <c r="F40" s="200">
        <f>F36*E40</f>
        <v>2</v>
      </c>
      <c r="G40" s="158"/>
      <c r="H40" s="160"/>
      <c r="I40" s="159"/>
      <c r="J40" s="160"/>
      <c r="K40" s="159"/>
      <c r="L40" s="160"/>
      <c r="M40" s="160"/>
      <c r="N40" s="20"/>
    </row>
    <row r="41" spans="1:14" s="21" customFormat="1" ht="14.25">
      <c r="A41" s="136"/>
      <c r="B41" s="207"/>
      <c r="C41" s="162" t="s">
        <v>31</v>
      </c>
      <c r="D41" s="136" t="s">
        <v>17</v>
      </c>
      <c r="E41" s="47">
        <v>2</v>
      </c>
      <c r="F41" s="200">
        <f>F36*E41</f>
        <v>4</v>
      </c>
      <c r="G41" s="158"/>
      <c r="H41" s="160"/>
      <c r="I41" s="159"/>
      <c r="J41" s="160"/>
      <c r="K41" s="159"/>
      <c r="L41" s="160"/>
      <c r="M41" s="160"/>
      <c r="N41" s="20"/>
    </row>
    <row r="42" spans="1:14" s="21" customFormat="1" ht="14.25">
      <c r="A42" s="136"/>
      <c r="B42" s="207"/>
      <c r="C42" s="162" t="s">
        <v>52</v>
      </c>
      <c r="D42" s="136" t="s">
        <v>16</v>
      </c>
      <c r="E42" s="47">
        <v>1.1</v>
      </c>
      <c r="F42" s="200">
        <f>F36*E42</f>
        <v>2.2</v>
      </c>
      <c r="G42" s="158"/>
      <c r="H42" s="160"/>
      <c r="I42" s="159"/>
      <c r="J42" s="160"/>
      <c r="K42" s="159"/>
      <c r="L42" s="160"/>
      <c r="M42" s="160"/>
      <c r="N42" s="20"/>
    </row>
    <row r="43" spans="1:14" s="21" customFormat="1" ht="14.25">
      <c r="A43" s="136"/>
      <c r="B43" s="207"/>
      <c r="C43" s="162" t="s">
        <v>15</v>
      </c>
      <c r="D43" s="136" t="s">
        <v>0</v>
      </c>
      <c r="E43" s="47">
        <v>0.07</v>
      </c>
      <c r="F43" s="200">
        <f>F36*E43</f>
        <v>0.14</v>
      </c>
      <c r="G43" s="158"/>
      <c r="H43" s="160"/>
      <c r="I43" s="159"/>
      <c r="J43" s="160"/>
      <c r="K43" s="159"/>
      <c r="L43" s="160"/>
      <c r="M43" s="160"/>
      <c r="N43" s="20"/>
    </row>
    <row r="44" spans="1:13" s="14" customFormat="1" ht="14.25">
      <c r="A44" s="221">
        <v>8</v>
      </c>
      <c r="B44" s="233" t="s">
        <v>34</v>
      </c>
      <c r="C44" s="353" t="s">
        <v>71</v>
      </c>
      <c r="D44" s="221" t="s">
        <v>70</v>
      </c>
      <c r="E44" s="222"/>
      <c r="F44" s="231">
        <v>80</v>
      </c>
      <c r="G44" s="161"/>
      <c r="H44" s="201"/>
      <c r="I44" s="159"/>
      <c r="J44" s="160"/>
      <c r="K44" s="159"/>
      <c r="L44" s="160"/>
      <c r="M44" s="225"/>
    </row>
    <row r="45" spans="1:13" s="14" customFormat="1" ht="13.5">
      <c r="A45" s="221"/>
      <c r="B45" s="233"/>
      <c r="C45" s="224" t="s">
        <v>12</v>
      </c>
      <c r="D45" s="221" t="s">
        <v>13</v>
      </c>
      <c r="E45" s="234">
        <v>1.43</v>
      </c>
      <c r="F45" s="222">
        <f>F44*E45</f>
        <v>114.39999999999999</v>
      </c>
      <c r="G45" s="161"/>
      <c r="H45" s="201"/>
      <c r="I45" s="159"/>
      <c r="J45" s="160"/>
      <c r="K45" s="159"/>
      <c r="L45" s="160"/>
      <c r="M45" s="225"/>
    </row>
    <row r="46" spans="1:13" s="14" customFormat="1" ht="14.25">
      <c r="A46" s="221"/>
      <c r="B46" s="236"/>
      <c r="C46" s="224" t="s">
        <v>40</v>
      </c>
      <c r="D46" s="221" t="s">
        <v>0</v>
      </c>
      <c r="E46" s="237">
        <v>0.026</v>
      </c>
      <c r="F46" s="222">
        <f>F44*E46</f>
        <v>2.08</v>
      </c>
      <c r="G46" s="158"/>
      <c r="H46" s="160"/>
      <c r="I46" s="159"/>
      <c r="J46" s="160"/>
      <c r="K46" s="159"/>
      <c r="L46" s="160"/>
      <c r="M46" s="225"/>
    </row>
    <row r="47" spans="1:13" s="14" customFormat="1" ht="14.25">
      <c r="A47" s="221"/>
      <c r="B47" s="236"/>
      <c r="C47" s="224" t="s">
        <v>14</v>
      </c>
      <c r="D47" s="221"/>
      <c r="E47" s="237"/>
      <c r="F47" s="222"/>
      <c r="G47" s="158"/>
      <c r="H47" s="160"/>
      <c r="I47" s="159"/>
      <c r="J47" s="160"/>
      <c r="K47" s="159"/>
      <c r="L47" s="160"/>
      <c r="M47" s="225"/>
    </row>
    <row r="48" spans="1:13" s="14" customFormat="1" ht="14.25">
      <c r="A48" s="221"/>
      <c r="B48" s="236"/>
      <c r="C48" s="224" t="s">
        <v>44</v>
      </c>
      <c r="D48" s="221" t="s">
        <v>70</v>
      </c>
      <c r="E48" s="239">
        <v>0.929</v>
      </c>
      <c r="F48" s="222">
        <f>F44*E48</f>
        <v>74.32000000000001</v>
      </c>
      <c r="G48" s="158"/>
      <c r="H48" s="160"/>
      <c r="I48" s="159"/>
      <c r="J48" s="160"/>
      <c r="K48" s="159"/>
      <c r="L48" s="160"/>
      <c r="M48" s="225"/>
    </row>
    <row r="49" spans="1:13" s="14" customFormat="1" ht="14.25">
      <c r="A49" s="221"/>
      <c r="B49" s="236"/>
      <c r="C49" s="224" t="s">
        <v>15</v>
      </c>
      <c r="D49" s="221" t="s">
        <v>0</v>
      </c>
      <c r="E49" s="237">
        <v>0.06</v>
      </c>
      <c r="F49" s="222">
        <f>F44*E49</f>
        <v>4.8</v>
      </c>
      <c r="G49" s="159"/>
      <c r="H49" s="160"/>
      <c r="I49" s="159"/>
      <c r="J49" s="160"/>
      <c r="K49" s="159"/>
      <c r="L49" s="160"/>
      <c r="M49" s="225"/>
    </row>
    <row r="50" spans="1:14" s="21" customFormat="1" ht="14.25">
      <c r="A50" s="136">
        <v>9</v>
      </c>
      <c r="B50" s="163" t="s">
        <v>35</v>
      </c>
      <c r="C50" s="353" t="s">
        <v>156</v>
      </c>
      <c r="D50" s="136" t="s">
        <v>70</v>
      </c>
      <c r="E50" s="158"/>
      <c r="F50" s="158">
        <v>60</v>
      </c>
      <c r="G50" s="161"/>
      <c r="H50" s="160"/>
      <c r="I50" s="159"/>
      <c r="J50" s="160"/>
      <c r="K50" s="159"/>
      <c r="L50" s="160"/>
      <c r="M50" s="160"/>
      <c r="N50" s="20"/>
    </row>
    <row r="51" spans="1:14" s="21" customFormat="1" ht="13.5">
      <c r="A51" s="136"/>
      <c r="B51" s="163"/>
      <c r="C51" s="162" t="s">
        <v>12</v>
      </c>
      <c r="D51" s="136" t="s">
        <v>13</v>
      </c>
      <c r="E51" s="158">
        <v>1.17</v>
      </c>
      <c r="F51" s="160">
        <f>F50*E51</f>
        <v>70.19999999999999</v>
      </c>
      <c r="G51" s="161"/>
      <c r="H51" s="160"/>
      <c r="I51" s="159"/>
      <c r="J51" s="160"/>
      <c r="K51" s="159"/>
      <c r="L51" s="160"/>
      <c r="M51" s="160"/>
      <c r="N51" s="20"/>
    </row>
    <row r="52" spans="1:14" s="21" customFormat="1" ht="14.25">
      <c r="A52" s="136"/>
      <c r="B52" s="207"/>
      <c r="C52" s="162" t="s">
        <v>42</v>
      </c>
      <c r="D52" s="136" t="s">
        <v>0</v>
      </c>
      <c r="E52" s="136">
        <v>0.019</v>
      </c>
      <c r="F52" s="160">
        <f>F50*E52</f>
        <v>1.14</v>
      </c>
      <c r="G52" s="158"/>
      <c r="H52" s="160"/>
      <c r="I52" s="159"/>
      <c r="J52" s="160"/>
      <c r="K52" s="159"/>
      <c r="L52" s="160"/>
      <c r="M52" s="160"/>
      <c r="N52" s="20"/>
    </row>
    <row r="53" spans="1:14" s="21" customFormat="1" ht="14.25">
      <c r="A53" s="136"/>
      <c r="B53" s="207"/>
      <c r="C53" s="162" t="s">
        <v>14</v>
      </c>
      <c r="D53" s="136"/>
      <c r="E53" s="136"/>
      <c r="F53" s="160"/>
      <c r="G53" s="158"/>
      <c r="H53" s="160"/>
      <c r="I53" s="159"/>
      <c r="J53" s="160"/>
      <c r="K53" s="159"/>
      <c r="L53" s="160"/>
      <c r="M53" s="160"/>
      <c r="N53" s="20"/>
    </row>
    <row r="54" spans="1:14" s="21" customFormat="1" ht="14.25">
      <c r="A54" s="136"/>
      <c r="B54" s="207"/>
      <c r="C54" s="161" t="s">
        <v>156</v>
      </c>
      <c r="D54" s="136" t="s">
        <v>70</v>
      </c>
      <c r="E54" s="136">
        <v>0.938</v>
      </c>
      <c r="F54" s="160">
        <f>F50*E54</f>
        <v>56.279999999999994</v>
      </c>
      <c r="G54" s="158"/>
      <c r="H54" s="160"/>
      <c r="I54" s="159"/>
      <c r="J54" s="160"/>
      <c r="K54" s="159"/>
      <c r="L54" s="160"/>
      <c r="M54" s="160"/>
      <c r="N54" s="20"/>
    </row>
    <row r="55" spans="1:14" s="21" customFormat="1" ht="14.25">
      <c r="A55" s="136"/>
      <c r="B55" s="207"/>
      <c r="C55" s="162" t="s">
        <v>15</v>
      </c>
      <c r="D55" s="136" t="s">
        <v>0</v>
      </c>
      <c r="E55" s="136">
        <v>0.0393</v>
      </c>
      <c r="F55" s="160">
        <f>F50*E55</f>
        <v>2.358</v>
      </c>
      <c r="G55" s="159"/>
      <c r="H55" s="160"/>
      <c r="I55" s="159"/>
      <c r="J55" s="160"/>
      <c r="K55" s="159"/>
      <c r="L55" s="160"/>
      <c r="M55" s="160"/>
      <c r="N55" s="20"/>
    </row>
    <row r="56" spans="1:14" s="21" customFormat="1" ht="14.25">
      <c r="A56" s="136">
        <v>10</v>
      </c>
      <c r="B56" s="163" t="s">
        <v>46</v>
      </c>
      <c r="C56" s="353" t="s">
        <v>157</v>
      </c>
      <c r="D56" s="136" t="s">
        <v>70</v>
      </c>
      <c r="E56" s="158"/>
      <c r="F56" s="158">
        <v>40</v>
      </c>
      <c r="G56" s="161"/>
      <c r="H56" s="201"/>
      <c r="I56" s="159"/>
      <c r="J56" s="160"/>
      <c r="K56" s="159"/>
      <c r="L56" s="160"/>
      <c r="M56" s="160"/>
      <c r="N56" s="20"/>
    </row>
    <row r="57" spans="1:14" s="21" customFormat="1" ht="13.5">
      <c r="A57" s="136"/>
      <c r="B57" s="163"/>
      <c r="C57" s="162" t="s">
        <v>41</v>
      </c>
      <c r="D57" s="136" t="s">
        <v>13</v>
      </c>
      <c r="E57" s="158">
        <v>1.56</v>
      </c>
      <c r="F57" s="160">
        <f>F56*E57</f>
        <v>62.400000000000006</v>
      </c>
      <c r="G57" s="161"/>
      <c r="H57" s="201"/>
      <c r="I57" s="159"/>
      <c r="J57" s="160"/>
      <c r="K57" s="159"/>
      <c r="L57" s="160"/>
      <c r="M57" s="160"/>
      <c r="N57" s="20"/>
    </row>
    <row r="58" spans="1:14" s="21" customFormat="1" ht="14.25">
      <c r="A58" s="136"/>
      <c r="B58" s="207"/>
      <c r="C58" s="162" t="s">
        <v>40</v>
      </c>
      <c r="D58" s="136" t="s">
        <v>0</v>
      </c>
      <c r="E58" s="136">
        <v>0.02</v>
      </c>
      <c r="F58" s="160">
        <f>F56*E58</f>
        <v>0.8</v>
      </c>
      <c r="G58" s="158"/>
      <c r="H58" s="160"/>
      <c r="I58" s="159"/>
      <c r="J58" s="160"/>
      <c r="K58" s="159"/>
      <c r="L58" s="160"/>
      <c r="M58" s="160"/>
      <c r="N58" s="20"/>
    </row>
    <row r="59" spans="1:14" s="21" customFormat="1" ht="14.25">
      <c r="A59" s="136"/>
      <c r="B59" s="207"/>
      <c r="C59" s="162" t="s">
        <v>14</v>
      </c>
      <c r="D59" s="136"/>
      <c r="E59" s="136"/>
      <c r="F59" s="160"/>
      <c r="G59" s="158"/>
      <c r="H59" s="160"/>
      <c r="I59" s="159"/>
      <c r="J59" s="160"/>
      <c r="K59" s="159"/>
      <c r="L59" s="160"/>
      <c r="M59" s="160"/>
      <c r="N59" s="20"/>
    </row>
    <row r="60" spans="1:14" s="21" customFormat="1" ht="14.25">
      <c r="A60" s="136"/>
      <c r="B60" s="207"/>
      <c r="C60" s="161" t="s">
        <v>157</v>
      </c>
      <c r="D60" s="136" t="s">
        <v>70</v>
      </c>
      <c r="E60" s="136">
        <v>0.937</v>
      </c>
      <c r="F60" s="160">
        <f>F56*E60</f>
        <v>37.480000000000004</v>
      </c>
      <c r="G60" s="158"/>
      <c r="H60" s="160"/>
      <c r="I60" s="159"/>
      <c r="J60" s="160"/>
      <c r="K60" s="159"/>
      <c r="L60" s="160"/>
      <c r="M60" s="160"/>
      <c r="N60" s="20"/>
    </row>
    <row r="61" spans="1:14" s="21" customFormat="1" ht="14.25">
      <c r="A61" s="136"/>
      <c r="B61" s="207"/>
      <c r="C61" s="162" t="s">
        <v>15</v>
      </c>
      <c r="D61" s="136" t="s">
        <v>0</v>
      </c>
      <c r="E61" s="136">
        <v>0.0708</v>
      </c>
      <c r="F61" s="160">
        <f>F56*E61</f>
        <v>2.832</v>
      </c>
      <c r="G61" s="159"/>
      <c r="H61" s="160"/>
      <c r="I61" s="159"/>
      <c r="J61" s="160"/>
      <c r="K61" s="159"/>
      <c r="L61" s="160"/>
      <c r="M61" s="160"/>
      <c r="N61" s="20"/>
    </row>
    <row r="62" spans="1:14" s="21" customFormat="1" ht="14.25">
      <c r="A62" s="136">
        <v>11</v>
      </c>
      <c r="B62" s="163" t="s">
        <v>50</v>
      </c>
      <c r="C62" s="353" t="s">
        <v>158</v>
      </c>
      <c r="D62" s="136" t="s">
        <v>70</v>
      </c>
      <c r="E62" s="158"/>
      <c r="F62" s="158">
        <v>20</v>
      </c>
      <c r="G62" s="159"/>
      <c r="H62" s="160"/>
      <c r="I62" s="161"/>
      <c r="J62" s="201"/>
      <c r="K62" s="159"/>
      <c r="L62" s="160"/>
      <c r="M62" s="160"/>
      <c r="N62" s="20"/>
    </row>
    <row r="63" spans="1:14" s="21" customFormat="1" ht="13.5">
      <c r="A63" s="136"/>
      <c r="B63" s="163"/>
      <c r="C63" s="162" t="s">
        <v>41</v>
      </c>
      <c r="D63" s="136" t="s">
        <v>13</v>
      </c>
      <c r="E63" s="200">
        <v>1.35</v>
      </c>
      <c r="F63" s="200">
        <f>F62*E63</f>
        <v>27</v>
      </c>
      <c r="G63" s="159"/>
      <c r="H63" s="160"/>
      <c r="I63" s="159"/>
      <c r="J63" s="160"/>
      <c r="K63" s="159"/>
      <c r="L63" s="160"/>
      <c r="M63" s="160"/>
      <c r="N63" s="20"/>
    </row>
    <row r="64" spans="1:14" s="21" customFormat="1" ht="14.25">
      <c r="A64" s="136"/>
      <c r="B64" s="207"/>
      <c r="C64" s="162" t="s">
        <v>40</v>
      </c>
      <c r="D64" s="136" t="s">
        <v>0</v>
      </c>
      <c r="E64" s="47">
        <v>0.03</v>
      </c>
      <c r="F64" s="200">
        <f>F62*E64</f>
        <v>0.6</v>
      </c>
      <c r="G64" s="159"/>
      <c r="H64" s="160"/>
      <c r="I64" s="159"/>
      <c r="J64" s="160"/>
      <c r="K64" s="159"/>
      <c r="L64" s="160"/>
      <c r="M64" s="160"/>
      <c r="N64" s="20"/>
    </row>
    <row r="65" spans="1:14" s="21" customFormat="1" ht="14.25">
      <c r="A65" s="136"/>
      <c r="B65" s="207"/>
      <c r="C65" s="162" t="s">
        <v>14</v>
      </c>
      <c r="D65" s="136"/>
      <c r="E65" s="47"/>
      <c r="F65" s="200"/>
      <c r="G65" s="159"/>
      <c r="H65" s="160"/>
      <c r="I65" s="158"/>
      <c r="J65" s="160"/>
      <c r="K65" s="159"/>
      <c r="L65" s="160"/>
      <c r="M65" s="160"/>
      <c r="N65" s="20"/>
    </row>
    <row r="66" spans="1:14" s="21" customFormat="1" ht="14.25">
      <c r="A66" s="136"/>
      <c r="B66" s="207"/>
      <c r="C66" s="161" t="s">
        <v>158</v>
      </c>
      <c r="D66" s="136" t="s">
        <v>70</v>
      </c>
      <c r="E66" s="136">
        <v>0.946</v>
      </c>
      <c r="F66" s="158">
        <f>F62*E66</f>
        <v>18.919999999999998</v>
      </c>
      <c r="G66" s="158"/>
      <c r="H66" s="160"/>
      <c r="I66" s="208"/>
      <c r="J66" s="160"/>
      <c r="K66" s="159"/>
      <c r="L66" s="160"/>
      <c r="M66" s="160"/>
      <c r="N66" s="20"/>
    </row>
    <row r="67" spans="1:14" s="21" customFormat="1" ht="14.25">
      <c r="A67" s="136"/>
      <c r="B67" s="207"/>
      <c r="C67" s="162" t="s">
        <v>15</v>
      </c>
      <c r="D67" s="136" t="s">
        <v>0</v>
      </c>
      <c r="E67" s="47">
        <v>0.07</v>
      </c>
      <c r="F67" s="200">
        <f>F62*E67</f>
        <v>1.4000000000000001</v>
      </c>
      <c r="G67" s="159"/>
      <c r="H67" s="160"/>
      <c r="I67" s="158"/>
      <c r="J67" s="160"/>
      <c r="K67" s="159"/>
      <c r="L67" s="160"/>
      <c r="M67" s="160"/>
      <c r="N67" s="20"/>
    </row>
    <row r="68" spans="1:14" s="21" customFormat="1" ht="14.25">
      <c r="A68" s="136">
        <v>12</v>
      </c>
      <c r="B68" s="163" t="s">
        <v>50</v>
      </c>
      <c r="C68" s="353" t="s">
        <v>159</v>
      </c>
      <c r="D68" s="136" t="s">
        <v>70</v>
      </c>
      <c r="E68" s="200"/>
      <c r="F68" s="158">
        <v>20</v>
      </c>
      <c r="G68" s="161"/>
      <c r="H68" s="201"/>
      <c r="I68" s="159"/>
      <c r="J68" s="160"/>
      <c r="K68" s="159"/>
      <c r="L68" s="160"/>
      <c r="M68" s="160"/>
      <c r="N68" s="20"/>
    </row>
    <row r="69" spans="1:14" s="21" customFormat="1" ht="13.5">
      <c r="A69" s="136"/>
      <c r="B69" s="163"/>
      <c r="C69" s="162" t="s">
        <v>41</v>
      </c>
      <c r="D69" s="136" t="s">
        <v>13</v>
      </c>
      <c r="E69" s="200">
        <v>1.35</v>
      </c>
      <c r="F69" s="200">
        <f>F68*E69</f>
        <v>27</v>
      </c>
      <c r="G69" s="159"/>
      <c r="H69" s="160"/>
      <c r="I69" s="159"/>
      <c r="J69" s="160"/>
      <c r="K69" s="159"/>
      <c r="L69" s="160"/>
      <c r="M69" s="160"/>
      <c r="N69" s="20"/>
    </row>
    <row r="70" spans="1:14" s="21" customFormat="1" ht="14.25">
      <c r="A70" s="136"/>
      <c r="B70" s="207"/>
      <c r="C70" s="162" t="s">
        <v>40</v>
      </c>
      <c r="D70" s="136" t="s">
        <v>0</v>
      </c>
      <c r="E70" s="47">
        <v>0.03</v>
      </c>
      <c r="F70" s="200">
        <f>F68*E70</f>
        <v>0.6</v>
      </c>
      <c r="G70" s="159"/>
      <c r="H70" s="160"/>
      <c r="I70" s="158"/>
      <c r="J70" s="160"/>
      <c r="K70" s="159"/>
      <c r="L70" s="160"/>
      <c r="M70" s="160"/>
      <c r="N70" s="20"/>
    </row>
    <row r="71" spans="1:14" s="21" customFormat="1" ht="14.25">
      <c r="A71" s="136"/>
      <c r="B71" s="207"/>
      <c r="C71" s="162" t="s">
        <v>14</v>
      </c>
      <c r="D71" s="136"/>
      <c r="E71" s="47"/>
      <c r="F71" s="200"/>
      <c r="G71" s="158"/>
      <c r="H71" s="160"/>
      <c r="I71" s="159"/>
      <c r="J71" s="160"/>
      <c r="K71" s="159"/>
      <c r="L71" s="160"/>
      <c r="M71" s="160"/>
      <c r="N71" s="20"/>
    </row>
    <row r="72" spans="1:15" s="21" customFormat="1" ht="14.25">
      <c r="A72" s="136"/>
      <c r="B72" s="207"/>
      <c r="C72" s="161" t="s">
        <v>159</v>
      </c>
      <c r="D72" s="136" t="s">
        <v>70</v>
      </c>
      <c r="E72" s="47">
        <v>0.946</v>
      </c>
      <c r="F72" s="200">
        <f>F68*E72</f>
        <v>18.919999999999998</v>
      </c>
      <c r="G72" s="208"/>
      <c r="H72" s="160"/>
      <c r="I72" s="159"/>
      <c r="J72" s="160"/>
      <c r="K72" s="159"/>
      <c r="L72" s="160"/>
      <c r="M72" s="160"/>
      <c r="N72" s="20"/>
      <c r="O72" s="21">
        <f>'კომპ.ქსელი'!F36100</f>
        <v>0</v>
      </c>
    </row>
    <row r="73" spans="1:14" s="21" customFormat="1" ht="14.25">
      <c r="A73" s="136"/>
      <c r="B73" s="207"/>
      <c r="C73" s="162" t="s">
        <v>15</v>
      </c>
      <c r="D73" s="136" t="s">
        <v>0</v>
      </c>
      <c r="E73" s="47">
        <v>0.0652</v>
      </c>
      <c r="F73" s="200">
        <f>F68*E73</f>
        <v>1.3039999999999998</v>
      </c>
      <c r="G73" s="159"/>
      <c r="H73" s="160"/>
      <c r="I73" s="159"/>
      <c r="J73" s="160"/>
      <c r="K73" s="159"/>
      <c r="L73" s="160"/>
      <c r="M73" s="160"/>
      <c r="N73" s="20"/>
    </row>
    <row r="74" spans="1:14" s="370" customFormat="1" ht="15" customHeight="1">
      <c r="A74" s="430"/>
      <c r="B74" s="493"/>
      <c r="C74" s="505" t="s">
        <v>595</v>
      </c>
      <c r="D74" s="491" t="s">
        <v>250</v>
      </c>
      <c r="E74" s="489">
        <v>1</v>
      </c>
      <c r="F74" s="430">
        <v>20</v>
      </c>
      <c r="G74" s="494"/>
      <c r="H74" s="283"/>
      <c r="I74" s="495"/>
      <c r="J74" s="283"/>
      <c r="K74" s="490"/>
      <c r="L74" s="283"/>
      <c r="M74" s="283"/>
      <c r="N74" s="484"/>
    </row>
    <row r="75" spans="1:13" s="70" customFormat="1" ht="28.5">
      <c r="A75" s="158">
        <v>13</v>
      </c>
      <c r="B75" s="240"/>
      <c r="C75" s="358" t="s">
        <v>711</v>
      </c>
      <c r="D75" s="158" t="s">
        <v>250</v>
      </c>
      <c r="E75" s="200"/>
      <c r="F75" s="200"/>
      <c r="G75" s="158"/>
      <c r="H75" s="273"/>
      <c r="I75" s="159"/>
      <c r="J75" s="160"/>
      <c r="K75" s="159"/>
      <c r="L75" s="160"/>
      <c r="M75" s="485"/>
    </row>
    <row r="76" spans="1:14" s="80" customFormat="1" ht="14.25">
      <c r="A76" s="241"/>
      <c r="B76" s="241"/>
      <c r="C76" s="161" t="s">
        <v>6</v>
      </c>
      <c r="D76" s="158"/>
      <c r="E76" s="158"/>
      <c r="F76" s="200"/>
      <c r="G76" s="158"/>
      <c r="H76" s="169"/>
      <c r="I76" s="169"/>
      <c r="J76" s="169"/>
      <c r="K76" s="169"/>
      <c r="L76" s="169"/>
      <c r="M76" s="171"/>
      <c r="N76" s="97"/>
    </row>
    <row r="77" spans="1:14" s="80" customFormat="1" ht="14.25">
      <c r="A77" s="241"/>
      <c r="B77" s="241"/>
      <c r="C77" s="508" t="s">
        <v>109</v>
      </c>
      <c r="D77" s="158"/>
      <c r="E77" s="158"/>
      <c r="F77" s="200"/>
      <c r="G77" s="158"/>
      <c r="H77" s="169"/>
      <c r="I77" s="169"/>
      <c r="J77" s="169"/>
      <c r="K77" s="169"/>
      <c r="L77" s="169"/>
      <c r="M77" s="486"/>
      <c r="N77" s="426"/>
    </row>
    <row r="78" spans="1:14" s="77" customFormat="1" ht="14.25">
      <c r="A78" s="158"/>
      <c r="B78" s="158"/>
      <c r="C78" s="508" t="s">
        <v>63</v>
      </c>
      <c r="D78" s="158"/>
      <c r="E78" s="158"/>
      <c r="F78" s="242"/>
      <c r="G78" s="158"/>
      <c r="H78" s="169"/>
      <c r="I78" s="169"/>
      <c r="J78" s="169"/>
      <c r="K78" s="169"/>
      <c r="L78" s="169"/>
      <c r="M78" s="171"/>
      <c r="N78" s="76"/>
    </row>
    <row r="79" spans="1:14" s="77" customFormat="1" ht="14.25">
      <c r="A79" s="158"/>
      <c r="B79" s="158"/>
      <c r="C79" s="508" t="s">
        <v>64</v>
      </c>
      <c r="D79" s="158"/>
      <c r="E79" s="158"/>
      <c r="F79" s="242"/>
      <c r="G79" s="158"/>
      <c r="H79" s="169"/>
      <c r="I79" s="169"/>
      <c r="J79" s="169"/>
      <c r="K79" s="169"/>
      <c r="L79" s="169"/>
      <c r="M79" s="486"/>
      <c r="N79" s="427"/>
    </row>
    <row r="80" spans="1:13" s="78" customFormat="1" ht="28.5">
      <c r="A80" s="212"/>
      <c r="B80" s="243"/>
      <c r="C80" s="508" t="s">
        <v>335</v>
      </c>
      <c r="D80" s="158"/>
      <c r="E80" s="174" t="s">
        <v>733</v>
      </c>
      <c r="F80" s="158"/>
      <c r="G80" s="169"/>
      <c r="H80" s="169"/>
      <c r="I80" s="169"/>
      <c r="J80" s="169"/>
      <c r="K80" s="169"/>
      <c r="L80" s="169"/>
      <c r="M80" s="171"/>
    </row>
    <row r="81" spans="1:13" s="78" customFormat="1" ht="28.5">
      <c r="A81" s="243"/>
      <c r="B81" s="243"/>
      <c r="C81" s="508" t="s">
        <v>334</v>
      </c>
      <c r="D81" s="158"/>
      <c r="E81" s="174" t="s">
        <v>733</v>
      </c>
      <c r="F81" s="158"/>
      <c r="G81" s="169"/>
      <c r="H81" s="169"/>
      <c r="I81" s="169"/>
      <c r="J81" s="169"/>
      <c r="K81" s="169"/>
      <c r="L81" s="169"/>
      <c r="M81" s="171"/>
    </row>
    <row r="82" spans="1:13" s="78" customFormat="1" ht="14.25">
      <c r="A82" s="243"/>
      <c r="B82" s="243"/>
      <c r="C82" s="508" t="s">
        <v>6</v>
      </c>
      <c r="D82" s="158"/>
      <c r="E82" s="242"/>
      <c r="F82" s="158"/>
      <c r="G82" s="169"/>
      <c r="H82" s="169"/>
      <c r="I82" s="169"/>
      <c r="J82" s="169"/>
      <c r="K82" s="169"/>
      <c r="L82" s="169"/>
      <c r="M82" s="171"/>
    </row>
    <row r="83" spans="1:14" s="41" customFormat="1" ht="14.25">
      <c r="A83" s="221"/>
      <c r="B83" s="221"/>
      <c r="C83" s="508" t="s">
        <v>229</v>
      </c>
      <c r="D83" s="231"/>
      <c r="E83" s="174" t="s">
        <v>733</v>
      </c>
      <c r="F83" s="226"/>
      <c r="G83" s="231"/>
      <c r="H83" s="232"/>
      <c r="I83" s="232"/>
      <c r="J83" s="232"/>
      <c r="K83" s="232"/>
      <c r="L83" s="232"/>
      <c r="M83" s="171"/>
      <c r="N83" s="40"/>
    </row>
    <row r="84" spans="1:14" s="41" customFormat="1" ht="14.25">
      <c r="A84" s="221"/>
      <c r="B84" s="221"/>
      <c r="C84" s="508" t="s">
        <v>6</v>
      </c>
      <c r="D84" s="231"/>
      <c r="E84" s="231"/>
      <c r="F84" s="226"/>
      <c r="G84" s="231"/>
      <c r="H84" s="232"/>
      <c r="I84" s="232"/>
      <c r="J84" s="232"/>
      <c r="K84" s="232"/>
      <c r="L84" s="232"/>
      <c r="M84" s="166"/>
      <c r="N84" s="40"/>
    </row>
    <row r="85" spans="1:14" s="77" customFormat="1" ht="14.25">
      <c r="A85" s="158"/>
      <c r="B85" s="158"/>
      <c r="C85" s="508" t="s">
        <v>49</v>
      </c>
      <c r="D85" s="158"/>
      <c r="E85" s="158"/>
      <c r="F85" s="242"/>
      <c r="G85" s="158"/>
      <c r="H85" s="169"/>
      <c r="I85" s="169"/>
      <c r="J85" s="169"/>
      <c r="K85" s="169"/>
      <c r="L85" s="169"/>
      <c r="M85" s="171"/>
      <c r="N85" s="76"/>
    </row>
    <row r="86" spans="1:14" s="45" customFormat="1" ht="14.25">
      <c r="A86" s="158"/>
      <c r="B86" s="158"/>
      <c r="C86" s="508" t="s">
        <v>63</v>
      </c>
      <c r="D86" s="158"/>
      <c r="E86" s="158"/>
      <c r="F86" s="242"/>
      <c r="G86" s="158"/>
      <c r="H86" s="169"/>
      <c r="I86" s="169"/>
      <c r="J86" s="169"/>
      <c r="K86" s="169"/>
      <c r="L86" s="169"/>
      <c r="M86" s="166"/>
      <c r="N86" s="44"/>
    </row>
    <row r="87" spans="1:14" s="45" customFormat="1" ht="14.25">
      <c r="A87" s="158"/>
      <c r="B87" s="158"/>
      <c r="C87" s="508" t="s">
        <v>64</v>
      </c>
      <c r="D87" s="158"/>
      <c r="E87" s="158"/>
      <c r="F87" s="242"/>
      <c r="G87" s="158"/>
      <c r="H87" s="169"/>
      <c r="I87" s="169"/>
      <c r="J87" s="169"/>
      <c r="K87" s="169"/>
      <c r="L87" s="169"/>
      <c r="M87" s="486"/>
      <c r="N87" s="426"/>
    </row>
    <row r="88" s="29" customFormat="1" ht="12.75"/>
    <row r="89" spans="1:14" s="75" customFormat="1" ht="13.5">
      <c r="A89" s="27"/>
      <c r="B89" s="34"/>
      <c r="C89" s="28"/>
      <c r="D89" s="27"/>
      <c r="E89" s="27"/>
      <c r="F89" s="35"/>
      <c r="G89" s="39"/>
      <c r="H89" s="35"/>
      <c r="I89" s="36"/>
      <c r="J89" s="35"/>
      <c r="K89" s="39"/>
      <c r="L89" s="35"/>
      <c r="M89" s="37"/>
      <c r="N89" s="74"/>
    </row>
    <row r="90" spans="1:14" s="75" customFormat="1" ht="13.5">
      <c r="A90" s="27"/>
      <c r="B90" s="34"/>
      <c r="C90" s="28"/>
      <c r="D90" s="27"/>
      <c r="E90" s="27"/>
      <c r="F90" s="35"/>
      <c r="G90" s="39"/>
      <c r="H90" s="35"/>
      <c r="I90" s="36"/>
      <c r="J90" s="35"/>
      <c r="K90" s="39"/>
      <c r="L90" s="35"/>
      <c r="M90" s="37"/>
      <c r="N90" s="74"/>
    </row>
    <row r="91" spans="1:14" s="75" customFormat="1" ht="13.5">
      <c r="A91" s="27"/>
      <c r="B91" s="34"/>
      <c r="C91" s="28"/>
      <c r="D91" s="27"/>
      <c r="E91" s="27"/>
      <c r="F91" s="35"/>
      <c r="G91" s="39"/>
      <c r="H91" s="35"/>
      <c r="I91" s="36"/>
      <c r="J91" s="35"/>
      <c r="K91" s="39"/>
      <c r="L91" s="35"/>
      <c r="M91" s="37"/>
      <c r="N91" s="74"/>
    </row>
    <row r="92" spans="2:10" s="101" customFormat="1" ht="13.5">
      <c r="B92" s="656"/>
      <c r="C92" s="657"/>
      <c r="E92" s="656"/>
      <c r="F92" s="656"/>
      <c r="G92" s="656"/>
      <c r="H92" s="656"/>
      <c r="I92" s="656"/>
      <c r="J92" s="657"/>
    </row>
  </sheetData>
  <sheetProtection/>
  <mergeCells count="16">
    <mergeCell ref="B92:C92"/>
    <mergeCell ref="E92:J92"/>
    <mergeCell ref="C5:K5"/>
    <mergeCell ref="C6:K6"/>
    <mergeCell ref="E7:F7"/>
    <mergeCell ref="G7:H7"/>
    <mergeCell ref="I7:J7"/>
    <mergeCell ref="K7:L7"/>
    <mergeCell ref="M7:M8"/>
    <mergeCell ref="A1:M1"/>
    <mergeCell ref="A7:A8"/>
    <mergeCell ref="B7:B8"/>
    <mergeCell ref="C7:C8"/>
    <mergeCell ref="A3:M3"/>
    <mergeCell ref="D7:D8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18">
      <selection activeCell="A6" sqref="A6:IV6"/>
    </sheetView>
  </sheetViews>
  <sheetFormatPr defaultColWidth="9.00390625" defaultRowHeight="12.75"/>
  <cols>
    <col min="1" max="1" width="4.25390625" style="59" customWidth="1"/>
    <col min="2" max="2" width="8.625" style="59" customWidth="1"/>
    <col min="3" max="3" width="39.00390625" style="59" customWidth="1"/>
    <col min="4" max="4" width="7.75390625" style="59" customWidth="1"/>
    <col min="5" max="5" width="8.00390625" style="59" customWidth="1"/>
    <col min="6" max="6" width="8.625" style="59" customWidth="1"/>
    <col min="7" max="7" width="7.375" style="59" customWidth="1"/>
    <col min="8" max="8" width="11.625" style="59" bestFit="1" customWidth="1"/>
    <col min="9" max="9" width="7.625" style="59" customWidth="1"/>
    <col min="10" max="10" width="7.375" style="59" customWidth="1"/>
    <col min="11" max="11" width="7.00390625" style="59" customWidth="1"/>
    <col min="12" max="12" width="8.625" style="59" customWidth="1"/>
    <col min="13" max="13" width="8.25390625" style="59" customWidth="1"/>
    <col min="14" max="14" width="47.75390625" style="59" customWidth="1"/>
    <col min="15" max="15" width="9.25390625" style="59" bestFit="1" customWidth="1"/>
    <col min="16" max="16" width="9.875" style="59" bestFit="1" customWidth="1"/>
    <col min="17" max="16384" width="9.125" style="59" customWidth="1"/>
  </cols>
  <sheetData>
    <row r="1" spans="1:13" s="12" customFormat="1" ht="17.25">
      <c r="A1" s="619" t="s">
        <v>180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s="12" customFormat="1" ht="16.5">
      <c r="A2" s="617" t="s">
        <v>623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5" s="58" customFormat="1" ht="16.5">
      <c r="A3" s="617" t="s">
        <v>526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O3" s="122"/>
    </row>
    <row r="4" spans="1:14" ht="17.25">
      <c r="A4" s="31"/>
      <c r="B4" s="3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2"/>
    </row>
    <row r="5" spans="1:15" s="58" customFormat="1" ht="17.25">
      <c r="A5" s="619" t="s">
        <v>320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83"/>
      <c r="O5" s="83"/>
    </row>
    <row r="6" spans="1:14" ht="17.25">
      <c r="A6" s="31"/>
      <c r="B6" s="31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32"/>
    </row>
    <row r="7" spans="1:13" s="29" customFormat="1" ht="48.75" customHeight="1">
      <c r="A7" s="650" t="s">
        <v>65</v>
      </c>
      <c r="B7" s="651" t="s">
        <v>66</v>
      </c>
      <c r="C7" s="651" t="s">
        <v>67</v>
      </c>
      <c r="D7" s="651" t="s">
        <v>1</v>
      </c>
      <c r="E7" s="653" t="s">
        <v>2</v>
      </c>
      <c r="F7" s="654"/>
      <c r="G7" s="652" t="s">
        <v>3</v>
      </c>
      <c r="H7" s="652"/>
      <c r="I7" s="655" t="s">
        <v>4</v>
      </c>
      <c r="J7" s="655"/>
      <c r="K7" s="655" t="s">
        <v>5</v>
      </c>
      <c r="L7" s="655"/>
      <c r="M7" s="652" t="s">
        <v>6</v>
      </c>
    </row>
    <row r="8" spans="1:13" s="29" customFormat="1" ht="54">
      <c r="A8" s="650"/>
      <c r="B8" s="650"/>
      <c r="C8" s="651"/>
      <c r="D8" s="651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52"/>
    </row>
    <row r="9" spans="1:13" s="98" customFormat="1" ht="13.5">
      <c r="A9" s="109" t="s">
        <v>10</v>
      </c>
      <c r="B9" s="109" t="s">
        <v>18</v>
      </c>
      <c r="C9" s="109" t="s">
        <v>19</v>
      </c>
      <c r="D9" s="110" t="s">
        <v>20</v>
      </c>
      <c r="E9" s="111" t="s">
        <v>21</v>
      </c>
      <c r="F9" s="112" t="s">
        <v>22</v>
      </c>
      <c r="G9" s="110" t="s">
        <v>11</v>
      </c>
      <c r="H9" s="112" t="s">
        <v>23</v>
      </c>
      <c r="I9" s="110" t="s">
        <v>26</v>
      </c>
      <c r="J9" s="112" t="s">
        <v>27</v>
      </c>
      <c r="K9" s="112">
        <v>11</v>
      </c>
      <c r="L9" s="109" t="s">
        <v>28</v>
      </c>
      <c r="M9" s="109" t="s">
        <v>29</v>
      </c>
    </row>
    <row r="10" spans="1:14" s="104" customFormat="1" ht="14.25">
      <c r="A10" s="4"/>
      <c r="B10" s="163"/>
      <c r="C10" s="300" t="s">
        <v>135</v>
      </c>
      <c r="D10" s="136"/>
      <c r="E10" s="158"/>
      <c r="F10" s="158"/>
      <c r="G10" s="158"/>
      <c r="H10" s="301"/>
      <c r="I10" s="159"/>
      <c r="J10" s="160"/>
      <c r="K10" s="159"/>
      <c r="L10" s="160"/>
      <c r="M10" s="160"/>
      <c r="N10" s="103"/>
    </row>
    <row r="11" spans="1:14" ht="85.5">
      <c r="A11" s="4">
        <v>1</v>
      </c>
      <c r="B11" s="136" t="s">
        <v>68</v>
      </c>
      <c r="C11" s="353" t="s">
        <v>710</v>
      </c>
      <c r="D11" s="136" t="s">
        <v>56</v>
      </c>
      <c r="E11" s="342"/>
      <c r="F11" s="159">
        <v>1</v>
      </c>
      <c r="G11" s="158"/>
      <c r="H11" s="160"/>
      <c r="I11" s="159"/>
      <c r="J11" s="160"/>
      <c r="K11" s="159"/>
      <c r="L11" s="160"/>
      <c r="M11" s="160"/>
      <c r="N11" s="105"/>
    </row>
    <row r="12" spans="1:14" ht="13.5">
      <c r="A12" s="4"/>
      <c r="B12" s="51"/>
      <c r="C12" s="162" t="s">
        <v>12</v>
      </c>
      <c r="D12" s="136"/>
      <c r="E12" s="136"/>
      <c r="F12" s="160">
        <v>1</v>
      </c>
      <c r="G12" s="158"/>
      <c r="H12" s="160"/>
      <c r="I12" s="159"/>
      <c r="J12" s="160"/>
      <c r="K12" s="159"/>
      <c r="L12" s="160"/>
      <c r="M12" s="160"/>
      <c r="N12" s="105"/>
    </row>
    <row r="13" spans="1:14" s="107" customFormat="1" ht="13.5">
      <c r="A13" s="4"/>
      <c r="B13" s="51"/>
      <c r="C13" s="162" t="s">
        <v>14</v>
      </c>
      <c r="D13" s="136"/>
      <c r="E13" s="136"/>
      <c r="F13" s="160"/>
      <c r="G13" s="158"/>
      <c r="H13" s="160"/>
      <c r="I13" s="159"/>
      <c r="J13" s="160"/>
      <c r="K13" s="159"/>
      <c r="L13" s="160"/>
      <c r="M13" s="160"/>
      <c r="N13" s="105"/>
    </row>
    <row r="14" spans="1:14" s="107" customFormat="1" ht="27">
      <c r="A14" s="4"/>
      <c r="B14" s="51"/>
      <c r="C14" s="161" t="s">
        <v>136</v>
      </c>
      <c r="D14" s="136" t="s">
        <v>56</v>
      </c>
      <c r="E14" s="136">
        <v>1</v>
      </c>
      <c r="F14" s="276">
        <f>F11*E14</f>
        <v>1</v>
      </c>
      <c r="G14" s="158"/>
      <c r="H14" s="160"/>
      <c r="I14" s="159"/>
      <c r="J14" s="160"/>
      <c r="K14" s="159"/>
      <c r="L14" s="160"/>
      <c r="M14" s="160"/>
      <c r="N14" s="105"/>
    </row>
    <row r="15" spans="1:14" ht="13.5">
      <c r="A15" s="4">
        <v>2</v>
      </c>
      <c r="B15" s="136" t="s">
        <v>139</v>
      </c>
      <c r="C15" s="161" t="s">
        <v>138</v>
      </c>
      <c r="D15" s="136" t="s">
        <v>17</v>
      </c>
      <c r="E15" s="342"/>
      <c r="F15" s="159">
        <v>1</v>
      </c>
      <c r="G15" s="158"/>
      <c r="H15" s="160"/>
      <c r="I15" s="159"/>
      <c r="J15" s="160"/>
      <c r="K15" s="159"/>
      <c r="L15" s="160"/>
      <c r="M15" s="160"/>
      <c r="N15" s="105"/>
    </row>
    <row r="16" spans="1:14" ht="13.5">
      <c r="A16" s="4"/>
      <c r="B16" s="109"/>
      <c r="C16" s="162" t="s">
        <v>12</v>
      </c>
      <c r="D16" s="136" t="s">
        <v>13</v>
      </c>
      <c r="E16" s="136">
        <v>5.12</v>
      </c>
      <c r="F16" s="160">
        <f>F15*E16</f>
        <v>5.12</v>
      </c>
      <c r="G16" s="158"/>
      <c r="H16" s="160"/>
      <c r="I16" s="159"/>
      <c r="J16" s="160"/>
      <c r="K16" s="159"/>
      <c r="L16" s="160"/>
      <c r="M16" s="160"/>
      <c r="N16" s="105"/>
    </row>
    <row r="17" spans="1:14" s="104" customFormat="1" ht="14.25">
      <c r="A17" s="4"/>
      <c r="B17" s="207"/>
      <c r="C17" s="162" t="s">
        <v>40</v>
      </c>
      <c r="D17" s="136" t="s">
        <v>0</v>
      </c>
      <c r="E17" s="47">
        <v>0.43</v>
      </c>
      <c r="F17" s="158">
        <f>F15*E17</f>
        <v>0.43</v>
      </c>
      <c r="G17" s="158"/>
      <c r="H17" s="160"/>
      <c r="I17" s="159"/>
      <c r="J17" s="160"/>
      <c r="K17" s="159"/>
      <c r="L17" s="160"/>
      <c r="M17" s="160"/>
      <c r="N17" s="103"/>
    </row>
    <row r="18" spans="1:14" s="107" customFormat="1" ht="13.5">
      <c r="A18" s="4"/>
      <c r="B18" s="109"/>
      <c r="C18" s="162" t="s">
        <v>14</v>
      </c>
      <c r="D18" s="136"/>
      <c r="E18" s="136"/>
      <c r="F18" s="160"/>
      <c r="G18" s="158"/>
      <c r="H18" s="160"/>
      <c r="I18" s="159"/>
      <c r="J18" s="160"/>
      <c r="K18" s="159"/>
      <c r="L18" s="160"/>
      <c r="M18" s="160"/>
      <c r="N18" s="105"/>
    </row>
    <row r="19" spans="1:14" s="107" customFormat="1" ht="13.5">
      <c r="A19" s="4"/>
      <c r="B19" s="109"/>
      <c r="C19" s="161" t="s">
        <v>138</v>
      </c>
      <c r="D19" s="136" t="s">
        <v>17</v>
      </c>
      <c r="E19" s="136">
        <v>1</v>
      </c>
      <c r="F19" s="160">
        <f>F15*E19</f>
        <v>1</v>
      </c>
      <c r="G19" s="208"/>
      <c r="H19" s="160"/>
      <c r="I19" s="159"/>
      <c r="J19" s="160"/>
      <c r="K19" s="159"/>
      <c r="L19" s="160"/>
      <c r="M19" s="160"/>
      <c r="N19" s="105"/>
    </row>
    <row r="20" spans="1:14" s="104" customFormat="1" ht="14.25">
      <c r="A20" s="4"/>
      <c r="B20" s="207"/>
      <c r="C20" s="162" t="s">
        <v>15</v>
      </c>
      <c r="D20" s="136" t="s">
        <v>0</v>
      </c>
      <c r="E20" s="47">
        <v>2.83</v>
      </c>
      <c r="F20" s="158">
        <f>F15*E20</f>
        <v>2.83</v>
      </c>
      <c r="G20" s="158"/>
      <c r="H20" s="160"/>
      <c r="I20" s="159"/>
      <c r="J20" s="160"/>
      <c r="K20" s="159"/>
      <c r="L20" s="160"/>
      <c r="M20" s="160"/>
      <c r="N20" s="103"/>
    </row>
    <row r="21" spans="1:14" s="104" customFormat="1" ht="40.5">
      <c r="A21" s="4">
        <v>3</v>
      </c>
      <c r="B21" s="163" t="s">
        <v>113</v>
      </c>
      <c r="C21" s="161" t="s">
        <v>140</v>
      </c>
      <c r="D21" s="136" t="s">
        <v>48</v>
      </c>
      <c r="E21" s="158"/>
      <c r="F21" s="158">
        <v>38</v>
      </c>
      <c r="G21" s="158"/>
      <c r="H21" s="301"/>
      <c r="I21" s="159"/>
      <c r="J21" s="160"/>
      <c r="K21" s="159"/>
      <c r="L21" s="160"/>
      <c r="M21" s="160"/>
      <c r="N21" s="103"/>
    </row>
    <row r="22" spans="1:14" s="104" customFormat="1" ht="13.5">
      <c r="A22" s="4"/>
      <c r="B22" s="163"/>
      <c r="C22" s="162" t="s">
        <v>12</v>
      </c>
      <c r="D22" s="136" t="s">
        <v>13</v>
      </c>
      <c r="E22" s="200">
        <v>1.54</v>
      </c>
      <c r="F22" s="200">
        <f>F21*E22</f>
        <v>58.52</v>
      </c>
      <c r="G22" s="161"/>
      <c r="H22" s="201"/>
      <c r="I22" s="159"/>
      <c r="J22" s="160"/>
      <c r="K22" s="159"/>
      <c r="L22" s="160"/>
      <c r="M22" s="160"/>
      <c r="N22" s="103"/>
    </row>
    <row r="23" spans="1:14" s="104" customFormat="1" ht="14.25">
      <c r="A23" s="4"/>
      <c r="B23" s="207"/>
      <c r="C23" s="162" t="s">
        <v>40</v>
      </c>
      <c r="D23" s="136" t="s">
        <v>0</v>
      </c>
      <c r="E23" s="47">
        <v>0.0373</v>
      </c>
      <c r="F23" s="158">
        <f>F21*E23</f>
        <v>1.4174</v>
      </c>
      <c r="G23" s="158"/>
      <c r="H23" s="160"/>
      <c r="I23" s="159"/>
      <c r="J23" s="160"/>
      <c r="K23" s="159"/>
      <c r="L23" s="160"/>
      <c r="M23" s="160"/>
      <c r="N23" s="103"/>
    </row>
    <row r="24" spans="1:14" s="104" customFormat="1" ht="14.25">
      <c r="A24" s="4"/>
      <c r="B24" s="207"/>
      <c r="C24" s="162" t="s">
        <v>14</v>
      </c>
      <c r="D24" s="136"/>
      <c r="E24" s="47"/>
      <c r="F24" s="158"/>
      <c r="G24" s="158"/>
      <c r="H24" s="160"/>
      <c r="I24" s="159"/>
      <c r="J24" s="160"/>
      <c r="K24" s="159"/>
      <c r="L24" s="160"/>
      <c r="M24" s="160"/>
      <c r="N24" s="103"/>
    </row>
    <row r="25" spans="1:14" s="104" customFormat="1" ht="14.25">
      <c r="A25" s="4"/>
      <c r="B25" s="207"/>
      <c r="C25" s="162" t="s">
        <v>114</v>
      </c>
      <c r="D25" s="136" t="s">
        <v>48</v>
      </c>
      <c r="E25" s="47">
        <v>1</v>
      </c>
      <c r="F25" s="158">
        <f>F21*E25</f>
        <v>38</v>
      </c>
      <c r="G25" s="158"/>
      <c r="H25" s="160"/>
      <c r="I25" s="159"/>
      <c r="J25" s="160"/>
      <c r="K25" s="159"/>
      <c r="L25" s="160"/>
      <c r="M25" s="160"/>
      <c r="N25" s="103"/>
    </row>
    <row r="26" spans="1:14" s="104" customFormat="1" ht="14.25">
      <c r="A26" s="4"/>
      <c r="B26" s="207"/>
      <c r="C26" s="162" t="s">
        <v>32</v>
      </c>
      <c r="D26" s="136" t="s">
        <v>16</v>
      </c>
      <c r="E26" s="47">
        <v>0.65</v>
      </c>
      <c r="F26" s="158">
        <f>F21*E26</f>
        <v>24.7</v>
      </c>
      <c r="G26" s="158"/>
      <c r="H26" s="160"/>
      <c r="I26" s="159"/>
      <c r="J26" s="160"/>
      <c r="K26" s="159"/>
      <c r="L26" s="160"/>
      <c r="M26" s="160"/>
      <c r="N26" s="103"/>
    </row>
    <row r="27" spans="1:14" s="104" customFormat="1" ht="14.25">
      <c r="A27" s="4"/>
      <c r="B27" s="207"/>
      <c r="C27" s="162" t="s">
        <v>15</v>
      </c>
      <c r="D27" s="136" t="s">
        <v>0</v>
      </c>
      <c r="E27" s="47">
        <v>0.169</v>
      </c>
      <c r="F27" s="158">
        <f>F21*E27</f>
        <v>6.422000000000001</v>
      </c>
      <c r="G27" s="158"/>
      <c r="H27" s="160"/>
      <c r="I27" s="159"/>
      <c r="J27" s="160"/>
      <c r="K27" s="159"/>
      <c r="L27" s="160"/>
      <c r="M27" s="160"/>
      <c r="N27" s="103"/>
    </row>
    <row r="28" spans="1:14" s="104" customFormat="1" ht="40.5">
      <c r="A28" s="4">
        <v>4</v>
      </c>
      <c r="B28" s="163" t="s">
        <v>141</v>
      </c>
      <c r="C28" s="161" t="s">
        <v>144</v>
      </c>
      <c r="D28" s="136" t="s">
        <v>48</v>
      </c>
      <c r="E28" s="158"/>
      <c r="F28" s="158">
        <v>29</v>
      </c>
      <c r="G28" s="158"/>
      <c r="H28" s="301"/>
      <c r="I28" s="159"/>
      <c r="J28" s="160"/>
      <c r="K28" s="159"/>
      <c r="L28" s="160"/>
      <c r="M28" s="160"/>
      <c r="N28" s="103"/>
    </row>
    <row r="29" spans="1:14" s="104" customFormat="1" ht="13.5">
      <c r="A29" s="4"/>
      <c r="B29" s="163"/>
      <c r="C29" s="162" t="s">
        <v>61</v>
      </c>
      <c r="D29" s="136" t="s">
        <v>13</v>
      </c>
      <c r="E29" s="200">
        <v>1.19</v>
      </c>
      <c r="F29" s="200">
        <f>F28*E29</f>
        <v>34.51</v>
      </c>
      <c r="G29" s="161"/>
      <c r="H29" s="201"/>
      <c r="I29" s="159"/>
      <c r="J29" s="160"/>
      <c r="K29" s="159"/>
      <c r="L29" s="160"/>
      <c r="M29" s="160"/>
      <c r="N29" s="103"/>
    </row>
    <row r="30" spans="1:14" s="104" customFormat="1" ht="14.25">
      <c r="A30" s="4"/>
      <c r="B30" s="207"/>
      <c r="C30" s="162" t="s">
        <v>42</v>
      </c>
      <c r="D30" s="136" t="s">
        <v>0</v>
      </c>
      <c r="E30" s="47">
        <v>0.0359</v>
      </c>
      <c r="F30" s="158">
        <f>F28*E30</f>
        <v>1.0411000000000001</v>
      </c>
      <c r="G30" s="158"/>
      <c r="H30" s="160"/>
      <c r="I30" s="159"/>
      <c r="J30" s="160"/>
      <c r="K30" s="159"/>
      <c r="L30" s="160"/>
      <c r="M30" s="160"/>
      <c r="N30" s="103"/>
    </row>
    <row r="31" spans="1:14" s="104" customFormat="1" ht="14.25">
      <c r="A31" s="4"/>
      <c r="B31" s="207"/>
      <c r="C31" s="162" t="s">
        <v>14</v>
      </c>
      <c r="D31" s="136"/>
      <c r="E31" s="47"/>
      <c r="F31" s="158"/>
      <c r="G31" s="158"/>
      <c r="H31" s="160"/>
      <c r="I31" s="159"/>
      <c r="J31" s="160"/>
      <c r="K31" s="159"/>
      <c r="L31" s="160"/>
      <c r="M31" s="160"/>
      <c r="N31" s="103"/>
    </row>
    <row r="32" spans="1:14" s="104" customFormat="1" ht="14.25">
      <c r="A32" s="4"/>
      <c r="B32" s="207"/>
      <c r="C32" s="162" t="s">
        <v>114</v>
      </c>
      <c r="D32" s="136" t="s">
        <v>48</v>
      </c>
      <c r="E32" s="47">
        <v>1</v>
      </c>
      <c r="F32" s="158">
        <f>F28*E32</f>
        <v>29</v>
      </c>
      <c r="G32" s="158"/>
      <c r="H32" s="160"/>
      <c r="I32" s="159"/>
      <c r="J32" s="160"/>
      <c r="K32" s="159"/>
      <c r="L32" s="160"/>
      <c r="M32" s="160"/>
      <c r="N32" s="103"/>
    </row>
    <row r="33" spans="1:14" s="104" customFormat="1" ht="14.25">
      <c r="A33" s="4"/>
      <c r="B33" s="207"/>
      <c r="C33" s="162" t="s">
        <v>32</v>
      </c>
      <c r="D33" s="136" t="s">
        <v>16</v>
      </c>
      <c r="E33" s="47">
        <v>1.22</v>
      </c>
      <c r="F33" s="158">
        <f>F28*E33</f>
        <v>35.38</v>
      </c>
      <c r="G33" s="158"/>
      <c r="H33" s="160"/>
      <c r="I33" s="159"/>
      <c r="J33" s="160"/>
      <c r="K33" s="159"/>
      <c r="L33" s="160"/>
      <c r="M33" s="160"/>
      <c r="N33" s="103"/>
    </row>
    <row r="34" spans="1:14" s="104" customFormat="1" ht="14.25">
      <c r="A34" s="4"/>
      <c r="B34" s="207"/>
      <c r="C34" s="162" t="s">
        <v>15</v>
      </c>
      <c r="D34" s="136" t="s">
        <v>0</v>
      </c>
      <c r="E34" s="47">
        <v>0.148</v>
      </c>
      <c r="F34" s="158">
        <f>F28*E34</f>
        <v>4.292</v>
      </c>
      <c r="G34" s="158"/>
      <c r="H34" s="160"/>
      <c r="I34" s="159"/>
      <c r="J34" s="160"/>
      <c r="K34" s="159"/>
      <c r="L34" s="160"/>
      <c r="M34" s="160"/>
      <c r="N34" s="103"/>
    </row>
    <row r="35" spans="1:14" s="104" customFormat="1" ht="14.25">
      <c r="A35" s="4">
        <v>5</v>
      </c>
      <c r="B35" s="207"/>
      <c r="C35" s="162" t="s">
        <v>145</v>
      </c>
      <c r="D35" s="136" t="s">
        <v>17</v>
      </c>
      <c r="E35" s="47"/>
      <c r="F35" s="158">
        <v>1</v>
      </c>
      <c r="G35" s="158"/>
      <c r="H35" s="160"/>
      <c r="I35" s="159"/>
      <c r="J35" s="160"/>
      <c r="K35" s="159"/>
      <c r="L35" s="160"/>
      <c r="M35" s="160"/>
      <c r="N35" s="103"/>
    </row>
    <row r="36" spans="1:14" ht="13.5">
      <c r="A36" s="4">
        <v>6</v>
      </c>
      <c r="B36" s="343" t="s">
        <v>68</v>
      </c>
      <c r="C36" s="161" t="s">
        <v>146</v>
      </c>
      <c r="D36" s="136" t="s">
        <v>70</v>
      </c>
      <c r="E36" s="158"/>
      <c r="F36" s="159">
        <v>2</v>
      </c>
      <c r="G36" s="158"/>
      <c r="H36" s="160"/>
      <c r="I36" s="159"/>
      <c r="J36" s="160"/>
      <c r="K36" s="159"/>
      <c r="L36" s="160"/>
      <c r="M36" s="160"/>
      <c r="N36" s="105"/>
    </row>
    <row r="37" spans="1:14" ht="13.5">
      <c r="A37" s="4"/>
      <c r="B37" s="51"/>
      <c r="C37" s="162" t="s">
        <v>12</v>
      </c>
      <c r="D37" s="136" t="s">
        <v>70</v>
      </c>
      <c r="E37" s="136">
        <v>1</v>
      </c>
      <c r="F37" s="160">
        <f>F36*E37</f>
        <v>2</v>
      </c>
      <c r="G37" s="158"/>
      <c r="H37" s="160"/>
      <c r="I37" s="159"/>
      <c r="J37" s="160"/>
      <c r="K37" s="159"/>
      <c r="L37" s="160"/>
      <c r="M37" s="160"/>
      <c r="N37" s="105"/>
    </row>
    <row r="38" spans="1:14" s="107" customFormat="1" ht="13.5">
      <c r="A38" s="4"/>
      <c r="B38" s="51"/>
      <c r="C38" s="162" t="s">
        <v>14</v>
      </c>
      <c r="D38" s="136"/>
      <c r="E38" s="136"/>
      <c r="F38" s="160"/>
      <c r="G38" s="158"/>
      <c r="H38" s="160"/>
      <c r="I38" s="159"/>
      <c r="J38" s="160"/>
      <c r="K38" s="159"/>
      <c r="L38" s="160"/>
      <c r="M38" s="160"/>
      <c r="N38" s="105"/>
    </row>
    <row r="39" spans="1:14" s="107" customFormat="1" ht="13.5">
      <c r="A39" s="4"/>
      <c r="B39" s="51"/>
      <c r="C39" s="161" t="s">
        <v>126</v>
      </c>
      <c r="D39" s="136" t="s">
        <v>70</v>
      </c>
      <c r="E39" s="136">
        <v>1</v>
      </c>
      <c r="F39" s="169">
        <f>F36*E39</f>
        <v>2</v>
      </c>
      <c r="G39" s="208"/>
      <c r="H39" s="160"/>
      <c r="I39" s="159"/>
      <c r="J39" s="160"/>
      <c r="K39" s="159"/>
      <c r="L39" s="160"/>
      <c r="M39" s="160"/>
      <c r="N39" s="105"/>
    </row>
    <row r="40" spans="1:14" s="107" customFormat="1" ht="27">
      <c r="A40" s="4">
        <v>7</v>
      </c>
      <c r="B40" s="51"/>
      <c r="C40" s="161" t="s">
        <v>142</v>
      </c>
      <c r="D40" s="136" t="s">
        <v>70</v>
      </c>
      <c r="E40" s="136"/>
      <c r="F40" s="169">
        <v>10</v>
      </c>
      <c r="G40" s="208"/>
      <c r="H40" s="160"/>
      <c r="I40" s="159"/>
      <c r="J40" s="160"/>
      <c r="K40" s="159"/>
      <c r="L40" s="160"/>
      <c r="M40" s="160"/>
      <c r="N40" s="105"/>
    </row>
    <row r="41" spans="1:14" ht="27">
      <c r="A41" s="4">
        <v>8</v>
      </c>
      <c r="B41" s="343" t="s">
        <v>68</v>
      </c>
      <c r="C41" s="161" t="s">
        <v>148</v>
      </c>
      <c r="D41" s="136" t="s">
        <v>127</v>
      </c>
      <c r="E41" s="158"/>
      <c r="F41" s="159">
        <v>3</v>
      </c>
      <c r="G41" s="158"/>
      <c r="H41" s="160"/>
      <c r="I41" s="159"/>
      <c r="J41" s="160"/>
      <c r="K41" s="159"/>
      <c r="L41" s="160"/>
      <c r="M41" s="160"/>
      <c r="N41" s="105"/>
    </row>
    <row r="42" spans="1:14" ht="13.5">
      <c r="A42" s="4"/>
      <c r="B42" s="51"/>
      <c r="C42" s="162" t="s">
        <v>12</v>
      </c>
      <c r="D42" s="136" t="s">
        <v>127</v>
      </c>
      <c r="E42" s="136">
        <v>1</v>
      </c>
      <c r="F42" s="160">
        <f>F41*E42</f>
        <v>3</v>
      </c>
      <c r="G42" s="158"/>
      <c r="H42" s="160"/>
      <c r="I42" s="159"/>
      <c r="J42" s="160"/>
      <c r="K42" s="159"/>
      <c r="L42" s="160"/>
      <c r="M42" s="160"/>
      <c r="N42" s="105"/>
    </row>
    <row r="43" spans="1:14" s="107" customFormat="1" ht="13.5">
      <c r="A43" s="4"/>
      <c r="B43" s="51"/>
      <c r="C43" s="162" t="s">
        <v>14</v>
      </c>
      <c r="D43" s="136"/>
      <c r="E43" s="136"/>
      <c r="F43" s="160"/>
      <c r="G43" s="158"/>
      <c r="H43" s="160"/>
      <c r="I43" s="159"/>
      <c r="J43" s="160"/>
      <c r="K43" s="159"/>
      <c r="L43" s="160"/>
      <c r="M43" s="160"/>
      <c r="N43" s="105"/>
    </row>
    <row r="44" spans="1:14" s="107" customFormat="1" ht="13.5">
      <c r="A44" s="4"/>
      <c r="B44" s="51"/>
      <c r="C44" s="161" t="s">
        <v>128</v>
      </c>
      <c r="D44" s="136" t="s">
        <v>70</v>
      </c>
      <c r="E44" s="136">
        <v>1</v>
      </c>
      <c r="F44" s="169">
        <f>F41*E44</f>
        <v>3</v>
      </c>
      <c r="G44" s="208"/>
      <c r="H44" s="160"/>
      <c r="I44" s="159"/>
      <c r="J44" s="160"/>
      <c r="K44" s="159"/>
      <c r="L44" s="160"/>
      <c r="M44" s="160"/>
      <c r="N44" s="105"/>
    </row>
    <row r="45" spans="1:14" s="104" customFormat="1" ht="27">
      <c r="A45" s="4">
        <v>9</v>
      </c>
      <c r="B45" s="163" t="s">
        <v>99</v>
      </c>
      <c r="C45" s="161" t="s">
        <v>482</v>
      </c>
      <c r="D45" s="136" t="s">
        <v>36</v>
      </c>
      <c r="E45" s="200"/>
      <c r="F45" s="158">
        <v>2</v>
      </c>
      <c r="G45" s="161"/>
      <c r="H45" s="201"/>
      <c r="I45" s="159"/>
      <c r="J45" s="160"/>
      <c r="K45" s="159"/>
      <c r="L45" s="160"/>
      <c r="M45" s="160"/>
      <c r="N45" s="103"/>
    </row>
    <row r="46" spans="1:14" s="104" customFormat="1" ht="13.5">
      <c r="A46" s="4"/>
      <c r="B46" s="163"/>
      <c r="C46" s="162" t="s">
        <v>12</v>
      </c>
      <c r="D46" s="136" t="s">
        <v>13</v>
      </c>
      <c r="E46" s="200">
        <v>13.8</v>
      </c>
      <c r="F46" s="200">
        <f>F45*E46</f>
        <v>27.6</v>
      </c>
      <c r="G46" s="161"/>
      <c r="H46" s="201"/>
      <c r="I46" s="159"/>
      <c r="J46" s="160"/>
      <c r="K46" s="159"/>
      <c r="L46" s="160"/>
      <c r="M46" s="160"/>
      <c r="N46" s="103"/>
    </row>
    <row r="47" spans="1:14" s="104" customFormat="1" ht="14.25">
      <c r="A47" s="4"/>
      <c r="B47" s="207"/>
      <c r="C47" s="162" t="s">
        <v>40</v>
      </c>
      <c r="D47" s="136" t="s">
        <v>0</v>
      </c>
      <c r="E47" s="47">
        <v>0.17</v>
      </c>
      <c r="F47" s="158">
        <f>F45*E47</f>
        <v>0.34</v>
      </c>
      <c r="G47" s="158"/>
      <c r="H47" s="160"/>
      <c r="I47" s="159"/>
      <c r="J47" s="160"/>
      <c r="K47" s="159"/>
      <c r="L47" s="160"/>
      <c r="M47" s="160"/>
      <c r="N47" s="103"/>
    </row>
    <row r="48" spans="1:14" s="104" customFormat="1" ht="14.25">
      <c r="A48" s="4"/>
      <c r="B48" s="207"/>
      <c r="C48" s="162" t="s">
        <v>14</v>
      </c>
      <c r="D48" s="136"/>
      <c r="E48" s="47"/>
      <c r="F48" s="158"/>
      <c r="G48" s="158"/>
      <c r="H48" s="160"/>
      <c r="I48" s="159"/>
      <c r="J48" s="160"/>
      <c r="K48" s="159"/>
      <c r="L48" s="160"/>
      <c r="M48" s="160"/>
      <c r="N48" s="103"/>
    </row>
    <row r="49" spans="1:14" s="104" customFormat="1" ht="14.25">
      <c r="A49" s="4"/>
      <c r="B49" s="207"/>
      <c r="C49" s="162" t="s">
        <v>129</v>
      </c>
      <c r="D49" s="136" t="s">
        <v>36</v>
      </c>
      <c r="E49" s="47">
        <v>1.03</v>
      </c>
      <c r="F49" s="158">
        <f>F45*E49</f>
        <v>2.06</v>
      </c>
      <c r="G49" s="158"/>
      <c r="H49" s="160"/>
      <c r="I49" s="159"/>
      <c r="J49" s="160"/>
      <c r="K49" s="159"/>
      <c r="L49" s="160"/>
      <c r="M49" s="160"/>
      <c r="N49" s="103"/>
    </row>
    <row r="50" spans="1:14" s="104" customFormat="1" ht="14.25">
      <c r="A50" s="4"/>
      <c r="B50" s="207"/>
      <c r="C50" s="162" t="s">
        <v>100</v>
      </c>
      <c r="D50" s="136" t="s">
        <v>16</v>
      </c>
      <c r="E50" s="47">
        <v>10.6</v>
      </c>
      <c r="F50" s="158">
        <f>F45*E50</f>
        <v>21.2</v>
      </c>
      <c r="G50" s="158"/>
      <c r="H50" s="160"/>
      <c r="I50" s="159"/>
      <c r="J50" s="160"/>
      <c r="K50" s="159"/>
      <c r="L50" s="160"/>
      <c r="M50" s="160"/>
      <c r="N50" s="103"/>
    </row>
    <row r="51" spans="1:14" s="104" customFormat="1" ht="13.5">
      <c r="A51" s="4"/>
      <c r="B51" s="163"/>
      <c r="C51" s="162" t="s">
        <v>101</v>
      </c>
      <c r="D51" s="136" t="s">
        <v>16</v>
      </c>
      <c r="E51" s="200">
        <v>1</v>
      </c>
      <c r="F51" s="158">
        <f>F45*E51</f>
        <v>2</v>
      </c>
      <c r="G51" s="158"/>
      <c r="H51" s="160"/>
      <c r="I51" s="159"/>
      <c r="J51" s="160"/>
      <c r="K51" s="159"/>
      <c r="L51" s="160"/>
      <c r="M51" s="160"/>
      <c r="N51" s="103"/>
    </row>
    <row r="52" spans="1:14" s="104" customFormat="1" ht="14.25">
      <c r="A52" s="4"/>
      <c r="B52" s="207"/>
      <c r="C52" s="162" t="s">
        <v>15</v>
      </c>
      <c r="D52" s="136" t="s">
        <v>0</v>
      </c>
      <c r="E52" s="47">
        <v>0.9</v>
      </c>
      <c r="F52" s="158">
        <f>F45*E52</f>
        <v>1.8</v>
      </c>
      <c r="G52" s="158"/>
      <c r="H52" s="160"/>
      <c r="I52" s="159"/>
      <c r="J52" s="160"/>
      <c r="K52" s="159"/>
      <c r="L52" s="160"/>
      <c r="M52" s="160"/>
      <c r="N52" s="115"/>
    </row>
    <row r="53" spans="1:14" s="107" customFormat="1" ht="13.5">
      <c r="A53" s="4">
        <v>10</v>
      </c>
      <c r="B53" s="163" t="s">
        <v>130</v>
      </c>
      <c r="C53" s="161" t="s">
        <v>134</v>
      </c>
      <c r="D53" s="159" t="s">
        <v>48</v>
      </c>
      <c r="E53" s="344"/>
      <c r="F53" s="160">
        <v>65</v>
      </c>
      <c r="G53" s="344"/>
      <c r="H53" s="344"/>
      <c r="I53" s="344"/>
      <c r="J53" s="159"/>
      <c r="K53" s="160"/>
      <c r="L53" s="159"/>
      <c r="M53" s="160"/>
      <c r="N53" s="105"/>
    </row>
    <row r="54" spans="1:14" s="107" customFormat="1" ht="13.5">
      <c r="A54" s="4"/>
      <c r="B54" s="109"/>
      <c r="C54" s="162" t="s">
        <v>12</v>
      </c>
      <c r="D54" s="136" t="s">
        <v>13</v>
      </c>
      <c r="E54" s="136">
        <v>0.835</v>
      </c>
      <c r="F54" s="200">
        <f>F53*E54</f>
        <v>54.275</v>
      </c>
      <c r="G54" s="158"/>
      <c r="H54" s="160"/>
      <c r="I54" s="159"/>
      <c r="J54" s="160"/>
      <c r="K54" s="159"/>
      <c r="L54" s="160"/>
      <c r="M54" s="160"/>
      <c r="N54" s="105"/>
    </row>
    <row r="55" spans="1:14" s="104" customFormat="1" ht="14.25">
      <c r="A55" s="4"/>
      <c r="B55" s="207"/>
      <c r="C55" s="162" t="s">
        <v>40</v>
      </c>
      <c r="D55" s="136" t="s">
        <v>0</v>
      </c>
      <c r="E55" s="47">
        <v>0.0095</v>
      </c>
      <c r="F55" s="158">
        <f>F53*E55</f>
        <v>0.6174999999999999</v>
      </c>
      <c r="G55" s="158"/>
      <c r="H55" s="160"/>
      <c r="I55" s="159"/>
      <c r="J55" s="160"/>
      <c r="K55" s="159"/>
      <c r="L55" s="160"/>
      <c r="M55" s="160"/>
      <c r="N55" s="103"/>
    </row>
    <row r="56" spans="1:14" s="107" customFormat="1" ht="13.5">
      <c r="A56" s="4"/>
      <c r="B56" s="109"/>
      <c r="C56" s="162" t="s">
        <v>14</v>
      </c>
      <c r="D56" s="136"/>
      <c r="E56" s="136"/>
      <c r="F56" s="158"/>
      <c r="G56" s="158"/>
      <c r="H56" s="160"/>
      <c r="I56" s="159"/>
      <c r="J56" s="160"/>
      <c r="K56" s="159"/>
      <c r="L56" s="160"/>
      <c r="M56" s="160"/>
      <c r="N56" s="105"/>
    </row>
    <row r="57" spans="1:14" s="29" customFormat="1" ht="13.5">
      <c r="A57" s="4"/>
      <c r="B57" s="136"/>
      <c r="C57" s="161" t="s">
        <v>131</v>
      </c>
      <c r="D57" s="136" t="s">
        <v>48</v>
      </c>
      <c r="E57" s="136">
        <v>1.01</v>
      </c>
      <c r="F57" s="158">
        <f>F53*E57</f>
        <v>65.65</v>
      </c>
      <c r="G57" s="158"/>
      <c r="H57" s="160"/>
      <c r="I57" s="159"/>
      <c r="J57" s="160"/>
      <c r="K57" s="159"/>
      <c r="L57" s="160"/>
      <c r="M57" s="160"/>
      <c r="N57" s="105"/>
    </row>
    <row r="58" spans="1:14" s="29" customFormat="1" ht="13.5">
      <c r="A58" s="4"/>
      <c r="B58" s="136"/>
      <c r="C58" s="161" t="s">
        <v>132</v>
      </c>
      <c r="D58" s="136" t="s">
        <v>16</v>
      </c>
      <c r="E58" s="136">
        <v>1.89</v>
      </c>
      <c r="F58" s="158">
        <f>F53*E58</f>
        <v>122.85</v>
      </c>
      <c r="G58" s="158"/>
      <c r="H58" s="160"/>
      <c r="I58" s="159"/>
      <c r="J58" s="160"/>
      <c r="K58" s="159"/>
      <c r="L58" s="160"/>
      <c r="M58" s="160"/>
      <c r="N58" s="105"/>
    </row>
    <row r="59" spans="1:14" s="104" customFormat="1" ht="14.25">
      <c r="A59" s="4"/>
      <c r="B59" s="207"/>
      <c r="C59" s="162" t="s">
        <v>15</v>
      </c>
      <c r="D59" s="136" t="s">
        <v>0</v>
      </c>
      <c r="E59" s="47">
        <v>0.0116</v>
      </c>
      <c r="F59" s="158">
        <f>F53*E59</f>
        <v>0.754</v>
      </c>
      <c r="G59" s="158"/>
      <c r="H59" s="160"/>
      <c r="I59" s="159"/>
      <c r="J59" s="160"/>
      <c r="K59" s="159"/>
      <c r="L59" s="160"/>
      <c r="M59" s="160"/>
      <c r="N59" s="103"/>
    </row>
    <row r="60" spans="1:14" ht="13.5">
      <c r="A60" s="4">
        <v>11</v>
      </c>
      <c r="B60" s="345" t="s">
        <v>115</v>
      </c>
      <c r="C60" s="161" t="s">
        <v>133</v>
      </c>
      <c r="D60" s="158" t="s">
        <v>17</v>
      </c>
      <c r="E60" s="158"/>
      <c r="F60" s="159">
        <v>10</v>
      </c>
      <c r="G60" s="158"/>
      <c r="H60" s="160"/>
      <c r="I60" s="159"/>
      <c r="J60" s="160"/>
      <c r="K60" s="159"/>
      <c r="L60" s="160"/>
      <c r="M60" s="160"/>
      <c r="N60" s="105"/>
    </row>
    <row r="61" spans="1:14" ht="13.5">
      <c r="A61" s="4"/>
      <c r="B61" s="51"/>
      <c r="C61" s="162" t="s">
        <v>12</v>
      </c>
      <c r="D61" s="136" t="s">
        <v>13</v>
      </c>
      <c r="E61" s="136">
        <v>1.34</v>
      </c>
      <c r="F61" s="160">
        <f>F60*E61</f>
        <v>13.4</v>
      </c>
      <c r="G61" s="158"/>
      <c r="H61" s="160"/>
      <c r="I61" s="159"/>
      <c r="J61" s="160"/>
      <c r="K61" s="159"/>
      <c r="L61" s="160"/>
      <c r="M61" s="160"/>
      <c r="N61" s="105"/>
    </row>
    <row r="62" spans="1:14" s="84" customFormat="1" ht="13.5">
      <c r="A62" s="4"/>
      <c r="B62" s="136"/>
      <c r="C62" s="162" t="s">
        <v>37</v>
      </c>
      <c r="D62" s="136" t="s">
        <v>0</v>
      </c>
      <c r="E62" s="158">
        <v>0.05</v>
      </c>
      <c r="F62" s="160">
        <f>F60*E62</f>
        <v>0.5</v>
      </c>
      <c r="G62" s="158"/>
      <c r="H62" s="160"/>
      <c r="I62" s="159"/>
      <c r="J62" s="160"/>
      <c r="K62" s="159"/>
      <c r="L62" s="160"/>
      <c r="M62" s="160"/>
      <c r="N62" s="105"/>
    </row>
    <row r="63" spans="1:14" s="107" customFormat="1" ht="13.5">
      <c r="A63" s="4"/>
      <c r="B63" s="51"/>
      <c r="C63" s="162" t="s">
        <v>14</v>
      </c>
      <c r="D63" s="136"/>
      <c r="E63" s="136"/>
      <c r="F63" s="160"/>
      <c r="G63" s="158"/>
      <c r="H63" s="160"/>
      <c r="I63" s="159"/>
      <c r="J63" s="160"/>
      <c r="K63" s="159"/>
      <c r="L63" s="160"/>
      <c r="M63" s="160"/>
      <c r="N63" s="105"/>
    </row>
    <row r="64" spans="1:14" s="107" customFormat="1" ht="13.5">
      <c r="A64" s="4"/>
      <c r="B64" s="51"/>
      <c r="C64" s="161" t="s">
        <v>133</v>
      </c>
      <c r="D64" s="158" t="s">
        <v>17</v>
      </c>
      <c r="E64" s="136">
        <v>1</v>
      </c>
      <c r="F64" s="169">
        <f>F60*E64</f>
        <v>10</v>
      </c>
      <c r="G64" s="208"/>
      <c r="H64" s="160"/>
      <c r="I64" s="159"/>
      <c r="J64" s="160"/>
      <c r="K64" s="159"/>
      <c r="L64" s="160"/>
      <c r="M64" s="160"/>
      <c r="N64" s="105"/>
    </row>
    <row r="65" spans="1:14" s="107" customFormat="1" ht="13.5">
      <c r="A65" s="4"/>
      <c r="B65" s="51"/>
      <c r="C65" s="162" t="s">
        <v>15</v>
      </c>
      <c r="D65" s="136" t="s">
        <v>0</v>
      </c>
      <c r="E65" s="136">
        <v>0.16</v>
      </c>
      <c r="F65" s="160">
        <f>F60*E65</f>
        <v>1.6</v>
      </c>
      <c r="G65" s="158"/>
      <c r="H65" s="160"/>
      <c r="I65" s="159"/>
      <c r="J65" s="160"/>
      <c r="K65" s="159"/>
      <c r="L65" s="160"/>
      <c r="M65" s="160"/>
      <c r="N65" s="105"/>
    </row>
    <row r="66" spans="1:14" s="104" customFormat="1" ht="14.25">
      <c r="A66" s="114"/>
      <c r="B66" s="207"/>
      <c r="C66" s="164" t="s">
        <v>143</v>
      </c>
      <c r="D66" s="136"/>
      <c r="E66" s="47"/>
      <c r="F66" s="158"/>
      <c r="G66" s="158"/>
      <c r="H66" s="160"/>
      <c r="I66" s="159"/>
      <c r="J66" s="160"/>
      <c r="K66" s="159"/>
      <c r="L66" s="160"/>
      <c r="M66" s="160"/>
      <c r="N66" s="103"/>
    </row>
    <row r="67" spans="1:14" ht="40.5">
      <c r="A67" s="4">
        <v>12</v>
      </c>
      <c r="B67" s="136" t="s">
        <v>68</v>
      </c>
      <c r="C67" s="161" t="s">
        <v>709</v>
      </c>
      <c r="D67" s="136" t="s">
        <v>60</v>
      </c>
      <c r="E67" s="342"/>
      <c r="F67" s="159">
        <v>1</v>
      </c>
      <c r="G67" s="158"/>
      <c r="H67" s="160"/>
      <c r="I67" s="159"/>
      <c r="J67" s="160"/>
      <c r="K67" s="159"/>
      <c r="L67" s="160"/>
      <c r="M67" s="160"/>
      <c r="N67" s="105"/>
    </row>
    <row r="68" spans="1:14" ht="13.5">
      <c r="A68" s="4"/>
      <c r="B68" s="109"/>
      <c r="C68" s="162" t="s">
        <v>12</v>
      </c>
      <c r="D68" s="136" t="s">
        <v>13</v>
      </c>
      <c r="E68" s="136">
        <v>1</v>
      </c>
      <c r="F68" s="160">
        <f>E68*1</f>
        <v>1</v>
      </c>
      <c r="G68" s="158"/>
      <c r="H68" s="160"/>
      <c r="I68" s="159"/>
      <c r="J68" s="160"/>
      <c r="K68" s="159"/>
      <c r="L68" s="160"/>
      <c r="M68" s="160"/>
      <c r="N68" s="105"/>
    </row>
    <row r="69" spans="1:14" s="107" customFormat="1" ht="13.5">
      <c r="A69" s="4"/>
      <c r="B69" s="109"/>
      <c r="C69" s="162" t="s">
        <v>14</v>
      </c>
      <c r="D69" s="136"/>
      <c r="E69" s="136"/>
      <c r="F69" s="160"/>
      <c r="G69" s="158"/>
      <c r="H69" s="160"/>
      <c r="I69" s="159"/>
      <c r="J69" s="160"/>
      <c r="K69" s="159"/>
      <c r="L69" s="160"/>
      <c r="M69" s="160"/>
      <c r="N69" s="105"/>
    </row>
    <row r="70" spans="1:14" s="107" customFormat="1" ht="40.5">
      <c r="A70" s="4"/>
      <c r="B70" s="109"/>
      <c r="C70" s="161" t="s">
        <v>147</v>
      </c>
      <c r="D70" s="136" t="s">
        <v>17</v>
      </c>
      <c r="E70" s="136">
        <v>1</v>
      </c>
      <c r="F70" s="160">
        <f>E70*1</f>
        <v>1</v>
      </c>
      <c r="G70" s="208"/>
      <c r="H70" s="160"/>
      <c r="I70" s="159"/>
      <c r="J70" s="160"/>
      <c r="K70" s="159"/>
      <c r="L70" s="160"/>
      <c r="M70" s="160"/>
      <c r="N70" s="105"/>
    </row>
    <row r="71" spans="1:14" s="104" customFormat="1" ht="40.5">
      <c r="A71" s="4">
        <v>13</v>
      </c>
      <c r="B71" s="163" t="s">
        <v>113</v>
      </c>
      <c r="C71" s="161" t="s">
        <v>140</v>
      </c>
      <c r="D71" s="136" t="s">
        <v>48</v>
      </c>
      <c r="E71" s="158"/>
      <c r="F71" s="158">
        <v>32</v>
      </c>
      <c r="G71" s="158"/>
      <c r="H71" s="301"/>
      <c r="I71" s="159"/>
      <c r="J71" s="160"/>
      <c r="K71" s="159"/>
      <c r="L71" s="160"/>
      <c r="M71" s="160"/>
      <c r="N71" s="103"/>
    </row>
    <row r="72" spans="1:14" s="104" customFormat="1" ht="13.5">
      <c r="A72" s="4"/>
      <c r="B72" s="163"/>
      <c r="C72" s="162" t="s">
        <v>12</v>
      </c>
      <c r="D72" s="136" t="s">
        <v>13</v>
      </c>
      <c r="E72" s="200">
        <v>1.54</v>
      </c>
      <c r="F72" s="200">
        <f>F71*E72</f>
        <v>49.28</v>
      </c>
      <c r="G72" s="161"/>
      <c r="H72" s="201"/>
      <c r="I72" s="159"/>
      <c r="J72" s="160"/>
      <c r="K72" s="159"/>
      <c r="L72" s="160"/>
      <c r="M72" s="160"/>
      <c r="N72" s="103"/>
    </row>
    <row r="73" spans="1:14" s="104" customFormat="1" ht="14.25">
      <c r="A73" s="4"/>
      <c r="B73" s="207"/>
      <c r="C73" s="162" t="s">
        <v>40</v>
      </c>
      <c r="D73" s="136" t="s">
        <v>0</v>
      </c>
      <c r="E73" s="47">
        <v>0.0373</v>
      </c>
      <c r="F73" s="158">
        <f>F71*E73</f>
        <v>1.1936</v>
      </c>
      <c r="G73" s="158"/>
      <c r="H73" s="160"/>
      <c r="I73" s="159"/>
      <c r="J73" s="160"/>
      <c r="K73" s="159"/>
      <c r="L73" s="160"/>
      <c r="M73" s="160"/>
      <c r="N73" s="103"/>
    </row>
    <row r="74" spans="1:14" s="104" customFormat="1" ht="14.25">
      <c r="A74" s="4"/>
      <c r="B74" s="207"/>
      <c r="C74" s="162" t="s">
        <v>14</v>
      </c>
      <c r="D74" s="136"/>
      <c r="E74" s="47"/>
      <c r="F74" s="158"/>
      <c r="G74" s="158"/>
      <c r="H74" s="160"/>
      <c r="I74" s="159"/>
      <c r="J74" s="160"/>
      <c r="K74" s="159"/>
      <c r="L74" s="160"/>
      <c r="M74" s="160"/>
      <c r="N74" s="103"/>
    </row>
    <row r="75" spans="1:14" s="104" customFormat="1" ht="14.25">
      <c r="A75" s="4"/>
      <c r="B75" s="207"/>
      <c r="C75" s="162" t="s">
        <v>114</v>
      </c>
      <c r="D75" s="136" t="s">
        <v>48</v>
      </c>
      <c r="E75" s="47">
        <v>1</v>
      </c>
      <c r="F75" s="158">
        <f>F71*E75</f>
        <v>32</v>
      </c>
      <c r="G75" s="158"/>
      <c r="H75" s="160"/>
      <c r="I75" s="159"/>
      <c r="J75" s="160"/>
      <c r="K75" s="159"/>
      <c r="L75" s="160"/>
      <c r="M75" s="160"/>
      <c r="N75" s="103"/>
    </row>
    <row r="76" spans="1:14" s="104" customFormat="1" ht="14.25">
      <c r="A76" s="4"/>
      <c r="B76" s="207"/>
      <c r="C76" s="162" t="s">
        <v>32</v>
      </c>
      <c r="D76" s="136" t="s">
        <v>16</v>
      </c>
      <c r="E76" s="47">
        <v>0.65</v>
      </c>
      <c r="F76" s="158">
        <f>F71*E76</f>
        <v>20.8</v>
      </c>
      <c r="G76" s="158"/>
      <c r="H76" s="160"/>
      <c r="I76" s="159"/>
      <c r="J76" s="160"/>
      <c r="K76" s="159"/>
      <c r="L76" s="160"/>
      <c r="M76" s="160"/>
      <c r="N76" s="103"/>
    </row>
    <row r="77" spans="1:14" s="104" customFormat="1" ht="14.25">
      <c r="A77" s="4"/>
      <c r="B77" s="207"/>
      <c r="C77" s="162" t="s">
        <v>15</v>
      </c>
      <c r="D77" s="136" t="s">
        <v>0</v>
      </c>
      <c r="E77" s="47">
        <v>0.169</v>
      </c>
      <c r="F77" s="158">
        <f>F71*E77</f>
        <v>5.408</v>
      </c>
      <c r="G77" s="158"/>
      <c r="H77" s="160"/>
      <c r="I77" s="159"/>
      <c r="J77" s="160"/>
      <c r="K77" s="159"/>
      <c r="L77" s="160"/>
      <c r="M77" s="160"/>
      <c r="N77" s="103"/>
    </row>
    <row r="78" spans="1:14" s="104" customFormat="1" ht="40.5">
      <c r="A78" s="4">
        <v>14</v>
      </c>
      <c r="B78" s="163" t="s">
        <v>141</v>
      </c>
      <c r="C78" s="161" t="s">
        <v>144</v>
      </c>
      <c r="D78" s="136" t="s">
        <v>48</v>
      </c>
      <c r="E78" s="158"/>
      <c r="F78" s="158">
        <v>17</v>
      </c>
      <c r="G78" s="158"/>
      <c r="H78" s="301"/>
      <c r="I78" s="159"/>
      <c r="J78" s="160"/>
      <c r="K78" s="159"/>
      <c r="L78" s="160"/>
      <c r="M78" s="160"/>
      <c r="N78" s="103"/>
    </row>
    <row r="79" spans="1:14" s="104" customFormat="1" ht="13.5">
      <c r="A79" s="4"/>
      <c r="B79" s="163"/>
      <c r="C79" s="162" t="s">
        <v>61</v>
      </c>
      <c r="D79" s="136" t="s">
        <v>13</v>
      </c>
      <c r="E79" s="200">
        <v>1.19</v>
      </c>
      <c r="F79" s="200">
        <f>F78*E79</f>
        <v>20.23</v>
      </c>
      <c r="G79" s="161"/>
      <c r="H79" s="201"/>
      <c r="I79" s="159"/>
      <c r="J79" s="160"/>
      <c r="K79" s="159"/>
      <c r="L79" s="160"/>
      <c r="M79" s="160"/>
      <c r="N79" s="103"/>
    </row>
    <row r="80" spans="1:14" s="104" customFormat="1" ht="14.25">
      <c r="A80" s="4"/>
      <c r="B80" s="207"/>
      <c r="C80" s="162" t="s">
        <v>42</v>
      </c>
      <c r="D80" s="136" t="s">
        <v>0</v>
      </c>
      <c r="E80" s="47">
        <v>0.0359</v>
      </c>
      <c r="F80" s="158">
        <f>F78*E80</f>
        <v>0.6103000000000001</v>
      </c>
      <c r="G80" s="158"/>
      <c r="H80" s="160"/>
      <c r="I80" s="159"/>
      <c r="J80" s="160"/>
      <c r="K80" s="159"/>
      <c r="L80" s="160"/>
      <c r="M80" s="160"/>
      <c r="N80" s="103"/>
    </row>
    <row r="81" spans="1:14" s="104" customFormat="1" ht="14.25">
      <c r="A81" s="4"/>
      <c r="B81" s="207"/>
      <c r="C81" s="162" t="s">
        <v>14</v>
      </c>
      <c r="D81" s="136"/>
      <c r="E81" s="47"/>
      <c r="F81" s="158"/>
      <c r="G81" s="158"/>
      <c r="H81" s="160"/>
      <c r="I81" s="159"/>
      <c r="J81" s="160"/>
      <c r="K81" s="159"/>
      <c r="L81" s="160"/>
      <c r="M81" s="160"/>
      <c r="N81" s="103"/>
    </row>
    <row r="82" spans="1:14" s="104" customFormat="1" ht="14.25">
      <c r="A82" s="4"/>
      <c r="B82" s="207"/>
      <c r="C82" s="162" t="s">
        <v>114</v>
      </c>
      <c r="D82" s="136" t="s">
        <v>48</v>
      </c>
      <c r="E82" s="47">
        <v>1</v>
      </c>
      <c r="F82" s="158">
        <f>F78*E82</f>
        <v>17</v>
      </c>
      <c r="G82" s="158"/>
      <c r="H82" s="160"/>
      <c r="I82" s="159"/>
      <c r="J82" s="160"/>
      <c r="K82" s="159"/>
      <c r="L82" s="160"/>
      <c r="M82" s="160"/>
      <c r="N82" s="103"/>
    </row>
    <row r="83" spans="1:14" s="104" customFormat="1" ht="14.25">
      <c r="A83" s="4"/>
      <c r="B83" s="207"/>
      <c r="C83" s="162" t="s">
        <v>32</v>
      </c>
      <c r="D83" s="136" t="s">
        <v>16</v>
      </c>
      <c r="E83" s="47">
        <v>1.22</v>
      </c>
      <c r="F83" s="158">
        <f>F78*E83</f>
        <v>20.74</v>
      </c>
      <c r="G83" s="158"/>
      <c r="H83" s="160"/>
      <c r="I83" s="159"/>
      <c r="J83" s="160"/>
      <c r="K83" s="159"/>
      <c r="L83" s="160"/>
      <c r="M83" s="160"/>
      <c r="N83" s="103"/>
    </row>
    <row r="84" spans="1:14" s="104" customFormat="1" ht="14.25">
      <c r="A84" s="4"/>
      <c r="B84" s="207"/>
      <c r="C84" s="162" t="s">
        <v>15</v>
      </c>
      <c r="D84" s="136" t="s">
        <v>0</v>
      </c>
      <c r="E84" s="47">
        <v>0.148</v>
      </c>
      <c r="F84" s="158">
        <f>F78*E84</f>
        <v>2.516</v>
      </c>
      <c r="G84" s="158"/>
      <c r="H84" s="160"/>
      <c r="I84" s="159"/>
      <c r="J84" s="160"/>
      <c r="K84" s="159"/>
      <c r="L84" s="160"/>
      <c r="M84" s="160"/>
      <c r="N84" s="103"/>
    </row>
    <row r="85" spans="1:14" s="107" customFormat="1" ht="27">
      <c r="A85" s="4">
        <v>15</v>
      </c>
      <c r="B85" s="51"/>
      <c r="C85" s="161" t="s">
        <v>142</v>
      </c>
      <c r="D85" s="136" t="s">
        <v>70</v>
      </c>
      <c r="E85" s="136"/>
      <c r="F85" s="169">
        <v>20</v>
      </c>
      <c r="G85" s="208"/>
      <c r="H85" s="160"/>
      <c r="I85" s="159"/>
      <c r="J85" s="160"/>
      <c r="K85" s="159"/>
      <c r="L85" s="160"/>
      <c r="M85" s="160"/>
      <c r="N85" s="105"/>
    </row>
    <row r="86" spans="1:14" s="104" customFormat="1" ht="14.25">
      <c r="A86" s="4">
        <v>16</v>
      </c>
      <c r="B86" s="207"/>
      <c r="C86" s="162" t="s">
        <v>178</v>
      </c>
      <c r="D86" s="136" t="s">
        <v>17</v>
      </c>
      <c r="E86" s="47"/>
      <c r="F86" s="158">
        <v>1</v>
      </c>
      <c r="G86" s="158"/>
      <c r="H86" s="160"/>
      <c r="I86" s="159"/>
      <c r="J86" s="160"/>
      <c r="K86" s="159"/>
      <c r="L86" s="160"/>
      <c r="M86" s="160"/>
      <c r="N86" s="103"/>
    </row>
    <row r="87" spans="1:14" ht="27">
      <c r="A87" s="4">
        <v>17</v>
      </c>
      <c r="B87" s="343" t="s">
        <v>68</v>
      </c>
      <c r="C87" s="161" t="s">
        <v>148</v>
      </c>
      <c r="D87" s="136" t="s">
        <v>127</v>
      </c>
      <c r="E87" s="158"/>
      <c r="F87" s="159">
        <v>3</v>
      </c>
      <c r="G87" s="158"/>
      <c r="H87" s="160"/>
      <c r="I87" s="159"/>
      <c r="J87" s="160"/>
      <c r="K87" s="159"/>
      <c r="L87" s="160"/>
      <c r="M87" s="160"/>
      <c r="N87" s="105"/>
    </row>
    <row r="88" spans="1:14" ht="13.5">
      <c r="A88" s="4"/>
      <c r="B88" s="51"/>
      <c r="C88" s="162" t="s">
        <v>12</v>
      </c>
      <c r="D88" s="136" t="s">
        <v>127</v>
      </c>
      <c r="E88" s="136">
        <v>1</v>
      </c>
      <c r="F88" s="160">
        <f>F87*E88</f>
        <v>3</v>
      </c>
      <c r="G88" s="158"/>
      <c r="H88" s="160"/>
      <c r="I88" s="159"/>
      <c r="J88" s="160"/>
      <c r="K88" s="159"/>
      <c r="L88" s="160"/>
      <c r="M88" s="160"/>
      <c r="N88" s="105"/>
    </row>
    <row r="89" spans="1:14" s="107" customFormat="1" ht="13.5">
      <c r="A89" s="4"/>
      <c r="B89" s="51"/>
      <c r="C89" s="162" t="s">
        <v>14</v>
      </c>
      <c r="D89" s="136"/>
      <c r="E89" s="136"/>
      <c r="F89" s="160"/>
      <c r="G89" s="158"/>
      <c r="H89" s="160"/>
      <c r="I89" s="159"/>
      <c r="J89" s="160"/>
      <c r="K89" s="159"/>
      <c r="L89" s="160"/>
      <c r="M89" s="160"/>
      <c r="N89" s="105"/>
    </row>
    <row r="90" spans="1:14" s="107" customFormat="1" ht="13.5">
      <c r="A90" s="4"/>
      <c r="B90" s="51"/>
      <c r="C90" s="161" t="s">
        <v>128</v>
      </c>
      <c r="D90" s="136" t="s">
        <v>70</v>
      </c>
      <c r="E90" s="136">
        <v>1</v>
      </c>
      <c r="F90" s="169">
        <f>F87*E90</f>
        <v>3</v>
      </c>
      <c r="G90" s="208"/>
      <c r="H90" s="160"/>
      <c r="I90" s="159"/>
      <c r="J90" s="160"/>
      <c r="K90" s="159"/>
      <c r="L90" s="160"/>
      <c r="M90" s="160"/>
      <c r="N90" s="105"/>
    </row>
    <row r="91" spans="1:14" s="104" customFormat="1" ht="27">
      <c r="A91" s="4">
        <v>18</v>
      </c>
      <c r="B91" s="163" t="s">
        <v>99</v>
      </c>
      <c r="C91" s="161" t="s">
        <v>482</v>
      </c>
      <c r="D91" s="136" t="s">
        <v>36</v>
      </c>
      <c r="E91" s="200"/>
      <c r="F91" s="158">
        <v>1.5</v>
      </c>
      <c r="G91" s="161"/>
      <c r="H91" s="201"/>
      <c r="I91" s="159"/>
      <c r="J91" s="160"/>
      <c r="K91" s="159"/>
      <c r="L91" s="160"/>
      <c r="M91" s="160"/>
      <c r="N91" s="103"/>
    </row>
    <row r="92" spans="1:14" s="104" customFormat="1" ht="13.5">
      <c r="A92" s="4"/>
      <c r="B92" s="163"/>
      <c r="C92" s="162" t="s">
        <v>12</v>
      </c>
      <c r="D92" s="136" t="s">
        <v>13</v>
      </c>
      <c r="E92" s="200">
        <v>13.8</v>
      </c>
      <c r="F92" s="200">
        <f>F91*E92</f>
        <v>20.700000000000003</v>
      </c>
      <c r="G92" s="161"/>
      <c r="H92" s="201"/>
      <c r="I92" s="159"/>
      <c r="J92" s="160"/>
      <c r="K92" s="159"/>
      <c r="L92" s="160"/>
      <c r="M92" s="160"/>
      <c r="N92" s="103"/>
    </row>
    <row r="93" spans="1:14" s="104" customFormat="1" ht="14.25">
      <c r="A93" s="4"/>
      <c r="B93" s="207"/>
      <c r="C93" s="162" t="s">
        <v>40</v>
      </c>
      <c r="D93" s="136" t="s">
        <v>0</v>
      </c>
      <c r="E93" s="47">
        <v>0.17</v>
      </c>
      <c r="F93" s="158">
        <f>F91*E93</f>
        <v>0.255</v>
      </c>
      <c r="G93" s="158"/>
      <c r="H93" s="160"/>
      <c r="I93" s="159"/>
      <c r="J93" s="160"/>
      <c r="K93" s="159"/>
      <c r="L93" s="160"/>
      <c r="M93" s="160"/>
      <c r="N93" s="103"/>
    </row>
    <row r="94" spans="1:14" s="104" customFormat="1" ht="14.25">
      <c r="A94" s="4"/>
      <c r="B94" s="207"/>
      <c r="C94" s="162" t="s">
        <v>14</v>
      </c>
      <c r="D94" s="136"/>
      <c r="E94" s="47"/>
      <c r="F94" s="158"/>
      <c r="G94" s="158"/>
      <c r="H94" s="160"/>
      <c r="I94" s="159"/>
      <c r="J94" s="160"/>
      <c r="K94" s="159"/>
      <c r="L94" s="160"/>
      <c r="M94" s="160"/>
      <c r="N94" s="103"/>
    </row>
    <row r="95" spans="1:14" s="104" customFormat="1" ht="14.25">
      <c r="A95" s="4"/>
      <c r="B95" s="207"/>
      <c r="C95" s="162" t="s">
        <v>129</v>
      </c>
      <c r="D95" s="136" t="s">
        <v>36</v>
      </c>
      <c r="E95" s="47">
        <v>1.03</v>
      </c>
      <c r="F95" s="158">
        <f>F91*E95</f>
        <v>1.545</v>
      </c>
      <c r="G95" s="158"/>
      <c r="H95" s="160"/>
      <c r="I95" s="159"/>
      <c r="J95" s="160"/>
      <c r="K95" s="159"/>
      <c r="L95" s="160"/>
      <c r="M95" s="160"/>
      <c r="N95" s="103"/>
    </row>
    <row r="96" spans="1:14" s="104" customFormat="1" ht="14.25">
      <c r="A96" s="4"/>
      <c r="B96" s="207"/>
      <c r="C96" s="162" t="s">
        <v>100</v>
      </c>
      <c r="D96" s="136" t="s">
        <v>16</v>
      </c>
      <c r="E96" s="47">
        <v>10.6</v>
      </c>
      <c r="F96" s="158">
        <f>F91*E96</f>
        <v>15.899999999999999</v>
      </c>
      <c r="G96" s="158"/>
      <c r="H96" s="160"/>
      <c r="I96" s="159"/>
      <c r="J96" s="160"/>
      <c r="K96" s="159"/>
      <c r="L96" s="160"/>
      <c r="M96" s="160"/>
      <c r="N96" s="103"/>
    </row>
    <row r="97" spans="1:14" s="104" customFormat="1" ht="13.5">
      <c r="A97" s="4"/>
      <c r="B97" s="163"/>
      <c r="C97" s="162" t="s">
        <v>101</v>
      </c>
      <c r="D97" s="136" t="s">
        <v>16</v>
      </c>
      <c r="E97" s="200">
        <v>1</v>
      </c>
      <c r="F97" s="158">
        <f>F91*E97</f>
        <v>1.5</v>
      </c>
      <c r="G97" s="158"/>
      <c r="H97" s="160"/>
      <c r="I97" s="159"/>
      <c r="J97" s="160"/>
      <c r="K97" s="159"/>
      <c r="L97" s="160"/>
      <c r="M97" s="160"/>
      <c r="N97" s="103"/>
    </row>
    <row r="98" spans="1:14" s="104" customFormat="1" ht="14.25">
      <c r="A98" s="4"/>
      <c r="B98" s="207"/>
      <c r="C98" s="162" t="s">
        <v>15</v>
      </c>
      <c r="D98" s="136" t="s">
        <v>0</v>
      </c>
      <c r="E98" s="47">
        <v>0.9</v>
      </c>
      <c r="F98" s="158">
        <f>F91*E98</f>
        <v>1.35</v>
      </c>
      <c r="G98" s="158"/>
      <c r="H98" s="160"/>
      <c r="I98" s="159"/>
      <c r="J98" s="160"/>
      <c r="K98" s="159"/>
      <c r="L98" s="160"/>
      <c r="M98" s="160"/>
      <c r="N98" s="115"/>
    </row>
    <row r="99" spans="1:14" s="107" customFormat="1" ht="13.5">
      <c r="A99" s="4">
        <v>19</v>
      </c>
      <c r="B99" s="163" t="s">
        <v>130</v>
      </c>
      <c r="C99" s="161" t="s">
        <v>134</v>
      </c>
      <c r="D99" s="159" t="s">
        <v>48</v>
      </c>
      <c r="E99" s="344"/>
      <c r="F99" s="160">
        <v>27</v>
      </c>
      <c r="G99" s="344"/>
      <c r="H99" s="344"/>
      <c r="I99" s="344"/>
      <c r="J99" s="159"/>
      <c r="K99" s="160"/>
      <c r="L99" s="159"/>
      <c r="M99" s="160"/>
      <c r="N99" s="105"/>
    </row>
    <row r="100" spans="1:14" s="107" customFormat="1" ht="13.5">
      <c r="A100" s="4"/>
      <c r="B100" s="109"/>
      <c r="C100" s="162" t="s">
        <v>12</v>
      </c>
      <c r="D100" s="136" t="s">
        <v>13</v>
      </c>
      <c r="E100" s="136">
        <v>0.835</v>
      </c>
      <c r="F100" s="200">
        <f>F99*E100</f>
        <v>22.544999999999998</v>
      </c>
      <c r="G100" s="158"/>
      <c r="H100" s="160"/>
      <c r="I100" s="159"/>
      <c r="J100" s="160"/>
      <c r="K100" s="159"/>
      <c r="L100" s="160"/>
      <c r="M100" s="160"/>
      <c r="N100" s="105"/>
    </row>
    <row r="101" spans="1:14" s="104" customFormat="1" ht="14.25">
      <c r="A101" s="4"/>
      <c r="B101" s="207"/>
      <c r="C101" s="162" t="s">
        <v>40</v>
      </c>
      <c r="D101" s="136" t="s">
        <v>0</v>
      </c>
      <c r="E101" s="47">
        <v>0.0095</v>
      </c>
      <c r="F101" s="158">
        <f>F99*E101</f>
        <v>0.2565</v>
      </c>
      <c r="G101" s="158"/>
      <c r="H101" s="160"/>
      <c r="I101" s="159"/>
      <c r="J101" s="160"/>
      <c r="K101" s="159"/>
      <c r="L101" s="160"/>
      <c r="M101" s="160"/>
      <c r="N101" s="103"/>
    </row>
    <row r="102" spans="1:14" s="107" customFormat="1" ht="13.5">
      <c r="A102" s="4"/>
      <c r="B102" s="109"/>
      <c r="C102" s="162" t="s">
        <v>14</v>
      </c>
      <c r="D102" s="136"/>
      <c r="E102" s="136"/>
      <c r="F102" s="158"/>
      <c r="G102" s="158"/>
      <c r="H102" s="160"/>
      <c r="I102" s="159"/>
      <c r="J102" s="160"/>
      <c r="K102" s="159"/>
      <c r="L102" s="160"/>
      <c r="M102" s="160"/>
      <c r="N102" s="105"/>
    </row>
    <row r="103" spans="1:14" s="29" customFormat="1" ht="13.5">
      <c r="A103" s="4"/>
      <c r="B103" s="136"/>
      <c r="C103" s="161" t="s">
        <v>131</v>
      </c>
      <c r="D103" s="136" t="s">
        <v>48</v>
      </c>
      <c r="E103" s="136">
        <v>1.01</v>
      </c>
      <c r="F103" s="158">
        <v>27</v>
      </c>
      <c r="G103" s="158"/>
      <c r="H103" s="160"/>
      <c r="I103" s="159"/>
      <c r="J103" s="160"/>
      <c r="K103" s="159"/>
      <c r="L103" s="160"/>
      <c r="M103" s="160"/>
      <c r="N103" s="105"/>
    </row>
    <row r="104" spans="1:14" s="29" customFormat="1" ht="13.5">
      <c r="A104" s="4"/>
      <c r="B104" s="136"/>
      <c r="C104" s="161" t="s">
        <v>132</v>
      </c>
      <c r="D104" s="136" t="s">
        <v>16</v>
      </c>
      <c r="E104" s="136">
        <v>1.89</v>
      </c>
      <c r="F104" s="158">
        <f>F99*E104</f>
        <v>51.029999999999994</v>
      </c>
      <c r="G104" s="158"/>
      <c r="H104" s="160"/>
      <c r="I104" s="159"/>
      <c r="J104" s="160"/>
      <c r="K104" s="159"/>
      <c r="L104" s="160"/>
      <c r="M104" s="160"/>
      <c r="N104" s="105"/>
    </row>
    <row r="105" spans="1:14" s="104" customFormat="1" ht="14.25">
      <c r="A105" s="4"/>
      <c r="B105" s="207"/>
      <c r="C105" s="162" t="s">
        <v>15</v>
      </c>
      <c r="D105" s="136" t="s">
        <v>0</v>
      </c>
      <c r="E105" s="47">
        <v>0.0116</v>
      </c>
      <c r="F105" s="158">
        <f>F99*E105</f>
        <v>0.3132</v>
      </c>
      <c r="G105" s="158"/>
      <c r="H105" s="160"/>
      <c r="I105" s="159"/>
      <c r="J105" s="160"/>
      <c r="K105" s="159"/>
      <c r="L105" s="160"/>
      <c r="M105" s="160"/>
      <c r="N105" s="103"/>
    </row>
    <row r="106" spans="1:14" ht="13.5">
      <c r="A106" s="4">
        <v>20</v>
      </c>
      <c r="B106" s="345" t="s">
        <v>115</v>
      </c>
      <c r="C106" s="161" t="s">
        <v>149</v>
      </c>
      <c r="D106" s="158" t="s">
        <v>17</v>
      </c>
      <c r="E106" s="158"/>
      <c r="F106" s="159">
        <v>10</v>
      </c>
      <c r="G106" s="158"/>
      <c r="H106" s="160"/>
      <c r="I106" s="159"/>
      <c r="J106" s="160"/>
      <c r="K106" s="159"/>
      <c r="L106" s="160"/>
      <c r="M106" s="160"/>
      <c r="N106" s="105"/>
    </row>
    <row r="107" spans="1:14" ht="13.5">
      <c r="A107" s="4"/>
      <c r="B107" s="51"/>
      <c r="C107" s="162" t="s">
        <v>12</v>
      </c>
      <c r="D107" s="136" t="s">
        <v>13</v>
      </c>
      <c r="E107" s="136">
        <v>1.34</v>
      </c>
      <c r="F107" s="160">
        <f>F106*E107</f>
        <v>13.4</v>
      </c>
      <c r="G107" s="158"/>
      <c r="H107" s="160"/>
      <c r="I107" s="159"/>
      <c r="J107" s="160"/>
      <c r="K107" s="159"/>
      <c r="L107" s="160"/>
      <c r="M107" s="160"/>
      <c r="N107" s="105"/>
    </row>
    <row r="108" spans="1:14" s="84" customFormat="1" ht="13.5">
      <c r="A108" s="4"/>
      <c r="B108" s="136"/>
      <c r="C108" s="162" t="s">
        <v>37</v>
      </c>
      <c r="D108" s="136" t="s">
        <v>0</v>
      </c>
      <c r="E108" s="158">
        <v>0.05</v>
      </c>
      <c r="F108" s="160">
        <f>F106*E108</f>
        <v>0.5</v>
      </c>
      <c r="G108" s="158"/>
      <c r="H108" s="160"/>
      <c r="I108" s="159"/>
      <c r="J108" s="160"/>
      <c r="K108" s="159"/>
      <c r="L108" s="160"/>
      <c r="M108" s="160"/>
      <c r="N108" s="105"/>
    </row>
    <row r="109" spans="1:14" s="107" customFormat="1" ht="13.5">
      <c r="A109" s="4"/>
      <c r="B109" s="51"/>
      <c r="C109" s="162" t="s">
        <v>14</v>
      </c>
      <c r="D109" s="136"/>
      <c r="E109" s="136"/>
      <c r="F109" s="160"/>
      <c r="G109" s="158"/>
      <c r="H109" s="160"/>
      <c r="I109" s="159"/>
      <c r="J109" s="160"/>
      <c r="K109" s="159"/>
      <c r="L109" s="160"/>
      <c r="M109" s="160"/>
      <c r="N109" s="105"/>
    </row>
    <row r="110" spans="1:14" s="107" customFormat="1" ht="13.5">
      <c r="A110" s="4"/>
      <c r="B110" s="51"/>
      <c r="C110" s="161" t="s">
        <v>149</v>
      </c>
      <c r="D110" s="158" t="s">
        <v>17</v>
      </c>
      <c r="E110" s="136">
        <v>1</v>
      </c>
      <c r="F110" s="169">
        <f>F106*E110</f>
        <v>10</v>
      </c>
      <c r="G110" s="208"/>
      <c r="H110" s="160"/>
      <c r="I110" s="159"/>
      <c r="J110" s="160"/>
      <c r="K110" s="159"/>
      <c r="L110" s="160"/>
      <c r="M110" s="160"/>
      <c r="N110" s="105"/>
    </row>
    <row r="111" spans="1:14" s="107" customFormat="1" ht="13.5">
      <c r="A111" s="4"/>
      <c r="B111" s="51"/>
      <c r="C111" s="162" t="s">
        <v>15</v>
      </c>
      <c r="D111" s="136" t="s">
        <v>0</v>
      </c>
      <c r="E111" s="136">
        <v>0.16</v>
      </c>
      <c r="F111" s="160">
        <f>F106*E111</f>
        <v>1.6</v>
      </c>
      <c r="G111" s="158"/>
      <c r="H111" s="160"/>
      <c r="I111" s="159"/>
      <c r="J111" s="160"/>
      <c r="K111" s="159"/>
      <c r="L111" s="160"/>
      <c r="M111" s="160"/>
      <c r="N111" s="105"/>
    </row>
    <row r="112" spans="1:14" s="104" customFormat="1" ht="14.25">
      <c r="A112" s="114"/>
      <c r="B112" s="207"/>
      <c r="C112" s="164" t="s">
        <v>571</v>
      </c>
      <c r="D112" s="136"/>
      <c r="E112" s="47"/>
      <c r="F112" s="158"/>
      <c r="G112" s="158"/>
      <c r="H112" s="160"/>
      <c r="I112" s="159"/>
      <c r="J112" s="160"/>
      <c r="K112" s="159"/>
      <c r="L112" s="160"/>
      <c r="M112" s="160"/>
      <c r="N112" s="103"/>
    </row>
    <row r="113" spans="1:14" ht="28.5">
      <c r="A113" s="4">
        <v>21</v>
      </c>
      <c r="B113" s="136" t="s">
        <v>137</v>
      </c>
      <c r="C113" s="353" t="s">
        <v>648</v>
      </c>
      <c r="D113" s="136" t="s">
        <v>17</v>
      </c>
      <c r="E113" s="342"/>
      <c r="F113" s="159">
        <v>2</v>
      </c>
      <c r="G113" s="158"/>
      <c r="H113" s="160"/>
      <c r="I113" s="159"/>
      <c r="J113" s="160"/>
      <c r="K113" s="159"/>
      <c r="L113" s="160"/>
      <c r="M113" s="160"/>
      <c r="N113" s="105"/>
    </row>
    <row r="114" spans="1:14" ht="13.5">
      <c r="A114" s="4"/>
      <c r="B114" s="109"/>
      <c r="C114" s="162" t="s">
        <v>12</v>
      </c>
      <c r="D114" s="136" t="s">
        <v>13</v>
      </c>
      <c r="E114" s="136">
        <v>3.8</v>
      </c>
      <c r="F114" s="160">
        <f>F113*E114</f>
        <v>7.6</v>
      </c>
      <c r="G114" s="158"/>
      <c r="H114" s="160"/>
      <c r="I114" s="159"/>
      <c r="J114" s="160"/>
      <c r="K114" s="159"/>
      <c r="L114" s="160"/>
      <c r="M114" s="160"/>
      <c r="N114" s="105"/>
    </row>
    <row r="115" spans="1:14" s="104" customFormat="1" ht="14.25">
      <c r="A115" s="4"/>
      <c r="B115" s="207"/>
      <c r="C115" s="162" t="s">
        <v>40</v>
      </c>
      <c r="D115" s="136" t="s">
        <v>0</v>
      </c>
      <c r="E115" s="47">
        <v>0.08</v>
      </c>
      <c r="F115" s="158">
        <f>F113*E115</f>
        <v>0.16</v>
      </c>
      <c r="G115" s="158"/>
      <c r="H115" s="160"/>
      <c r="I115" s="159"/>
      <c r="J115" s="160"/>
      <c r="K115" s="159"/>
      <c r="L115" s="160"/>
      <c r="M115" s="160"/>
      <c r="N115" s="103"/>
    </row>
    <row r="116" spans="1:14" s="107" customFormat="1" ht="13.5">
      <c r="A116" s="4"/>
      <c r="B116" s="109"/>
      <c r="C116" s="162" t="s">
        <v>14</v>
      </c>
      <c r="D116" s="136"/>
      <c r="E116" s="136"/>
      <c r="F116" s="160"/>
      <c r="G116" s="158"/>
      <c r="H116" s="160"/>
      <c r="I116" s="159"/>
      <c r="J116" s="160"/>
      <c r="K116" s="159"/>
      <c r="L116" s="160"/>
      <c r="M116" s="160"/>
      <c r="N116" s="105"/>
    </row>
    <row r="117" spans="1:14" s="488" customFormat="1" ht="27">
      <c r="A117" s="430"/>
      <c r="B117" s="288"/>
      <c r="C117" s="275" t="s">
        <v>150</v>
      </c>
      <c r="D117" s="269" t="s">
        <v>17</v>
      </c>
      <c r="E117" s="269">
        <v>2</v>
      </c>
      <c r="F117" s="273">
        <v>2</v>
      </c>
      <c r="G117" s="274"/>
      <c r="H117" s="273"/>
      <c r="I117" s="272"/>
      <c r="J117" s="273"/>
      <c r="K117" s="272"/>
      <c r="L117" s="273"/>
      <c r="M117" s="273"/>
      <c r="N117" s="487"/>
    </row>
    <row r="118" spans="1:14" s="104" customFormat="1" ht="14.25">
      <c r="A118" s="4"/>
      <c r="B118" s="207"/>
      <c r="C118" s="162" t="s">
        <v>15</v>
      </c>
      <c r="D118" s="136" t="s">
        <v>0</v>
      </c>
      <c r="E118" s="47">
        <v>0.66</v>
      </c>
      <c r="F118" s="158">
        <f>F113*E118</f>
        <v>1.32</v>
      </c>
      <c r="G118" s="158"/>
      <c r="H118" s="160"/>
      <c r="I118" s="159"/>
      <c r="J118" s="160"/>
      <c r="K118" s="159"/>
      <c r="L118" s="160"/>
      <c r="M118" s="160"/>
      <c r="N118" s="103"/>
    </row>
    <row r="119" spans="1:14" ht="14.25">
      <c r="A119" s="4">
        <v>22</v>
      </c>
      <c r="B119" s="345" t="s">
        <v>115</v>
      </c>
      <c r="C119" s="353" t="s">
        <v>151</v>
      </c>
      <c r="D119" s="158" t="s">
        <v>17</v>
      </c>
      <c r="E119" s="158"/>
      <c r="F119" s="159">
        <v>2</v>
      </c>
      <c r="G119" s="158"/>
      <c r="H119" s="160"/>
      <c r="I119" s="159"/>
      <c r="J119" s="160"/>
      <c r="K119" s="159"/>
      <c r="L119" s="160"/>
      <c r="M119" s="160"/>
      <c r="N119" s="105"/>
    </row>
    <row r="120" spans="1:14" ht="13.5">
      <c r="A120" s="4"/>
      <c r="B120" s="51"/>
      <c r="C120" s="162" t="s">
        <v>12</v>
      </c>
      <c r="D120" s="136" t="s">
        <v>13</v>
      </c>
      <c r="E120" s="136">
        <v>1.34</v>
      </c>
      <c r="F120" s="160">
        <f>F119*E120</f>
        <v>2.68</v>
      </c>
      <c r="G120" s="158"/>
      <c r="H120" s="160"/>
      <c r="I120" s="159"/>
      <c r="J120" s="160"/>
      <c r="K120" s="159"/>
      <c r="L120" s="160"/>
      <c r="M120" s="160"/>
      <c r="N120" s="105"/>
    </row>
    <row r="121" spans="1:14" s="84" customFormat="1" ht="13.5">
      <c r="A121" s="4"/>
      <c r="B121" s="136"/>
      <c r="C121" s="162" t="s">
        <v>37</v>
      </c>
      <c r="D121" s="136" t="s">
        <v>0</v>
      </c>
      <c r="E121" s="158">
        <v>0.05</v>
      </c>
      <c r="F121" s="160">
        <f>F119*E121</f>
        <v>0.1</v>
      </c>
      <c r="G121" s="158"/>
      <c r="H121" s="160"/>
      <c r="I121" s="159"/>
      <c r="J121" s="160"/>
      <c r="K121" s="159"/>
      <c r="L121" s="160"/>
      <c r="M121" s="160"/>
      <c r="N121" s="105"/>
    </row>
    <row r="122" spans="1:14" s="107" customFormat="1" ht="13.5">
      <c r="A122" s="4"/>
      <c r="B122" s="51"/>
      <c r="C122" s="162" t="s">
        <v>14</v>
      </c>
      <c r="D122" s="136"/>
      <c r="E122" s="136"/>
      <c r="F122" s="160"/>
      <c r="G122" s="158"/>
      <c r="H122" s="160"/>
      <c r="I122" s="159"/>
      <c r="J122" s="160"/>
      <c r="K122" s="159"/>
      <c r="L122" s="160"/>
      <c r="M122" s="160"/>
      <c r="N122" s="105"/>
    </row>
    <row r="123" spans="1:14" s="107" customFormat="1" ht="13.5">
      <c r="A123" s="4"/>
      <c r="B123" s="51"/>
      <c r="C123" s="161" t="s">
        <v>151</v>
      </c>
      <c r="D123" s="158" t="s">
        <v>17</v>
      </c>
      <c r="E123" s="136">
        <v>1</v>
      </c>
      <c r="F123" s="169">
        <f>F119*E123</f>
        <v>2</v>
      </c>
      <c r="G123" s="208"/>
      <c r="H123" s="160"/>
      <c r="I123" s="159"/>
      <c r="J123" s="160"/>
      <c r="K123" s="159"/>
      <c r="L123" s="160"/>
      <c r="M123" s="160"/>
      <c r="N123" s="105"/>
    </row>
    <row r="124" spans="1:14" s="107" customFormat="1" ht="13.5">
      <c r="A124" s="4"/>
      <c r="B124" s="51"/>
      <c r="C124" s="162" t="s">
        <v>15</v>
      </c>
      <c r="D124" s="136" t="s">
        <v>0</v>
      </c>
      <c r="E124" s="136">
        <v>0.16</v>
      </c>
      <c r="F124" s="160">
        <f>F119*E124</f>
        <v>0.32</v>
      </c>
      <c r="G124" s="158"/>
      <c r="H124" s="160"/>
      <c r="I124" s="159"/>
      <c r="J124" s="160"/>
      <c r="K124" s="159"/>
      <c r="L124" s="160"/>
      <c r="M124" s="160"/>
      <c r="N124" s="105"/>
    </row>
    <row r="125" spans="1:14" s="104" customFormat="1" ht="14.25">
      <c r="A125" s="4">
        <v>24</v>
      </c>
      <c r="B125" s="163" t="s">
        <v>125</v>
      </c>
      <c r="C125" s="353" t="s">
        <v>152</v>
      </c>
      <c r="D125" s="136" t="s">
        <v>17</v>
      </c>
      <c r="E125" s="158"/>
      <c r="F125" s="158">
        <v>2</v>
      </c>
      <c r="G125" s="158"/>
      <c r="H125" s="301"/>
      <c r="I125" s="159"/>
      <c r="J125" s="160"/>
      <c r="K125" s="159"/>
      <c r="L125" s="160"/>
      <c r="M125" s="160"/>
      <c r="N125" s="103"/>
    </row>
    <row r="126" spans="1:14" s="104" customFormat="1" ht="13.5">
      <c r="A126" s="4"/>
      <c r="B126" s="163"/>
      <c r="C126" s="162" t="s">
        <v>12</v>
      </c>
      <c r="D126" s="136" t="s">
        <v>13</v>
      </c>
      <c r="E126" s="200">
        <v>1.34</v>
      </c>
      <c r="F126" s="200">
        <f>F125*E126</f>
        <v>2.68</v>
      </c>
      <c r="G126" s="161"/>
      <c r="H126" s="201"/>
      <c r="I126" s="159"/>
      <c r="J126" s="160"/>
      <c r="K126" s="159"/>
      <c r="L126" s="160"/>
      <c r="M126" s="160"/>
      <c r="N126" s="103"/>
    </row>
    <row r="127" spans="1:14" s="104" customFormat="1" ht="14.25">
      <c r="A127" s="4"/>
      <c r="B127" s="207"/>
      <c r="C127" s="162" t="s">
        <v>42</v>
      </c>
      <c r="D127" s="136" t="s">
        <v>0</v>
      </c>
      <c r="E127" s="47">
        <v>0.06</v>
      </c>
      <c r="F127" s="200">
        <f>F125*E127</f>
        <v>0.12</v>
      </c>
      <c r="G127" s="158"/>
      <c r="H127" s="160"/>
      <c r="I127" s="159"/>
      <c r="J127" s="160"/>
      <c r="K127" s="159"/>
      <c r="L127" s="160"/>
      <c r="M127" s="160"/>
      <c r="N127" s="103"/>
    </row>
    <row r="128" spans="1:14" s="104" customFormat="1" ht="14.25">
      <c r="A128" s="4"/>
      <c r="B128" s="207"/>
      <c r="C128" s="162" t="s">
        <v>14</v>
      </c>
      <c r="D128" s="136"/>
      <c r="E128" s="47"/>
      <c r="F128" s="200"/>
      <c r="G128" s="158"/>
      <c r="H128" s="160"/>
      <c r="I128" s="159"/>
      <c r="J128" s="160"/>
      <c r="K128" s="159"/>
      <c r="L128" s="160"/>
      <c r="M128" s="160"/>
      <c r="N128" s="103"/>
    </row>
    <row r="129" spans="1:14" s="104" customFormat="1" ht="14.25">
      <c r="A129" s="4"/>
      <c r="B129" s="207"/>
      <c r="C129" s="161" t="s">
        <v>153</v>
      </c>
      <c r="D129" s="136" t="s">
        <v>17</v>
      </c>
      <c r="E129" s="47">
        <v>1</v>
      </c>
      <c r="F129" s="200">
        <f>F125*E129</f>
        <v>2</v>
      </c>
      <c r="G129" s="158"/>
      <c r="H129" s="160"/>
      <c r="I129" s="159"/>
      <c r="J129" s="160"/>
      <c r="K129" s="159"/>
      <c r="L129" s="160"/>
      <c r="M129" s="160"/>
      <c r="N129" s="103"/>
    </row>
    <row r="130" spans="1:14" s="104" customFormat="1" ht="14.25">
      <c r="A130" s="4"/>
      <c r="B130" s="207"/>
      <c r="C130" s="162" t="s">
        <v>15</v>
      </c>
      <c r="D130" s="136" t="s">
        <v>0</v>
      </c>
      <c r="E130" s="47">
        <v>1.33</v>
      </c>
      <c r="F130" s="200">
        <f>F125*E130</f>
        <v>2.66</v>
      </c>
      <c r="G130" s="158"/>
      <c r="H130" s="160"/>
      <c r="I130" s="159"/>
      <c r="J130" s="160"/>
      <c r="K130" s="159"/>
      <c r="L130" s="160"/>
      <c r="M130" s="160"/>
      <c r="N130" s="103"/>
    </row>
    <row r="131" spans="1:14" ht="14.25">
      <c r="A131" s="4"/>
      <c r="B131" s="51"/>
      <c r="C131" s="162" t="s">
        <v>24</v>
      </c>
      <c r="D131" s="136"/>
      <c r="E131" s="136"/>
      <c r="F131" s="160"/>
      <c r="G131" s="158"/>
      <c r="H131" s="169"/>
      <c r="I131" s="169"/>
      <c r="J131" s="169"/>
      <c r="K131" s="169"/>
      <c r="L131" s="169"/>
      <c r="M131" s="486"/>
      <c r="N131" s="116"/>
    </row>
    <row r="132" spans="1:14" s="80" customFormat="1" ht="14.25">
      <c r="A132" s="3"/>
      <c r="B132" s="158"/>
      <c r="C132" s="161" t="s">
        <v>49</v>
      </c>
      <c r="D132" s="158"/>
      <c r="E132" s="158"/>
      <c r="F132" s="346"/>
      <c r="G132" s="158"/>
      <c r="H132" s="169"/>
      <c r="I132" s="169"/>
      <c r="J132" s="169"/>
      <c r="K132" s="169"/>
      <c r="L132" s="169"/>
      <c r="M132" s="486"/>
      <c r="N132" s="428"/>
    </row>
    <row r="133" spans="1:14" s="80" customFormat="1" ht="14.25">
      <c r="A133" s="3"/>
      <c r="B133" s="158"/>
      <c r="C133" s="161" t="s">
        <v>64</v>
      </c>
      <c r="D133" s="158"/>
      <c r="E133" s="158"/>
      <c r="F133" s="346"/>
      <c r="G133" s="158"/>
      <c r="H133" s="169"/>
      <c r="I133" s="169"/>
      <c r="J133" s="276"/>
      <c r="K133" s="169"/>
      <c r="L133" s="169"/>
      <c r="M133" s="486"/>
      <c r="N133" s="117"/>
    </row>
    <row r="134" spans="1:14" s="80" customFormat="1" ht="14.25">
      <c r="A134" s="3"/>
      <c r="B134" s="158"/>
      <c r="C134" s="161" t="s">
        <v>108</v>
      </c>
      <c r="D134" s="158"/>
      <c r="E134" s="158"/>
      <c r="F134" s="346"/>
      <c r="G134" s="158"/>
      <c r="H134" s="169"/>
      <c r="I134" s="169"/>
      <c r="J134" s="169"/>
      <c r="K134" s="169"/>
      <c r="L134" s="169"/>
      <c r="M134" s="171"/>
      <c r="N134" s="662"/>
    </row>
    <row r="135" spans="1:14" s="80" customFormat="1" ht="14.25">
      <c r="A135" s="3"/>
      <c r="B135" s="158"/>
      <c r="C135" s="161" t="s">
        <v>63</v>
      </c>
      <c r="D135" s="158"/>
      <c r="E135" s="158"/>
      <c r="F135" s="346"/>
      <c r="G135" s="158"/>
      <c r="H135" s="169"/>
      <c r="I135" s="169"/>
      <c r="J135" s="169"/>
      <c r="K135" s="169"/>
      <c r="L135" s="169"/>
      <c r="M135" s="171"/>
      <c r="N135" s="663"/>
    </row>
    <row r="136" spans="1:14" s="80" customFormat="1" ht="27">
      <c r="A136" s="3"/>
      <c r="B136" s="158"/>
      <c r="C136" s="162" t="s">
        <v>333</v>
      </c>
      <c r="D136" s="158"/>
      <c r="E136" s="347" t="s">
        <v>733</v>
      </c>
      <c r="F136" s="346"/>
      <c r="G136" s="158"/>
      <c r="H136" s="169"/>
      <c r="I136" s="169"/>
      <c r="J136" s="169"/>
      <c r="K136" s="169"/>
      <c r="L136" s="169"/>
      <c r="M136" s="171"/>
      <c r="N136" s="117"/>
    </row>
    <row r="137" spans="1:14" s="80" customFormat="1" ht="27">
      <c r="A137" s="3"/>
      <c r="B137" s="158"/>
      <c r="C137" s="162" t="s">
        <v>337</v>
      </c>
      <c r="D137" s="158"/>
      <c r="E137" s="347" t="s">
        <v>733</v>
      </c>
      <c r="F137" s="346"/>
      <c r="G137" s="158"/>
      <c r="H137" s="169"/>
      <c r="I137" s="169"/>
      <c r="J137" s="169"/>
      <c r="K137" s="169"/>
      <c r="L137" s="169"/>
      <c r="M137" s="171"/>
      <c r="N137" s="117"/>
    </row>
    <row r="138" spans="1:14" s="80" customFormat="1" ht="27">
      <c r="A138" s="3"/>
      <c r="B138" s="158"/>
      <c r="C138" s="162" t="s">
        <v>336</v>
      </c>
      <c r="D138" s="158"/>
      <c r="E138" s="347" t="s">
        <v>733</v>
      </c>
      <c r="F138" s="346"/>
      <c r="G138" s="158"/>
      <c r="H138" s="169"/>
      <c r="I138" s="169"/>
      <c r="J138" s="169"/>
      <c r="K138" s="169"/>
      <c r="L138" s="169"/>
      <c r="M138" s="171"/>
      <c r="N138" s="117"/>
    </row>
    <row r="139" spans="1:14" ht="14.25">
      <c r="A139" s="4"/>
      <c r="B139" s="51"/>
      <c r="C139" s="162" t="s">
        <v>24</v>
      </c>
      <c r="D139" s="136"/>
      <c r="E139" s="136"/>
      <c r="F139" s="160"/>
      <c r="G139" s="158"/>
      <c r="H139" s="169"/>
      <c r="I139" s="169"/>
      <c r="J139" s="169"/>
      <c r="K139" s="169"/>
      <c r="L139" s="169"/>
      <c r="M139" s="171"/>
      <c r="N139" s="105"/>
    </row>
    <row r="140" spans="1:14" s="104" customFormat="1" ht="14.25">
      <c r="A140" s="4"/>
      <c r="B140" s="136"/>
      <c r="C140" s="161" t="s">
        <v>290</v>
      </c>
      <c r="D140" s="158"/>
      <c r="E140" s="347" t="s">
        <v>733</v>
      </c>
      <c r="F140" s="203"/>
      <c r="G140" s="158"/>
      <c r="H140" s="169"/>
      <c r="I140" s="169"/>
      <c r="J140" s="169"/>
      <c r="K140" s="169"/>
      <c r="L140" s="169"/>
      <c r="M140" s="171"/>
      <c r="N140" s="103"/>
    </row>
    <row r="141" spans="1:14" s="104" customFormat="1" ht="14.25">
      <c r="A141" s="4"/>
      <c r="B141" s="136"/>
      <c r="C141" s="161" t="s">
        <v>6</v>
      </c>
      <c r="D141" s="158"/>
      <c r="E141" s="200"/>
      <c r="F141" s="203"/>
      <c r="G141" s="158"/>
      <c r="H141" s="169"/>
      <c r="I141" s="169"/>
      <c r="J141" s="169"/>
      <c r="K141" s="169"/>
      <c r="L141" s="169"/>
      <c r="M141" s="171"/>
      <c r="N141" s="103"/>
    </row>
    <row r="142" spans="1:14" s="80" customFormat="1" ht="14.25">
      <c r="A142" s="3"/>
      <c r="B142" s="158"/>
      <c r="C142" s="161" t="s">
        <v>49</v>
      </c>
      <c r="D142" s="158"/>
      <c r="E142" s="158"/>
      <c r="F142" s="346"/>
      <c r="G142" s="158"/>
      <c r="H142" s="169"/>
      <c r="I142" s="169"/>
      <c r="J142" s="169"/>
      <c r="K142" s="169"/>
      <c r="L142" s="169"/>
      <c r="M142" s="171"/>
      <c r="N142" s="117"/>
    </row>
    <row r="143" spans="1:15" ht="16.5">
      <c r="A143" s="118"/>
      <c r="B143" s="118"/>
      <c r="C143" s="38"/>
      <c r="D143" s="36"/>
      <c r="E143" s="338"/>
      <c r="F143" s="254"/>
      <c r="G143" s="36"/>
      <c r="H143" s="37"/>
      <c r="I143" s="37"/>
      <c r="J143" s="37"/>
      <c r="K143" s="37"/>
      <c r="L143" s="37"/>
      <c r="M143" s="339"/>
      <c r="N143" s="35"/>
      <c r="O143" s="105"/>
    </row>
    <row r="144" spans="1:13" ht="14.25">
      <c r="A144" s="66"/>
      <c r="B144" s="660"/>
      <c r="C144" s="661"/>
      <c r="D144" s="36"/>
      <c r="E144" s="338"/>
      <c r="F144" s="254"/>
      <c r="G144" s="36"/>
      <c r="H144" s="37"/>
      <c r="I144" s="37"/>
      <c r="J144" s="37"/>
      <c r="K144" s="37"/>
      <c r="L144" s="37"/>
      <c r="M144" s="339"/>
    </row>
    <row r="145" spans="1:15" ht="16.5">
      <c r="A145" s="118"/>
      <c r="B145" s="118"/>
      <c r="C145" s="38"/>
      <c r="D145" s="27"/>
      <c r="E145" s="27"/>
      <c r="F145" s="35"/>
      <c r="G145" s="36"/>
      <c r="H145" s="37"/>
      <c r="I145" s="37"/>
      <c r="J145" s="37"/>
      <c r="K145" s="37"/>
      <c r="L145" s="37"/>
      <c r="M145" s="339"/>
      <c r="N145" s="35"/>
      <c r="O145" s="105"/>
    </row>
    <row r="146" spans="1:15" ht="16.5">
      <c r="A146" s="118"/>
      <c r="B146" s="118"/>
      <c r="C146" s="38"/>
      <c r="D146" s="36"/>
      <c r="E146" s="340"/>
      <c r="F146" s="195"/>
      <c r="G146" s="36"/>
      <c r="H146" s="37"/>
      <c r="I146" s="37"/>
      <c r="J146" s="37"/>
      <c r="K146" s="37"/>
      <c r="L146" s="37"/>
      <c r="M146" s="339"/>
      <c r="N146" s="35"/>
      <c r="O146" s="105"/>
    </row>
    <row r="147" spans="1:15" ht="16.5">
      <c r="A147" s="118"/>
      <c r="B147" s="118"/>
      <c r="C147" s="38"/>
      <c r="D147" s="36"/>
      <c r="E147" s="194"/>
      <c r="F147" s="195"/>
      <c r="G147" s="36"/>
      <c r="H147" s="37"/>
      <c r="I147" s="37"/>
      <c r="J147" s="37"/>
      <c r="K147" s="37"/>
      <c r="L147" s="37"/>
      <c r="M147" s="339"/>
      <c r="N147" s="35"/>
      <c r="O147" s="105"/>
    </row>
    <row r="148" spans="1:13" ht="14.25">
      <c r="A148" s="66"/>
      <c r="B148" s="66"/>
      <c r="C148" s="66"/>
      <c r="D148" s="36"/>
      <c r="E148" s="36"/>
      <c r="F148" s="254"/>
      <c r="G148" s="36"/>
      <c r="H148" s="37"/>
      <c r="I148" s="37"/>
      <c r="J148" s="37"/>
      <c r="K148" s="37"/>
      <c r="L148" s="37"/>
      <c r="M148" s="339"/>
    </row>
    <row r="149" spans="1:13" ht="12.75">
      <c r="A149" s="341"/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</row>
  </sheetData>
  <sheetProtection/>
  <mergeCells count="16">
    <mergeCell ref="A3:M3"/>
    <mergeCell ref="A5:M5"/>
    <mergeCell ref="E7:F7"/>
    <mergeCell ref="A1:M1"/>
    <mergeCell ref="A2:M2"/>
    <mergeCell ref="N134:N135"/>
    <mergeCell ref="B144:C144"/>
    <mergeCell ref="C6:M6"/>
    <mergeCell ref="A7:A8"/>
    <mergeCell ref="B7:B8"/>
    <mergeCell ref="C7:C8"/>
    <mergeCell ref="K7:L7"/>
    <mergeCell ref="M7:M8"/>
    <mergeCell ref="D7:D8"/>
    <mergeCell ref="G7:H7"/>
    <mergeCell ref="I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L98" sqref="L98"/>
    </sheetView>
  </sheetViews>
  <sheetFormatPr defaultColWidth="9.00390625" defaultRowHeight="12.75"/>
  <cols>
    <col min="1" max="1" width="4.00390625" style="59" customWidth="1"/>
    <col min="2" max="2" width="47.125" style="59" customWidth="1"/>
    <col min="3" max="3" width="8.875" style="59" customWidth="1"/>
    <col min="4" max="4" width="8.125" style="59" customWidth="1"/>
    <col min="5" max="5" width="8.00390625" style="59" customWidth="1"/>
    <col min="6" max="6" width="8.125" style="287" customWidth="1"/>
    <col min="7" max="7" width="7.375" style="59" customWidth="1"/>
    <col min="8" max="9" width="7.75390625" style="59" customWidth="1"/>
    <col min="10" max="10" width="7.375" style="59" customWidth="1"/>
    <col min="11" max="11" width="7.00390625" style="59" customWidth="1"/>
    <col min="12" max="12" width="10.75390625" style="59" customWidth="1"/>
    <col min="13" max="13" width="8.25390625" style="59" customWidth="1"/>
    <col min="14" max="14" width="9.625" style="59" bestFit="1" customWidth="1"/>
    <col min="15" max="15" width="9.25390625" style="59" bestFit="1" customWidth="1"/>
    <col min="16" max="16384" width="9.125" style="59" customWidth="1"/>
  </cols>
  <sheetData>
    <row r="1" spans="1:13" ht="13.5">
      <c r="A1" s="101"/>
      <c r="B1" s="656"/>
      <c r="C1" s="657"/>
      <c r="D1" s="101"/>
      <c r="E1" s="656"/>
      <c r="F1" s="656"/>
      <c r="G1" s="656"/>
      <c r="H1" s="656"/>
      <c r="I1" s="656"/>
      <c r="J1" s="657"/>
      <c r="K1" s="101"/>
      <c r="L1" s="101"/>
      <c r="M1" s="101"/>
    </row>
    <row r="2" spans="1:13" s="12" customFormat="1" ht="16.5">
      <c r="A2" s="678" t="s">
        <v>681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</row>
    <row r="3" spans="1:13" s="58" customFormat="1" ht="24" customHeight="1">
      <c r="A3" s="678" t="s">
        <v>298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</row>
    <row r="4" spans="1:13" s="58" customFormat="1" ht="24" customHeight="1">
      <c r="A4" s="680" t="s">
        <v>726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2"/>
    </row>
    <row r="5" spans="1:13" ht="17.25">
      <c r="A5" s="533"/>
      <c r="B5" s="533"/>
      <c r="C5" s="680"/>
      <c r="D5" s="680"/>
      <c r="E5" s="680"/>
      <c r="F5" s="680"/>
      <c r="G5" s="680"/>
      <c r="H5" s="680"/>
      <c r="I5" s="680"/>
      <c r="J5" s="680"/>
      <c r="K5" s="680"/>
      <c r="L5" s="534"/>
      <c r="M5" s="73"/>
    </row>
    <row r="6" spans="1:12" ht="42.75" customHeight="1">
      <c r="A6" s="674" t="s">
        <v>65</v>
      </c>
      <c r="B6" s="675" t="s">
        <v>67</v>
      </c>
      <c r="C6" s="675" t="s">
        <v>1</v>
      </c>
      <c r="D6" s="676" t="s">
        <v>2</v>
      </c>
      <c r="E6" s="677"/>
      <c r="F6" s="669" t="s">
        <v>3</v>
      </c>
      <c r="G6" s="669"/>
      <c r="H6" s="668" t="s">
        <v>4</v>
      </c>
      <c r="I6" s="668"/>
      <c r="J6" s="668" t="s">
        <v>5</v>
      </c>
      <c r="K6" s="668"/>
      <c r="L6" s="669" t="s">
        <v>6</v>
      </c>
    </row>
    <row r="7" spans="1:12" s="84" customFormat="1" ht="54">
      <c r="A7" s="674"/>
      <c r="B7" s="675"/>
      <c r="C7" s="675"/>
      <c r="D7" s="200" t="s">
        <v>7</v>
      </c>
      <c r="E7" s="200" t="s">
        <v>8</v>
      </c>
      <c r="F7" s="202" t="s">
        <v>9</v>
      </c>
      <c r="G7" s="202" t="s">
        <v>6</v>
      </c>
      <c r="H7" s="535" t="s">
        <v>9</v>
      </c>
      <c r="I7" s="202" t="s">
        <v>6</v>
      </c>
      <c r="J7" s="203" t="s">
        <v>9</v>
      </c>
      <c r="K7" s="202" t="s">
        <v>6</v>
      </c>
      <c r="L7" s="669"/>
    </row>
    <row r="8" spans="1:12" s="84" customFormat="1" ht="13.5">
      <c r="A8" s="337" t="s">
        <v>10</v>
      </c>
      <c r="B8" s="337">
        <v>2</v>
      </c>
      <c r="C8" s="536">
        <v>3</v>
      </c>
      <c r="D8" s="266" t="s">
        <v>20</v>
      </c>
      <c r="E8" s="537">
        <v>5</v>
      </c>
      <c r="F8" s="537">
        <v>6</v>
      </c>
      <c r="G8" s="537">
        <v>7</v>
      </c>
      <c r="H8" s="538">
        <v>8</v>
      </c>
      <c r="I8" s="537">
        <v>9</v>
      </c>
      <c r="J8" s="537">
        <v>10</v>
      </c>
      <c r="K8" s="337">
        <v>11</v>
      </c>
      <c r="L8" s="337">
        <v>12</v>
      </c>
    </row>
    <row r="9" spans="1:12" s="98" customFormat="1" ht="28.5">
      <c r="A9" s="200">
        <v>1</v>
      </c>
      <c r="B9" s="539" t="s">
        <v>649</v>
      </c>
      <c r="C9" s="335" t="s">
        <v>60</v>
      </c>
      <c r="D9" s="336"/>
      <c r="E9" s="276">
        <v>1</v>
      </c>
      <c r="F9" s="160"/>
      <c r="G9" s="160"/>
      <c r="H9" s="158"/>
      <c r="I9" s="160"/>
      <c r="J9" s="159"/>
      <c r="K9" s="160"/>
      <c r="L9" s="160"/>
    </row>
    <row r="10" spans="1:13" s="72" customFormat="1" ht="13.5">
      <c r="A10" s="158"/>
      <c r="B10" s="214" t="s">
        <v>12</v>
      </c>
      <c r="C10" s="158" t="s">
        <v>650</v>
      </c>
      <c r="D10" s="336"/>
      <c r="E10" s="276">
        <v>77</v>
      </c>
      <c r="F10" s="160"/>
      <c r="G10" s="160"/>
      <c r="H10" s="160"/>
      <c r="I10" s="160"/>
      <c r="J10" s="159"/>
      <c r="K10" s="160"/>
      <c r="L10" s="160"/>
      <c r="M10" s="87"/>
    </row>
    <row r="11" spans="1:13" s="73" customFormat="1" ht="14.25">
      <c r="A11" s="540"/>
      <c r="B11" s="214" t="s">
        <v>651</v>
      </c>
      <c r="C11" s="158" t="s">
        <v>60</v>
      </c>
      <c r="D11" s="336"/>
      <c r="E11" s="276">
        <v>1</v>
      </c>
      <c r="F11" s="160"/>
      <c r="G11" s="166"/>
      <c r="H11" s="159"/>
      <c r="I11" s="160"/>
      <c r="J11" s="159"/>
      <c r="K11" s="160"/>
      <c r="L11" s="166"/>
      <c r="M11" s="87"/>
    </row>
    <row r="12" spans="1:13" s="72" customFormat="1" ht="27">
      <c r="A12" s="36"/>
      <c r="B12" s="214" t="s">
        <v>652</v>
      </c>
      <c r="C12" s="158" t="s">
        <v>43</v>
      </c>
      <c r="D12" s="158"/>
      <c r="E12" s="276">
        <v>1</v>
      </c>
      <c r="F12" s="160"/>
      <c r="G12" s="160"/>
      <c r="H12" s="159"/>
      <c r="I12" s="160"/>
      <c r="J12" s="159"/>
      <c r="K12" s="160"/>
      <c r="L12" s="160"/>
      <c r="M12" s="87"/>
    </row>
    <row r="13" spans="1:15" s="72" customFormat="1" ht="13.5">
      <c r="A13" s="36"/>
      <c r="B13" s="214" t="s">
        <v>653</v>
      </c>
      <c r="C13" s="158" t="s">
        <v>43</v>
      </c>
      <c r="D13" s="158"/>
      <c r="E13" s="276">
        <v>1</v>
      </c>
      <c r="F13" s="160"/>
      <c r="G13" s="160"/>
      <c r="H13" s="159"/>
      <c r="I13" s="160"/>
      <c r="J13" s="159"/>
      <c r="K13" s="160"/>
      <c r="L13" s="160"/>
      <c r="M13" s="670"/>
      <c r="N13" s="671"/>
      <c r="O13" s="671"/>
    </row>
    <row r="14" spans="1:15" s="72" customFormat="1" ht="13.5">
      <c r="A14" s="36"/>
      <c r="B14" s="214" t="s">
        <v>654</v>
      </c>
      <c r="C14" s="158" t="s">
        <v>43</v>
      </c>
      <c r="D14" s="158"/>
      <c r="E14" s="276">
        <v>2</v>
      </c>
      <c r="F14" s="160"/>
      <c r="G14" s="160"/>
      <c r="H14" s="159"/>
      <c r="I14" s="160"/>
      <c r="J14" s="159"/>
      <c r="K14" s="160"/>
      <c r="L14" s="160"/>
      <c r="M14" s="672"/>
      <c r="N14" s="673"/>
      <c r="O14" s="673"/>
    </row>
    <row r="15" spans="1:12" s="86" customFormat="1" ht="13.5">
      <c r="A15" s="36"/>
      <c r="B15" s="214" t="s">
        <v>655</v>
      </c>
      <c r="C15" s="158" t="s">
        <v>43</v>
      </c>
      <c r="D15" s="158"/>
      <c r="E15" s="276">
        <v>1</v>
      </c>
      <c r="F15" s="160"/>
      <c r="G15" s="160"/>
      <c r="H15" s="159"/>
      <c r="I15" s="160"/>
      <c r="J15" s="159"/>
      <c r="K15" s="160"/>
      <c r="L15" s="160"/>
    </row>
    <row r="16" spans="1:13" s="72" customFormat="1" ht="13.5">
      <c r="A16" s="36"/>
      <c r="B16" s="214" t="s">
        <v>656</v>
      </c>
      <c r="C16" s="158" t="s">
        <v>43</v>
      </c>
      <c r="D16" s="158"/>
      <c r="E16" s="276">
        <v>2</v>
      </c>
      <c r="F16" s="160"/>
      <c r="G16" s="160"/>
      <c r="H16" s="159"/>
      <c r="I16" s="160"/>
      <c r="J16" s="159"/>
      <c r="K16" s="160"/>
      <c r="L16" s="160"/>
      <c r="M16" s="87"/>
    </row>
    <row r="17" spans="1:13" s="73" customFormat="1" ht="13.5">
      <c r="A17" s="36"/>
      <c r="B17" s="214" t="s">
        <v>657</v>
      </c>
      <c r="C17" s="158" t="s">
        <v>43</v>
      </c>
      <c r="D17" s="158"/>
      <c r="E17" s="276">
        <v>1</v>
      </c>
      <c r="F17" s="160"/>
      <c r="G17" s="160"/>
      <c r="H17" s="159"/>
      <c r="I17" s="160"/>
      <c r="J17" s="159"/>
      <c r="K17" s="160"/>
      <c r="L17" s="160"/>
      <c r="M17" s="87"/>
    </row>
    <row r="18" spans="1:13" s="102" customFormat="1" ht="13.5">
      <c r="A18" s="36"/>
      <c r="B18" s="214" t="s">
        <v>658</v>
      </c>
      <c r="C18" s="158" t="s">
        <v>43</v>
      </c>
      <c r="D18" s="158"/>
      <c r="E18" s="276">
        <v>2</v>
      </c>
      <c r="F18" s="160"/>
      <c r="G18" s="160"/>
      <c r="H18" s="159"/>
      <c r="I18" s="160"/>
      <c r="J18" s="159"/>
      <c r="K18" s="160"/>
      <c r="L18" s="160"/>
      <c r="M18" s="87"/>
    </row>
    <row r="19" spans="1:13" s="72" customFormat="1" ht="13.5">
      <c r="A19" s="36"/>
      <c r="B19" s="214" t="s">
        <v>659</v>
      </c>
      <c r="C19" s="158" t="s">
        <v>43</v>
      </c>
      <c r="D19" s="158"/>
      <c r="E19" s="276">
        <v>14</v>
      </c>
      <c r="F19" s="160"/>
      <c r="G19" s="160"/>
      <c r="H19" s="159"/>
      <c r="I19" s="160"/>
      <c r="J19" s="159"/>
      <c r="K19" s="160"/>
      <c r="L19" s="160"/>
      <c r="M19" s="87"/>
    </row>
    <row r="20" spans="1:13" s="72" customFormat="1" ht="13.5">
      <c r="A20" s="36"/>
      <c r="B20" s="214" t="s">
        <v>660</v>
      </c>
      <c r="C20" s="158" t="s">
        <v>43</v>
      </c>
      <c r="D20" s="158"/>
      <c r="E20" s="276">
        <v>1</v>
      </c>
      <c r="F20" s="160"/>
      <c r="G20" s="160"/>
      <c r="H20" s="159"/>
      <c r="I20" s="160"/>
      <c r="J20" s="159"/>
      <c r="K20" s="160"/>
      <c r="L20" s="160"/>
      <c r="M20" s="87"/>
    </row>
    <row r="21" spans="1:13" s="72" customFormat="1" ht="13.5">
      <c r="A21" s="36"/>
      <c r="B21" s="214" t="s">
        <v>661</v>
      </c>
      <c r="C21" s="158" t="s">
        <v>43</v>
      </c>
      <c r="D21" s="158"/>
      <c r="E21" s="276">
        <v>1</v>
      </c>
      <c r="F21" s="160"/>
      <c r="G21" s="160"/>
      <c r="H21" s="159"/>
      <c r="I21" s="160"/>
      <c r="J21" s="159"/>
      <c r="K21" s="160"/>
      <c r="L21" s="160"/>
      <c r="M21" s="87"/>
    </row>
    <row r="22" spans="1:13" s="72" customFormat="1" ht="13.5">
      <c r="A22" s="36"/>
      <c r="B22" s="214" t="s">
        <v>662</v>
      </c>
      <c r="C22" s="158" t="s">
        <v>43</v>
      </c>
      <c r="D22" s="158"/>
      <c r="E22" s="276">
        <v>6</v>
      </c>
      <c r="F22" s="160"/>
      <c r="G22" s="160"/>
      <c r="H22" s="159"/>
      <c r="I22" s="160"/>
      <c r="J22" s="159"/>
      <c r="K22" s="160"/>
      <c r="L22" s="160"/>
      <c r="M22" s="87"/>
    </row>
    <row r="23" spans="1:13" s="73" customFormat="1" ht="13.5">
      <c r="A23" s="36"/>
      <c r="B23" s="214" t="s">
        <v>663</v>
      </c>
      <c r="C23" s="158" t="s">
        <v>43</v>
      </c>
      <c r="D23" s="158"/>
      <c r="E23" s="276">
        <v>2</v>
      </c>
      <c r="F23" s="160"/>
      <c r="G23" s="160"/>
      <c r="H23" s="159"/>
      <c r="I23" s="160"/>
      <c r="J23" s="159"/>
      <c r="K23" s="160"/>
      <c r="L23" s="160"/>
      <c r="M23" s="87"/>
    </row>
    <row r="24" spans="1:13" s="102" customFormat="1" ht="13.5">
      <c r="A24" s="36"/>
      <c r="B24" s="214" t="s">
        <v>664</v>
      </c>
      <c r="C24" s="158" t="s">
        <v>43</v>
      </c>
      <c r="D24" s="158"/>
      <c r="E24" s="276">
        <v>1</v>
      </c>
      <c r="F24" s="160"/>
      <c r="G24" s="160"/>
      <c r="H24" s="159"/>
      <c r="I24" s="160"/>
      <c r="J24" s="159"/>
      <c r="K24" s="160"/>
      <c r="L24" s="160"/>
      <c r="M24" s="87"/>
    </row>
    <row r="25" spans="1:13" s="72" customFormat="1" ht="13.5">
      <c r="A25" s="36"/>
      <c r="B25" s="214" t="s">
        <v>665</v>
      </c>
      <c r="C25" s="158" t="s">
        <v>43</v>
      </c>
      <c r="D25" s="158"/>
      <c r="E25" s="276">
        <v>2</v>
      </c>
      <c r="F25" s="160"/>
      <c r="G25" s="160"/>
      <c r="H25" s="159"/>
      <c r="I25" s="160"/>
      <c r="J25" s="159"/>
      <c r="K25" s="160"/>
      <c r="L25" s="160"/>
      <c r="M25" s="87"/>
    </row>
    <row r="26" spans="1:13" s="545" customFormat="1" ht="13.5">
      <c r="A26" s="194"/>
      <c r="B26" s="542" t="s">
        <v>666</v>
      </c>
      <c r="C26" s="200" t="s">
        <v>43</v>
      </c>
      <c r="D26" s="200"/>
      <c r="E26" s="543">
        <v>1</v>
      </c>
      <c r="F26" s="202"/>
      <c r="G26" s="202"/>
      <c r="H26" s="203"/>
      <c r="I26" s="202"/>
      <c r="J26" s="203"/>
      <c r="K26" s="202"/>
      <c r="L26" s="202"/>
      <c r="M26" s="544"/>
    </row>
    <row r="27" spans="1:13" s="72" customFormat="1" ht="13.5">
      <c r="A27" s="36"/>
      <c r="B27" s="214" t="s">
        <v>667</v>
      </c>
      <c r="C27" s="158" t="s">
        <v>43</v>
      </c>
      <c r="D27" s="158"/>
      <c r="E27" s="276">
        <v>1</v>
      </c>
      <c r="F27" s="160"/>
      <c r="G27" s="160"/>
      <c r="H27" s="159"/>
      <c r="I27" s="160"/>
      <c r="J27" s="159"/>
      <c r="K27" s="160"/>
      <c r="L27" s="160"/>
      <c r="M27" s="87"/>
    </row>
    <row r="28" spans="1:16" s="72" customFormat="1" ht="13.5">
      <c r="A28" s="36"/>
      <c r="B28" s="214" t="s">
        <v>668</v>
      </c>
      <c r="C28" s="158" t="s">
        <v>43</v>
      </c>
      <c r="D28" s="158"/>
      <c r="E28" s="276">
        <v>1</v>
      </c>
      <c r="F28" s="160"/>
      <c r="G28" s="160"/>
      <c r="H28" s="159"/>
      <c r="I28" s="160"/>
      <c r="J28" s="159"/>
      <c r="K28" s="160"/>
      <c r="L28" s="160"/>
      <c r="M28" s="664"/>
      <c r="N28" s="665"/>
      <c r="O28" s="665"/>
      <c r="P28" s="665"/>
    </row>
    <row r="29" spans="1:16" s="73" customFormat="1" ht="13.5">
      <c r="A29" s="36"/>
      <c r="B29" s="214" t="s">
        <v>669</v>
      </c>
      <c r="C29" s="158" t="s">
        <v>43</v>
      </c>
      <c r="D29" s="158"/>
      <c r="E29" s="276">
        <v>2</v>
      </c>
      <c r="F29" s="160"/>
      <c r="G29" s="160"/>
      <c r="H29" s="159"/>
      <c r="I29" s="160"/>
      <c r="J29" s="159"/>
      <c r="K29" s="160"/>
      <c r="L29" s="160"/>
      <c r="M29" s="664"/>
      <c r="N29" s="665"/>
      <c r="O29" s="665"/>
      <c r="P29" s="665"/>
    </row>
    <row r="30" spans="1:16" s="102" customFormat="1" ht="13.5">
      <c r="A30" s="36"/>
      <c r="B30" s="214" t="s">
        <v>670</v>
      </c>
      <c r="C30" s="158" t="s">
        <v>43</v>
      </c>
      <c r="D30" s="158"/>
      <c r="E30" s="276">
        <v>1</v>
      </c>
      <c r="F30" s="160"/>
      <c r="G30" s="160"/>
      <c r="H30" s="159"/>
      <c r="I30" s="160"/>
      <c r="J30" s="159"/>
      <c r="K30" s="160"/>
      <c r="L30" s="160"/>
      <c r="M30" s="664"/>
      <c r="N30" s="665"/>
      <c r="O30" s="665"/>
      <c r="P30" s="665"/>
    </row>
    <row r="31" spans="1:16" s="72" customFormat="1" ht="13.5">
      <c r="A31" s="546"/>
      <c r="B31" s="214" t="s">
        <v>671</v>
      </c>
      <c r="C31" s="158" t="s">
        <v>43</v>
      </c>
      <c r="D31" s="158"/>
      <c r="E31" s="276">
        <v>1</v>
      </c>
      <c r="F31" s="160"/>
      <c r="G31" s="160"/>
      <c r="H31" s="159"/>
      <c r="I31" s="160"/>
      <c r="J31" s="159"/>
      <c r="K31" s="160"/>
      <c r="L31" s="160"/>
      <c r="M31" s="666"/>
      <c r="N31" s="667"/>
      <c r="O31" s="667"/>
      <c r="P31" s="667"/>
    </row>
    <row r="32" spans="1:13" s="70" customFormat="1" ht="13.5">
      <c r="A32" s="286"/>
      <c r="B32" s="271" t="s">
        <v>672</v>
      </c>
      <c r="C32" s="158" t="s">
        <v>43</v>
      </c>
      <c r="D32" s="269"/>
      <c r="E32" s="276">
        <v>1</v>
      </c>
      <c r="F32" s="273"/>
      <c r="G32" s="273"/>
      <c r="H32" s="272"/>
      <c r="I32" s="273"/>
      <c r="J32" s="272"/>
      <c r="K32" s="273"/>
      <c r="L32" s="273"/>
      <c r="M32" s="541"/>
    </row>
    <row r="33" spans="1:13" s="70" customFormat="1" ht="13.5">
      <c r="A33" s="286"/>
      <c r="B33" s="547"/>
      <c r="C33" s="158"/>
      <c r="D33" s="269"/>
      <c r="E33" s="276"/>
      <c r="F33" s="273"/>
      <c r="G33" s="273"/>
      <c r="H33" s="272"/>
      <c r="I33" s="273"/>
      <c r="J33" s="272"/>
      <c r="K33" s="273"/>
      <c r="L33" s="273"/>
      <c r="M33" s="541"/>
    </row>
    <row r="34" spans="1:13" s="251" customFormat="1" ht="42.75">
      <c r="A34" s="158">
        <v>2</v>
      </c>
      <c r="B34" s="353" t="s">
        <v>673</v>
      </c>
      <c r="C34" s="335" t="s">
        <v>17</v>
      </c>
      <c r="D34" s="158"/>
      <c r="E34" s="159">
        <v>95</v>
      </c>
      <c r="F34" s="160"/>
      <c r="G34" s="160"/>
      <c r="H34" s="158"/>
      <c r="I34" s="160"/>
      <c r="J34" s="159"/>
      <c r="K34" s="160"/>
      <c r="L34" s="160"/>
      <c r="M34" s="250"/>
    </row>
    <row r="35" spans="1:13" ht="13.5">
      <c r="A35" s="158"/>
      <c r="B35" s="214" t="s">
        <v>12</v>
      </c>
      <c r="C35" s="158" t="s">
        <v>650</v>
      </c>
      <c r="D35" s="158">
        <v>1</v>
      </c>
      <c r="E35" s="200">
        <f>E34*D35</f>
        <v>95</v>
      </c>
      <c r="F35" s="160"/>
      <c r="G35" s="160"/>
      <c r="H35" s="160"/>
      <c r="I35" s="160"/>
      <c r="J35" s="159"/>
      <c r="K35" s="160"/>
      <c r="L35" s="160"/>
      <c r="M35" s="74"/>
    </row>
    <row r="36" spans="1:13" ht="13.5">
      <c r="A36" s="158"/>
      <c r="B36" s="214" t="s">
        <v>42</v>
      </c>
      <c r="C36" s="158" t="s">
        <v>0</v>
      </c>
      <c r="D36" s="158">
        <v>0.013</v>
      </c>
      <c r="E36" s="158">
        <f>E34*D36</f>
        <v>1.2349999999999999</v>
      </c>
      <c r="F36" s="160"/>
      <c r="G36" s="160"/>
      <c r="H36" s="159"/>
      <c r="I36" s="160"/>
      <c r="J36" s="159"/>
      <c r="K36" s="160"/>
      <c r="L36" s="160"/>
      <c r="M36" s="74"/>
    </row>
    <row r="37" spans="1:13" s="84" customFormat="1" ht="13.5">
      <c r="A37" s="158"/>
      <c r="B37" s="214" t="s">
        <v>14</v>
      </c>
      <c r="C37" s="158"/>
      <c r="D37" s="158"/>
      <c r="E37" s="200"/>
      <c r="F37" s="160"/>
      <c r="G37" s="160"/>
      <c r="H37" s="158"/>
      <c r="I37" s="160"/>
      <c r="J37" s="159"/>
      <c r="K37" s="160"/>
      <c r="L37" s="160"/>
      <c r="M37" s="74"/>
    </row>
    <row r="38" spans="1:13" s="30" customFormat="1" ht="27">
      <c r="A38" s="158"/>
      <c r="B38" s="161" t="s">
        <v>89</v>
      </c>
      <c r="C38" s="335" t="s">
        <v>17</v>
      </c>
      <c r="D38" s="158">
        <v>1</v>
      </c>
      <c r="E38" s="158">
        <f>E34*D38</f>
        <v>95</v>
      </c>
      <c r="F38" s="160"/>
      <c r="G38" s="160"/>
      <c r="H38" s="158"/>
      <c r="I38" s="160"/>
      <c r="J38" s="159"/>
      <c r="K38" s="160"/>
      <c r="L38" s="160"/>
      <c r="M38" s="74"/>
    </row>
    <row r="39" spans="1:13" s="30" customFormat="1" ht="13.5">
      <c r="A39" s="158"/>
      <c r="B39" s="214" t="s">
        <v>15</v>
      </c>
      <c r="C39" s="158" t="s">
        <v>0</v>
      </c>
      <c r="D39" s="158">
        <v>0.094</v>
      </c>
      <c r="E39" s="168">
        <f>E34*D39</f>
        <v>8.93</v>
      </c>
      <c r="F39" s="160"/>
      <c r="G39" s="160"/>
      <c r="H39" s="158"/>
      <c r="I39" s="160"/>
      <c r="J39" s="159"/>
      <c r="K39" s="160"/>
      <c r="L39" s="160"/>
      <c r="M39" s="74"/>
    </row>
    <row r="40" spans="1:13" s="30" customFormat="1" ht="14.25">
      <c r="A40" s="158">
        <v>3</v>
      </c>
      <c r="B40" s="353" t="s">
        <v>122</v>
      </c>
      <c r="C40" s="335" t="s">
        <v>17</v>
      </c>
      <c r="D40" s="158"/>
      <c r="E40" s="169">
        <v>11</v>
      </c>
      <c r="F40" s="160"/>
      <c r="G40" s="160"/>
      <c r="H40" s="158"/>
      <c r="I40" s="160"/>
      <c r="J40" s="159"/>
      <c r="K40" s="160"/>
      <c r="L40" s="160"/>
      <c r="M40" s="74"/>
    </row>
    <row r="41" spans="1:13" s="30" customFormat="1" ht="13.5">
      <c r="A41" s="158"/>
      <c r="B41" s="214" t="s">
        <v>12</v>
      </c>
      <c r="C41" s="158" t="s">
        <v>650</v>
      </c>
      <c r="D41" s="158">
        <v>1</v>
      </c>
      <c r="E41" s="200">
        <f>E40*D41</f>
        <v>11</v>
      </c>
      <c r="F41" s="160"/>
      <c r="G41" s="160"/>
      <c r="H41" s="160"/>
      <c r="I41" s="160"/>
      <c r="J41" s="159"/>
      <c r="K41" s="160"/>
      <c r="L41" s="160"/>
      <c r="M41" s="74"/>
    </row>
    <row r="42" spans="1:13" s="84" customFormat="1" ht="13.5">
      <c r="A42" s="158"/>
      <c r="B42" s="214" t="s">
        <v>42</v>
      </c>
      <c r="C42" s="158" t="s">
        <v>0</v>
      </c>
      <c r="D42" s="158">
        <v>0.011</v>
      </c>
      <c r="E42" s="158">
        <f>E40*D42</f>
        <v>0.121</v>
      </c>
      <c r="F42" s="160"/>
      <c r="G42" s="160"/>
      <c r="H42" s="159"/>
      <c r="I42" s="160"/>
      <c r="J42" s="159"/>
      <c r="K42" s="160"/>
      <c r="L42" s="160"/>
      <c r="M42" s="74"/>
    </row>
    <row r="43" spans="1:13" s="84" customFormat="1" ht="13.5">
      <c r="A43" s="158"/>
      <c r="B43" s="214" t="s">
        <v>14</v>
      </c>
      <c r="C43" s="158"/>
      <c r="D43" s="158"/>
      <c r="E43" s="200"/>
      <c r="F43" s="160"/>
      <c r="G43" s="160"/>
      <c r="H43" s="158"/>
      <c r="I43" s="160"/>
      <c r="J43" s="159"/>
      <c r="K43" s="160"/>
      <c r="L43" s="160"/>
      <c r="M43" s="74"/>
    </row>
    <row r="44" spans="1:13" s="84" customFormat="1" ht="13.5">
      <c r="A44" s="158"/>
      <c r="B44" s="214" t="s">
        <v>90</v>
      </c>
      <c r="C44" s="335" t="s">
        <v>17</v>
      </c>
      <c r="D44" s="158">
        <v>1</v>
      </c>
      <c r="E44" s="200">
        <f>E40*D44</f>
        <v>11</v>
      </c>
      <c r="F44" s="160"/>
      <c r="G44" s="160"/>
      <c r="H44" s="208"/>
      <c r="I44" s="160"/>
      <c r="J44" s="159"/>
      <c r="K44" s="160"/>
      <c r="L44" s="160"/>
      <c r="M44" s="74"/>
    </row>
    <row r="45" spans="1:13" s="84" customFormat="1" ht="13.5">
      <c r="A45" s="158"/>
      <c r="B45" s="214" t="s">
        <v>15</v>
      </c>
      <c r="C45" s="158" t="s">
        <v>0</v>
      </c>
      <c r="D45" s="158">
        <v>0.103</v>
      </c>
      <c r="E45" s="168">
        <f>E40*D45</f>
        <v>1.133</v>
      </c>
      <c r="F45" s="160"/>
      <c r="G45" s="160"/>
      <c r="H45" s="158"/>
      <c r="I45" s="160"/>
      <c r="J45" s="159"/>
      <c r="K45" s="160"/>
      <c r="L45" s="160"/>
      <c r="M45" s="74"/>
    </row>
    <row r="46" spans="1:13" s="84" customFormat="1" ht="14.25">
      <c r="A46" s="158">
        <v>4</v>
      </c>
      <c r="B46" s="353" t="s">
        <v>123</v>
      </c>
      <c r="C46" s="335" t="s">
        <v>17</v>
      </c>
      <c r="D46" s="158"/>
      <c r="E46" s="169">
        <v>4</v>
      </c>
      <c r="F46" s="160"/>
      <c r="G46" s="160"/>
      <c r="H46" s="158"/>
      <c r="I46" s="160"/>
      <c r="J46" s="159"/>
      <c r="K46" s="160"/>
      <c r="L46" s="160"/>
      <c r="M46" s="74"/>
    </row>
    <row r="47" spans="1:13" ht="13.5">
      <c r="A47" s="158"/>
      <c r="B47" s="214" t="s">
        <v>12</v>
      </c>
      <c r="C47" s="158" t="s">
        <v>650</v>
      </c>
      <c r="D47" s="158">
        <v>1</v>
      </c>
      <c r="E47" s="200">
        <f>E46*D47</f>
        <v>4</v>
      </c>
      <c r="F47" s="160"/>
      <c r="G47" s="160"/>
      <c r="H47" s="160"/>
      <c r="I47" s="160"/>
      <c r="J47" s="159"/>
      <c r="K47" s="160"/>
      <c r="L47" s="160"/>
      <c r="M47" s="74"/>
    </row>
    <row r="48" spans="1:13" ht="13.5">
      <c r="A48" s="158"/>
      <c r="B48" s="214" t="s">
        <v>42</v>
      </c>
      <c r="C48" s="158" t="s">
        <v>0</v>
      </c>
      <c r="D48" s="158">
        <v>0.011</v>
      </c>
      <c r="E48" s="158">
        <f>E46*D48</f>
        <v>0.044</v>
      </c>
      <c r="F48" s="160"/>
      <c r="G48" s="160"/>
      <c r="H48" s="159"/>
      <c r="I48" s="160"/>
      <c r="J48" s="159"/>
      <c r="K48" s="160"/>
      <c r="L48" s="160"/>
      <c r="M48" s="74"/>
    </row>
    <row r="49" spans="1:13" s="84" customFormat="1" ht="13.5">
      <c r="A49" s="158"/>
      <c r="B49" s="214" t="s">
        <v>14</v>
      </c>
      <c r="C49" s="158"/>
      <c r="D49" s="158"/>
      <c r="E49" s="200"/>
      <c r="F49" s="160"/>
      <c r="G49" s="160"/>
      <c r="H49" s="158"/>
      <c r="I49" s="160"/>
      <c r="J49" s="159"/>
      <c r="K49" s="160"/>
      <c r="L49" s="160"/>
      <c r="M49" s="74"/>
    </row>
    <row r="50" spans="1:13" s="30" customFormat="1" ht="13.5">
      <c r="A50" s="158"/>
      <c r="B50" s="214" t="s">
        <v>90</v>
      </c>
      <c r="C50" s="335" t="s">
        <v>17</v>
      </c>
      <c r="D50" s="158">
        <v>1</v>
      </c>
      <c r="E50" s="200">
        <f>E46*D50</f>
        <v>4</v>
      </c>
      <c r="F50" s="160"/>
      <c r="G50" s="160"/>
      <c r="H50" s="208"/>
      <c r="I50" s="160"/>
      <c r="J50" s="159"/>
      <c r="K50" s="160"/>
      <c r="L50" s="160"/>
      <c r="M50" s="74"/>
    </row>
    <row r="51" spans="1:13" s="30" customFormat="1" ht="13.5">
      <c r="A51" s="158"/>
      <c r="B51" s="214" t="s">
        <v>15</v>
      </c>
      <c r="C51" s="158" t="s">
        <v>0</v>
      </c>
      <c r="D51" s="158">
        <v>0.103</v>
      </c>
      <c r="E51" s="168">
        <f>E46*D51</f>
        <v>0.412</v>
      </c>
      <c r="F51" s="160"/>
      <c r="G51" s="160"/>
      <c r="H51" s="158"/>
      <c r="I51" s="160"/>
      <c r="J51" s="159"/>
      <c r="K51" s="160"/>
      <c r="L51" s="160"/>
      <c r="M51" s="74"/>
    </row>
    <row r="52" spans="1:13" s="30" customFormat="1" ht="28.5">
      <c r="A52" s="158">
        <v>5</v>
      </c>
      <c r="B52" s="506" t="s">
        <v>175</v>
      </c>
      <c r="C52" s="335" t="s">
        <v>17</v>
      </c>
      <c r="D52" s="336"/>
      <c r="E52" s="169">
        <v>11</v>
      </c>
      <c r="F52" s="160"/>
      <c r="G52" s="160"/>
      <c r="H52" s="158"/>
      <c r="I52" s="160"/>
      <c r="J52" s="159"/>
      <c r="K52" s="160"/>
      <c r="L52" s="160"/>
      <c r="M52" s="74"/>
    </row>
    <row r="53" spans="1:13" s="30" customFormat="1" ht="13.5">
      <c r="A53" s="158"/>
      <c r="B53" s="214" t="s">
        <v>12</v>
      </c>
      <c r="C53" s="335" t="s">
        <v>17</v>
      </c>
      <c r="D53" s="158">
        <v>1</v>
      </c>
      <c r="E53" s="160">
        <f>E52*D53</f>
        <v>11</v>
      </c>
      <c r="F53" s="160"/>
      <c r="G53" s="160"/>
      <c r="H53" s="208"/>
      <c r="I53" s="160"/>
      <c r="J53" s="159"/>
      <c r="K53" s="160"/>
      <c r="L53" s="160"/>
      <c r="M53" s="74"/>
    </row>
    <row r="54" spans="1:13" s="30" customFormat="1" ht="13.5">
      <c r="A54" s="158"/>
      <c r="B54" s="214" t="s">
        <v>14</v>
      </c>
      <c r="C54" s="158"/>
      <c r="D54" s="158"/>
      <c r="E54" s="160"/>
      <c r="F54" s="160"/>
      <c r="G54" s="160"/>
      <c r="H54" s="158"/>
      <c r="I54" s="160"/>
      <c r="J54" s="159"/>
      <c r="K54" s="160"/>
      <c r="L54" s="160"/>
      <c r="M54" s="74"/>
    </row>
    <row r="55" spans="1:13" s="30" customFormat="1" ht="27">
      <c r="A55" s="158"/>
      <c r="B55" s="334" t="s">
        <v>175</v>
      </c>
      <c r="C55" s="335" t="s">
        <v>17</v>
      </c>
      <c r="D55" s="158">
        <v>1</v>
      </c>
      <c r="E55" s="160">
        <f>E52*D55</f>
        <v>11</v>
      </c>
      <c r="F55" s="160"/>
      <c r="G55" s="160"/>
      <c r="H55" s="158"/>
      <c r="I55" s="160"/>
      <c r="J55" s="159"/>
      <c r="K55" s="160"/>
      <c r="L55" s="160"/>
      <c r="M55" s="74"/>
    </row>
    <row r="56" spans="1:13" s="30" customFormat="1" ht="27">
      <c r="A56" s="158"/>
      <c r="B56" s="161" t="s">
        <v>674</v>
      </c>
      <c r="C56" s="158" t="s">
        <v>70</v>
      </c>
      <c r="D56" s="158"/>
      <c r="E56" s="269">
        <v>120</v>
      </c>
      <c r="F56" s="159"/>
      <c r="G56" s="160"/>
      <c r="H56" s="158"/>
      <c r="I56" s="160"/>
      <c r="J56" s="159"/>
      <c r="K56" s="160"/>
      <c r="L56" s="160"/>
      <c r="M56" s="74"/>
    </row>
    <row r="57" spans="1:13" s="30" customFormat="1" ht="13.5">
      <c r="A57" s="158"/>
      <c r="B57" s="161" t="s">
        <v>540</v>
      </c>
      <c r="C57" s="158" t="s">
        <v>70</v>
      </c>
      <c r="D57" s="158"/>
      <c r="E57" s="269">
        <v>120</v>
      </c>
      <c r="F57" s="159"/>
      <c r="G57" s="160"/>
      <c r="H57" s="158"/>
      <c r="I57" s="160"/>
      <c r="J57" s="159"/>
      <c r="K57" s="160"/>
      <c r="L57" s="160"/>
      <c r="M57" s="74"/>
    </row>
    <row r="58" spans="1:13" s="30" customFormat="1" ht="13.5">
      <c r="A58" s="136"/>
      <c r="B58" s="162" t="s">
        <v>15</v>
      </c>
      <c r="C58" s="136" t="s">
        <v>0</v>
      </c>
      <c r="D58" s="136">
        <v>0.0349</v>
      </c>
      <c r="E58" s="273">
        <f>E46*D58</f>
        <v>0.1396</v>
      </c>
      <c r="F58" s="159"/>
      <c r="G58" s="160"/>
      <c r="H58" s="158"/>
      <c r="I58" s="160"/>
      <c r="J58" s="159"/>
      <c r="K58" s="160"/>
      <c r="L58" s="160"/>
      <c r="M58" s="74"/>
    </row>
    <row r="59" spans="1:12" s="80" customFormat="1" ht="14.25">
      <c r="A59" s="136">
        <v>6</v>
      </c>
      <c r="B59" s="353" t="s">
        <v>542</v>
      </c>
      <c r="C59" s="136" t="s">
        <v>70</v>
      </c>
      <c r="D59" s="158"/>
      <c r="E59" s="159">
        <v>120</v>
      </c>
      <c r="F59" s="159"/>
      <c r="G59" s="160"/>
      <c r="H59" s="158"/>
      <c r="I59" s="160"/>
      <c r="J59" s="159"/>
      <c r="K59" s="160"/>
      <c r="L59" s="160"/>
    </row>
    <row r="60" spans="1:13" ht="13.5">
      <c r="A60" s="136"/>
      <c r="B60" s="162" t="s">
        <v>12</v>
      </c>
      <c r="C60" s="136" t="s">
        <v>13</v>
      </c>
      <c r="D60" s="136">
        <v>0.1</v>
      </c>
      <c r="E60" s="200">
        <f>E59*D60</f>
        <v>12</v>
      </c>
      <c r="F60" s="159"/>
      <c r="G60" s="160"/>
      <c r="H60" s="159"/>
      <c r="I60" s="160"/>
      <c r="J60" s="159"/>
      <c r="K60" s="160"/>
      <c r="L60" s="160"/>
      <c r="M60" s="74"/>
    </row>
    <row r="61" spans="1:13" s="84" customFormat="1" ht="13.5">
      <c r="A61" s="136"/>
      <c r="B61" s="162" t="s">
        <v>37</v>
      </c>
      <c r="C61" s="136" t="s">
        <v>0</v>
      </c>
      <c r="D61" s="158">
        <v>0.0223</v>
      </c>
      <c r="E61" s="200">
        <f>E59*D61</f>
        <v>2.676</v>
      </c>
      <c r="F61" s="159"/>
      <c r="G61" s="160"/>
      <c r="H61" s="158"/>
      <c r="I61" s="160"/>
      <c r="J61" s="159"/>
      <c r="K61" s="160"/>
      <c r="L61" s="160"/>
      <c r="M61" s="74"/>
    </row>
    <row r="62" spans="1:13" s="30" customFormat="1" ht="13.5">
      <c r="A62" s="136"/>
      <c r="B62" s="162" t="s">
        <v>14</v>
      </c>
      <c r="C62" s="136"/>
      <c r="D62" s="136"/>
      <c r="E62" s="200"/>
      <c r="F62" s="159"/>
      <c r="G62" s="160"/>
      <c r="H62" s="158"/>
      <c r="I62" s="160"/>
      <c r="J62" s="159"/>
      <c r="K62" s="160"/>
      <c r="L62" s="160"/>
      <c r="M62" s="74"/>
    </row>
    <row r="63" spans="1:13" s="30" customFormat="1" ht="13.5">
      <c r="A63" s="136"/>
      <c r="B63" s="162" t="s">
        <v>15</v>
      </c>
      <c r="C63" s="136" t="s">
        <v>0</v>
      </c>
      <c r="D63" s="136">
        <v>0.0438</v>
      </c>
      <c r="E63" s="200">
        <f>E59*D63</f>
        <v>5.256</v>
      </c>
      <c r="F63" s="158"/>
      <c r="G63" s="160"/>
      <c r="H63" s="158"/>
      <c r="I63" s="160"/>
      <c r="J63" s="159"/>
      <c r="K63" s="160"/>
      <c r="L63" s="160"/>
      <c r="M63" s="74"/>
    </row>
    <row r="64" spans="1:13" s="30" customFormat="1" ht="14.25">
      <c r="A64" s="158">
        <v>7</v>
      </c>
      <c r="B64" s="353" t="s">
        <v>111</v>
      </c>
      <c r="C64" s="158" t="s">
        <v>70</v>
      </c>
      <c r="D64" s="158"/>
      <c r="E64" s="272">
        <f>E72+E73+E74+E75+E76+E77+E78+E79</f>
        <v>1800</v>
      </c>
      <c r="F64" s="160"/>
      <c r="G64" s="160"/>
      <c r="H64" s="158"/>
      <c r="I64" s="160"/>
      <c r="J64" s="159"/>
      <c r="K64" s="160"/>
      <c r="L64" s="160"/>
      <c r="M64" s="74"/>
    </row>
    <row r="65" spans="1:13" s="30" customFormat="1" ht="13.5">
      <c r="A65" s="158"/>
      <c r="B65" s="214" t="s">
        <v>12</v>
      </c>
      <c r="C65" s="158" t="s">
        <v>70</v>
      </c>
      <c r="D65" s="158">
        <v>1</v>
      </c>
      <c r="E65" s="200">
        <f>E64*D65</f>
        <v>1800</v>
      </c>
      <c r="F65" s="160"/>
      <c r="G65" s="160"/>
      <c r="H65" s="159"/>
      <c r="I65" s="160"/>
      <c r="J65" s="159"/>
      <c r="K65" s="160"/>
      <c r="L65" s="160"/>
      <c r="M65" s="74"/>
    </row>
    <row r="66" spans="1:13" s="30" customFormat="1" ht="13.5">
      <c r="A66" s="158"/>
      <c r="B66" s="214" t="s">
        <v>42</v>
      </c>
      <c r="C66" s="158" t="s">
        <v>0</v>
      </c>
      <c r="D66" s="158">
        <v>0.0027</v>
      </c>
      <c r="E66" s="158">
        <f>E64*D66</f>
        <v>4.86</v>
      </c>
      <c r="F66" s="160"/>
      <c r="G66" s="160"/>
      <c r="H66" s="159"/>
      <c r="I66" s="160"/>
      <c r="J66" s="159"/>
      <c r="K66" s="160"/>
      <c r="L66" s="160"/>
      <c r="M66" s="74"/>
    </row>
    <row r="67" spans="1:13" s="30" customFormat="1" ht="13.5">
      <c r="A67" s="158"/>
      <c r="B67" s="214" t="s">
        <v>14</v>
      </c>
      <c r="C67" s="158"/>
      <c r="D67" s="158"/>
      <c r="E67" s="158"/>
      <c r="F67" s="160"/>
      <c r="G67" s="160"/>
      <c r="H67" s="158"/>
      <c r="I67" s="160"/>
      <c r="J67" s="159"/>
      <c r="K67" s="160"/>
      <c r="L67" s="160"/>
      <c r="M67" s="74"/>
    </row>
    <row r="68" spans="1:13" s="30" customFormat="1" ht="13.5">
      <c r="A68" s="158">
        <v>8</v>
      </c>
      <c r="B68" s="161" t="s">
        <v>111</v>
      </c>
      <c r="C68" s="158" t="s">
        <v>70</v>
      </c>
      <c r="D68" s="158"/>
      <c r="E68" s="272">
        <f>E76+E77+E78+E79+E80+E81+E82+E83</f>
        <v>265.36</v>
      </c>
      <c r="F68" s="160"/>
      <c r="G68" s="160"/>
      <c r="H68" s="158"/>
      <c r="I68" s="160"/>
      <c r="J68" s="159"/>
      <c r="K68" s="160"/>
      <c r="L68" s="160"/>
      <c r="M68" s="74"/>
    </row>
    <row r="69" spans="1:13" s="30" customFormat="1" ht="13.5">
      <c r="A69" s="158"/>
      <c r="B69" s="214" t="s">
        <v>12</v>
      </c>
      <c r="C69" s="158" t="s">
        <v>70</v>
      </c>
      <c r="D69" s="158">
        <v>1</v>
      </c>
      <c r="E69" s="200">
        <f>E68*D69</f>
        <v>265.36</v>
      </c>
      <c r="F69" s="160"/>
      <c r="G69" s="160"/>
      <c r="H69" s="159"/>
      <c r="I69" s="160"/>
      <c r="J69" s="159"/>
      <c r="K69" s="160"/>
      <c r="L69" s="160"/>
      <c r="M69" s="74"/>
    </row>
    <row r="70" spans="1:13" s="30" customFormat="1" ht="13.5">
      <c r="A70" s="158"/>
      <c r="B70" s="214" t="s">
        <v>42</v>
      </c>
      <c r="C70" s="158" t="s">
        <v>0</v>
      </c>
      <c r="D70" s="158">
        <v>0.0027</v>
      </c>
      <c r="E70" s="158">
        <f>E68*D70</f>
        <v>0.7164720000000001</v>
      </c>
      <c r="F70" s="160"/>
      <c r="G70" s="160"/>
      <c r="H70" s="159"/>
      <c r="I70" s="160"/>
      <c r="J70" s="159"/>
      <c r="K70" s="160"/>
      <c r="L70" s="160"/>
      <c r="M70" s="74"/>
    </row>
    <row r="71" spans="1:13" s="30" customFormat="1" ht="13.5">
      <c r="A71" s="158"/>
      <c r="B71" s="214" t="s">
        <v>14</v>
      </c>
      <c r="C71" s="158"/>
      <c r="D71" s="158"/>
      <c r="E71" s="158"/>
      <c r="F71" s="160"/>
      <c r="G71" s="160"/>
      <c r="H71" s="158"/>
      <c r="I71" s="160"/>
      <c r="J71" s="159"/>
      <c r="K71" s="160"/>
      <c r="L71" s="160"/>
      <c r="M71" s="74"/>
    </row>
    <row r="72" spans="1:13" s="30" customFormat="1" ht="27">
      <c r="A72" s="158"/>
      <c r="B72" s="161" t="s">
        <v>91</v>
      </c>
      <c r="C72" s="158" t="s">
        <v>70</v>
      </c>
      <c r="D72" s="158"/>
      <c r="E72" s="158">
        <v>700</v>
      </c>
      <c r="F72" s="160"/>
      <c r="G72" s="160"/>
      <c r="H72" s="158"/>
      <c r="I72" s="160"/>
      <c r="J72" s="159"/>
      <c r="K72" s="160"/>
      <c r="L72" s="160"/>
      <c r="M72" s="74"/>
    </row>
    <row r="73" spans="1:13" s="30" customFormat="1" ht="27">
      <c r="A73" s="158"/>
      <c r="B73" s="161" t="s">
        <v>92</v>
      </c>
      <c r="C73" s="158" t="s">
        <v>70</v>
      </c>
      <c r="D73" s="158"/>
      <c r="E73" s="158">
        <v>700</v>
      </c>
      <c r="F73" s="160"/>
      <c r="G73" s="160"/>
      <c r="H73" s="158"/>
      <c r="I73" s="160"/>
      <c r="J73" s="159"/>
      <c r="K73" s="160"/>
      <c r="L73" s="160"/>
      <c r="M73" s="74"/>
    </row>
    <row r="74" spans="1:13" s="30" customFormat="1" ht="27">
      <c r="A74" s="158"/>
      <c r="B74" s="161" t="s">
        <v>358</v>
      </c>
      <c r="C74" s="158" t="s">
        <v>70</v>
      </c>
      <c r="D74" s="158"/>
      <c r="E74" s="158">
        <v>70</v>
      </c>
      <c r="F74" s="160"/>
      <c r="G74" s="160"/>
      <c r="H74" s="158"/>
      <c r="I74" s="160"/>
      <c r="J74" s="159"/>
      <c r="K74" s="160"/>
      <c r="L74" s="160"/>
      <c r="M74" s="74"/>
    </row>
    <row r="75" spans="1:13" s="30" customFormat="1" ht="27">
      <c r="A75" s="3"/>
      <c r="B75" s="548" t="s">
        <v>675</v>
      </c>
      <c r="C75" s="549" t="s">
        <v>70</v>
      </c>
      <c r="D75" s="549"/>
      <c r="E75" s="549">
        <v>140</v>
      </c>
      <c r="F75" s="550"/>
      <c r="G75" s="550"/>
      <c r="H75" s="549"/>
      <c r="I75" s="550"/>
      <c r="J75" s="551"/>
      <c r="K75" s="550"/>
      <c r="L75" s="550"/>
      <c r="M75" s="74"/>
    </row>
    <row r="76" spans="1:13" s="30" customFormat="1" ht="27">
      <c r="A76" s="430"/>
      <c r="B76" s="275" t="s">
        <v>359</v>
      </c>
      <c r="C76" s="269" t="s">
        <v>70</v>
      </c>
      <c r="D76" s="269"/>
      <c r="E76" s="269">
        <v>50</v>
      </c>
      <c r="F76" s="273"/>
      <c r="G76" s="273"/>
      <c r="H76" s="269"/>
      <c r="I76" s="273"/>
      <c r="J76" s="272"/>
      <c r="K76" s="273"/>
      <c r="L76" s="273"/>
      <c r="M76" s="74"/>
    </row>
    <row r="77" spans="1:13" s="425" customFormat="1" ht="27">
      <c r="A77" s="430"/>
      <c r="B77" s="275" t="s">
        <v>676</v>
      </c>
      <c r="C77" s="269" t="s">
        <v>70</v>
      </c>
      <c r="D77" s="269"/>
      <c r="E77" s="269">
        <v>60</v>
      </c>
      <c r="F77" s="273"/>
      <c r="G77" s="273"/>
      <c r="H77" s="269"/>
      <c r="I77" s="273"/>
      <c r="J77" s="272"/>
      <c r="K77" s="273"/>
      <c r="L77" s="273"/>
      <c r="M77" s="424"/>
    </row>
    <row r="78" spans="1:13" s="425" customFormat="1" ht="27">
      <c r="A78" s="430"/>
      <c r="B78" s="275" t="s">
        <v>539</v>
      </c>
      <c r="C78" s="269" t="s">
        <v>70</v>
      </c>
      <c r="D78" s="269"/>
      <c r="E78" s="269">
        <v>30</v>
      </c>
      <c r="F78" s="273"/>
      <c r="G78" s="273"/>
      <c r="H78" s="269"/>
      <c r="I78" s="273"/>
      <c r="J78" s="272"/>
      <c r="K78" s="273"/>
      <c r="L78" s="273"/>
      <c r="M78" s="424"/>
    </row>
    <row r="79" spans="1:13" s="425" customFormat="1" ht="13.5">
      <c r="A79" s="430"/>
      <c r="B79" s="275" t="s">
        <v>677</v>
      </c>
      <c r="C79" s="269" t="s">
        <v>70</v>
      </c>
      <c r="D79" s="269"/>
      <c r="E79" s="269">
        <v>50</v>
      </c>
      <c r="F79" s="273"/>
      <c r="G79" s="273"/>
      <c r="H79" s="269"/>
      <c r="I79" s="273"/>
      <c r="J79" s="272"/>
      <c r="K79" s="273"/>
      <c r="L79" s="273"/>
      <c r="M79" s="424"/>
    </row>
    <row r="80" spans="1:13" s="425" customFormat="1" ht="13.5">
      <c r="A80" s="3"/>
      <c r="B80" s="214" t="s">
        <v>15</v>
      </c>
      <c r="C80" s="158" t="s">
        <v>0</v>
      </c>
      <c r="D80" s="158">
        <v>0.0349</v>
      </c>
      <c r="E80" s="160">
        <f>E64*D80</f>
        <v>62.82</v>
      </c>
      <c r="F80" s="160"/>
      <c r="G80" s="160"/>
      <c r="H80" s="158"/>
      <c r="I80" s="160"/>
      <c r="J80" s="159"/>
      <c r="K80" s="160"/>
      <c r="L80" s="160"/>
      <c r="M80" s="424"/>
    </row>
    <row r="81" spans="1:13" s="30" customFormat="1" ht="14.25">
      <c r="A81" s="3">
        <v>9</v>
      </c>
      <c r="B81" s="353" t="s">
        <v>678</v>
      </c>
      <c r="C81" s="335" t="s">
        <v>43</v>
      </c>
      <c r="D81" s="158"/>
      <c r="E81" s="159">
        <v>6</v>
      </c>
      <c r="F81" s="160"/>
      <c r="G81" s="160"/>
      <c r="H81" s="158"/>
      <c r="I81" s="160"/>
      <c r="J81" s="159"/>
      <c r="K81" s="160"/>
      <c r="L81" s="160"/>
      <c r="M81" s="74"/>
    </row>
    <row r="82" spans="1:13" s="30" customFormat="1" ht="13.5">
      <c r="A82" s="3"/>
      <c r="B82" s="214" t="s">
        <v>12</v>
      </c>
      <c r="C82" s="158" t="s">
        <v>17</v>
      </c>
      <c r="D82" s="158">
        <v>1</v>
      </c>
      <c r="E82" s="200">
        <f>E81*D82</f>
        <v>6</v>
      </c>
      <c r="F82" s="160"/>
      <c r="G82" s="160"/>
      <c r="H82" s="208"/>
      <c r="I82" s="160"/>
      <c r="J82" s="159"/>
      <c r="K82" s="160"/>
      <c r="L82" s="160"/>
      <c r="M82" s="74"/>
    </row>
    <row r="83" spans="1:13" s="30" customFormat="1" ht="13.5">
      <c r="A83" s="3"/>
      <c r="B83" s="214" t="s">
        <v>42</v>
      </c>
      <c r="C83" s="158" t="s">
        <v>0</v>
      </c>
      <c r="D83" s="158">
        <v>0.09</v>
      </c>
      <c r="E83" s="158">
        <f>E81*D83</f>
        <v>0.54</v>
      </c>
      <c r="F83" s="160"/>
      <c r="G83" s="160"/>
      <c r="H83" s="158"/>
      <c r="I83" s="160"/>
      <c r="J83" s="159"/>
      <c r="K83" s="160"/>
      <c r="L83" s="160"/>
      <c r="M83" s="74"/>
    </row>
    <row r="84" spans="1:13" s="30" customFormat="1" ht="13.5">
      <c r="A84" s="3"/>
      <c r="B84" s="214" t="s">
        <v>14</v>
      </c>
      <c r="C84" s="158"/>
      <c r="D84" s="158"/>
      <c r="E84" s="158"/>
      <c r="F84" s="160"/>
      <c r="G84" s="160"/>
      <c r="H84" s="158"/>
      <c r="I84" s="160"/>
      <c r="J84" s="159"/>
      <c r="K84" s="160"/>
      <c r="L84" s="160"/>
      <c r="M84" s="74"/>
    </row>
    <row r="85" spans="1:13" s="30" customFormat="1" ht="13.5">
      <c r="A85" s="3"/>
      <c r="B85" s="161" t="s">
        <v>678</v>
      </c>
      <c r="C85" s="158" t="s">
        <v>43</v>
      </c>
      <c r="D85" s="158"/>
      <c r="E85" s="158">
        <v>6</v>
      </c>
      <c r="F85" s="160"/>
      <c r="G85" s="160"/>
      <c r="H85" s="158"/>
      <c r="I85" s="160"/>
      <c r="J85" s="159"/>
      <c r="K85" s="160"/>
      <c r="L85" s="160"/>
      <c r="M85" s="74"/>
    </row>
    <row r="86" spans="1:13" s="30" customFormat="1" ht="13.5">
      <c r="A86" s="3"/>
      <c r="B86" s="214" t="s">
        <v>15</v>
      </c>
      <c r="C86" s="158" t="s">
        <v>0</v>
      </c>
      <c r="D86" s="158">
        <v>1.4</v>
      </c>
      <c r="E86" s="168">
        <f>E81*D86</f>
        <v>8.399999999999999</v>
      </c>
      <c r="F86" s="160"/>
      <c r="G86" s="160"/>
      <c r="H86" s="158"/>
      <c r="I86" s="160"/>
      <c r="J86" s="159"/>
      <c r="K86" s="160"/>
      <c r="L86" s="160"/>
      <c r="M86" s="74"/>
    </row>
    <row r="87" spans="1:13" s="30" customFormat="1" ht="14.25">
      <c r="A87" s="3">
        <v>10</v>
      </c>
      <c r="B87" s="358" t="s">
        <v>679</v>
      </c>
      <c r="C87" s="158" t="s">
        <v>70</v>
      </c>
      <c r="D87" s="158"/>
      <c r="E87" s="208">
        <v>70</v>
      </c>
      <c r="F87" s="160"/>
      <c r="G87" s="160"/>
      <c r="H87" s="158"/>
      <c r="I87" s="160"/>
      <c r="J87" s="159"/>
      <c r="K87" s="160"/>
      <c r="L87" s="160"/>
      <c r="M87" s="74"/>
    </row>
    <row r="88" spans="1:13" s="30" customFormat="1" ht="13.5">
      <c r="A88" s="3"/>
      <c r="B88" s="214" t="s">
        <v>12</v>
      </c>
      <c r="C88" s="158" t="s">
        <v>70</v>
      </c>
      <c r="D88" s="158">
        <v>1</v>
      </c>
      <c r="E88" s="160">
        <f>E87*D88</f>
        <v>70</v>
      </c>
      <c r="F88" s="160"/>
      <c r="G88" s="160"/>
      <c r="H88" s="208"/>
      <c r="I88" s="160"/>
      <c r="J88" s="159"/>
      <c r="K88" s="160"/>
      <c r="L88" s="160"/>
      <c r="M88" s="74"/>
    </row>
    <row r="89" spans="1:13" s="30" customFormat="1" ht="13.5">
      <c r="A89" s="3"/>
      <c r="B89" s="214" t="s">
        <v>42</v>
      </c>
      <c r="C89" s="158" t="s">
        <v>0</v>
      </c>
      <c r="D89" s="158">
        <v>0.016</v>
      </c>
      <c r="E89" s="160">
        <f>E87*D89</f>
        <v>1.12</v>
      </c>
      <c r="F89" s="160"/>
      <c r="G89" s="160"/>
      <c r="H89" s="158"/>
      <c r="I89" s="160"/>
      <c r="J89" s="159"/>
      <c r="K89" s="160"/>
      <c r="L89" s="160"/>
      <c r="M89" s="74"/>
    </row>
    <row r="90" spans="1:13" s="30" customFormat="1" ht="13.5">
      <c r="A90" s="3"/>
      <c r="B90" s="214" t="s">
        <v>14</v>
      </c>
      <c r="C90" s="158"/>
      <c r="D90" s="158"/>
      <c r="E90" s="158"/>
      <c r="F90" s="160"/>
      <c r="G90" s="160"/>
      <c r="H90" s="159"/>
      <c r="I90" s="160"/>
      <c r="J90" s="159"/>
      <c r="K90" s="160"/>
      <c r="L90" s="160"/>
      <c r="M90" s="74"/>
    </row>
    <row r="91" spans="1:13" s="30" customFormat="1" ht="13.5">
      <c r="A91" s="3"/>
      <c r="B91" s="214" t="s">
        <v>679</v>
      </c>
      <c r="C91" s="158" t="s">
        <v>70</v>
      </c>
      <c r="D91" s="158">
        <v>1</v>
      </c>
      <c r="E91" s="160">
        <f>E87*D91</f>
        <v>70</v>
      </c>
      <c r="F91" s="160"/>
      <c r="G91" s="160"/>
      <c r="H91" s="159"/>
      <c r="I91" s="160"/>
      <c r="J91" s="159"/>
      <c r="K91" s="160"/>
      <c r="L91" s="160"/>
      <c r="M91" s="74"/>
    </row>
    <row r="92" spans="1:13" s="30" customFormat="1" ht="13.5">
      <c r="A92" s="3"/>
      <c r="B92" s="214" t="s">
        <v>15</v>
      </c>
      <c r="C92" s="158" t="s">
        <v>0</v>
      </c>
      <c r="D92" s="158">
        <v>0.353</v>
      </c>
      <c r="E92" s="160">
        <f>E87*D92</f>
        <v>24.709999999999997</v>
      </c>
      <c r="F92" s="160"/>
      <c r="G92" s="160"/>
      <c r="H92" s="159"/>
      <c r="I92" s="160"/>
      <c r="J92" s="159"/>
      <c r="K92" s="160"/>
      <c r="L92" s="160"/>
      <c r="M92" s="74"/>
    </row>
    <row r="93" spans="1:15" s="30" customFormat="1" ht="14.25">
      <c r="A93" s="3"/>
      <c r="B93" s="358" t="s">
        <v>6</v>
      </c>
      <c r="C93" s="158"/>
      <c r="D93" s="158"/>
      <c r="E93" s="160"/>
      <c r="F93" s="160"/>
      <c r="G93" s="160"/>
      <c r="H93" s="159"/>
      <c r="I93" s="160"/>
      <c r="J93" s="159"/>
      <c r="K93" s="160"/>
      <c r="L93" s="166"/>
      <c r="M93" s="74"/>
      <c r="O93" s="552"/>
    </row>
    <row r="94" spans="1:14" ht="14.25">
      <c r="A94" s="3"/>
      <c r="B94" s="214" t="s">
        <v>49</v>
      </c>
      <c r="C94" s="158"/>
      <c r="D94" s="158"/>
      <c r="E94" s="160"/>
      <c r="F94" s="160"/>
      <c r="G94" s="160"/>
      <c r="H94" s="158"/>
      <c r="I94" s="160"/>
      <c r="J94" s="159"/>
      <c r="K94" s="160"/>
      <c r="L94" s="166"/>
      <c r="N94" s="135"/>
    </row>
    <row r="95" spans="1:15" ht="14.25">
      <c r="A95" s="3"/>
      <c r="B95" s="214" t="s">
        <v>734</v>
      </c>
      <c r="C95" s="347" t="s">
        <v>733</v>
      </c>
      <c r="D95" s="158"/>
      <c r="E95" s="160"/>
      <c r="F95" s="160"/>
      <c r="G95" s="160"/>
      <c r="H95" s="158"/>
      <c r="I95" s="160"/>
      <c r="J95" s="159"/>
      <c r="K95" s="160"/>
      <c r="L95" s="166"/>
      <c r="O95" s="135"/>
    </row>
    <row r="96" spans="1:12" ht="14.25">
      <c r="A96" s="3"/>
      <c r="B96" s="358" t="s">
        <v>6</v>
      </c>
      <c r="C96" s="347"/>
      <c r="D96" s="158"/>
      <c r="E96" s="160"/>
      <c r="F96" s="160"/>
      <c r="G96" s="160"/>
      <c r="H96" s="158"/>
      <c r="I96" s="160"/>
      <c r="J96" s="159"/>
      <c r="K96" s="160"/>
      <c r="L96" s="166"/>
    </row>
    <row r="97" spans="1:12" ht="14.25">
      <c r="A97" s="3"/>
      <c r="B97" s="275" t="s">
        <v>680</v>
      </c>
      <c r="C97" s="553" t="s">
        <v>733</v>
      </c>
      <c r="D97" s="279"/>
      <c r="E97" s="290"/>
      <c r="F97" s="273"/>
      <c r="G97" s="273"/>
      <c r="H97" s="276"/>
      <c r="I97" s="276"/>
      <c r="J97" s="276"/>
      <c r="K97" s="276"/>
      <c r="L97" s="357"/>
    </row>
    <row r="98" spans="1:12" ht="14.25">
      <c r="A98" s="3"/>
      <c r="B98" s="353" t="s">
        <v>6</v>
      </c>
      <c r="C98" s="158"/>
      <c r="D98" s="200"/>
      <c r="E98" s="203"/>
      <c r="F98" s="160"/>
      <c r="G98" s="160"/>
      <c r="H98" s="169"/>
      <c r="I98" s="169"/>
      <c r="J98" s="169"/>
      <c r="K98" s="169"/>
      <c r="L98" s="166"/>
    </row>
    <row r="99" spans="1:12" ht="14.25">
      <c r="A99" s="3"/>
      <c r="B99" s="214" t="s">
        <v>49</v>
      </c>
      <c r="C99" s="158"/>
      <c r="D99" s="158"/>
      <c r="E99" s="160"/>
      <c r="F99" s="160"/>
      <c r="G99" s="160"/>
      <c r="H99" s="158"/>
      <c r="I99" s="160"/>
      <c r="J99" s="159"/>
      <c r="K99" s="160"/>
      <c r="L99" s="166"/>
    </row>
    <row r="100" spans="1:12" ht="13.5">
      <c r="A100" s="136"/>
      <c r="B100" s="51"/>
      <c r="C100" s="162"/>
      <c r="D100" s="136"/>
      <c r="E100" s="136"/>
      <c r="F100" s="273"/>
      <c r="G100" s="158"/>
      <c r="H100" s="160"/>
      <c r="I100" s="159"/>
      <c r="J100" s="160"/>
      <c r="K100" s="159"/>
      <c r="L100" s="160"/>
    </row>
  </sheetData>
  <sheetProtection/>
  <mergeCells count="20">
    <mergeCell ref="B1:C1"/>
    <mergeCell ref="E1:J1"/>
    <mergeCell ref="A2:M2"/>
    <mergeCell ref="A3:M3"/>
    <mergeCell ref="A4:M4"/>
    <mergeCell ref="C5:K5"/>
    <mergeCell ref="A6:A7"/>
    <mergeCell ref="B6:B7"/>
    <mergeCell ref="C6:C7"/>
    <mergeCell ref="D6:E6"/>
    <mergeCell ref="F6:G6"/>
    <mergeCell ref="H6:I6"/>
    <mergeCell ref="M30:P30"/>
    <mergeCell ref="M31:P31"/>
    <mergeCell ref="J6:K6"/>
    <mergeCell ref="L6:L7"/>
    <mergeCell ref="M13:O13"/>
    <mergeCell ref="M14:O14"/>
    <mergeCell ref="M28:P28"/>
    <mergeCell ref="M29:P29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Natia Khujadze</cp:lastModifiedBy>
  <cp:lastPrinted>2016-01-06T15:18:05Z</cp:lastPrinted>
  <dcterms:created xsi:type="dcterms:W3CDTF">2004-05-18T18:44:03Z</dcterms:created>
  <dcterms:modified xsi:type="dcterms:W3CDTF">2017-01-17T08:04:32Z</dcterms:modified>
  <cp:category/>
  <cp:version/>
  <cp:contentType/>
  <cp:contentStatus/>
</cp:coreProperties>
</file>