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35" windowHeight="9240" tabRatio="924" activeTab="0"/>
  </bookViews>
  <sheets>
    <sheet name="სკვერი ეკლესიასთან" sheetId="1" r:id="rId1"/>
  </sheets>
  <definedNames>
    <definedName name="_xlnm.Print_Area" localSheetId="0">'სკვერი ეკლესიასთან'!$A$1:$G$59</definedName>
    <definedName name="_xlnm.Print_Titles" localSheetId="0">'სკვერი ეკლესიასთან'!$2:$2</definedName>
  </definedNames>
  <calcPr fullCalcOnLoad="1"/>
</workbook>
</file>

<file path=xl/sharedStrings.xml><?xml version="1.0" encoding="utf-8"?>
<sst xmlns="http://schemas.openxmlformats.org/spreadsheetml/2006/main" count="137" uniqueCount="90">
  <si>
    <t>#</t>
  </si>
  <si>
    <t>lari</t>
  </si>
  <si>
    <t>j a m i</t>
  </si>
  <si>
    <t>7</t>
  </si>
  <si>
    <t>5</t>
  </si>
  <si>
    <t>4</t>
  </si>
  <si>
    <t>14</t>
  </si>
  <si>
    <t>15</t>
  </si>
  <si>
    <t>16</t>
  </si>
  <si>
    <t>17</t>
  </si>
  <si>
    <t>2</t>
  </si>
  <si>
    <t>3</t>
  </si>
  <si>
    <t>6</t>
  </si>
  <si>
    <t>8</t>
  </si>
  <si>
    <t>9</t>
  </si>
  <si>
    <t>10</t>
  </si>
  <si>
    <t>11</t>
  </si>
  <si>
    <t>18</t>
  </si>
  <si>
    <t>კვ.მ</t>
  </si>
  <si>
    <t>კომპლ.</t>
  </si>
  <si>
    <t>გარე განათება</t>
  </si>
  <si>
    <t>გრ.მ</t>
  </si>
  <si>
    <t>ლარი</t>
  </si>
  <si>
    <t>ტონა</t>
  </si>
  <si>
    <t>ტნ</t>
  </si>
  <si>
    <t>კუბ.მ</t>
  </si>
  <si>
    <t>სანაგვე ურნების მონტაჟი</t>
  </si>
  <si>
    <t>3*16 ა ავტომატური ამომრთველი</t>
  </si>
  <si>
    <t>1*16 ა ავტომატური ამომრთველი</t>
  </si>
  <si>
    <t>კვ.მ ფილა</t>
  </si>
  <si>
    <t>დემონტირებული ფილების და ბორდიურების ტრანსპორტირება მერიის სამეურნეო ეზომდე</t>
  </si>
  <si>
    <t>ფოტო-რელეს მონტაჟი</t>
  </si>
  <si>
    <t>დამაბოლოებელი ბუნიკის დაყენება</t>
  </si>
  <si>
    <t>გარე განათების დრანტის ტიპის სანათის დაყენება ეკონათურით 1*150 ვტ.</t>
  </si>
  <si>
    <t>ღობის ლითონის სექციების ტრანსპორტირება მერიის სამეურნეო ეზომდე</t>
  </si>
  <si>
    <t>მცენარეული გრუნტის ტრანსპორტირება</t>
  </si>
  <si>
    <t>ცალი</t>
  </si>
  <si>
    <t>გრძ.მ</t>
  </si>
  <si>
    <t xml:space="preserve">სამშენებლი ნაგავის გატანა 10 კმ-მდე მანძილზე </t>
  </si>
  <si>
    <t>საბავშვო ბაღის შემომფარგლავი არსებული ლითონის ღობის სექციების დემონტაჟი, დატვირთვა და დაცლა-დასაწყობება მერიის სამეურნეო ეზოში</t>
  </si>
  <si>
    <t>არსებული მეორადი გამოყენებისთვის ვარგისიანი დეკორატიული ფილების და ბეტონის ბორდიურების დაშლა, დატვირთვა და დაცლა-დასაწყობება მერიის სამეურნეო ეზოში</t>
  </si>
  <si>
    <t>საპროექტო ნიშნულზე ტერიტორიის მოყვანის მიზნით ბალასტის ფენის მოწყობა მექანიზირებული წესით სისქით 10 სმ, დატკეპნით</t>
  </si>
  <si>
    <t>სავალი გზის საფუძველის ქვეშ გეოტექსილის ფენის მოწყობა</t>
  </si>
  <si>
    <t>გამწვანებისთვის მცენარეული გრუნტის დატვირთვა ავტოთვითმცლელზე ექსკავატორით, ჩამჩის ტევადობით 0,5 კუბ.მ</t>
  </si>
  <si>
    <t>მონოლითური ბეტონის საძირკვლის მოწყობა В15 კლასის ბეტონით</t>
  </si>
  <si>
    <t>გრუნტის უკუჩაყრა და ზედმეტი გრუნტის ადგილზე მოსწორება</t>
  </si>
  <si>
    <t xml:space="preserve">შემყვან-გამანაწილებელი ფარის დაყენება </t>
  </si>
  <si>
    <t>შემყვან გამანაწილებელ ფარში 3*16 ა ავტომატური ამომრთველებისა მონტაჟი</t>
  </si>
  <si>
    <t>შემყვან გამანაწილებელ ფარში სამპოლუსა 3*16 ა კონტაქტორის მონტაჟი</t>
  </si>
  <si>
    <t>შემყვან გამანაწილებელ ფარში 1*16 ა ავტომატური ამომრთველებისა მონტაჟი</t>
  </si>
  <si>
    <t xml:space="preserve">საპროექტო ტერიტორიის მოშანდაკება _ შემაღლებების მოჭრით, გადაადგილებით და ჩაღრმავებების შევსებით </t>
  </si>
  <si>
    <t>ქალაქ ბათუმში შაფათავასა და მარუხის ქუჩების კვეთაში არსებული ეკლესიის მიმდებარე ტერიტორიაზე სკვერის მოწყობა</t>
  </si>
  <si>
    <t>სამანქანე გზისა და საფეხმავლო ბილიკის ქვეშ 10-20 მმ ფრაქციის RორRის საფუძველის მოწყობა მექანიზირებული წესით სისქით 10 სმ, დატკეპნით</t>
  </si>
  <si>
    <t>მოსასვენებელი საპარკე ხის ძელსკამების მონტაჟი</t>
  </si>
  <si>
    <t>გრუნტის დამუშავება ხელით</t>
  </si>
  <si>
    <t>ფლეთილი ქვის ზედაპირების გალაქვა მაRალი ხარისხის წყალმედეგი ქვის ლაქით</t>
  </si>
  <si>
    <t xml:space="preserve">ლითონის დეკორატიული ჭიშკრის და კუტიკარის მოწყობა ოთკუთხა მილებითა და ჭედური ელემენტებით </t>
  </si>
  <si>
    <t>გრ.მ არხი</t>
  </si>
  <si>
    <t xml:space="preserve">გოფრირებული პლასტმასის მილის ჩადება არხში დიამეტრით 32 მმ </t>
  </si>
  <si>
    <t>კორდის დაგება ჰუმუსოვანი ფენის შეტანით</t>
  </si>
  <si>
    <t xml:space="preserve">სამანქანე გზაზე ბეტონის დეკორატიული ფილების, სისქით 8 სმ, დაგება მშრალ მ-400 ცემენტ-მსხვილმარცვლოვანი ქვიშის 5 სმ სისქის ნარევზე </t>
  </si>
  <si>
    <t>არმატურა (კარკასი)</t>
  </si>
  <si>
    <t>ღობის ლითონის დეკორატიული სექციების მოწყობა სწორკუთხა კვეთის მილებითა და ჭედური ელემენტებით</t>
  </si>
  <si>
    <t>ღობის ბეტონის ზედაპირების (კედელი და გულანები) მოპირკეთება ფერადი ბუნებრივი ფლეთილი ქვით</t>
  </si>
  <si>
    <t>ლითონის ღობის, ჭიშკრისა და კუტიკარის გაწმენდა და დაგრუნტვა</t>
  </si>
  <si>
    <t xml:space="preserve">ლითონის ღობის, ჭიშკრისა და კუტიკარის შეღებვა ანტიკოროზიული საღებავით 2 ჯერ </t>
  </si>
  <si>
    <t xml:space="preserve">განათების დეკორატიული საყრდენების დაყენება ბეტონის საძირკვლის მოწყობით. სიმაRლით 2,0 მ </t>
  </si>
  <si>
    <t>კაბელის მიმანიშნებელი ლენტის მოწყობა</t>
  </si>
  <si>
    <t>ქვიშის საფენის, საფარის მოწყობა</t>
  </si>
  <si>
    <t>გრუნტის გათხრა არხში ხელით</t>
  </si>
  <si>
    <t xml:space="preserve">მიმართულებიანი პროჟექტორული სანათების და ნათურის დაყენება </t>
  </si>
  <si>
    <r>
      <rPr>
        <b/>
        <sz val="12"/>
        <rFont val="Times New Roman"/>
        <family val="1"/>
      </rPr>
      <t>II</t>
    </r>
    <r>
      <rPr>
        <b/>
        <sz val="12"/>
        <rFont val="LitNusx"/>
        <family val="2"/>
      </rPr>
      <t>. ელექტროსამონტაჟო სამუშაოები</t>
    </r>
  </si>
  <si>
    <r>
      <rPr>
        <b/>
        <sz val="12"/>
        <rFont val="Times New Roman"/>
        <family val="1"/>
      </rPr>
      <t>I</t>
    </r>
    <r>
      <rPr>
        <b/>
        <sz val="12"/>
        <rFont val="LitNusx"/>
        <family val="2"/>
      </rPr>
      <t>. სამშენებლო სამუშაოები</t>
    </r>
  </si>
  <si>
    <t xml:space="preserve">ღობის ბეტონის საძირკვლის, ზეძირკვლის და ტერიტორიაზე არსებული სხვადასხვა ბეტონის ნაკეთობების დაშლა </t>
  </si>
  <si>
    <r>
      <t xml:space="preserve">ბაზალტის ბორდიურების დაყენება სიგანით 10 სმ სიმაღლით 20 სმ </t>
    </r>
    <r>
      <rPr>
        <sz val="12"/>
        <rFont val="Times New Roman"/>
        <family val="1"/>
      </rPr>
      <t>B-15</t>
    </r>
    <r>
      <rPr>
        <sz val="12"/>
        <rFont val="LitNusx"/>
        <family val="2"/>
      </rPr>
      <t xml:space="preserve"> ბეტონის საფუძველზე, წახნაგის მოჭრით. მიწის დამუშავების ჩათვლით</t>
    </r>
  </si>
  <si>
    <t>ღობე</t>
  </si>
  <si>
    <r>
      <t xml:space="preserve">ღობის, ჭიშკრისა და კუტიკარისათვის მონოლითური რკ.ბეტონის გულანების მოწყობა </t>
    </r>
    <r>
      <rPr>
        <sz val="12"/>
        <rFont val="Times New Roman"/>
        <family val="1"/>
      </rPr>
      <t>B-20</t>
    </r>
    <r>
      <rPr>
        <sz val="12"/>
        <rFont val="LitNusx"/>
        <family val="2"/>
      </rPr>
      <t xml:space="preserve"> კლასის ბეტონით</t>
    </r>
  </si>
  <si>
    <r>
      <t xml:space="preserve">ღობის კედლის მოწყობა </t>
    </r>
    <r>
      <rPr>
        <sz val="12"/>
        <rFont val="times nusx"/>
        <family val="0"/>
      </rPr>
      <t>B-15</t>
    </r>
    <r>
      <rPr>
        <sz val="12"/>
        <rFont val="LitNusx"/>
        <family val="2"/>
      </rPr>
      <t xml:space="preserve"> კლასის მონოლითური ბეტონით</t>
    </r>
  </si>
  <si>
    <r>
      <t xml:space="preserve">ბეტონი კლასით </t>
    </r>
    <r>
      <rPr>
        <sz val="12"/>
        <rFont val="Times New Roman"/>
        <family val="1"/>
      </rPr>
      <t>B-15</t>
    </r>
  </si>
  <si>
    <t xml:space="preserve">ორძარღვა სპილენძის 2х2,5 კვ.მმ განიკვეთის ელექტრო სადენების გაყვანა </t>
  </si>
  <si>
    <r>
      <t xml:space="preserve">0,4 კვ </t>
    </r>
    <r>
      <rPr>
        <sz val="12"/>
        <rFont val="Times New Roman"/>
        <family val="1"/>
      </rPr>
      <t xml:space="preserve">NAYY-1 </t>
    </r>
    <r>
      <rPr>
        <sz val="12"/>
        <rFont val="LitNusx"/>
        <family val="2"/>
      </rPr>
      <t>4*4+1*6 კვ.მმ²ძალოვანი კაბელის გაყვანა მილში</t>
    </r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</si>
  <si>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</si>
  <si>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</si>
  <si>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</si>
  <si>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</si>
  <si>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რეზერვი გაუთვალისწინებელ სამუშაოებზე (დამკვეთის განკარგულებაში)</t>
  </si>
  <si>
    <t>ჯამი</t>
  </si>
  <si>
    <t>დღგ 18%</t>
  </si>
  <si>
    <t>სულ ჯამი</t>
  </si>
  <si>
    <t xml:space="preserve">საფეხმავლო ბილიკისა და ტაძრის პერიმეტრზე შემონაკირწყლის მოწყობა 6,0 სმ. სისქის ბეტონის დეკორატიული ფილებით, მშრალ მ-400 ცემენტ-მსხვილმარცვლოვანი ქვიშის 5 სმ სისქის ნარევზე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</si>
</sst>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$&quot;;\-#,##0&quot;$&quot;"/>
    <numFmt numFmtId="183" formatCode="#,##0&quot;$&quot;;[Red]\-#,##0&quot;$&quot;"/>
    <numFmt numFmtId="184" formatCode="#,##0.00&quot;$&quot;;\-#,##0.00&quot;$&quot;"/>
    <numFmt numFmtId="185" formatCode="#,##0.00&quot;$&quot;;[Red]\-#,##0.00&quot;$&quot;"/>
    <numFmt numFmtId="186" formatCode="_-* #,##0&quot;$&quot;_-;\-* #,##0&quot;$&quot;_-;_-* &quot;-&quot;&quot;$&quot;_-;_-@_-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_-* #,##0.00_$_-;\-* #,##0.00_$_-;_-* &quot;-&quot;??_$_-;_-@_-"/>
    <numFmt numFmtId="190" formatCode="#,##0\ &quot;Lari&quot;;\-#,##0\ &quot;Lari&quot;"/>
    <numFmt numFmtId="191" formatCode="#,##0\ &quot;Lari&quot;;[Red]\-#,##0\ &quot;Lari&quot;"/>
    <numFmt numFmtId="192" formatCode="#,##0.00\ &quot;Lari&quot;;\-#,##0.00\ &quot;Lari&quot;"/>
    <numFmt numFmtId="193" formatCode="#,##0.00\ &quot;Lari&quot;;[Red]\-#,##0.00\ &quot;Lari&quot;"/>
    <numFmt numFmtId="194" formatCode="_-* #,##0\ &quot;Lari&quot;_-;\-* #,##0\ &quot;Lari&quot;_-;_-* &quot;-&quot;\ &quot;Lari&quot;_-;_-@_-"/>
    <numFmt numFmtId="195" formatCode="_-* #,##0\ _L_a_r_i_-;\-* #,##0\ _L_a_r_i_-;_-* &quot;-&quot;\ _L_a_r_i_-;_-@_-"/>
    <numFmt numFmtId="196" formatCode="_-* #,##0.00\ &quot;Lari&quot;_-;\-* #,##0.00\ &quot;Lari&quot;_-;_-* &quot;-&quot;??\ &quot;Lari&quot;_-;_-@_-"/>
    <numFmt numFmtId="197" formatCode="_-* #,##0.00\ _L_a_r_i_-;\-* #,##0.00\ _L_a_r_i_-;_-* &quot;-&quot;??\ _L_a_r_i_-;_-@_-"/>
    <numFmt numFmtId="198" formatCode="0.000"/>
    <numFmt numFmtId="199" formatCode="0.0"/>
    <numFmt numFmtId="200" formatCode="0.0000"/>
    <numFmt numFmtId="201" formatCode="0.000000"/>
    <numFmt numFmtId="202" formatCode="0.00000"/>
    <numFmt numFmtId="203" formatCode="[$-FC19]d\ mmmm\ yyyy\ &quot;г.&quot;"/>
    <numFmt numFmtId="204" formatCode="0.0000000"/>
    <numFmt numFmtId="205" formatCode="_-* #,##0.00_l_-;\-* #,##0.00_l_-;_-* &quot;-&quot;??_l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"/>
    <numFmt numFmtId="211" formatCode="0.000000000"/>
    <numFmt numFmtId="212" formatCode="#,##0.0"/>
    <numFmt numFmtId="213" formatCode="#,##0.000"/>
    <numFmt numFmtId="214" formatCode="#,##0.0000"/>
    <numFmt numFmtId="215" formatCode="#,##0.00000"/>
    <numFmt numFmtId="216" formatCode="#,##0.000000"/>
    <numFmt numFmtId="217" formatCode="0.0%"/>
  </numFmts>
  <fonts count="53">
    <font>
      <sz val="10"/>
      <name val="Arial"/>
      <family val="0"/>
    </font>
    <font>
      <sz val="11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LitNusx"/>
      <family val="0"/>
    </font>
    <font>
      <sz val="10"/>
      <name val="LitNusx"/>
      <family val="0"/>
    </font>
    <font>
      <sz val="9"/>
      <name val="LitNusx"/>
      <family val="0"/>
    </font>
    <font>
      <b/>
      <sz val="10"/>
      <name val="LitNusx"/>
      <family val="0"/>
    </font>
    <font>
      <b/>
      <sz val="10"/>
      <name val="AcadNusx"/>
      <family val="0"/>
    </font>
    <font>
      <sz val="10"/>
      <name val="AcadNusx"/>
      <family val="0"/>
    </font>
    <font>
      <sz val="12"/>
      <name val="LitNusx"/>
      <family val="2"/>
    </font>
    <font>
      <b/>
      <sz val="12"/>
      <name val="LitNusx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usx"/>
      <family val="0"/>
    </font>
    <font>
      <b/>
      <sz val="12"/>
      <name val="AcadNusx"/>
      <family val="0"/>
    </font>
    <font>
      <b/>
      <sz val="12"/>
      <name val="Sylfaen"/>
      <family val="1"/>
    </font>
    <font>
      <b/>
      <sz val="12"/>
      <color indexed="8"/>
      <name val="AcadMtavr"/>
      <family val="0"/>
    </font>
    <font>
      <sz val="12"/>
      <color indexed="8"/>
      <name val="AcadMtav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LitNusx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" fillId="0" borderId="3" applyNumberFormat="0" applyFill="0" applyAlignment="0" applyProtection="0"/>
    <xf numFmtId="0" fontId="26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0" borderId="6" applyNumberFormat="0" applyFill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0" fillId="29" borderId="7" applyNumberFormat="0" applyFont="0" applyAlignment="0" applyProtection="0"/>
    <xf numFmtId="0" fontId="49" fillId="24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30" borderId="0" xfId="0" applyFont="1" applyFill="1" applyAlignment="1">
      <alignment horizontal="center" vertical="center" wrapText="1"/>
    </xf>
    <xf numFmtId="0" fontId="8" fillId="30" borderId="0" xfId="0" applyFont="1" applyFill="1" applyAlignment="1">
      <alignment horizontal="center" vertical="center" wrapText="1"/>
    </xf>
    <xf numFmtId="3" fontId="6" fillId="30" borderId="0" xfId="0" applyNumberFormat="1" applyFont="1" applyFill="1" applyAlignment="1">
      <alignment horizontal="center" vertical="center" wrapText="1"/>
    </xf>
    <xf numFmtId="0" fontId="6" fillId="30" borderId="0" xfId="0" applyFont="1" applyFill="1" applyAlignment="1">
      <alignment horizontal="center" vertical="center" wrapText="1"/>
    </xf>
    <xf numFmtId="0" fontId="5" fillId="30" borderId="0" xfId="0" applyFont="1" applyFill="1" applyBorder="1" applyAlignment="1">
      <alignment horizontal="center" vertical="center" wrapText="1"/>
    </xf>
    <xf numFmtId="1" fontId="5" fillId="30" borderId="0" xfId="0" applyNumberFormat="1" applyFont="1" applyFill="1" applyAlignment="1">
      <alignment horizontal="center" vertical="center" wrapText="1"/>
    </xf>
    <xf numFmtId="1" fontId="6" fillId="3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9" fontId="11" fillId="30" borderId="12" xfId="0" applyNumberFormat="1" applyFont="1" applyFill="1" applyBorder="1" applyAlignment="1">
      <alignment horizontal="center" vertical="center" wrapText="1"/>
    </xf>
    <xf numFmtId="0" fontId="11" fillId="30" borderId="12" xfId="0" applyFont="1" applyFill="1" applyBorder="1" applyAlignment="1">
      <alignment horizontal="center" vertical="center" wrapText="1"/>
    </xf>
    <xf numFmtId="1" fontId="11" fillId="30" borderId="12" xfId="0" applyNumberFormat="1" applyFont="1" applyFill="1" applyBorder="1" applyAlignment="1">
      <alignment horizontal="center" vertical="center" wrapText="1"/>
    </xf>
    <xf numFmtId="212" fontId="11" fillId="30" borderId="12" xfId="0" applyNumberFormat="1" applyFont="1" applyFill="1" applyBorder="1" applyAlignment="1">
      <alignment horizontal="center" vertical="center" wrapText="1"/>
    </xf>
    <xf numFmtId="3" fontId="11" fillId="30" borderId="12" xfId="0" applyNumberFormat="1" applyFont="1" applyFill="1" applyBorder="1" applyAlignment="1">
      <alignment horizontal="center" vertical="center" wrapText="1"/>
    </xf>
    <xf numFmtId="199" fontId="11" fillId="30" borderId="12" xfId="0" applyNumberFormat="1" applyFont="1" applyFill="1" applyBorder="1" applyAlignment="1">
      <alignment horizontal="center" vertical="center" wrapText="1"/>
    </xf>
    <xf numFmtId="3" fontId="11" fillId="30" borderId="12" xfId="0" applyNumberFormat="1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199" fontId="11" fillId="30" borderId="12" xfId="0" applyNumberFormat="1" applyFont="1" applyFill="1" applyBorder="1" applyAlignment="1">
      <alignment horizontal="center" vertical="center"/>
    </xf>
    <xf numFmtId="4" fontId="11" fillId="30" borderId="12" xfId="0" applyNumberFormat="1" applyFont="1" applyFill="1" applyBorder="1" applyAlignment="1">
      <alignment horizontal="center" vertical="center" wrapText="1"/>
    </xf>
    <xf numFmtId="2" fontId="11" fillId="30" borderId="12" xfId="0" applyNumberFormat="1" applyFont="1" applyFill="1" applyBorder="1" applyAlignment="1">
      <alignment horizontal="center" vertical="center" wrapText="1"/>
    </xf>
    <xf numFmtId="2" fontId="11" fillId="30" borderId="12" xfId="0" applyNumberFormat="1" applyFont="1" applyFill="1" applyBorder="1" applyAlignment="1">
      <alignment horizontal="center" vertical="center"/>
    </xf>
    <xf numFmtId="198" fontId="11" fillId="30" borderId="12" xfId="0" applyNumberFormat="1" applyFont="1" applyFill="1" applyBorder="1" applyAlignment="1">
      <alignment horizontal="center" vertical="center"/>
    </xf>
    <xf numFmtId="1" fontId="11" fillId="30" borderId="12" xfId="0" applyNumberFormat="1" applyFont="1" applyFill="1" applyBorder="1" applyAlignment="1">
      <alignment horizontal="center" vertical="center"/>
    </xf>
    <xf numFmtId="9" fontId="11" fillId="30" borderId="12" xfId="0" applyNumberFormat="1" applyFont="1" applyFill="1" applyBorder="1" applyAlignment="1">
      <alignment horizontal="center" vertical="center" wrapText="1"/>
    </xf>
    <xf numFmtId="1" fontId="52" fillId="30" borderId="12" xfId="0" applyNumberFormat="1" applyFont="1" applyFill="1" applyBorder="1" applyAlignment="1">
      <alignment horizontal="center" vertical="center" wrapText="1"/>
    </xf>
    <xf numFmtId="212" fontId="11" fillId="30" borderId="12" xfId="0" applyNumberFormat="1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left" vertical="center" wrapText="1" indent="1"/>
    </xf>
    <xf numFmtId="0" fontId="12" fillId="30" borderId="12" xfId="0" applyFont="1" applyFill="1" applyBorder="1" applyAlignment="1">
      <alignment horizontal="center" vertical="center" wrapText="1"/>
    </xf>
    <xf numFmtId="0" fontId="16" fillId="31" borderId="12" xfId="0" applyNumberFormat="1" applyFont="1" applyFill="1" applyBorder="1" applyAlignment="1">
      <alignment horizontal="center" vertical="center" wrapText="1"/>
    </xf>
    <xf numFmtId="0" fontId="17" fillId="30" borderId="12" xfId="0" applyFont="1" applyFill="1" applyBorder="1" applyAlignment="1">
      <alignment horizontal="center" vertical="center" wrapText="1"/>
    </xf>
    <xf numFmtId="0" fontId="18" fillId="30" borderId="12" xfId="0" applyFont="1" applyFill="1" applyBorder="1" applyAlignment="1">
      <alignment horizontal="center" vertical="center"/>
    </xf>
    <xf numFmtId="0" fontId="19" fillId="30" borderId="12" xfId="0" applyFont="1" applyFill="1" applyBorder="1" applyAlignment="1">
      <alignment horizontal="center" vertical="center"/>
    </xf>
    <xf numFmtId="0" fontId="16" fillId="30" borderId="12" xfId="0" applyFont="1" applyFill="1" applyBorder="1" applyAlignment="1">
      <alignment horizontal="center" vertical="center" wrapText="1"/>
    </xf>
    <xf numFmtId="9" fontId="16" fillId="30" borderId="12" xfId="0" applyNumberFormat="1" applyFont="1" applyFill="1" applyBorder="1" applyAlignment="1">
      <alignment horizontal="center" vertical="center" wrapText="1"/>
    </xf>
    <xf numFmtId="1" fontId="11" fillId="30" borderId="13" xfId="0" applyNumberFormat="1" applyFont="1" applyFill="1" applyBorder="1" applyAlignment="1">
      <alignment horizontal="center" vertical="center" wrapText="1"/>
    </xf>
    <xf numFmtId="1" fontId="11" fillId="30" borderId="14" xfId="0" applyNumberFormat="1" applyFont="1" applyFill="1" applyBorder="1" applyAlignment="1">
      <alignment horizontal="center" vertical="center" wrapText="1"/>
    </xf>
    <xf numFmtId="0" fontId="17" fillId="30" borderId="12" xfId="57" applyFont="1" applyFill="1" applyBorder="1" applyAlignment="1">
      <alignment horizontal="center" vertical="center" wrapText="1"/>
      <protection/>
    </xf>
    <xf numFmtId="0" fontId="12" fillId="30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60"/>
  <sheetViews>
    <sheetView tabSelected="1" view="pageBreakPreview" zoomScale="115" zoomScaleSheetLayoutView="115" zoomScalePageLayoutView="0" workbookViewId="0" topLeftCell="A1">
      <selection activeCell="E5" sqref="E5"/>
    </sheetView>
  </sheetViews>
  <sheetFormatPr defaultColWidth="9.140625" defaultRowHeight="12.75"/>
  <cols>
    <col min="1" max="1" width="4.140625" style="16" customWidth="1"/>
    <col min="2" max="2" width="70.7109375" style="3" customWidth="1"/>
    <col min="3" max="5" width="15.7109375" style="3" customWidth="1"/>
    <col min="6" max="6" width="15.7109375" style="13" customWidth="1"/>
    <col min="7" max="7" width="9.00390625" style="13" hidden="1" customWidth="1"/>
    <col min="8" max="8" width="10.57421875" style="11" hidden="1" customWidth="1"/>
    <col min="9" max="9" width="7.57421875" style="1" hidden="1" customWidth="1"/>
    <col min="10" max="10" width="0" style="1" hidden="1" customWidth="1"/>
    <col min="11" max="16384" width="9.140625" style="3" customWidth="1"/>
  </cols>
  <sheetData>
    <row r="1" spans="1:8" ht="34.5" customHeight="1">
      <c r="A1" s="61" t="s">
        <v>51</v>
      </c>
      <c r="B1" s="61"/>
      <c r="C1" s="61"/>
      <c r="D1" s="61"/>
      <c r="E1" s="61"/>
      <c r="F1" s="61"/>
      <c r="G1" s="1"/>
      <c r="H1" s="2"/>
    </row>
    <row r="2" spans="1:10" s="8" customFormat="1" ht="34.5" customHeight="1">
      <c r="A2" s="52" t="s">
        <v>0</v>
      </c>
      <c r="B2" s="53" t="s">
        <v>81</v>
      </c>
      <c r="C2" s="60" t="s">
        <v>82</v>
      </c>
      <c r="D2" s="60"/>
      <c r="E2" s="53" t="s">
        <v>83</v>
      </c>
      <c r="F2" s="53" t="s">
        <v>84</v>
      </c>
      <c r="G2" s="5"/>
      <c r="H2" s="5"/>
      <c r="I2" s="6"/>
      <c r="J2" s="7"/>
    </row>
    <row r="3" spans="1:10" s="8" customFormat="1" ht="34.5" customHeight="1">
      <c r="A3" s="33"/>
      <c r="B3" s="51" t="s">
        <v>72</v>
      </c>
      <c r="C3" s="34"/>
      <c r="D3" s="34"/>
      <c r="E3" s="34"/>
      <c r="F3" s="35"/>
      <c r="G3" s="5"/>
      <c r="H3" s="5"/>
      <c r="I3" s="6"/>
      <c r="J3" s="7"/>
    </row>
    <row r="4" spans="1:10" s="10" customFormat="1" ht="54.75" customHeight="1">
      <c r="A4" s="35">
        <v>1</v>
      </c>
      <c r="B4" s="50" t="s">
        <v>39</v>
      </c>
      <c r="C4" s="34" t="s">
        <v>37</v>
      </c>
      <c r="D4" s="36">
        <v>30</v>
      </c>
      <c r="E4" s="43"/>
      <c r="F4" s="43"/>
      <c r="G4" s="9">
        <f>F4/D4</f>
        <v>0</v>
      </c>
      <c r="H4" s="5">
        <f>F4</f>
        <v>0</v>
      </c>
      <c r="I4" s="2"/>
      <c r="J4" s="2"/>
    </row>
    <row r="5" spans="1:10" s="10" customFormat="1" ht="34.5" customHeight="1">
      <c r="A5" s="35">
        <v>2</v>
      </c>
      <c r="B5" s="50" t="s">
        <v>34</v>
      </c>
      <c r="C5" s="34" t="s">
        <v>37</v>
      </c>
      <c r="D5" s="36">
        <v>30</v>
      </c>
      <c r="E5" s="43"/>
      <c r="F5" s="44"/>
      <c r="G5" s="2"/>
      <c r="H5" s="5"/>
      <c r="I5" s="4"/>
      <c r="J5" s="2"/>
    </row>
    <row r="6" spans="1:10" s="10" customFormat="1" ht="34.5" customHeight="1">
      <c r="A6" s="35">
        <v>3</v>
      </c>
      <c r="B6" s="50" t="s">
        <v>73</v>
      </c>
      <c r="C6" s="40" t="s">
        <v>25</v>
      </c>
      <c r="D6" s="41">
        <v>8</v>
      </c>
      <c r="E6" s="44"/>
      <c r="F6" s="44"/>
      <c r="G6" s="2"/>
      <c r="H6" s="5"/>
      <c r="I6" s="4"/>
      <c r="J6" s="2"/>
    </row>
    <row r="7" spans="1:10" s="10" customFormat="1" ht="34.5" customHeight="1">
      <c r="A7" s="33" t="s">
        <v>5</v>
      </c>
      <c r="B7" s="50" t="s">
        <v>38</v>
      </c>
      <c r="C7" s="34" t="s">
        <v>23</v>
      </c>
      <c r="D7" s="42">
        <f>D6*2.25</f>
        <v>18</v>
      </c>
      <c r="E7" s="43"/>
      <c r="F7" s="44"/>
      <c r="G7" s="2"/>
      <c r="H7" s="5"/>
      <c r="I7" s="4"/>
      <c r="J7" s="2"/>
    </row>
    <row r="8" spans="1:10" s="10" customFormat="1" ht="54.75" customHeight="1">
      <c r="A8" s="35">
        <v>5</v>
      </c>
      <c r="B8" s="50" t="s">
        <v>40</v>
      </c>
      <c r="C8" s="34" t="s">
        <v>29</v>
      </c>
      <c r="D8" s="36">
        <v>150</v>
      </c>
      <c r="E8" s="43"/>
      <c r="F8" s="43"/>
      <c r="G8" s="2"/>
      <c r="H8" s="5"/>
      <c r="I8" s="4"/>
      <c r="J8" s="2"/>
    </row>
    <row r="9" spans="1:10" s="10" customFormat="1" ht="34.5" customHeight="1">
      <c r="A9" s="35">
        <v>6</v>
      </c>
      <c r="B9" s="50" t="s">
        <v>30</v>
      </c>
      <c r="C9" s="34" t="s">
        <v>23</v>
      </c>
      <c r="D9" s="42">
        <f>D8*0.06*2.2+1.2</f>
        <v>21</v>
      </c>
      <c r="E9" s="43"/>
      <c r="F9" s="44"/>
      <c r="G9" s="2"/>
      <c r="H9" s="5"/>
      <c r="I9" s="4"/>
      <c r="J9" s="2"/>
    </row>
    <row r="10" spans="1:10" s="10" customFormat="1" ht="34.5" customHeight="1">
      <c r="A10" s="33" t="s">
        <v>3</v>
      </c>
      <c r="B10" s="50" t="s">
        <v>50</v>
      </c>
      <c r="C10" s="40" t="s">
        <v>18</v>
      </c>
      <c r="D10" s="41">
        <v>1023</v>
      </c>
      <c r="E10" s="44"/>
      <c r="F10" s="44"/>
      <c r="G10" s="2"/>
      <c r="H10" s="5"/>
      <c r="I10" s="4"/>
      <c r="J10" s="2"/>
    </row>
    <row r="11" spans="1:10" s="10" customFormat="1" ht="54.75" customHeight="1">
      <c r="A11" s="35">
        <v>8</v>
      </c>
      <c r="B11" s="50" t="s">
        <v>41</v>
      </c>
      <c r="C11" s="34" t="s">
        <v>25</v>
      </c>
      <c r="D11" s="36">
        <v>102.3</v>
      </c>
      <c r="E11" s="43"/>
      <c r="F11" s="43"/>
      <c r="G11" s="2"/>
      <c r="H11" s="5"/>
      <c r="I11" s="4"/>
      <c r="J11" s="2"/>
    </row>
    <row r="12" spans="1:10" s="10" customFormat="1" ht="54.75" customHeight="1">
      <c r="A12" s="35">
        <v>9</v>
      </c>
      <c r="B12" s="50" t="s">
        <v>74</v>
      </c>
      <c r="C12" s="34" t="s">
        <v>37</v>
      </c>
      <c r="D12" s="36">
        <v>390</v>
      </c>
      <c r="E12" s="43"/>
      <c r="F12" s="43"/>
      <c r="G12" s="2"/>
      <c r="H12" s="5"/>
      <c r="I12" s="4"/>
      <c r="J12" s="2"/>
    </row>
    <row r="13" spans="1:10" s="10" customFormat="1" ht="34.5" customHeight="1">
      <c r="A13" s="35">
        <v>10</v>
      </c>
      <c r="B13" s="50" t="s">
        <v>42</v>
      </c>
      <c r="C13" s="34" t="s">
        <v>18</v>
      </c>
      <c r="D13" s="38">
        <v>280</v>
      </c>
      <c r="E13" s="43"/>
      <c r="F13" s="43"/>
      <c r="G13" s="2"/>
      <c r="H13" s="5"/>
      <c r="I13" s="4"/>
      <c r="J13" s="2"/>
    </row>
    <row r="14" spans="1:9" s="2" customFormat="1" ht="54.75" customHeight="1">
      <c r="A14" s="35">
        <v>11</v>
      </c>
      <c r="B14" s="50" t="s">
        <v>52</v>
      </c>
      <c r="C14" s="34" t="s">
        <v>25</v>
      </c>
      <c r="D14" s="36">
        <v>45.3</v>
      </c>
      <c r="E14" s="43"/>
      <c r="F14" s="43"/>
      <c r="H14" s="11" t="e">
        <f>#REF!</f>
        <v>#REF!</v>
      </c>
      <c r="I14" s="12"/>
    </row>
    <row r="15" spans="1:8" s="1" customFormat="1" ht="54.75" customHeight="1">
      <c r="A15" s="35">
        <v>12</v>
      </c>
      <c r="B15" s="50" t="s">
        <v>60</v>
      </c>
      <c r="C15" s="34" t="s">
        <v>18</v>
      </c>
      <c r="D15" s="36">
        <v>280</v>
      </c>
      <c r="E15" s="43"/>
      <c r="F15" s="43"/>
      <c r="G15" s="9"/>
      <c r="H15" s="5"/>
    </row>
    <row r="16" spans="1:8" s="8" customFormat="1" ht="75" customHeight="1">
      <c r="A16" s="35">
        <v>13</v>
      </c>
      <c r="B16" s="50" t="s">
        <v>89</v>
      </c>
      <c r="C16" s="34" t="s">
        <v>18</v>
      </c>
      <c r="D16" s="36">
        <v>173</v>
      </c>
      <c r="E16" s="43"/>
      <c r="F16" s="43"/>
      <c r="G16" s="9" t="e">
        <f>#REF!/#REF!</f>
        <v>#REF!</v>
      </c>
      <c r="H16" s="5" t="e">
        <f>#REF!</f>
        <v>#REF!</v>
      </c>
    </row>
    <row r="17" spans="1:6" ht="54.75" customHeight="1">
      <c r="A17" s="33" t="s">
        <v>6</v>
      </c>
      <c r="B17" s="50" t="s">
        <v>43</v>
      </c>
      <c r="C17" s="34" t="s">
        <v>25</v>
      </c>
      <c r="D17" s="36">
        <v>57</v>
      </c>
      <c r="E17" s="43"/>
      <c r="F17" s="43"/>
    </row>
    <row r="18" spans="1:6" ht="34.5" customHeight="1">
      <c r="A18" s="33" t="s">
        <v>7</v>
      </c>
      <c r="B18" s="50" t="s">
        <v>35</v>
      </c>
      <c r="C18" s="34" t="s">
        <v>23</v>
      </c>
      <c r="D18" s="36">
        <f>D17*1.4</f>
        <v>79.8</v>
      </c>
      <c r="E18" s="43"/>
      <c r="F18" s="44"/>
    </row>
    <row r="19" spans="1:6" ht="34.5" customHeight="1">
      <c r="A19" s="33" t="s">
        <v>8</v>
      </c>
      <c r="B19" s="50" t="s">
        <v>59</v>
      </c>
      <c r="C19" s="34" t="s">
        <v>18</v>
      </c>
      <c r="D19" s="36">
        <v>570</v>
      </c>
      <c r="E19" s="43"/>
      <c r="F19" s="43"/>
    </row>
    <row r="20" spans="1:6" ht="34.5" customHeight="1">
      <c r="A20" s="33" t="s">
        <v>9</v>
      </c>
      <c r="B20" s="50" t="s">
        <v>53</v>
      </c>
      <c r="C20" s="34" t="s">
        <v>36</v>
      </c>
      <c r="D20" s="37">
        <v>12</v>
      </c>
      <c r="E20" s="43"/>
      <c r="F20" s="43"/>
    </row>
    <row r="21" spans="1:6" ht="34.5" customHeight="1">
      <c r="A21" s="33" t="s">
        <v>17</v>
      </c>
      <c r="B21" s="50" t="s">
        <v>26</v>
      </c>
      <c r="C21" s="34" t="s">
        <v>36</v>
      </c>
      <c r="D21" s="37">
        <v>5</v>
      </c>
      <c r="E21" s="43"/>
      <c r="F21" s="43"/>
    </row>
    <row r="22" spans="1:6" ht="34.5" customHeight="1">
      <c r="A22" s="33"/>
      <c r="B22" s="51" t="s">
        <v>75</v>
      </c>
      <c r="C22" s="34"/>
      <c r="D22" s="38"/>
      <c r="E22" s="43"/>
      <c r="F22" s="43"/>
    </row>
    <row r="23" spans="1:9" s="20" customFormat="1" ht="34.5" customHeight="1">
      <c r="A23" s="35">
        <v>1</v>
      </c>
      <c r="B23" s="50" t="s">
        <v>54</v>
      </c>
      <c r="C23" s="40" t="s">
        <v>25</v>
      </c>
      <c r="D23" s="41">
        <v>22.4</v>
      </c>
      <c r="E23" s="44"/>
      <c r="F23" s="44"/>
      <c r="G23" s="17">
        <f>F23/D23</f>
        <v>0</v>
      </c>
      <c r="H23" s="18">
        <f>F23</f>
        <v>0</v>
      </c>
      <c r="I23" s="19"/>
    </row>
    <row r="24" spans="1:8" s="21" customFormat="1" ht="34.5" customHeight="1">
      <c r="A24" s="33" t="s">
        <v>10</v>
      </c>
      <c r="B24" s="50" t="s">
        <v>44</v>
      </c>
      <c r="C24" s="40" t="s">
        <v>25</v>
      </c>
      <c r="D24" s="44">
        <v>12.6</v>
      </c>
      <c r="E24" s="44"/>
      <c r="F24" s="44"/>
      <c r="H24" s="22">
        <f>F24</f>
        <v>0</v>
      </c>
    </row>
    <row r="25" spans="1:8" s="21" customFormat="1" ht="34.5" customHeight="1">
      <c r="A25" s="33" t="s">
        <v>11</v>
      </c>
      <c r="B25" s="50" t="s">
        <v>76</v>
      </c>
      <c r="C25" s="40" t="s">
        <v>25</v>
      </c>
      <c r="D25" s="44">
        <v>5</v>
      </c>
      <c r="E25" s="44"/>
      <c r="F25" s="44"/>
      <c r="G25" s="17">
        <f>F25/D25</f>
        <v>0</v>
      </c>
      <c r="H25" s="18">
        <f>F25</f>
        <v>0</v>
      </c>
    </row>
    <row r="26" spans="1:8" s="23" customFormat="1" ht="34.5" customHeight="1">
      <c r="A26" s="33" t="s">
        <v>5</v>
      </c>
      <c r="B26" s="50" t="s">
        <v>61</v>
      </c>
      <c r="C26" s="40" t="s">
        <v>24</v>
      </c>
      <c r="D26" s="45">
        <v>0.7</v>
      </c>
      <c r="E26" s="44"/>
      <c r="F26" s="44"/>
      <c r="G26" s="17">
        <f>F26/D26</f>
        <v>0</v>
      </c>
      <c r="H26" s="22">
        <f>F26</f>
        <v>0</v>
      </c>
    </row>
    <row r="27" spans="1:8" s="21" customFormat="1" ht="34.5" customHeight="1">
      <c r="A27" s="33" t="s">
        <v>4</v>
      </c>
      <c r="B27" s="50" t="s">
        <v>77</v>
      </c>
      <c r="C27" s="40" t="s">
        <v>25</v>
      </c>
      <c r="D27" s="44">
        <v>12.5</v>
      </c>
      <c r="E27" s="44"/>
      <c r="F27" s="44"/>
      <c r="G27" s="17" t="e">
        <f>#REF!/#REF!</f>
        <v>#REF!</v>
      </c>
      <c r="H27" s="18" t="e">
        <f>#REF!</f>
        <v>#REF!</v>
      </c>
    </row>
    <row r="28" spans="1:9" s="24" customFormat="1" ht="34.5" customHeight="1">
      <c r="A28" s="33" t="s">
        <v>12</v>
      </c>
      <c r="B28" s="50" t="s">
        <v>63</v>
      </c>
      <c r="C28" s="34" t="s">
        <v>18</v>
      </c>
      <c r="D28" s="34">
        <v>403</v>
      </c>
      <c r="E28" s="43"/>
      <c r="F28" s="43"/>
      <c r="H28" s="18"/>
      <c r="I28" s="18"/>
    </row>
    <row r="29" spans="1:9" s="24" customFormat="1" ht="34.5" customHeight="1">
      <c r="A29" s="33" t="s">
        <v>3</v>
      </c>
      <c r="B29" s="50" t="s">
        <v>55</v>
      </c>
      <c r="C29" s="34" t="s">
        <v>18</v>
      </c>
      <c r="D29" s="36">
        <v>403</v>
      </c>
      <c r="E29" s="43"/>
      <c r="F29" s="43"/>
      <c r="H29" s="18"/>
      <c r="I29" s="18"/>
    </row>
    <row r="30" spans="1:8" s="21" customFormat="1" ht="34.5" customHeight="1">
      <c r="A30" s="33" t="s">
        <v>13</v>
      </c>
      <c r="B30" s="50" t="s">
        <v>62</v>
      </c>
      <c r="C30" s="40" t="s">
        <v>18</v>
      </c>
      <c r="D30" s="39">
        <v>160</v>
      </c>
      <c r="E30" s="44"/>
      <c r="F30" s="44"/>
      <c r="H30" s="22" t="e">
        <f>#REF!</f>
        <v>#REF!</v>
      </c>
    </row>
    <row r="31" spans="1:6" ht="34.5" customHeight="1">
      <c r="A31" s="33" t="s">
        <v>14</v>
      </c>
      <c r="B31" s="50" t="s">
        <v>56</v>
      </c>
      <c r="C31" s="40" t="s">
        <v>18</v>
      </c>
      <c r="D31" s="39">
        <v>22</v>
      </c>
      <c r="E31" s="44"/>
      <c r="F31" s="44"/>
    </row>
    <row r="32" spans="1:6" ht="34.5" customHeight="1">
      <c r="A32" s="33" t="s">
        <v>15</v>
      </c>
      <c r="B32" s="50" t="s">
        <v>64</v>
      </c>
      <c r="C32" s="34" t="s">
        <v>18</v>
      </c>
      <c r="D32" s="38">
        <v>182</v>
      </c>
      <c r="E32" s="43"/>
      <c r="F32" s="43"/>
    </row>
    <row r="33" spans="1:6" ht="34.5" customHeight="1">
      <c r="A33" s="33" t="s">
        <v>16</v>
      </c>
      <c r="B33" s="50" t="s">
        <v>65</v>
      </c>
      <c r="C33" s="34" t="s">
        <v>18</v>
      </c>
      <c r="D33" s="38">
        <f>D32+0</f>
        <v>182</v>
      </c>
      <c r="E33" s="43"/>
      <c r="F33" s="43"/>
    </row>
    <row r="34" spans="1:6" ht="34.5" customHeight="1">
      <c r="A34" s="33"/>
      <c r="B34" s="51" t="s">
        <v>20</v>
      </c>
      <c r="C34" s="34"/>
      <c r="D34" s="43"/>
      <c r="E34" s="43"/>
      <c r="F34" s="43"/>
    </row>
    <row r="35" spans="1:6" s="25" customFormat="1" ht="34.5" customHeight="1">
      <c r="A35" s="35">
        <v>1</v>
      </c>
      <c r="B35" s="50" t="s">
        <v>69</v>
      </c>
      <c r="C35" s="34" t="s">
        <v>25</v>
      </c>
      <c r="D35" s="38">
        <v>30</v>
      </c>
      <c r="E35" s="43"/>
      <c r="F35" s="43"/>
    </row>
    <row r="36" spans="1:8" s="28" customFormat="1" ht="34.5" customHeight="1">
      <c r="A36" s="35">
        <v>2</v>
      </c>
      <c r="B36" s="50" t="s">
        <v>68</v>
      </c>
      <c r="C36" s="34" t="s">
        <v>57</v>
      </c>
      <c r="D36" s="38">
        <v>200</v>
      </c>
      <c r="E36" s="43"/>
      <c r="F36" s="43"/>
      <c r="H36" s="27"/>
    </row>
    <row r="37" spans="1:8" s="25" customFormat="1" ht="34.5" customHeight="1">
      <c r="A37" s="35">
        <v>3</v>
      </c>
      <c r="B37" s="50" t="s">
        <v>58</v>
      </c>
      <c r="C37" s="34" t="s">
        <v>37</v>
      </c>
      <c r="D37" s="38">
        <v>200</v>
      </c>
      <c r="E37" s="43"/>
      <c r="F37" s="43"/>
      <c r="G37" s="29"/>
      <c r="H37" s="27"/>
    </row>
    <row r="38" spans="1:8" s="25" customFormat="1" ht="34.5" customHeight="1">
      <c r="A38" s="35">
        <v>4</v>
      </c>
      <c r="B38" s="50" t="s">
        <v>67</v>
      </c>
      <c r="C38" s="34" t="s">
        <v>57</v>
      </c>
      <c r="D38" s="38">
        <v>200</v>
      </c>
      <c r="E38" s="43"/>
      <c r="F38" s="43"/>
      <c r="H38" s="27"/>
    </row>
    <row r="39" spans="1:6" s="26" customFormat="1" ht="34.5" customHeight="1">
      <c r="A39" s="33" t="s">
        <v>4</v>
      </c>
      <c r="B39" s="50" t="s">
        <v>45</v>
      </c>
      <c r="C39" s="34" t="s">
        <v>25</v>
      </c>
      <c r="D39" s="38">
        <f>D35</f>
        <v>30</v>
      </c>
      <c r="E39" s="43"/>
      <c r="F39" s="43"/>
    </row>
    <row r="40" spans="1:6" s="25" customFormat="1" ht="34.5" customHeight="1">
      <c r="A40" s="58">
        <v>6</v>
      </c>
      <c r="B40" s="50" t="s">
        <v>66</v>
      </c>
      <c r="C40" s="40" t="s">
        <v>36</v>
      </c>
      <c r="D40" s="46">
        <v>19</v>
      </c>
      <c r="E40" s="44"/>
      <c r="F40" s="44"/>
    </row>
    <row r="41" spans="1:6" s="25" customFormat="1" ht="34.5" customHeight="1">
      <c r="A41" s="59"/>
      <c r="B41" s="50" t="s">
        <v>78</v>
      </c>
      <c r="C41" s="40" t="s">
        <v>25</v>
      </c>
      <c r="D41" s="44">
        <v>1.9</v>
      </c>
      <c r="E41" s="44"/>
      <c r="F41" s="44"/>
    </row>
    <row r="42" spans="1:6" ht="34.5" customHeight="1">
      <c r="A42" s="35"/>
      <c r="B42" s="51" t="s">
        <v>71</v>
      </c>
      <c r="C42" s="34"/>
      <c r="D42" s="47"/>
      <c r="E42" s="43"/>
      <c r="F42" s="44"/>
    </row>
    <row r="43" spans="1:10" s="25" customFormat="1" ht="34.5" customHeight="1">
      <c r="A43" s="35">
        <v>1</v>
      </c>
      <c r="B43" s="50" t="s">
        <v>80</v>
      </c>
      <c r="C43" s="34" t="s">
        <v>21</v>
      </c>
      <c r="D43" s="38">
        <v>160</v>
      </c>
      <c r="E43" s="43"/>
      <c r="F43" s="43"/>
      <c r="G43" s="30"/>
      <c r="H43" s="31"/>
      <c r="I43" s="29"/>
      <c r="J43" s="29"/>
    </row>
    <row r="44" spans="1:10" s="25" customFormat="1" ht="34.5" customHeight="1">
      <c r="A44" s="35">
        <v>2</v>
      </c>
      <c r="B44" s="50" t="s">
        <v>32</v>
      </c>
      <c r="C44" s="34" t="s">
        <v>36</v>
      </c>
      <c r="D44" s="35">
        <v>8</v>
      </c>
      <c r="E44" s="43"/>
      <c r="F44" s="43"/>
      <c r="G44" s="30"/>
      <c r="H44" s="31"/>
      <c r="I44" s="29"/>
      <c r="J44" s="29"/>
    </row>
    <row r="45" spans="1:10" s="25" customFormat="1" ht="34.5" customHeight="1">
      <c r="A45" s="35">
        <v>3</v>
      </c>
      <c r="B45" s="50" t="s">
        <v>46</v>
      </c>
      <c r="C45" s="34" t="s">
        <v>19</v>
      </c>
      <c r="D45" s="35">
        <v>1</v>
      </c>
      <c r="E45" s="43"/>
      <c r="F45" s="43"/>
      <c r="G45" s="30"/>
      <c r="H45" s="31"/>
      <c r="I45" s="29"/>
      <c r="J45" s="29"/>
    </row>
    <row r="46" spans="1:10" s="25" customFormat="1" ht="34.5" customHeight="1">
      <c r="A46" s="35">
        <v>4</v>
      </c>
      <c r="B46" s="50" t="s">
        <v>47</v>
      </c>
      <c r="C46" s="34" t="s">
        <v>36</v>
      </c>
      <c r="D46" s="48">
        <v>2</v>
      </c>
      <c r="E46" s="43"/>
      <c r="F46" s="43"/>
      <c r="G46" s="30"/>
      <c r="H46" s="31"/>
      <c r="I46" s="29"/>
      <c r="J46" s="29"/>
    </row>
    <row r="47" spans="1:10" s="25" customFormat="1" ht="34.5" customHeight="1">
      <c r="A47" s="33"/>
      <c r="B47" s="50" t="s">
        <v>27</v>
      </c>
      <c r="C47" s="34" t="s">
        <v>36</v>
      </c>
      <c r="D47" s="48">
        <v>1</v>
      </c>
      <c r="E47" s="43"/>
      <c r="F47" s="43"/>
      <c r="G47" s="30"/>
      <c r="H47" s="31"/>
      <c r="I47" s="29"/>
      <c r="J47" s="29"/>
    </row>
    <row r="48" spans="1:10" s="25" customFormat="1" ht="34.5" customHeight="1">
      <c r="A48" s="35">
        <v>5</v>
      </c>
      <c r="B48" s="50" t="s">
        <v>48</v>
      </c>
      <c r="C48" s="34" t="s">
        <v>36</v>
      </c>
      <c r="D48" s="35">
        <v>1</v>
      </c>
      <c r="E48" s="43"/>
      <c r="F48" s="43"/>
      <c r="G48" s="30"/>
      <c r="H48" s="31"/>
      <c r="I48" s="29"/>
      <c r="J48" s="29"/>
    </row>
    <row r="49" spans="1:10" s="25" customFormat="1" ht="34.5" customHeight="1">
      <c r="A49" s="35">
        <v>6</v>
      </c>
      <c r="B49" s="50" t="s">
        <v>31</v>
      </c>
      <c r="C49" s="34" t="s">
        <v>36</v>
      </c>
      <c r="D49" s="35">
        <v>1</v>
      </c>
      <c r="E49" s="43"/>
      <c r="F49" s="43"/>
      <c r="G49" s="30"/>
      <c r="H49" s="31"/>
      <c r="I49" s="29"/>
      <c r="J49" s="29"/>
    </row>
    <row r="50" spans="1:10" s="25" customFormat="1" ht="34.5" customHeight="1">
      <c r="A50" s="35">
        <v>7</v>
      </c>
      <c r="B50" s="50" t="s">
        <v>49</v>
      </c>
      <c r="C50" s="34" t="s">
        <v>36</v>
      </c>
      <c r="D50" s="48">
        <v>2</v>
      </c>
      <c r="E50" s="43"/>
      <c r="F50" s="43"/>
      <c r="G50" s="30"/>
      <c r="H50" s="31"/>
      <c r="I50" s="29"/>
      <c r="J50" s="29"/>
    </row>
    <row r="51" spans="1:10" s="25" customFormat="1" ht="34.5" customHeight="1">
      <c r="A51" s="33"/>
      <c r="B51" s="50" t="s">
        <v>28</v>
      </c>
      <c r="C51" s="34" t="s">
        <v>36</v>
      </c>
      <c r="D51" s="48">
        <v>1</v>
      </c>
      <c r="E51" s="43"/>
      <c r="F51" s="43"/>
      <c r="G51" s="30"/>
      <c r="H51" s="31"/>
      <c r="I51" s="29"/>
      <c r="J51" s="29"/>
    </row>
    <row r="52" spans="1:6" ht="34.5" customHeight="1">
      <c r="A52" s="33" t="s">
        <v>13</v>
      </c>
      <c r="B52" s="50" t="s">
        <v>79</v>
      </c>
      <c r="C52" s="40" t="s">
        <v>37</v>
      </c>
      <c r="D52" s="49">
        <v>100</v>
      </c>
      <c r="E52" s="44"/>
      <c r="F52" s="44"/>
    </row>
    <row r="53" spans="1:10" s="25" customFormat="1" ht="34.5" customHeight="1">
      <c r="A53" s="35">
        <v>9</v>
      </c>
      <c r="B53" s="50" t="s">
        <v>33</v>
      </c>
      <c r="C53" s="40" t="s">
        <v>36</v>
      </c>
      <c r="D53" s="39">
        <v>19</v>
      </c>
      <c r="E53" s="44"/>
      <c r="F53" s="44"/>
      <c r="G53" s="30"/>
      <c r="H53" s="31"/>
      <c r="I53" s="29"/>
      <c r="J53" s="29"/>
    </row>
    <row r="54" spans="1:6" ht="34.5" customHeight="1">
      <c r="A54" s="33" t="s">
        <v>15</v>
      </c>
      <c r="B54" s="50" t="s">
        <v>70</v>
      </c>
      <c r="C54" s="34" t="s">
        <v>19</v>
      </c>
      <c r="D54" s="35">
        <v>19</v>
      </c>
      <c r="E54" s="43"/>
      <c r="F54" s="43"/>
    </row>
    <row r="55" spans="1:6" ht="34.5" customHeight="1">
      <c r="A55" s="33"/>
      <c r="B55" s="54" t="s">
        <v>86</v>
      </c>
      <c r="C55" s="55"/>
      <c r="D55" s="55"/>
      <c r="E55" s="43"/>
      <c r="F55" s="43"/>
    </row>
    <row r="56" spans="1:6" ht="34.5" customHeight="1">
      <c r="A56" s="35"/>
      <c r="B56" s="56" t="s">
        <v>85</v>
      </c>
      <c r="C56" s="56" t="s">
        <v>22</v>
      </c>
      <c r="D56" s="57">
        <v>0.03</v>
      </c>
      <c r="E56" s="43"/>
      <c r="F56" s="44"/>
    </row>
    <row r="57" spans="1:6" ht="34.5" customHeight="1">
      <c r="A57" s="35"/>
      <c r="B57" s="56" t="s">
        <v>86</v>
      </c>
      <c r="C57" s="56" t="s">
        <v>22</v>
      </c>
      <c r="D57" s="56"/>
      <c r="E57" s="43"/>
      <c r="F57" s="44"/>
    </row>
    <row r="58" spans="1:10" ht="34.5" customHeight="1">
      <c r="A58" s="35"/>
      <c r="B58" s="56" t="s">
        <v>87</v>
      </c>
      <c r="C58" s="56" t="s">
        <v>22</v>
      </c>
      <c r="D58" s="57"/>
      <c r="E58" s="43"/>
      <c r="F58" s="44"/>
      <c r="G58" s="32"/>
      <c r="H58" s="14"/>
      <c r="I58" s="15" t="s">
        <v>2</v>
      </c>
      <c r="J58" s="15" t="s">
        <v>1</v>
      </c>
    </row>
    <row r="59" spans="1:6" ht="34.5" customHeight="1">
      <c r="A59" s="35"/>
      <c r="B59" s="56" t="s">
        <v>88</v>
      </c>
      <c r="C59" s="56" t="s">
        <v>22</v>
      </c>
      <c r="D59" s="56"/>
      <c r="E59" s="43"/>
      <c r="F59" s="44"/>
    </row>
    <row r="60" spans="2:6" ht="15">
      <c r="B60" s="2"/>
      <c r="C60" s="2"/>
      <c r="D60" s="2"/>
      <c r="E60" s="2"/>
      <c r="F60" s="11"/>
    </row>
  </sheetData>
  <sheetProtection/>
  <mergeCells count="3">
    <mergeCell ref="A40:A41"/>
    <mergeCell ref="C2:D2"/>
    <mergeCell ref="A1:F1"/>
  </mergeCells>
  <printOptions horizontalCentered="1"/>
  <pageMargins left="0.3937007874015748" right="0.3937007874015748" top="0.5118110236220472" bottom="0.3937007874015748" header="0.31496062992125984" footer="0.31496062992125984"/>
  <pageSetup horizontalDpi="600" verticalDpi="600" orientation="landscape" paperSize="9" r:id="rId1"/>
  <headerFooter alignWithMargins="0">
    <oddFooter>&amp;C&amp;8&amp;A&amp;R&amp;8 = &amp;P 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Bagrat Khalvashi</cp:lastModifiedBy>
  <cp:lastPrinted>2016-11-18T09:53:53Z</cp:lastPrinted>
  <dcterms:created xsi:type="dcterms:W3CDTF">1996-10-14T23:33:28Z</dcterms:created>
  <dcterms:modified xsi:type="dcterms:W3CDTF">2017-01-06T11:30:09Z</dcterms:modified>
  <cp:category/>
  <cp:version/>
  <cp:contentType/>
  <cp:contentStatus/>
</cp:coreProperties>
</file>