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7305" tabRatio="968" activeTab="2"/>
  </bookViews>
  <sheets>
    <sheet name="უწყისი" sheetId="1" r:id="rId1"/>
    <sheet name="kiu" sheetId="2" r:id="rId2"/>
    <sheet name="rk.kiu" sheetId="3" r:id="rId3"/>
    <sheet name="cxau" sheetId="4" r:id="rId4"/>
    <sheet name="mili" sheetId="5" r:id="rId5"/>
    <sheet name="kede" sheetId="6" r:id="rId6"/>
    <sheet name="gabio" sheetId="7" r:id="rId7"/>
    <sheet name="savali" sheetId="8" r:id="rId8"/>
    <sheet name="Sesasv" sheetId="9" r:id="rId9"/>
  </sheets>
  <externalReferences>
    <externalReference r:id="rId12"/>
    <externalReference r:id="rId13"/>
    <externalReference r:id="rId14"/>
  </externalReferences>
  <definedNames>
    <definedName name="aaaa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>#REF!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<sst xmlns="http://schemas.openxmlformats.org/spreadsheetml/2006/main" count="554" uniqueCount="305">
  <si>
    <t>#</t>
  </si>
  <si>
    <t>samuSaos dasaxeleba</t>
  </si>
  <si>
    <t>kg</t>
  </si>
  <si>
    <t>sul:</t>
  </si>
  <si>
    <t>jami:</t>
  </si>
  <si>
    <r>
      <t>m</t>
    </r>
    <r>
      <rPr>
        <vertAlign val="superscript"/>
        <sz val="12"/>
        <rFont val="AcadNusx"/>
        <family val="0"/>
      </rPr>
      <t>3</t>
    </r>
  </si>
  <si>
    <t>tn</t>
  </si>
  <si>
    <t>miwis vakisi</t>
  </si>
  <si>
    <t>t</t>
  </si>
  <si>
    <t>misayreli  gverdulebis  mowyoba qviSa-xreSovani  masaliT</t>
  </si>
  <si>
    <t xml:space="preserve">samuSaoTa moculobebis krebsiTi uwyisi </t>
  </si>
  <si>
    <t>ganz.</t>
  </si>
  <si>
    <t>rao-ba</t>
  </si>
  <si>
    <t>SeniSvna</t>
  </si>
  <si>
    <t>1.</t>
  </si>
  <si>
    <t>1)</t>
  </si>
  <si>
    <t>2)</t>
  </si>
  <si>
    <t>2.</t>
  </si>
  <si>
    <t>xelovnuri nagebobebi</t>
  </si>
  <si>
    <t>c/grZ.m</t>
  </si>
  <si>
    <t>3.</t>
  </si>
  <si>
    <t>gzis samosi</t>
  </si>
  <si>
    <t xml:space="preserve">savali nawilis mowyoba  </t>
  </si>
  <si>
    <t xml:space="preserve">ГОСТ9128-84 sisqiT 5sm          </t>
  </si>
  <si>
    <t>Sesasvlelebze da mierTebebze gzis samosis mowyoba</t>
  </si>
  <si>
    <t>Txrilis Sevseba xreSovani masaliT (balasti), Cayra da mosworeba eqskavatoriT</t>
  </si>
  <si>
    <t xml:space="preserve">IV jg. gruntis damuSaveba xeliT </t>
  </si>
  <si>
    <t xml:space="preserve">III jg. gruntis damuSaveba xeliT </t>
  </si>
  <si>
    <t>Sesakravi mavTuli</t>
  </si>
  <si>
    <t>20-30sm diametris qvis Segroveba xeliT</t>
  </si>
  <si>
    <t xml:space="preserve">gabionis yuTebis Sevseba qviT </t>
  </si>
  <si>
    <t xml:space="preserve">gabionebis mowyoba </t>
  </si>
  <si>
    <t>xreSovani baliSis mowyoba milis qveS</t>
  </si>
  <si>
    <r>
      <t>m</t>
    </r>
    <r>
      <rPr>
        <vertAlign val="superscript"/>
        <sz val="11"/>
        <rFont val="AcadNusx"/>
        <family val="0"/>
      </rPr>
      <t>3</t>
    </r>
  </si>
  <si>
    <r>
      <t>IV jg gruntebis damuSaveba eqskavatoriT V-0.5m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</t>
    </r>
  </si>
  <si>
    <r>
      <t>m</t>
    </r>
    <r>
      <rPr>
        <vertAlign val="superscript"/>
        <sz val="11"/>
        <rFont val="AcadNusx"/>
        <family val="0"/>
      </rPr>
      <t>2</t>
    </r>
  </si>
  <si>
    <r>
      <t>ГОСТ11955-82 
1m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 xml:space="preserve">-0,6l       </t>
    </r>
  </si>
  <si>
    <t>rk.betonis kiuvetebis mowyoba</t>
  </si>
  <si>
    <t xml:space="preserve">III jg. gruntis damuSaveba kiuvetebSi xeliT </t>
  </si>
  <si>
    <t>m</t>
  </si>
  <si>
    <t xml:space="preserve">xreSovani baliSis mowyoba rk.betonis kiuvetebis qveS </t>
  </si>
  <si>
    <t xml:space="preserve">Txrilis Sevseba xreSovani masaliT (balasti), Cayra da mosworeba </t>
  </si>
  <si>
    <r>
      <t>III jg gruntebis damuSaveba kiuvetebSi eqskavatoriT V-0.5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</t>
    </r>
  </si>
  <si>
    <t>3)</t>
  </si>
  <si>
    <t>Ria arxze liTonis cxaurebis mowyoba (kuTxovana 100X100X10mm, Sveleri #8, armatura ф-25mm a-III)</t>
  </si>
  <si>
    <r>
      <t xml:space="preserve">betoni 
</t>
    </r>
    <r>
      <rPr>
        <sz val="11"/>
        <rFont val="Arial"/>
        <family val="2"/>
      </rPr>
      <t>B</t>
    </r>
    <r>
      <rPr>
        <sz val="11"/>
        <rFont val="AcadNusx"/>
        <family val="0"/>
      </rPr>
      <t>-18.5</t>
    </r>
  </si>
  <si>
    <t xml:space="preserve">safuZvlis  mowyoba fraqciuli  RorRiT 0-40mm </t>
  </si>
  <si>
    <t>grZ.m</t>
  </si>
  <si>
    <t>anakrebi rk.betonis kiuvetebis mowyoba kveTiT 0,4X0,4m</t>
  </si>
  <si>
    <t>zedapiris  damuSaveba bitumis emulsiiT</t>
  </si>
  <si>
    <t>milebis orfeniani hidroizolacia bitumiT</t>
  </si>
  <si>
    <t>erTfeniani safaris  mowyoba  wvrilmarclovani mkvrivi RorRovani cxeli  asfaltobetonisagan</t>
  </si>
  <si>
    <t>safuZvlis  mowyoba fraqciuli  RorRiT 0-40mm</t>
  </si>
  <si>
    <t>erT.
ganz</t>
  </si>
  <si>
    <t>1grZ.m-62.2kg</t>
  </si>
  <si>
    <t>milis d=0.5 Sesasvlelze da gasasvlelze tipiuri portaluri kedlis mowyoba monoliTuri betoniT</t>
  </si>
  <si>
    <t>gzis moniSvna</t>
  </si>
  <si>
    <t>km</t>
  </si>
  <si>
    <t>gruntis gatana nayarSi 3 km-mde</t>
  </si>
  <si>
    <t>gatana 
3,0km-mde</t>
  </si>
  <si>
    <r>
      <t xml:space="preserve">axali liTonis milis montaJi </t>
    </r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-0,5m  </t>
    </r>
  </si>
  <si>
    <t xml:space="preserve">gabionis ukan yrilis mowyoba, xreSovani gruntiT (qva-RorRi) eqskavatoriT </t>
  </si>
  <si>
    <t>sigane 10sm</t>
  </si>
  <si>
    <t>safaris zeda fenis mowyoba  wvrilmarclovani 
mkvrivi RorRovani cxeli  asfaltobetonisagan</t>
  </si>
  <si>
    <t>kiuvetebis mowyoba da ferdobebidan CamonaSali gruntebis
damuSaveba-gawmenda</t>
  </si>
  <si>
    <t>savali nawilis horizontaluri moniSvna erTkompo-nentiani (TeTri) sagzao niSansadebi saRebaviT damzadebuli meTilme-Takrilatis safuZvelze, gaumjobesebuli Ramis xilvadobis Suqdamabrunebeli minis burTulakebiT zomiT 100-600 mkm</t>
  </si>
  <si>
    <t>sadrenaJo milebi d=100mm</t>
  </si>
  <si>
    <t>orfeniani hidroizolacia bitumiT</t>
  </si>
  <si>
    <t>kedlis ukan yrilis mowyoba xreSovani gruntiT (balasti), eqskavatoriT Cayra da mosworeba</t>
  </si>
  <si>
    <t>jami</t>
  </si>
  <si>
    <t xml:space="preserve">betonis sayrdeni kedlebis mowyoba  </t>
  </si>
  <si>
    <t>kedlis fundamentis betoni</t>
  </si>
  <si>
    <t>kedlis tanis betoni</t>
  </si>
  <si>
    <t>kedlis parapetis betoni</t>
  </si>
  <si>
    <t>qvesagebi fenis mowyoba qviSa-xreSovani nareviT</t>
  </si>
  <si>
    <t>sisqiT 15sm</t>
  </si>
  <si>
    <t>ГОСТ 25607-83 sisqiT 12sm</t>
  </si>
  <si>
    <r>
      <t>III jg. gruntebis damuSaveba eqskavatoriT V-0.5m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</t>
    </r>
  </si>
  <si>
    <t>cali</t>
  </si>
  <si>
    <t>sigrZe</t>
  </si>
  <si>
    <t>pk+dan</t>
  </si>
  <si>
    <t>pk+mde</t>
  </si>
  <si>
    <r>
      <t>m</t>
    </r>
    <r>
      <rPr>
        <vertAlign val="superscript"/>
        <sz val="12"/>
        <color indexed="8"/>
        <rFont val="AcadNusx"/>
        <family val="0"/>
      </rPr>
      <t>3</t>
    </r>
  </si>
  <si>
    <t>adgilmdebareoba</t>
  </si>
  <si>
    <t>miwis vakisis aRdgenis samuSaoTa moculobebis uwyisi #1</t>
  </si>
  <si>
    <t>sigrZe 
m</t>
  </si>
  <si>
    <t>ganz-ba</t>
  </si>
  <si>
    <t>pk-dan</t>
  </si>
  <si>
    <t>pk-mde</t>
  </si>
  <si>
    <t>meqanizmebiT</t>
  </si>
  <si>
    <t>xeliT</t>
  </si>
  <si>
    <t>eqskavatoriT</t>
  </si>
  <si>
    <t>SeniSvna:</t>
  </si>
  <si>
    <t>adgilmde
bareoba</t>
  </si>
  <si>
    <r>
      <t xml:space="preserve">ganzomileba
</t>
    </r>
    <r>
      <rPr>
        <sz val="10"/>
        <color indexed="8"/>
        <rFont val="AcadNusx"/>
        <family val="0"/>
      </rPr>
      <t>sigrZe/
simaRle</t>
    </r>
  </si>
  <si>
    <t>qvabulis damuSaveba IV jg. gruntebSi eqsk.
gatana 3km.</t>
  </si>
  <si>
    <t>qvabulis damuSaveba
xeliT IVjg. gruntebSi gatana 3km.</t>
  </si>
  <si>
    <t xml:space="preserve">xreSovani
baliSis 
mowyoba
</t>
  </si>
  <si>
    <r>
      <t xml:space="preserve">kedlis fundamentis betoni
</t>
    </r>
    <r>
      <rPr>
        <sz val="10"/>
        <color indexed="8"/>
        <rFont val="Arial"/>
        <family val="2"/>
      </rPr>
      <t>B-18,5</t>
    </r>
  </si>
  <si>
    <r>
      <t xml:space="preserve">kedlis tanis betoni
</t>
    </r>
    <r>
      <rPr>
        <sz val="10"/>
        <color indexed="8"/>
        <rFont val="Arial"/>
        <family val="2"/>
      </rPr>
      <t>B-18,5</t>
    </r>
  </si>
  <si>
    <r>
      <t xml:space="preserve">kedlis parapeti betoni
</t>
    </r>
    <r>
      <rPr>
        <sz val="10"/>
        <color indexed="8"/>
        <rFont val="Arial"/>
        <family val="2"/>
      </rPr>
      <t>B-18,5</t>
    </r>
  </si>
  <si>
    <t xml:space="preserve">sadrenaJo mili </t>
  </si>
  <si>
    <t>hidroi
zolacia</t>
  </si>
  <si>
    <t xml:space="preserve">kedlis ukan yrilis mowyoba xreSovani 
gruntiT (balasti). eqskavatoriT Cayra
kedlis ukan
</t>
  </si>
  <si>
    <t>pk</t>
  </si>
  <si>
    <t>m3</t>
  </si>
  <si>
    <t>m2</t>
  </si>
  <si>
    <t>Sesasvlelebis adgilmdebareoba da farTis piketuri 
daTvlis uwyisi #8</t>
  </si>
  <si>
    <t>adgilmdebareoba pk</t>
  </si>
  <si>
    <r>
      <t>farTi 
m</t>
    </r>
    <r>
      <rPr>
        <vertAlign val="superscript"/>
        <sz val="11"/>
        <color indexed="8"/>
        <rFont val="AcadNusx"/>
        <family val="0"/>
      </rPr>
      <t>2</t>
    </r>
  </si>
  <si>
    <t>milebi Sesasvlelebze</t>
  </si>
  <si>
    <t xml:space="preserve">marjvena </t>
  </si>
  <si>
    <t>marcxena</t>
  </si>
  <si>
    <t>ezoSi Sesasvleli</t>
  </si>
  <si>
    <t>soflis gza</t>
  </si>
  <si>
    <t>sagzao samosis mowyobis uwyisi #7</t>
  </si>
  <si>
    <t>sagzao 
samosis tipi</t>
  </si>
  <si>
    <t>sagzao samosis safuZveli</t>
  </si>
  <si>
    <r>
      <t>Txevadi bitumi
tn
1m</t>
    </r>
    <r>
      <rPr>
        <vertAlign val="superscript"/>
        <sz val="10"/>
        <color indexed="8"/>
        <rFont val="AcadNusx"/>
        <family val="0"/>
      </rPr>
      <t>2</t>
    </r>
    <r>
      <rPr>
        <sz val="10"/>
        <color indexed="8"/>
        <rFont val="AcadNusx"/>
        <family val="0"/>
      </rPr>
      <t>-0,6l</t>
    </r>
  </si>
  <si>
    <t>gverduli</t>
  </si>
  <si>
    <t>qviSa-xreSovani narevi sisqiT 15sm</t>
  </si>
  <si>
    <t>fraqciuli RorRi 
0-40mm</t>
  </si>
  <si>
    <t>sigane</t>
  </si>
  <si>
    <t>I</t>
  </si>
  <si>
    <t>sul jami</t>
  </si>
  <si>
    <t>qvabulis damuSaveba III jg. gruntebSi eqsk.
gatana 3km.</t>
  </si>
  <si>
    <t xml:space="preserve">qvabulis damuSaveba
xeliT III jg. gruntebSi gatana 3km. </t>
  </si>
  <si>
    <t xml:space="preserve"> gabionis yuTebi 2X1X1</t>
  </si>
  <si>
    <t xml:space="preserve"> gabionis yuTebi 1.5X1X1</t>
  </si>
  <si>
    <t>gabionis qva</t>
  </si>
  <si>
    <t xml:space="preserve">kedlis ukan yrilis mowyoba xreSovani 
masaliT (balasti). eqskavatoriT Cayra
kedlis ukan
</t>
  </si>
  <si>
    <t>8/2</t>
  </si>
  <si>
    <t>adgilmdebareoba pk+</t>
  </si>
  <si>
    <t xml:space="preserve">xreSovani baliSis mowyoba </t>
  </si>
  <si>
    <r>
      <t xml:space="preserve">wyalgamtari liTonis </t>
    </r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=0.5m milis montaJi </t>
    </r>
  </si>
  <si>
    <t>Txrilis Sevseba xreSovani masaliT (balasti)</t>
  </si>
  <si>
    <t>liTonis cxaurebis mowyobis samuSaoTa moculobebis uwyisi #3</t>
  </si>
  <si>
    <t>kuTxovana 100X100X10mm 
1 grZ.m - 15.1kg</t>
  </si>
  <si>
    <t>m/kg</t>
  </si>
  <si>
    <t>rk.betonis kiuvetebis mowyobis samuSaoTa moculobebis uwyisi #2</t>
  </si>
  <si>
    <t>erT. ganz</t>
  </si>
  <si>
    <t>xreSovani baliSis mowyoba rk.betonis kiuvetebis qveS 
sisqiT 10sm</t>
  </si>
  <si>
    <t>anakrebi rk.betonis kiuvetebis kveTiT 0.4X0.4 mowyoba</t>
  </si>
  <si>
    <t>Sesasvleli</t>
  </si>
  <si>
    <t>armatura Ø25 a-III 
1 grZ.m 3.85kg</t>
  </si>
  <si>
    <t>Sveleri #8 5.32 
1 grZ.m - 7.05kg</t>
  </si>
  <si>
    <t xml:space="preserve">liTonis milebis mowyoba </t>
  </si>
  <si>
    <t>arsebuli safuZvlis profilireba</t>
  </si>
  <si>
    <t>adg-oba</t>
  </si>
  <si>
    <r>
      <t>moc-ba 
m</t>
    </r>
    <r>
      <rPr>
        <vertAlign val="superscript"/>
        <sz val="10"/>
        <color indexed="8"/>
        <rFont val="AcadNusx"/>
        <family val="0"/>
      </rPr>
      <t>3</t>
    </r>
  </si>
  <si>
    <r>
      <t>farTobi 
m</t>
    </r>
    <r>
      <rPr>
        <vertAlign val="superscript"/>
        <sz val="10"/>
        <color indexed="8"/>
        <rFont val="AcadNusx"/>
        <family val="0"/>
      </rPr>
      <t>2</t>
    </r>
  </si>
  <si>
    <t>liTonis milebis mowyobis samuSaoTa moculobebis uwyisi #4</t>
  </si>
  <si>
    <r>
      <t>Txrilis mowyoba IV jg gruntebis damuSaveba eqskavatoriT V-0.5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datvirTva avtotTviTmclelebze</t>
    </r>
  </si>
  <si>
    <t>gruntis gatana nayarSi 3 km-ze</t>
  </si>
  <si>
    <t>a/betoni wvrilmarcvlovani 
safaris mowyoba sisqiT 5sm</t>
  </si>
  <si>
    <t xml:space="preserve">IV jg. gruntis damuSaveba kiuvetebSi xeliT </t>
  </si>
  <si>
    <t>IV jg. gruntebSi</t>
  </si>
  <si>
    <t>kiuvetebis aRdgena gawmenda</t>
  </si>
  <si>
    <t>VI jg. 
gruntebSi</t>
  </si>
  <si>
    <t xml:space="preserve">sangrevi CaquCiT </t>
  </si>
  <si>
    <t>VI jg gruntebSi kiuvetebis damuSaveba sangrevi CaquCebiT datvirTviT avtoTviTmcvlelebze</t>
  </si>
  <si>
    <t xml:space="preserve">IV jg. gruntis damuSaveba kiuvetebSi xeliT datvirTviT avtoTviTmcvlelebze </t>
  </si>
  <si>
    <r>
      <t>kiuvetebis aRdgena IV jg gruntebSi eqskavatoriT V-0.5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</t>
    </r>
  </si>
  <si>
    <t>VI jg. gruntis damuSaveba sangrevi CaquCiT</t>
  </si>
  <si>
    <t>VI jg gruntebSi Txrili mowyoba sangrevi CaquCebiT datvirTviT avtoTviTmcvlelebze</t>
  </si>
  <si>
    <r>
      <t>IV jg gruntebis damuSaveba kiuvetebSi eqskavatoriT V-0.5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</t>
    </r>
  </si>
  <si>
    <t>betonis portaluri kedlebis mowyoba (tipiuri)</t>
  </si>
  <si>
    <t>gabionebis mowyoba, gabionis yuTebi zomiT 2X1X1m 28c, 1,5X1X1 78c  Sesakravi mavTuli 74kg</t>
  </si>
  <si>
    <t>34+17-34+61</t>
  </si>
  <si>
    <t>44/2.0-2.6</t>
  </si>
  <si>
    <t>29+76-29+84</t>
  </si>
  <si>
    <t>11+15</t>
  </si>
  <si>
    <t>11+20</t>
  </si>
  <si>
    <t>12+00</t>
  </si>
  <si>
    <t>stadioni</t>
  </si>
  <si>
    <t>12+48</t>
  </si>
  <si>
    <t>12+80</t>
  </si>
  <si>
    <t>13+75</t>
  </si>
  <si>
    <t>14+18</t>
  </si>
  <si>
    <r>
      <t xml:space="preserve">saproeqto liTonis mili </t>
    </r>
    <r>
      <rPr>
        <sz val="11"/>
        <color indexed="8"/>
        <rFont val="Times New Roman"/>
        <family val="1"/>
      </rPr>
      <t>L=7.0.</t>
    </r>
    <r>
      <rPr>
        <sz val="11"/>
        <color indexed="8"/>
        <rFont val="AcadNusx"/>
        <family val="0"/>
      </rPr>
      <t>0 m</t>
    </r>
    <r>
      <rPr>
        <sz val="11"/>
        <color indexed="8"/>
        <rFont val="Times New Roman"/>
        <family val="1"/>
      </rPr>
      <t xml:space="preserve"> d</t>
    </r>
    <r>
      <rPr>
        <sz val="11"/>
        <color indexed="8"/>
        <rFont val="AcadNusx"/>
        <family val="0"/>
      </rPr>
      <t>=0.50 m</t>
    </r>
  </si>
  <si>
    <t>14+80</t>
  </si>
  <si>
    <r>
      <t xml:space="preserve">saproeqto liTonis mili </t>
    </r>
    <r>
      <rPr>
        <sz val="11"/>
        <color indexed="8"/>
        <rFont val="Times New Roman"/>
        <family val="1"/>
      </rPr>
      <t>L=13.0.</t>
    </r>
    <r>
      <rPr>
        <sz val="11"/>
        <color indexed="8"/>
        <rFont val="AcadNusx"/>
        <family val="0"/>
      </rPr>
      <t>0 m</t>
    </r>
    <r>
      <rPr>
        <sz val="11"/>
        <color indexed="8"/>
        <rFont val="Times New Roman"/>
        <family val="1"/>
      </rPr>
      <t xml:space="preserve"> d</t>
    </r>
    <r>
      <rPr>
        <sz val="11"/>
        <color indexed="8"/>
        <rFont val="AcadNusx"/>
        <family val="0"/>
      </rPr>
      <t>=0.50 m</t>
    </r>
  </si>
  <si>
    <t>15+60</t>
  </si>
  <si>
    <t>15+67</t>
  </si>
  <si>
    <t>15+80</t>
  </si>
  <si>
    <t>gaCereba</t>
  </si>
  <si>
    <t>15+88</t>
  </si>
  <si>
    <t>16+75</t>
  </si>
  <si>
    <t>16+95</t>
  </si>
  <si>
    <t>17+38</t>
  </si>
  <si>
    <t>18+00</t>
  </si>
  <si>
    <t>18+70</t>
  </si>
  <si>
    <t>19+15</t>
  </si>
  <si>
    <t>19+50</t>
  </si>
  <si>
    <t>20+00</t>
  </si>
  <si>
    <t>20+29</t>
  </si>
  <si>
    <t>20+35</t>
  </si>
  <si>
    <t>21+37</t>
  </si>
  <si>
    <t>21+50</t>
  </si>
  <si>
    <r>
      <t xml:space="preserve">saproeqto liTonis mili </t>
    </r>
    <r>
      <rPr>
        <sz val="11"/>
        <color indexed="8"/>
        <rFont val="Times New Roman"/>
        <family val="1"/>
      </rPr>
      <t>L=12.0.</t>
    </r>
    <r>
      <rPr>
        <sz val="11"/>
        <color indexed="8"/>
        <rFont val="AcadNusx"/>
        <family val="0"/>
      </rPr>
      <t>0 m</t>
    </r>
    <r>
      <rPr>
        <sz val="11"/>
        <color indexed="8"/>
        <rFont val="Times New Roman"/>
        <family val="1"/>
      </rPr>
      <t xml:space="preserve"> d</t>
    </r>
    <r>
      <rPr>
        <sz val="11"/>
        <color indexed="8"/>
        <rFont val="AcadNusx"/>
        <family val="0"/>
      </rPr>
      <t>=0.50 m</t>
    </r>
  </si>
  <si>
    <t>22+26</t>
  </si>
  <si>
    <r>
      <t xml:space="preserve">saproeqto liTonis mili </t>
    </r>
    <r>
      <rPr>
        <sz val="11"/>
        <color indexed="8"/>
        <rFont val="Times New Roman"/>
        <family val="1"/>
      </rPr>
      <t>L=10.0.</t>
    </r>
    <r>
      <rPr>
        <sz val="11"/>
        <color indexed="8"/>
        <rFont val="AcadNusx"/>
        <family val="0"/>
      </rPr>
      <t>0 m</t>
    </r>
    <r>
      <rPr>
        <sz val="11"/>
        <color indexed="8"/>
        <rFont val="Times New Roman"/>
        <family val="1"/>
      </rPr>
      <t xml:space="preserve"> d</t>
    </r>
    <r>
      <rPr>
        <sz val="11"/>
        <color indexed="8"/>
        <rFont val="AcadNusx"/>
        <family val="0"/>
      </rPr>
      <t>=0.50 m</t>
    </r>
  </si>
  <si>
    <t>22+96</t>
  </si>
  <si>
    <t>23+03</t>
  </si>
  <si>
    <t>23+24</t>
  </si>
  <si>
    <t>23+40</t>
  </si>
  <si>
    <t>23+54</t>
  </si>
  <si>
    <t>23+90</t>
  </si>
  <si>
    <t>24+58</t>
  </si>
  <si>
    <r>
      <t xml:space="preserve">saproeqto liTonis mili </t>
    </r>
    <r>
      <rPr>
        <sz val="11"/>
        <color indexed="8"/>
        <rFont val="Times New Roman"/>
        <family val="1"/>
      </rPr>
      <t>L=16.0.</t>
    </r>
    <r>
      <rPr>
        <sz val="11"/>
        <color indexed="8"/>
        <rFont val="AcadNusx"/>
        <family val="0"/>
      </rPr>
      <t>0 m</t>
    </r>
    <r>
      <rPr>
        <sz val="11"/>
        <color indexed="8"/>
        <rFont val="Times New Roman"/>
        <family val="1"/>
      </rPr>
      <t xml:space="preserve"> d</t>
    </r>
    <r>
      <rPr>
        <sz val="11"/>
        <color indexed="8"/>
        <rFont val="AcadNusx"/>
        <family val="0"/>
      </rPr>
      <t>=0.50 m</t>
    </r>
  </si>
  <si>
    <t>24+80</t>
  </si>
  <si>
    <t>24+89</t>
  </si>
  <si>
    <r>
      <t xml:space="preserve">20+29
</t>
    </r>
    <r>
      <rPr>
        <sz val="10"/>
        <rFont val="Arial"/>
        <family val="2"/>
      </rPr>
      <t>L</t>
    </r>
    <r>
      <rPr>
        <sz val="10"/>
        <rFont val="AcadNusx"/>
        <family val="0"/>
      </rPr>
      <t>=12m</t>
    </r>
  </si>
  <si>
    <r>
      <t xml:space="preserve">25+00
</t>
    </r>
    <r>
      <rPr>
        <sz val="10"/>
        <rFont val="Arial"/>
        <family val="2"/>
      </rPr>
      <t>L</t>
    </r>
    <r>
      <rPr>
        <sz val="10"/>
        <rFont val="AcadNusx"/>
        <family val="0"/>
      </rPr>
      <t>=6m</t>
    </r>
  </si>
  <si>
    <r>
      <t xml:space="preserve">25+62
</t>
    </r>
    <r>
      <rPr>
        <sz val="10"/>
        <rFont val="Arial"/>
        <family val="2"/>
      </rPr>
      <t>L</t>
    </r>
    <r>
      <rPr>
        <sz val="10"/>
        <rFont val="AcadNusx"/>
        <family val="0"/>
      </rPr>
      <t>=8m</t>
    </r>
  </si>
  <si>
    <r>
      <t xml:space="preserve">26+53
</t>
    </r>
    <r>
      <rPr>
        <sz val="10"/>
        <rFont val="Arial"/>
        <family val="2"/>
      </rPr>
      <t>L</t>
    </r>
    <r>
      <rPr>
        <sz val="10"/>
        <rFont val="AcadNusx"/>
        <family val="0"/>
      </rPr>
      <t>=12m</t>
    </r>
  </si>
  <si>
    <r>
      <t xml:space="preserve">25+20
</t>
    </r>
    <r>
      <rPr>
        <sz val="10"/>
        <rFont val="Arial"/>
        <family val="2"/>
      </rPr>
      <t>L</t>
    </r>
    <r>
      <rPr>
        <sz val="10"/>
        <rFont val="AcadNusx"/>
        <family val="0"/>
      </rPr>
      <t>=16m</t>
    </r>
  </si>
  <si>
    <r>
      <t xml:space="preserve">25+83
</t>
    </r>
    <r>
      <rPr>
        <sz val="10"/>
        <rFont val="Arial"/>
        <family val="2"/>
      </rPr>
      <t>L</t>
    </r>
    <r>
      <rPr>
        <sz val="10"/>
        <rFont val="AcadNusx"/>
        <family val="0"/>
      </rPr>
      <t>=12m</t>
    </r>
  </si>
  <si>
    <t>25+00</t>
  </si>
  <si>
    <t>25+20</t>
  </si>
  <si>
    <t>25+62</t>
  </si>
  <si>
    <t>25+83</t>
  </si>
  <si>
    <t>26+26</t>
  </si>
  <si>
    <t>26+35</t>
  </si>
  <si>
    <t>26+53</t>
  </si>
  <si>
    <t>27+16</t>
  </si>
  <si>
    <t>27+70</t>
  </si>
  <si>
    <t>27+80</t>
  </si>
  <si>
    <t>28+00</t>
  </si>
  <si>
    <r>
      <t xml:space="preserve">26+87
</t>
    </r>
    <r>
      <rPr>
        <sz val="10"/>
        <rFont val="Arial"/>
        <family val="2"/>
      </rPr>
      <t>L</t>
    </r>
    <r>
      <rPr>
        <sz val="10"/>
        <rFont val="AcadNusx"/>
        <family val="0"/>
      </rPr>
      <t>=6m</t>
    </r>
  </si>
  <si>
    <r>
      <t xml:space="preserve">27+16
</t>
    </r>
    <r>
      <rPr>
        <sz val="10"/>
        <rFont val="Arial"/>
        <family val="2"/>
      </rPr>
      <t>L</t>
    </r>
    <r>
      <rPr>
        <sz val="10"/>
        <rFont val="AcadNusx"/>
        <family val="0"/>
      </rPr>
      <t>=8m</t>
    </r>
  </si>
  <si>
    <r>
      <t xml:space="preserve">27+70
</t>
    </r>
    <r>
      <rPr>
        <sz val="10"/>
        <rFont val="Arial"/>
        <family val="2"/>
      </rPr>
      <t>L</t>
    </r>
    <r>
      <rPr>
        <sz val="10"/>
        <rFont val="AcadNusx"/>
        <family val="0"/>
      </rPr>
      <t>=12m</t>
    </r>
  </si>
  <si>
    <r>
      <t xml:space="preserve">28+00
</t>
    </r>
    <r>
      <rPr>
        <sz val="10"/>
        <rFont val="Arial"/>
        <family val="2"/>
      </rPr>
      <t>L</t>
    </r>
    <r>
      <rPr>
        <sz val="10"/>
        <rFont val="AcadNusx"/>
        <family val="0"/>
      </rPr>
      <t>=16m</t>
    </r>
  </si>
  <si>
    <t>28+48</t>
  </si>
  <si>
    <t>28+89</t>
  </si>
  <si>
    <r>
      <t xml:space="preserve">saproeqto liTonis mili </t>
    </r>
    <r>
      <rPr>
        <sz val="11"/>
        <color indexed="8"/>
        <rFont val="Times New Roman"/>
        <family val="1"/>
      </rPr>
      <t>L=6.0.</t>
    </r>
    <r>
      <rPr>
        <sz val="11"/>
        <color indexed="8"/>
        <rFont val="AcadNusx"/>
        <family val="0"/>
      </rPr>
      <t>0 m</t>
    </r>
    <r>
      <rPr>
        <sz val="11"/>
        <color indexed="8"/>
        <rFont val="Times New Roman"/>
        <family val="1"/>
      </rPr>
      <t xml:space="preserve"> d</t>
    </r>
    <r>
      <rPr>
        <sz val="11"/>
        <color indexed="8"/>
        <rFont val="AcadNusx"/>
        <family val="0"/>
      </rPr>
      <t>=0.50 m</t>
    </r>
  </si>
  <si>
    <t>28+91</t>
  </si>
  <si>
    <t>29+55</t>
  </si>
  <si>
    <t>29+86</t>
  </si>
  <si>
    <r>
      <t xml:space="preserve">saproeqto liTonis mili </t>
    </r>
    <r>
      <rPr>
        <sz val="11"/>
        <color indexed="8"/>
        <rFont val="Times New Roman"/>
        <family val="1"/>
      </rPr>
      <t>L=8.0.</t>
    </r>
    <r>
      <rPr>
        <sz val="11"/>
        <color indexed="8"/>
        <rFont val="AcadNusx"/>
        <family val="0"/>
      </rPr>
      <t>0 m</t>
    </r>
    <r>
      <rPr>
        <sz val="11"/>
        <color indexed="8"/>
        <rFont val="Times New Roman"/>
        <family val="1"/>
      </rPr>
      <t xml:space="preserve"> d</t>
    </r>
    <r>
      <rPr>
        <sz val="11"/>
        <color indexed="8"/>
        <rFont val="AcadNusx"/>
        <family val="0"/>
      </rPr>
      <t>=0.50 m</t>
    </r>
  </si>
  <si>
    <t>29+82</t>
  </si>
  <si>
    <t>30+30</t>
  </si>
  <si>
    <r>
      <t xml:space="preserve">29+90-34+16
</t>
    </r>
    <r>
      <rPr>
        <sz val="10"/>
        <rFont val="Arial"/>
        <family val="2"/>
      </rPr>
      <t>L</t>
    </r>
    <r>
      <rPr>
        <sz val="10"/>
        <rFont val="AcadNusx"/>
        <family val="0"/>
      </rPr>
      <t>=426m</t>
    </r>
  </si>
  <si>
    <r>
      <t xml:space="preserve">30+50-34+16
</t>
    </r>
    <r>
      <rPr>
        <sz val="10"/>
        <rFont val="Arial"/>
        <family val="2"/>
      </rPr>
      <t>L</t>
    </r>
    <r>
      <rPr>
        <sz val="10"/>
        <rFont val="AcadNusx"/>
        <family val="0"/>
      </rPr>
      <t>=366m</t>
    </r>
  </si>
  <si>
    <t>31+98</t>
  </si>
  <si>
    <t>31+85</t>
  </si>
  <si>
    <t>33+05</t>
  </si>
  <si>
    <t>34+16</t>
  </si>
  <si>
    <t>34+30</t>
  </si>
  <si>
    <t>36+30</t>
  </si>
  <si>
    <t>36+70</t>
  </si>
  <si>
    <t>38+05</t>
  </si>
  <si>
    <t>38+54</t>
  </si>
  <si>
    <r>
      <t xml:space="preserve">38+60-39+54
</t>
    </r>
    <r>
      <rPr>
        <sz val="10"/>
        <rFont val="Arial"/>
        <family val="2"/>
      </rPr>
      <t>L</t>
    </r>
    <r>
      <rPr>
        <sz val="10"/>
        <rFont val="AcadNusx"/>
        <family val="0"/>
      </rPr>
      <t>=94m</t>
    </r>
  </si>
  <si>
    <t>38+80</t>
  </si>
  <si>
    <t>39+23</t>
  </si>
  <si>
    <t>39+40</t>
  </si>
  <si>
    <t>39+48</t>
  </si>
  <si>
    <r>
      <t xml:space="preserve">39+48
</t>
    </r>
    <r>
      <rPr>
        <sz val="10"/>
        <rFont val="Arial"/>
        <family val="2"/>
      </rPr>
      <t>L</t>
    </r>
    <r>
      <rPr>
        <sz val="10"/>
        <rFont val="AcadNusx"/>
        <family val="0"/>
      </rPr>
      <t>=8m</t>
    </r>
  </si>
  <si>
    <t>rk.betonis kiuvetebis mowyoba cxauriT 12m</t>
  </si>
  <si>
    <t>rk.betonis kiuvetebis mowyoba cxauriT 6m</t>
  </si>
  <si>
    <t>rk.betonis kiuvetebis mowyoba cxauriT 16m</t>
  </si>
  <si>
    <t>rk.betonis kiuvetebis mowyoba cxauriT 8m</t>
  </si>
  <si>
    <t>11+00</t>
  </si>
  <si>
    <t>27+40</t>
  </si>
  <si>
    <t>27+50</t>
  </si>
  <si>
    <t>30+40</t>
  </si>
  <si>
    <t>30+60</t>
  </si>
  <si>
    <t>34+40</t>
  </si>
  <si>
    <t>40+00</t>
  </si>
  <si>
    <t>31+47</t>
  </si>
  <si>
    <t>33+40</t>
  </si>
  <si>
    <t>II</t>
  </si>
  <si>
    <t>savali nawilis ormouli SekeTeba sisqiT 5sm</t>
  </si>
  <si>
    <r>
      <t>farTobi 
m</t>
    </r>
    <r>
      <rPr>
        <vertAlign val="superscript"/>
        <sz val="10"/>
        <color indexed="8"/>
        <rFont val="AcadNusx"/>
        <family val="0"/>
      </rPr>
      <t>2</t>
    </r>
  </si>
  <si>
    <t>samSeneblo nagvis datvirTva-gadmotvirTva</t>
  </si>
  <si>
    <t>20+06</t>
  </si>
  <si>
    <t>24+90</t>
  </si>
  <si>
    <t>28+08</t>
  </si>
  <si>
    <t>29+90</t>
  </si>
  <si>
    <t>miwis vakisis gawmenda zedmeti III jg. gruntebisagan</t>
  </si>
  <si>
    <r>
      <t>1. kiuvetebis gawmenda meqanizirebuli wesiT eqskavatoriT 
datvirTva da gatana 3km-ze jg. IV-290 m</t>
    </r>
    <r>
      <rPr>
        <vertAlign val="superscript"/>
        <sz val="11"/>
        <color indexed="8"/>
        <rFont val="AcadNusx"/>
        <family val="0"/>
      </rPr>
      <t>3</t>
    </r>
    <r>
      <rPr>
        <sz val="11"/>
        <color indexed="8"/>
        <rFont val="AcadNusx"/>
        <family val="0"/>
      </rPr>
      <t xml:space="preserve">, </t>
    </r>
  </si>
  <si>
    <r>
      <t>2. kiuvetebis gawmenda xeliT datvirTa avtoTviTmclelebze da 
gatana nayarSi 3km-ze jg. IV-27 m</t>
    </r>
    <r>
      <rPr>
        <vertAlign val="superscript"/>
        <sz val="11"/>
        <color indexed="8"/>
        <rFont val="AcadNusx"/>
        <family val="0"/>
      </rPr>
      <t>3</t>
    </r>
  </si>
  <si>
    <r>
      <t>3. kiuvetebis damuSaveba sangrevi CaquCebiT datvirTa avtoTviTmclelebze da gatana nayarSi 3km-ze jg. VI-7 m</t>
    </r>
    <r>
      <rPr>
        <vertAlign val="superscript"/>
        <sz val="11"/>
        <color indexed="8"/>
        <rFont val="AcadNusx"/>
        <family val="0"/>
      </rPr>
      <t>3</t>
    </r>
  </si>
  <si>
    <r>
      <t>miwis vakisis gawmenda III jg gruntebis damuSaveba  eqskavatoriT V-0,5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 </t>
    </r>
  </si>
  <si>
    <t>a/betoni
tn</t>
  </si>
  <si>
    <r>
      <t xml:space="preserve">SeniSvna:  </t>
    </r>
    <r>
      <rPr>
        <sz val="11"/>
        <color indexed="8"/>
        <rFont val="AcadNusx"/>
        <family val="0"/>
      </rPr>
      <t>1. Sesasvlelze safuZvlis mowyoba fraqciuli RorRiT (0-40)
             sisqiT 12sm-2021,0m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>.
           2. zedapiris damuSaveba Txevadi bitumiT 1m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>-0.6l 1.213 tona
           3. erTfeniani safaris  mowyoba  wvrilmarclovani mkvrivi
             RorRovani cxeli  asfaltobetonisagan sisqiT 5sm-2021,0m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 xml:space="preserve">.
</t>
    </r>
  </si>
  <si>
    <t>saavtomobilo gza: ,,cecxlauri-jixanjuri" km1+100-km4+000 
a/betonis safaris mowyoba</t>
  </si>
  <si>
    <t xml:space="preserve">saavtomobilo gza: ,,cecxlauri-jixanjuri" km1+100-km4+000 </t>
  </si>
  <si>
    <t xml:space="preserve">betonis qveda sayrdeni kedlis samuSaoTa moculobebis uwyisi #5
saavtomobilo gza: ,,cecxlauri-jixanjuri" km1+100-km4+000 </t>
  </si>
  <si>
    <t xml:space="preserve">gabionis sayrdeni kedlis samuSaoTa moculobebis uwyisi #6
saavtomobilo gza: ,,cecxlauri-jixanjuri" km1+100-km4+000 </t>
  </si>
  <si>
    <r>
      <t>arsebuli a/betonis safaris ormouli SekeTeba</t>
    </r>
    <r>
      <rPr>
        <sz val="11"/>
        <rFont val="AcadNusx"/>
        <family val="0"/>
      </rPr>
      <t>, momzadeba damuSaveba samtrevi CaquCiT</t>
    </r>
  </si>
  <si>
    <r>
      <t>ormoebis da nawiburebis zedapiris  damuSaveba bitumis emulsiT (1m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>-0,6l)</t>
    </r>
  </si>
  <si>
    <t>a/betonis safaris ormouli SekeTeba 338m2, Sevseba wvrilmarcvlovani mkrivi RorRovani cxeli a/betonis nareviT sisqiT 5sm</t>
  </si>
  <si>
    <t>16/151</t>
  </si>
  <si>
    <r>
      <t>4. miwis vakisis gawmenda zedmeti III jg. gruntebisagan da datvirTva
avtoTviTmclelebze gatana nayarSi 3 km-ze jg. III-148 m</t>
    </r>
    <r>
      <rPr>
        <vertAlign val="superscript"/>
        <sz val="11"/>
        <color indexed="8"/>
        <rFont val="AcadNusx"/>
        <family val="0"/>
      </rPr>
      <t>3</t>
    </r>
  </si>
  <si>
    <t>pk20+06-pk20+22</t>
  </si>
  <si>
    <t>pk20+29</t>
  </si>
  <si>
    <t>pk24+90-pk27+20</t>
  </si>
  <si>
    <t>pk24+90-pk26+20
marjvena</t>
  </si>
  <si>
    <t>pk26+50-pk28+08</t>
  </si>
  <si>
    <t>pk29+90-pk34+16</t>
  </si>
  <si>
    <t>pk30+50-pk34+16
marjvena</t>
  </si>
  <si>
    <t>pk38+60-pk39+54</t>
  </si>
  <si>
    <t>pk39+48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</si>
</sst>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000"/>
    <numFmt numFmtId="192" formatCode="0.0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* #,##0_-;\-* #,##0_-;_-* &quot;-&quot;_-;_-@_-"/>
    <numFmt numFmtId="199" formatCode="_-&quot;€&quot;* #,##0.00_-;\-&quot;€&quot;* #,##0.00_-;_-&quot;€&quot;* &quot;-&quot;??_-;_-@_-"/>
    <numFmt numFmtId="200" formatCode="_-* #,##0.00_-;\-* #,##0.00_-;_-* &quot;-&quot;??_-;_-@_-"/>
    <numFmt numFmtId="201" formatCode="#,##0\ &quot;TL&quot;;\-#,##0\ &quot;TL&quot;"/>
    <numFmt numFmtId="202" formatCode="#,##0\ &quot;TL&quot;;[Red]\-#,##0\ &quot;TL&quot;"/>
    <numFmt numFmtId="203" formatCode="#,##0.00\ &quot;TL&quot;;\-#,##0.00\ &quot;TL&quot;"/>
    <numFmt numFmtId="204" formatCode="#,##0.00\ &quot;TL&quot;;[Red]\-#,##0.00\ &quot;TL&quot;"/>
    <numFmt numFmtId="205" formatCode="_-* #,##0\ &quot;TL&quot;_-;\-* #,##0\ &quot;TL&quot;_-;_-* &quot;-&quot;\ &quot;TL&quot;_-;_-@_-"/>
    <numFmt numFmtId="206" formatCode="_-* #,##0\ _T_L_-;\-* #,##0\ _T_L_-;_-* &quot;-&quot;\ _T_L_-;_-@_-"/>
    <numFmt numFmtId="207" formatCode="_-* #,##0.00\ &quot;TL&quot;_-;\-* #,##0.00\ &quot;TL&quot;_-;_-* &quot;-&quot;??\ &quot;TL&quot;_-;_-@_-"/>
    <numFmt numFmtId="208" formatCode="_-* #,##0.00\ _T_L_-;\-* #,##0.00\ _T_L_-;_-* &quot;-&quot;??\ _T_L_-;_-@_-"/>
    <numFmt numFmtId="209" formatCode="0.00000"/>
    <numFmt numFmtId="210" formatCode="0.0000000"/>
    <numFmt numFmtId="211" formatCode="0.000000"/>
    <numFmt numFmtId="212" formatCode="0.0%"/>
    <numFmt numFmtId="213" formatCode="[$-FC19]d\ mmmm\ yyyy\ &quot;г.&quot;"/>
    <numFmt numFmtId="214" formatCode="0.00000000"/>
    <numFmt numFmtId="215" formatCode="[$-F400]h:mm:ss\ AM/PM"/>
    <numFmt numFmtId="216" formatCode="_-* #,##0.000_р_._-;\-* #,##0.000_р_._-;_-* &quot;-&quot;??_р_._-;_-@_-"/>
    <numFmt numFmtId="217" formatCode="#,##0.0"/>
    <numFmt numFmtId="218" formatCode="#,##0.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0.000000000"/>
    <numFmt numFmtId="224" formatCode="0.0000000000"/>
  </numFmts>
  <fonts count="69">
    <font>
      <sz val="10"/>
      <name val="Arial Cyr"/>
      <family val="0"/>
    </font>
    <font>
      <sz val="12"/>
      <name val="GEOWIN_SMALL"/>
      <family val="1"/>
    </font>
    <font>
      <sz val="12"/>
      <name val="AcadNusx"/>
      <family val="0"/>
    </font>
    <font>
      <sz val="11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cadMtavr"/>
      <family val="0"/>
    </font>
    <font>
      <sz val="10"/>
      <name val="AcadNusx"/>
      <family val="0"/>
    </font>
    <font>
      <sz val="11"/>
      <name val="Arial"/>
      <family val="2"/>
    </font>
    <font>
      <b/>
      <sz val="12"/>
      <name val="AcadMtavr"/>
      <family val="0"/>
    </font>
    <font>
      <vertAlign val="superscript"/>
      <sz val="11"/>
      <name val="AcadNusx"/>
      <family val="0"/>
    </font>
    <font>
      <vertAlign val="superscript"/>
      <sz val="12"/>
      <color indexed="8"/>
      <name val="AcadNusx"/>
      <family val="0"/>
    </font>
    <font>
      <sz val="11"/>
      <color indexed="8"/>
      <name val="AcadNusx"/>
      <family val="0"/>
    </font>
    <font>
      <sz val="10"/>
      <color indexed="8"/>
      <name val="AcadNusx"/>
      <family val="0"/>
    </font>
    <font>
      <vertAlign val="superscript"/>
      <sz val="11"/>
      <color indexed="8"/>
      <name val="AcadNusx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vertAlign val="superscript"/>
      <sz val="10"/>
      <color indexed="8"/>
      <name val="AcadNusx"/>
      <family val="0"/>
    </font>
    <font>
      <sz val="9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Mtavr"/>
      <family val="0"/>
    </font>
    <font>
      <b/>
      <sz val="12"/>
      <color indexed="8"/>
      <name val="AcadNusx"/>
      <family val="0"/>
    </font>
    <font>
      <b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sz val="11"/>
      <color theme="1"/>
      <name val="AcadNusx"/>
      <family val="0"/>
    </font>
    <font>
      <sz val="10"/>
      <color theme="1"/>
      <name val="AcadNusx"/>
      <family val="0"/>
    </font>
    <font>
      <sz val="10"/>
      <color rgb="FF000000"/>
      <name val="AcadNusx"/>
      <family val="0"/>
    </font>
    <font>
      <b/>
      <sz val="12"/>
      <color rgb="FF000000"/>
      <name val="AcadMtavr"/>
      <family val="0"/>
    </font>
    <font>
      <b/>
      <sz val="12"/>
      <color theme="1"/>
      <name val="AcadNusx"/>
      <family val="0"/>
    </font>
    <font>
      <b/>
      <sz val="11"/>
      <color theme="1"/>
      <name val="AcadNusx"/>
      <family val="0"/>
    </font>
    <font>
      <b/>
      <sz val="12"/>
      <color theme="1"/>
      <name val="AcadMtav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1" applyNumberFormat="0" applyAlignment="0" applyProtection="0"/>
    <xf numFmtId="0" fontId="48" fillId="34" borderId="2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6" borderId="1" applyNumberFormat="0" applyAlignment="0" applyProtection="0"/>
    <xf numFmtId="0" fontId="55" fillId="0" borderId="6" applyNumberFormat="0" applyFill="0" applyAlignment="0" applyProtection="0"/>
    <xf numFmtId="0" fontId="56" fillId="3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8" borderId="7" applyNumberFormat="0" applyFont="0" applyAlignment="0" applyProtection="0"/>
    <xf numFmtId="0" fontId="57" fillId="33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42" borderId="0" applyNumberFormat="0" applyBorder="0" applyAlignment="0" applyProtection="0"/>
    <xf numFmtId="0" fontId="9" fillId="9" borderId="10" applyNumberFormat="0" applyAlignment="0" applyProtection="0"/>
    <xf numFmtId="0" fontId="10" fillId="43" borderId="11" applyNumberFormat="0" applyAlignment="0" applyProtection="0"/>
    <xf numFmtId="0" fontId="11" fillId="43" borderId="10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44" borderId="16" applyNumberFormat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46" borderId="17" applyNumberFormat="0" applyFont="0" applyAlignment="0" applyProtection="0"/>
    <xf numFmtId="9" fontId="0" fillId="0" borderId="0" applyFont="0" applyFill="0" applyBorder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3" fillId="4" borderId="0" applyNumberFormat="0" applyBorder="0" applyAlignment="0" applyProtection="0"/>
    <xf numFmtId="43" fontId="7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19" xfId="143" applyFont="1" applyBorder="1" applyAlignment="1">
      <alignment horizontal="center" vertical="center"/>
      <protection/>
    </xf>
    <xf numFmtId="2" fontId="2" fillId="0" borderId="19" xfId="143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4" fillId="0" borderId="0" xfId="139">
      <alignment/>
      <protection/>
    </xf>
    <xf numFmtId="0" fontId="2" fillId="0" borderId="0" xfId="139" applyFont="1">
      <alignment/>
      <protection/>
    </xf>
    <xf numFmtId="0" fontId="2" fillId="47" borderId="19" xfId="139" applyFont="1" applyFill="1" applyBorder="1" applyAlignment="1">
      <alignment horizontal="center" vertical="center" wrapText="1"/>
      <protection/>
    </xf>
    <xf numFmtId="0" fontId="2" fillId="47" borderId="20" xfId="139" applyFont="1" applyFill="1" applyBorder="1" applyAlignment="1">
      <alignment horizontal="center" vertical="center" wrapText="1"/>
      <protection/>
    </xf>
    <xf numFmtId="0" fontId="2" fillId="47" borderId="21" xfId="139" applyFont="1" applyFill="1" applyBorder="1" applyAlignment="1">
      <alignment horizontal="center" vertical="center" wrapText="1"/>
      <protection/>
    </xf>
    <xf numFmtId="0" fontId="2" fillId="0" borderId="22" xfId="139" applyFont="1" applyBorder="1" applyAlignment="1">
      <alignment horizontal="center" vertical="center" wrapText="1"/>
      <protection/>
    </xf>
    <xf numFmtId="0" fontId="5" fillId="0" borderId="21" xfId="139" applyFont="1" applyBorder="1" applyAlignment="1">
      <alignment horizontal="center" vertical="center" wrapText="1"/>
      <protection/>
    </xf>
    <xf numFmtId="0" fontId="2" fillId="0" borderId="20" xfId="139" applyFont="1" applyBorder="1" applyAlignment="1">
      <alignment horizontal="center" vertical="center" wrapText="1"/>
      <protection/>
    </xf>
    <xf numFmtId="0" fontId="2" fillId="0" borderId="21" xfId="139" applyFont="1" applyBorder="1" applyAlignment="1">
      <alignment horizontal="center" vertical="center" wrapText="1"/>
      <protection/>
    </xf>
    <xf numFmtId="0" fontId="2" fillId="0" borderId="20" xfId="139" applyFont="1" applyBorder="1" applyAlignment="1">
      <alignment vertical="center" wrapText="1"/>
      <protection/>
    </xf>
    <xf numFmtId="0" fontId="2" fillId="0" borderId="19" xfId="139" applyFont="1" applyBorder="1" applyAlignment="1">
      <alignment horizontal="center" vertical="center" wrapText="1"/>
      <protection/>
    </xf>
    <xf numFmtId="0" fontId="2" fillId="0" borderId="23" xfId="139" applyFont="1" applyBorder="1" applyAlignment="1">
      <alignment horizontal="center" vertical="center" wrapText="1"/>
      <protection/>
    </xf>
    <xf numFmtId="0" fontId="2" fillId="0" borderId="24" xfId="139" applyFont="1" applyBorder="1" applyAlignment="1">
      <alignment horizontal="center" vertical="center" wrapText="1"/>
      <protection/>
    </xf>
    <xf numFmtId="0" fontId="2" fillId="0" borderId="25" xfId="139" applyFont="1" applyBorder="1" applyAlignment="1">
      <alignment horizontal="center" vertical="center" wrapText="1"/>
      <protection/>
    </xf>
    <xf numFmtId="0" fontId="2" fillId="0" borderId="22" xfId="139" applyFont="1" applyBorder="1" applyAlignment="1">
      <alignment horizontal="center" vertical="top" wrapText="1"/>
      <protection/>
    </xf>
    <xf numFmtId="0" fontId="2" fillId="0" borderId="26" xfId="139" applyFont="1" applyBorder="1" applyAlignment="1">
      <alignment horizontal="center" vertical="center" wrapText="1"/>
      <protection/>
    </xf>
    <xf numFmtId="0" fontId="27" fillId="0" borderId="21" xfId="139" applyFont="1" applyBorder="1" applyAlignment="1">
      <alignment horizontal="center" vertical="center" wrapText="1"/>
      <protection/>
    </xf>
    <xf numFmtId="0" fontId="3" fillId="0" borderId="19" xfId="139" applyFont="1" applyBorder="1" applyAlignment="1">
      <alignment horizontal="center" vertical="center" wrapText="1"/>
      <protection/>
    </xf>
    <xf numFmtId="0" fontId="30" fillId="0" borderId="19" xfId="139" applyFont="1" applyBorder="1" applyAlignment="1">
      <alignment horizontal="center" vertical="center" wrapText="1"/>
      <protection/>
    </xf>
    <xf numFmtId="0" fontId="28" fillId="0" borderId="19" xfId="139" applyFont="1" applyBorder="1" applyAlignment="1">
      <alignment horizontal="center" vertical="center" wrapText="1"/>
      <protection/>
    </xf>
    <xf numFmtId="0" fontId="3" fillId="0" borderId="21" xfId="143" applyFont="1" applyBorder="1" applyAlignment="1">
      <alignment horizontal="left" vertical="center" wrapText="1"/>
      <protection/>
    </xf>
    <xf numFmtId="0" fontId="3" fillId="0" borderId="21" xfId="143" applyFont="1" applyBorder="1" applyAlignment="1">
      <alignment horizontal="center" vertical="center"/>
      <protection/>
    </xf>
    <xf numFmtId="0" fontId="3" fillId="0" borderId="19" xfId="143" applyFont="1" applyBorder="1" applyAlignment="1">
      <alignment horizontal="left" vertical="center" wrapText="1"/>
      <protection/>
    </xf>
    <xf numFmtId="0" fontId="3" fillId="0" borderId="19" xfId="143" applyFont="1" applyBorder="1" applyAlignment="1">
      <alignment vertical="center" wrapText="1"/>
      <protection/>
    </xf>
    <xf numFmtId="0" fontId="3" fillId="0" borderId="22" xfId="136" applyFont="1" applyBorder="1" applyAlignment="1">
      <alignment vertical="center" wrapText="1"/>
      <protection/>
    </xf>
    <xf numFmtId="49" fontId="3" fillId="0" borderId="19" xfId="139" applyNumberFormat="1" applyFont="1" applyBorder="1" applyAlignment="1">
      <alignment horizontal="center" vertical="center" wrapText="1"/>
      <protection/>
    </xf>
    <xf numFmtId="0" fontId="3" fillId="0" borderId="19" xfId="136" applyFont="1" applyFill="1" applyBorder="1" applyAlignment="1">
      <alignment horizontal="center" vertical="center" wrapText="1"/>
      <protection/>
    </xf>
    <xf numFmtId="192" fontId="3" fillId="0" borderId="19" xfId="143" applyNumberFormat="1" applyFont="1" applyBorder="1" applyAlignment="1">
      <alignment horizontal="center" vertical="center"/>
      <protection/>
    </xf>
    <xf numFmtId="0" fontId="3" fillId="0" borderId="19" xfId="143" applyFont="1" applyBorder="1" applyAlignment="1">
      <alignment horizontal="center" vertical="center"/>
      <protection/>
    </xf>
    <xf numFmtId="0" fontId="3" fillId="0" borderId="19" xfId="136" applyFont="1" applyBorder="1" applyAlignment="1">
      <alignment vertical="center" wrapText="1"/>
      <protection/>
    </xf>
    <xf numFmtId="0" fontId="3" fillId="0" borderId="19" xfId="139" applyFont="1" applyBorder="1" applyAlignment="1">
      <alignment vertical="center" wrapText="1"/>
      <protection/>
    </xf>
    <xf numFmtId="0" fontId="2" fillId="0" borderId="21" xfId="139" applyFont="1" applyBorder="1" applyAlignment="1">
      <alignment horizontal="center" vertical="top" wrapText="1"/>
      <protection/>
    </xf>
    <xf numFmtId="0" fontId="3" fillId="0" borderId="20" xfId="143" applyFont="1" applyBorder="1" applyAlignment="1">
      <alignment horizontal="left" vertical="center" wrapText="1"/>
      <protection/>
    </xf>
    <xf numFmtId="0" fontId="3" fillId="0" borderId="2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0" borderId="26" xfId="139" applyFont="1" applyBorder="1" applyAlignment="1">
      <alignment horizontal="center" vertical="top" wrapText="1"/>
      <protection/>
    </xf>
    <xf numFmtId="0" fontId="3" fillId="0" borderId="19" xfId="0" applyFont="1" applyBorder="1" applyAlignment="1">
      <alignment vertical="center" wrapText="1"/>
    </xf>
    <xf numFmtId="192" fontId="3" fillId="0" borderId="21" xfId="139" applyNumberFormat="1" applyFont="1" applyBorder="1" applyAlignment="1">
      <alignment horizontal="center" vertical="center" wrapText="1"/>
      <protection/>
    </xf>
    <xf numFmtId="192" fontId="3" fillId="0" borderId="19" xfId="139" applyNumberFormat="1" applyFont="1" applyBorder="1" applyAlignment="1">
      <alignment horizontal="center" vertical="center" wrapText="1"/>
      <protection/>
    </xf>
    <xf numFmtId="0" fontId="3" fillId="0" borderId="28" xfId="143" applyFont="1" applyBorder="1" applyAlignment="1">
      <alignment horizontal="left" vertical="center" wrapText="1"/>
      <protection/>
    </xf>
    <xf numFmtId="0" fontId="3" fillId="0" borderId="19" xfId="128" applyFont="1" applyBorder="1" applyAlignment="1">
      <alignment horizontal="center" vertical="center" wrapText="1"/>
      <protection/>
    </xf>
    <xf numFmtId="0" fontId="3" fillId="0" borderId="21" xfId="136" applyFont="1" applyBorder="1" applyAlignment="1">
      <alignment vertical="center" wrapText="1"/>
      <protection/>
    </xf>
    <xf numFmtId="0" fontId="2" fillId="0" borderId="29" xfId="139" applyFont="1" applyBorder="1" applyAlignment="1">
      <alignment horizontal="center" vertical="center" wrapText="1"/>
      <protection/>
    </xf>
    <xf numFmtId="2" fontId="3" fillId="0" borderId="19" xfId="139" applyNumberFormat="1" applyFont="1" applyBorder="1" applyAlignment="1">
      <alignment horizontal="center" vertical="center" wrapText="1"/>
      <protection/>
    </xf>
    <xf numFmtId="0" fontId="3" fillId="0" borderId="20" xfId="142" applyFont="1" applyBorder="1" applyAlignment="1">
      <alignment horizontal="left" vertical="center" wrapText="1"/>
      <protection/>
    </xf>
    <xf numFmtId="0" fontId="3" fillId="0" borderId="20" xfId="143" applyFont="1" applyBorder="1" applyAlignment="1">
      <alignment vertical="center" wrapText="1"/>
      <protection/>
    </xf>
    <xf numFmtId="0" fontId="3" fillId="0" borderId="28" xfId="143" applyFont="1" applyBorder="1" applyAlignment="1">
      <alignment vertical="center"/>
      <protection/>
    </xf>
    <xf numFmtId="0" fontId="3" fillId="0" borderId="28" xfId="143" applyFont="1" applyBorder="1" applyAlignment="1">
      <alignment vertical="center" wrapText="1"/>
      <protection/>
    </xf>
    <xf numFmtId="0" fontId="3" fillId="0" borderId="2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 wrapText="1"/>
    </xf>
    <xf numFmtId="192" fontId="61" fillId="0" borderId="19" xfId="0" applyNumberFormat="1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192" fontId="61" fillId="0" borderId="23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 horizontal="center" vertical="center"/>
    </xf>
    <xf numFmtId="0" fontId="62" fillId="0" borderId="23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49" fontId="64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" fontId="64" fillId="48" borderId="19" xfId="0" applyNumberFormat="1" applyFont="1" applyFill="1" applyBorder="1" applyAlignment="1">
      <alignment horizontal="center" vertical="center"/>
    </xf>
    <xf numFmtId="1" fontId="64" fillId="49" borderId="19" xfId="0" applyNumberFormat="1" applyFont="1" applyFill="1" applyBorder="1" applyAlignment="1">
      <alignment horizontal="center" vertical="center"/>
    </xf>
    <xf numFmtId="49" fontId="64" fillId="49" borderId="19" xfId="0" applyNumberFormat="1" applyFont="1" applyFill="1" applyBorder="1" applyAlignment="1">
      <alignment horizontal="center" vertical="center"/>
    </xf>
    <xf numFmtId="192" fontId="64" fillId="49" borderId="19" xfId="0" applyNumberFormat="1" applyFont="1" applyFill="1" applyBorder="1" applyAlignment="1">
      <alignment horizontal="center" vertical="center"/>
    </xf>
    <xf numFmtId="2" fontId="64" fillId="49" borderId="19" xfId="0" applyNumberFormat="1" applyFont="1" applyFill="1" applyBorder="1" applyAlignment="1">
      <alignment horizontal="center" vertical="center"/>
    </xf>
    <xf numFmtId="192" fontId="64" fillId="0" borderId="19" xfId="0" applyNumberFormat="1" applyFont="1" applyBorder="1" applyAlignment="1">
      <alignment horizontal="center" vertical="center"/>
    </xf>
    <xf numFmtId="2" fontId="64" fillId="0" borderId="1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92" fontId="62" fillId="0" borderId="19" xfId="0" applyNumberFormat="1" applyFont="1" applyBorder="1" applyAlignment="1">
      <alignment horizontal="center" vertical="center" wrapText="1"/>
    </xf>
    <xf numFmtId="192" fontId="62" fillId="0" borderId="19" xfId="0" applyNumberFormat="1" applyFont="1" applyBorder="1" applyAlignment="1">
      <alignment horizontal="center" vertical="center"/>
    </xf>
    <xf numFmtId="0" fontId="63" fillId="49" borderId="19" xfId="0" applyFont="1" applyFill="1" applyBorder="1" applyAlignment="1">
      <alignment horizontal="center" vertical="center"/>
    </xf>
    <xf numFmtId="192" fontId="61" fillId="0" borderId="0" xfId="0" applyNumberFormat="1" applyFont="1" applyAlignment="1">
      <alignment horizontal="center" vertical="center"/>
    </xf>
    <xf numFmtId="2" fontId="61" fillId="0" borderId="0" xfId="0" applyNumberFormat="1" applyFont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49" fontId="64" fillId="0" borderId="19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49" fontId="64" fillId="48" borderId="19" xfId="0" applyNumberFormat="1" applyFont="1" applyFill="1" applyBorder="1" applyAlignment="1">
      <alignment horizontal="center" vertical="center"/>
    </xf>
    <xf numFmtId="1" fontId="64" fillId="0" borderId="19" xfId="0" applyNumberFormat="1" applyFont="1" applyFill="1" applyBorder="1" applyAlignment="1">
      <alignment horizontal="center" vertical="center"/>
    </xf>
    <xf numFmtId="0" fontId="1" fillId="0" borderId="0" xfId="128" applyFont="1" applyFill="1" applyAlignment="1">
      <alignment horizontal="center" vertical="center" wrapText="1"/>
      <protection/>
    </xf>
    <xf numFmtId="0" fontId="2" fillId="0" borderId="0" xfId="128" applyFont="1" applyFill="1" applyAlignment="1">
      <alignment horizontal="right" vertical="center" wrapText="1"/>
      <protection/>
    </xf>
    <xf numFmtId="2" fontId="2" fillId="0" borderId="31" xfId="128" applyNumberFormat="1" applyFont="1" applyFill="1" applyBorder="1" applyAlignment="1">
      <alignment horizontal="center" vertical="center" wrapText="1"/>
      <protection/>
    </xf>
    <xf numFmtId="0" fontId="1" fillId="0" borderId="0" xfId="128" applyFont="1" applyFill="1" applyBorder="1" applyAlignment="1">
      <alignment horizontal="center" vertical="center" wrapText="1"/>
      <protection/>
    </xf>
    <xf numFmtId="0" fontId="3" fillId="0" borderId="19" xfId="128" applyFont="1" applyFill="1" applyBorder="1" applyAlignment="1">
      <alignment horizontal="center" vertical="center" wrapText="1"/>
      <protection/>
    </xf>
    <xf numFmtId="2" fontId="3" fillId="0" borderId="19" xfId="143" applyNumberFormat="1" applyFont="1" applyBorder="1" applyAlignment="1">
      <alignment horizontal="center" vertical="center"/>
      <protection/>
    </xf>
    <xf numFmtId="0" fontId="3" fillId="0" borderId="19" xfId="143" applyFont="1" applyBorder="1" applyAlignment="1">
      <alignment vertical="center"/>
      <protection/>
    </xf>
    <xf numFmtId="192" fontId="3" fillId="0" borderId="19" xfId="128" applyNumberFormat="1" applyFont="1" applyBorder="1" applyAlignment="1">
      <alignment horizontal="center" vertical="center"/>
      <protection/>
    </xf>
    <xf numFmtId="0" fontId="3" fillId="0" borderId="19" xfId="128" applyFont="1" applyBorder="1" applyAlignment="1">
      <alignment vertical="center" wrapText="1"/>
      <protection/>
    </xf>
    <xf numFmtId="192" fontId="3" fillId="0" borderId="19" xfId="128" applyNumberFormat="1" applyFont="1" applyFill="1" applyBorder="1" applyAlignment="1">
      <alignment horizontal="center" vertical="center" wrapText="1"/>
      <protection/>
    </xf>
    <xf numFmtId="0" fontId="1" fillId="0" borderId="0" xfId="128" applyFont="1" applyFill="1" applyAlignment="1">
      <alignment horizontal="center" vertical="center"/>
      <protection/>
    </xf>
    <xf numFmtId="0" fontId="2" fillId="0" borderId="19" xfId="128" applyFont="1" applyFill="1" applyBorder="1" applyAlignment="1">
      <alignment horizontal="center" vertical="center" wrapText="1"/>
      <protection/>
    </xf>
    <xf numFmtId="0" fontId="2" fillId="0" borderId="19" xfId="128" applyNumberFormat="1" applyFont="1" applyBorder="1" applyAlignment="1">
      <alignment horizontal="center" vertical="center"/>
      <protection/>
    </xf>
    <xf numFmtId="0" fontId="28" fillId="0" borderId="19" xfId="128" applyFont="1" applyFill="1" applyBorder="1" applyAlignment="1">
      <alignment horizontal="center" vertical="center" wrapText="1"/>
      <protection/>
    </xf>
    <xf numFmtId="0" fontId="28" fillId="0" borderId="19" xfId="143" applyFont="1" applyBorder="1" applyAlignment="1">
      <alignment horizontal="center" vertical="center"/>
      <protection/>
    </xf>
    <xf numFmtId="0" fontId="28" fillId="0" borderId="19" xfId="143" applyFont="1" applyBorder="1" applyAlignment="1">
      <alignment horizontal="center" vertical="top"/>
      <protection/>
    </xf>
    <xf numFmtId="49" fontId="64" fillId="0" borderId="19" xfId="0" applyNumberFormat="1" applyFont="1" applyFill="1" applyBorder="1" applyAlignment="1">
      <alignment horizontal="center" vertical="center"/>
    </xf>
    <xf numFmtId="0" fontId="5" fillId="0" borderId="19" xfId="139" applyFont="1" applyBorder="1" applyAlignment="1">
      <alignment horizontal="left" vertical="center" wrapText="1"/>
      <protection/>
    </xf>
    <xf numFmtId="0" fontId="2" fillId="0" borderId="24" xfId="139" applyFont="1" applyBorder="1" applyAlignment="1">
      <alignment horizontal="center" vertical="top" wrapText="1"/>
      <protection/>
    </xf>
    <xf numFmtId="0" fontId="63" fillId="49" borderId="19" xfId="0" applyFont="1" applyFill="1" applyBorder="1" applyAlignment="1">
      <alignment horizontal="center" vertical="center"/>
    </xf>
    <xf numFmtId="0" fontId="63" fillId="49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1" fontId="2" fillId="0" borderId="19" xfId="139" applyNumberFormat="1" applyFont="1" applyBorder="1" applyAlignment="1">
      <alignment horizontal="center" vertical="center" wrapText="1"/>
      <protection/>
    </xf>
    <xf numFmtId="190" fontId="2" fillId="0" borderId="19" xfId="139" applyNumberFormat="1" applyFont="1" applyBorder="1" applyAlignment="1">
      <alignment horizontal="center" vertical="center" wrapText="1"/>
      <protection/>
    </xf>
    <xf numFmtId="0" fontId="5" fillId="0" borderId="0" xfId="139" applyFont="1" applyBorder="1" applyAlignment="1">
      <alignment horizontal="left" vertical="center" wrapText="1"/>
      <protection/>
    </xf>
    <xf numFmtId="0" fontId="3" fillId="49" borderId="30" xfId="136" applyFont="1" applyFill="1" applyBorder="1" applyAlignment="1">
      <alignment vertical="center" wrapText="1"/>
      <protection/>
    </xf>
    <xf numFmtId="0" fontId="62" fillId="0" borderId="19" xfId="0" applyFont="1" applyBorder="1" applyAlignment="1">
      <alignment horizontal="center" vertical="center"/>
    </xf>
    <xf numFmtId="0" fontId="3" fillId="0" borderId="23" xfId="139" applyFont="1" applyBorder="1" applyAlignment="1">
      <alignment horizontal="center" vertical="center" wrapText="1"/>
      <protection/>
    </xf>
    <xf numFmtId="0" fontId="62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3" fillId="49" borderId="19" xfId="143" applyFont="1" applyFill="1" applyBorder="1" applyAlignment="1">
      <alignment horizontal="center" vertical="top"/>
      <protection/>
    </xf>
    <xf numFmtId="0" fontId="3" fillId="49" borderId="19" xfId="143" applyFont="1" applyFill="1" applyBorder="1" applyAlignment="1">
      <alignment horizontal="left" vertical="center" wrapText="1"/>
      <protection/>
    </xf>
    <xf numFmtId="0" fontId="3" fillId="49" borderId="19" xfId="143" applyFont="1" applyFill="1" applyBorder="1" applyAlignment="1">
      <alignment horizontal="center" vertical="center"/>
      <protection/>
    </xf>
    <xf numFmtId="2" fontId="3" fillId="49" borderId="19" xfId="143" applyNumberFormat="1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vertical="center" wrapText="1"/>
    </xf>
    <xf numFmtId="192" fontId="3" fillId="49" borderId="19" xfId="143" applyNumberFormat="1" applyFont="1" applyFill="1" applyBorder="1" applyAlignment="1">
      <alignment horizontal="center" vertical="center"/>
      <protection/>
    </xf>
    <xf numFmtId="0" fontId="3" fillId="0" borderId="19" xfId="143" applyFont="1" applyFill="1" applyBorder="1" applyAlignment="1">
      <alignment horizontal="center" vertical="center"/>
      <protection/>
    </xf>
    <xf numFmtId="0" fontId="3" fillId="49" borderId="19" xfId="128" applyFont="1" applyFill="1" applyBorder="1" applyAlignment="1">
      <alignment horizontal="center" vertical="center" wrapText="1"/>
      <protection/>
    </xf>
    <xf numFmtId="1" fontId="61" fillId="0" borderId="32" xfId="0" applyNumberFormat="1" applyFont="1" applyBorder="1" applyAlignment="1">
      <alignment horizontal="center" vertical="center" wrapText="1"/>
    </xf>
    <xf numFmtId="1" fontId="61" fillId="0" borderId="28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1" fontId="3" fillId="0" borderId="19" xfId="139" applyNumberFormat="1" applyFont="1" applyBorder="1" applyAlignment="1">
      <alignment horizontal="center" vertical="center" wrapText="1"/>
      <protection/>
    </xf>
    <xf numFmtId="0" fontId="62" fillId="0" borderId="19" xfId="0" applyFont="1" applyBorder="1" applyAlignment="1">
      <alignment horizontal="center" vertical="center"/>
    </xf>
    <xf numFmtId="0" fontId="3" fillId="0" borderId="21" xfId="128" applyFont="1" applyFill="1" applyBorder="1" applyAlignment="1">
      <alignment horizontal="center" vertical="center" wrapText="1"/>
      <protection/>
    </xf>
    <xf numFmtId="0" fontId="3" fillId="0" borderId="23" xfId="128" applyFont="1" applyFill="1" applyBorder="1" applyAlignment="1">
      <alignment horizontal="center" vertical="center" wrapText="1"/>
      <protection/>
    </xf>
    <xf numFmtId="2" fontId="3" fillId="0" borderId="19" xfId="128" applyNumberFormat="1" applyFont="1" applyFill="1" applyBorder="1" applyAlignment="1">
      <alignment horizontal="center" vertical="center"/>
      <protection/>
    </xf>
    <xf numFmtId="192" fontId="3" fillId="0" borderId="19" xfId="128" applyNumberFormat="1" applyFont="1" applyFill="1" applyBorder="1" applyAlignment="1">
      <alignment horizontal="center" vertical="center"/>
      <protection/>
    </xf>
    <xf numFmtId="0" fontId="63" fillId="49" borderId="19" xfId="0" applyFont="1" applyFill="1" applyBorder="1" applyAlignment="1">
      <alignment horizontal="center" vertical="center" wrapText="1"/>
    </xf>
    <xf numFmtId="0" fontId="3" fillId="0" borderId="23" xfId="128" applyFont="1" applyFill="1" applyBorder="1" applyAlignment="1">
      <alignment horizontal="center" vertical="center" textRotation="90" wrapText="1"/>
      <protection/>
    </xf>
    <xf numFmtId="0" fontId="62" fillId="0" borderId="19" xfId="0" applyFont="1" applyBorder="1" applyAlignment="1">
      <alignment horizontal="center" vertical="center"/>
    </xf>
    <xf numFmtId="2" fontId="3" fillId="0" borderId="19" xfId="128" applyNumberFormat="1" applyFont="1" applyFill="1" applyBorder="1" applyAlignment="1">
      <alignment horizontal="center" vertical="center" wrapText="1"/>
      <protection/>
    </xf>
    <xf numFmtId="0" fontId="62" fillId="49" borderId="19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2" fontId="62" fillId="49" borderId="19" xfId="0" applyNumberFormat="1" applyFont="1" applyFill="1" applyBorder="1" applyAlignment="1">
      <alignment horizontal="center" vertical="center"/>
    </xf>
    <xf numFmtId="190" fontId="62" fillId="49" borderId="19" xfId="0" applyNumberFormat="1" applyFont="1" applyFill="1" applyBorder="1" applyAlignment="1">
      <alignment horizontal="center" vertical="center"/>
    </xf>
    <xf numFmtId="192" fontId="62" fillId="49" borderId="19" xfId="0" applyNumberFormat="1" applyFont="1" applyFill="1" applyBorder="1" applyAlignment="1">
      <alignment horizontal="center" vertical="center"/>
    </xf>
    <xf numFmtId="2" fontId="62" fillId="0" borderId="19" xfId="0" applyNumberFormat="1" applyFont="1" applyFill="1" applyBorder="1" applyAlignment="1">
      <alignment horizontal="center" vertical="center"/>
    </xf>
    <xf numFmtId="0" fontId="3" fillId="0" borderId="21" xfId="143" applyFont="1" applyBorder="1" applyAlignment="1">
      <alignment vertical="center" wrapText="1"/>
      <protection/>
    </xf>
    <xf numFmtId="2" fontId="3" fillId="0" borderId="21" xfId="139" applyNumberFormat="1" applyFont="1" applyBorder="1" applyAlignment="1">
      <alignment horizontal="center" vertical="center" wrapText="1"/>
      <protection/>
    </xf>
    <xf numFmtId="190" fontId="3" fillId="0" borderId="21" xfId="139" applyNumberFormat="1" applyFont="1" applyBorder="1" applyAlignment="1">
      <alignment horizontal="center" vertical="center" wrapText="1"/>
      <protection/>
    </xf>
    <xf numFmtId="0" fontId="3" fillId="0" borderId="21" xfId="143" applyFont="1" applyBorder="1" applyAlignment="1">
      <alignment horizontal="left" vertical="center"/>
      <protection/>
    </xf>
    <xf numFmtId="0" fontId="39" fillId="0" borderId="19" xfId="143" applyFont="1" applyBorder="1" applyAlignment="1">
      <alignment horizontal="left" vertical="center" wrapText="1"/>
      <protection/>
    </xf>
    <xf numFmtId="0" fontId="39" fillId="0" borderId="19" xfId="143" applyFont="1" applyBorder="1" applyAlignment="1">
      <alignment vertical="center" wrapText="1"/>
      <protection/>
    </xf>
    <xf numFmtId="192" fontId="39" fillId="0" borderId="19" xfId="143" applyNumberFormat="1" applyFont="1" applyBorder="1" applyAlignment="1">
      <alignment horizontal="center" vertical="center"/>
      <protection/>
    </xf>
    <xf numFmtId="192" fontId="39" fillId="0" borderId="19" xfId="143" applyNumberFormat="1" applyFont="1" applyFill="1" applyBorder="1" applyAlignment="1">
      <alignment horizontal="center" vertical="center"/>
      <protection/>
    </xf>
    <xf numFmtId="1" fontId="39" fillId="0" borderId="19" xfId="143" applyNumberFormat="1" applyFont="1" applyFill="1" applyBorder="1" applyAlignment="1">
      <alignment horizontal="center" vertical="center"/>
      <protection/>
    </xf>
    <xf numFmtId="0" fontId="3" fillId="50" borderId="21" xfId="128" applyFont="1" applyFill="1" applyBorder="1" applyAlignment="1">
      <alignment horizontal="center" vertical="center" wrapText="1"/>
      <protection/>
    </xf>
    <xf numFmtId="0" fontId="30" fillId="0" borderId="21" xfId="139" applyFont="1" applyBorder="1" applyAlignment="1">
      <alignment horizontal="center" vertical="center" wrapText="1"/>
      <protection/>
    </xf>
    <xf numFmtId="0" fontId="30" fillId="47" borderId="19" xfId="139" applyFont="1" applyFill="1" applyBorder="1" applyAlignment="1">
      <alignment horizontal="center" vertical="center" wrapText="1"/>
      <protection/>
    </xf>
    <xf numFmtId="0" fontId="30" fillId="0" borderId="0" xfId="139" applyFont="1" applyAlignment="1">
      <alignment horizontal="center" vertical="center"/>
      <protection/>
    </xf>
    <xf numFmtId="0" fontId="30" fillId="0" borderId="0" xfId="139" applyFont="1" applyAlignment="1">
      <alignment horizontal="center" vertical="center" wrapText="1"/>
      <protection/>
    </xf>
    <xf numFmtId="0" fontId="30" fillId="0" borderId="28" xfId="139" applyFont="1" applyBorder="1" applyAlignment="1">
      <alignment horizontal="left" vertical="center" wrapText="1"/>
      <protection/>
    </xf>
    <xf numFmtId="0" fontId="30" fillId="0" borderId="19" xfId="139" applyFont="1" applyBorder="1" applyAlignment="1">
      <alignment horizontal="left" vertical="center" wrapText="1"/>
      <protection/>
    </xf>
    <xf numFmtId="0" fontId="30" fillId="0" borderId="30" xfId="139" applyFont="1" applyBorder="1" applyAlignment="1">
      <alignment horizontal="left" vertical="center" wrapText="1"/>
      <protection/>
    </xf>
    <xf numFmtId="0" fontId="30" fillId="0" borderId="27" xfId="139" applyFont="1" applyBorder="1" applyAlignment="1">
      <alignment horizontal="left" vertical="center" wrapText="1"/>
      <protection/>
    </xf>
    <xf numFmtId="0" fontId="3" fillId="0" borderId="21" xfId="139" applyFont="1" applyBorder="1" applyAlignment="1">
      <alignment horizontal="center" vertical="center" wrapText="1"/>
      <protection/>
    </xf>
    <xf numFmtId="0" fontId="3" fillId="0" borderId="23" xfId="139" applyFont="1" applyBorder="1" applyAlignment="1">
      <alignment horizontal="center" vertical="center" wrapText="1"/>
      <protection/>
    </xf>
    <xf numFmtId="0" fontId="2" fillId="0" borderId="21" xfId="139" applyFont="1" applyBorder="1" applyAlignment="1">
      <alignment horizontal="center" vertical="top" wrapText="1"/>
      <protection/>
    </xf>
    <xf numFmtId="0" fontId="2" fillId="0" borderId="24" xfId="139" applyFont="1" applyBorder="1" applyAlignment="1">
      <alignment horizontal="center" vertical="top" wrapText="1"/>
      <protection/>
    </xf>
    <xf numFmtId="0" fontId="30" fillId="0" borderId="30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" fillId="0" borderId="19" xfId="139" applyFont="1" applyBorder="1" applyAlignment="1">
      <alignment horizontal="center" vertical="center" wrapText="1"/>
      <protection/>
    </xf>
    <xf numFmtId="0" fontId="3" fillId="0" borderId="24" xfId="139" applyFont="1" applyBorder="1" applyAlignment="1">
      <alignment horizontal="center" vertical="center" wrapText="1"/>
      <protection/>
    </xf>
    <xf numFmtId="0" fontId="27" fillId="0" borderId="21" xfId="139" applyFont="1" applyBorder="1" applyAlignment="1">
      <alignment horizontal="center" vertical="top" wrapText="1"/>
      <protection/>
    </xf>
    <xf numFmtId="0" fontId="27" fillId="0" borderId="23" xfId="139" applyFont="1" applyBorder="1" applyAlignment="1">
      <alignment horizontal="center" vertical="top" wrapText="1"/>
      <protection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1" fillId="0" borderId="29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5" fillId="0" borderId="0" xfId="143" applyFont="1" applyAlignment="1">
      <alignment horizontal="center" vertical="center" wrapText="1"/>
      <protection/>
    </xf>
    <xf numFmtId="0" fontId="5" fillId="0" borderId="0" xfId="143" applyFont="1" applyAlignment="1">
      <alignment horizontal="center" vertical="center" wrapText="1"/>
      <protection/>
    </xf>
    <xf numFmtId="0" fontId="2" fillId="0" borderId="0" xfId="128" applyFont="1" applyFill="1" applyAlignment="1">
      <alignment horizontal="right" vertical="center" wrapText="1"/>
      <protection/>
    </xf>
    <xf numFmtId="0" fontId="3" fillId="0" borderId="19" xfId="128" applyFont="1" applyFill="1" applyBorder="1" applyAlignment="1">
      <alignment horizontal="center" vertical="center" wrapText="1"/>
      <protection/>
    </xf>
    <xf numFmtId="0" fontId="3" fillId="0" borderId="30" xfId="128" applyFont="1" applyFill="1" applyBorder="1" applyAlignment="1">
      <alignment horizontal="center" vertical="center" wrapText="1"/>
      <protection/>
    </xf>
    <xf numFmtId="0" fontId="3" fillId="0" borderId="27" xfId="128" applyFont="1" applyFill="1" applyBorder="1" applyAlignment="1">
      <alignment horizontal="center" vertical="center" wrapText="1"/>
      <protection/>
    </xf>
    <xf numFmtId="0" fontId="3" fillId="0" borderId="28" xfId="128" applyFont="1" applyFill="1" applyBorder="1" applyAlignment="1">
      <alignment horizontal="center" vertical="center" wrapText="1"/>
      <protection/>
    </xf>
    <xf numFmtId="0" fontId="28" fillId="0" borderId="19" xfId="128" applyFont="1" applyFill="1" applyBorder="1" applyAlignment="1">
      <alignment horizontal="center" vertical="center" wrapText="1"/>
      <protection/>
    </xf>
    <xf numFmtId="0" fontId="28" fillId="0" borderId="30" xfId="128" applyFont="1" applyFill="1" applyBorder="1" applyAlignment="1">
      <alignment horizontal="center" vertical="center" wrapText="1"/>
      <protection/>
    </xf>
    <xf numFmtId="0" fontId="28" fillId="0" borderId="28" xfId="128" applyFont="1" applyFill="1" applyBorder="1" applyAlignment="1">
      <alignment horizontal="center" vertical="center" wrapText="1"/>
      <protection/>
    </xf>
    <xf numFmtId="0" fontId="28" fillId="0" borderId="22" xfId="128" applyFont="1" applyFill="1" applyBorder="1" applyAlignment="1">
      <alignment horizontal="center" vertical="center" wrapText="1"/>
      <protection/>
    </xf>
    <xf numFmtId="0" fontId="28" fillId="0" borderId="20" xfId="128" applyFont="1" applyFill="1" applyBorder="1" applyAlignment="1">
      <alignment horizontal="center" vertical="center" wrapText="1"/>
      <protection/>
    </xf>
    <xf numFmtId="0" fontId="39" fillId="0" borderId="19" xfId="128" applyFont="1" applyFill="1" applyBorder="1" applyAlignment="1">
      <alignment horizontal="center" vertical="center" wrapText="1"/>
      <protection/>
    </xf>
    <xf numFmtId="0" fontId="28" fillId="50" borderId="19" xfId="128" applyFont="1" applyFill="1" applyBorder="1" applyAlignment="1">
      <alignment horizontal="center" vertical="center" wrapText="1"/>
      <protection/>
    </xf>
    <xf numFmtId="0" fontId="3" fillId="0" borderId="21" xfId="128" applyFont="1" applyFill="1" applyBorder="1" applyAlignment="1">
      <alignment horizontal="center" vertical="center" wrapText="1"/>
      <protection/>
    </xf>
    <xf numFmtId="0" fontId="3" fillId="0" borderId="24" xfId="128" applyFont="1" applyFill="1" applyBorder="1" applyAlignment="1">
      <alignment horizontal="center" vertical="center" wrapText="1"/>
      <protection/>
    </xf>
    <xf numFmtId="0" fontId="3" fillId="0" borderId="23" xfId="128" applyFont="1" applyFill="1" applyBorder="1" applyAlignment="1">
      <alignment horizontal="center" vertical="center" wrapText="1"/>
      <protection/>
    </xf>
    <xf numFmtId="0" fontId="3" fillId="0" borderId="19" xfId="128" applyFont="1" applyFill="1" applyBorder="1" applyAlignment="1">
      <alignment horizontal="center" vertical="center" textRotation="90" wrapText="1"/>
      <protection/>
    </xf>
    <xf numFmtId="0" fontId="3" fillId="0" borderId="21" xfId="128" applyFont="1" applyFill="1" applyBorder="1" applyAlignment="1">
      <alignment horizontal="center" vertical="center" textRotation="90" wrapText="1"/>
      <protection/>
    </xf>
    <xf numFmtId="0" fontId="3" fillId="0" borderId="23" xfId="128" applyFont="1" applyFill="1" applyBorder="1" applyAlignment="1">
      <alignment horizontal="center" vertical="center" textRotation="90" wrapText="1"/>
      <protection/>
    </xf>
    <xf numFmtId="0" fontId="3" fillId="0" borderId="22" xfId="128" applyFont="1" applyFill="1" applyBorder="1" applyAlignment="1">
      <alignment horizontal="center" vertical="center" wrapText="1"/>
      <protection/>
    </xf>
    <xf numFmtId="0" fontId="3" fillId="0" borderId="25" xfId="128" applyFont="1" applyFill="1" applyBorder="1" applyAlignment="1">
      <alignment horizontal="center" vertical="center" wrapText="1"/>
      <protection/>
    </xf>
    <xf numFmtId="0" fontId="3" fillId="0" borderId="20" xfId="128" applyFont="1" applyFill="1" applyBorder="1" applyAlignment="1">
      <alignment horizontal="center" vertical="center" wrapText="1"/>
      <protection/>
    </xf>
    <xf numFmtId="0" fontId="30" fillId="0" borderId="0" xfId="143" applyFont="1" applyAlignment="1">
      <alignment horizontal="center" vertical="center" wrapText="1"/>
      <protection/>
    </xf>
    <xf numFmtId="0" fontId="30" fillId="0" borderId="0" xfId="143" applyFont="1" applyAlignment="1">
      <alignment horizontal="center" vertical="center"/>
      <protection/>
    </xf>
    <xf numFmtId="0" fontId="30" fillId="0" borderId="0" xfId="143" applyFont="1" applyFill="1" applyAlignment="1">
      <alignment horizontal="center" vertical="center" wrapText="1"/>
      <protection/>
    </xf>
    <xf numFmtId="0" fontId="30" fillId="0" borderId="0" xfId="143" applyFont="1" applyFill="1" applyAlignment="1">
      <alignment horizontal="center" vertical="center"/>
      <protection/>
    </xf>
    <xf numFmtId="0" fontId="2" fillId="0" borderId="21" xfId="128" applyFont="1" applyFill="1" applyBorder="1" applyAlignment="1">
      <alignment horizontal="center" vertical="center" wrapText="1"/>
      <protection/>
    </xf>
    <xf numFmtId="0" fontId="2" fillId="0" borderId="24" xfId="128" applyFont="1" applyFill="1" applyBorder="1" applyAlignment="1">
      <alignment horizontal="center" vertical="center" wrapText="1"/>
      <protection/>
    </xf>
    <xf numFmtId="0" fontId="2" fillId="0" borderId="23" xfId="128" applyFont="1" applyFill="1" applyBorder="1" applyAlignment="1">
      <alignment horizontal="center" vertical="center" wrapText="1"/>
      <protection/>
    </xf>
    <xf numFmtId="0" fontId="63" fillId="0" borderId="21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49" fontId="65" fillId="0" borderId="31" xfId="0" applyNumberFormat="1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49" fontId="64" fillId="0" borderId="21" xfId="0" applyNumberFormat="1" applyFont="1" applyBorder="1" applyAlignment="1">
      <alignment horizontal="center" vertical="center" wrapText="1"/>
    </xf>
    <xf numFmtId="49" fontId="64" fillId="0" borderId="23" xfId="0" applyNumberFormat="1" applyFont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3" fillId="49" borderId="21" xfId="0" applyFont="1" applyFill="1" applyBorder="1" applyAlignment="1">
      <alignment horizontal="center" vertical="center"/>
    </xf>
    <xf numFmtId="0" fontId="63" fillId="49" borderId="23" xfId="0" applyFont="1" applyFill="1" applyBorder="1" applyAlignment="1">
      <alignment horizontal="center" vertical="center"/>
    </xf>
    <xf numFmtId="0" fontId="63" fillId="49" borderId="30" xfId="0" applyFont="1" applyFill="1" applyBorder="1" applyAlignment="1">
      <alignment horizontal="center" vertical="center" wrapText="1"/>
    </xf>
    <xf numFmtId="0" fontId="63" fillId="49" borderId="28" xfId="0" applyFont="1" applyFill="1" applyBorder="1" applyAlignment="1">
      <alignment horizontal="center" vertical="center"/>
    </xf>
    <xf numFmtId="0" fontId="62" fillId="49" borderId="19" xfId="0" applyFont="1" applyFill="1" applyBorder="1" applyAlignment="1">
      <alignment horizontal="center" vertical="center"/>
    </xf>
    <xf numFmtId="0" fontId="63" fillId="49" borderId="19" xfId="0" applyFont="1" applyFill="1" applyBorder="1" applyAlignment="1">
      <alignment horizontal="center" vertical="center" wrapText="1"/>
    </xf>
    <xf numFmtId="0" fontId="63" fillId="49" borderId="19" xfId="0" applyFont="1" applyFill="1" applyBorder="1" applyAlignment="1">
      <alignment horizontal="center" vertical="center"/>
    </xf>
    <xf numFmtId="0" fontId="63" fillId="49" borderId="24" xfId="0" applyFont="1" applyFill="1" applyBorder="1" applyAlignment="1">
      <alignment horizontal="center" vertical="center"/>
    </xf>
    <xf numFmtId="0" fontId="63" fillId="49" borderId="30" xfId="0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horizontal="center" vertical="center" wrapText="1"/>
    </xf>
    <xf numFmtId="0" fontId="63" fillId="49" borderId="24" xfId="0" applyFont="1" applyFill="1" applyBorder="1" applyAlignment="1">
      <alignment horizontal="center" vertical="center" wrapText="1"/>
    </xf>
    <xf numFmtId="0" fontId="63" fillId="49" borderId="23" xfId="0" applyFont="1" applyFill="1" applyBorder="1" applyAlignment="1">
      <alignment horizontal="center" vertical="center" wrapText="1"/>
    </xf>
    <xf numFmtId="0" fontId="63" fillId="49" borderId="27" xfId="0" applyFont="1" applyFill="1" applyBorder="1" applyAlignment="1">
      <alignment horizontal="center" vertical="center" wrapText="1"/>
    </xf>
    <xf numFmtId="0" fontId="63" fillId="49" borderId="28" xfId="0" applyFont="1" applyFill="1" applyBorder="1" applyAlignment="1">
      <alignment horizontal="center" vertical="center" wrapText="1"/>
    </xf>
    <xf numFmtId="0" fontId="63" fillId="49" borderId="22" xfId="0" applyFont="1" applyFill="1" applyBorder="1" applyAlignment="1">
      <alignment horizontal="center" vertical="center" wrapText="1"/>
    </xf>
    <xf numFmtId="0" fontId="63" fillId="49" borderId="20" xfId="0" applyFont="1" applyFill="1" applyBorder="1" applyAlignment="1">
      <alignment horizontal="center" vertical="center" wrapText="1"/>
    </xf>
    <xf numFmtId="0" fontId="63" fillId="49" borderId="29" xfId="0" applyFont="1" applyFill="1" applyBorder="1" applyAlignment="1">
      <alignment horizontal="center" vertical="center" wrapText="1"/>
    </xf>
    <xf numFmtId="0" fontId="63" fillId="49" borderId="32" xfId="0" applyFont="1" applyFill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A.BETONI " xfId="23"/>
    <cellStyle name="20% - Акцент2" xfId="24"/>
    <cellStyle name="20% — акцент2" xfId="25"/>
    <cellStyle name="20% - Акцент2_A.BETONI " xfId="26"/>
    <cellStyle name="20% - Акцент3" xfId="27"/>
    <cellStyle name="20% — акцент3" xfId="28"/>
    <cellStyle name="20% - Акцент3_A.BETONI " xfId="29"/>
    <cellStyle name="20% - Акцент4" xfId="30"/>
    <cellStyle name="20% — акцент4" xfId="31"/>
    <cellStyle name="20% - Акцент4_A.BETONI " xfId="32"/>
    <cellStyle name="20% - Акцент5" xfId="33"/>
    <cellStyle name="20% — акцент5" xfId="34"/>
    <cellStyle name="20% - Акцент5_A.BETONI " xfId="35"/>
    <cellStyle name="20% - Акцент6" xfId="36"/>
    <cellStyle name="20% — акцент6" xfId="37"/>
    <cellStyle name="20% - Акцент6_A.BETONI 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_A.BETONI " xfId="47"/>
    <cellStyle name="40% - Акцент2" xfId="48"/>
    <cellStyle name="40% — акцент2" xfId="49"/>
    <cellStyle name="40% - Акцент2_A.BETONI " xfId="50"/>
    <cellStyle name="40% - Акцент3" xfId="51"/>
    <cellStyle name="40% — акцент3" xfId="52"/>
    <cellStyle name="40% - Акцент3_A.BETONI " xfId="53"/>
    <cellStyle name="40% - Акцент4" xfId="54"/>
    <cellStyle name="40% — акцент4" xfId="55"/>
    <cellStyle name="40% - Акцент4_A.BETONI " xfId="56"/>
    <cellStyle name="40% - Акцент5" xfId="57"/>
    <cellStyle name="40% — акцент5" xfId="58"/>
    <cellStyle name="40% - Акцент5_A.BETONI " xfId="59"/>
    <cellStyle name="40% - Акцент6" xfId="60"/>
    <cellStyle name="40% — акцент6" xfId="61"/>
    <cellStyle name="40% - Акцент6_A.BETONI 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 2" xfId="99"/>
    <cellStyle name="Normal 2 2" xfId="100"/>
    <cellStyle name="Normal_3-1----6-4" xfId="101"/>
    <cellStyle name="Note" xfId="102"/>
    <cellStyle name="Output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2 2" xfId="128"/>
    <cellStyle name="Обычный 2 2 2" xfId="129"/>
    <cellStyle name="Обычный 2 2 3" xfId="130"/>
    <cellStyle name="Обычный 2 2_A BETONI1" xfId="131"/>
    <cellStyle name="Обычный 2 3" xfId="132"/>
    <cellStyle name="Обычный 2 4" xfId="133"/>
    <cellStyle name="Обычный 2_A.BETONI " xfId="134"/>
    <cellStyle name="Обычный 3" xfId="135"/>
    <cellStyle name="Обычный 3 2" xfId="136"/>
    <cellStyle name="Обычный 3_A BETONI1" xfId="137"/>
    <cellStyle name="Обычный 4" xfId="138"/>
    <cellStyle name="Обычный 5" xfId="139"/>
    <cellStyle name="Обычный 6" xfId="140"/>
    <cellStyle name="Обычный 6 2" xfId="141"/>
    <cellStyle name="Обычный_FERIIS~1" xfId="142"/>
    <cellStyle name="Обычный_FERIIS~1 2" xfId="143"/>
    <cellStyle name="Followed Hyperlink" xfId="144"/>
    <cellStyle name="Плохой" xfId="145"/>
    <cellStyle name="Пояснение" xfId="146"/>
    <cellStyle name="Примечание" xfId="147"/>
    <cellStyle name="Percent" xfId="148"/>
    <cellStyle name="Связанная ячейка" xfId="149"/>
    <cellStyle name="Текст предупреждения" xfId="150"/>
    <cellStyle name="Comma" xfId="151"/>
    <cellStyle name="Comma [0]" xfId="152"/>
    <cellStyle name="Финансовый 2" xfId="153"/>
    <cellStyle name="Финансовый 3" xfId="154"/>
    <cellStyle name="Хороший" xfId="155"/>
    <cellStyle name="მძიმე 2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2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3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4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6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7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8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9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10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11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12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13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14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15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16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17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18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19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20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21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22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23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24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25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26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27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28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29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30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31" name="Text Box 1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39</xdr:row>
      <xdr:rowOff>0</xdr:rowOff>
    </xdr:from>
    <xdr:ext cx="76200" cy="523875"/>
    <xdr:sp fLocksText="0">
      <xdr:nvSpPr>
        <xdr:cNvPr id="32" name="Text Box 2"/>
        <xdr:cNvSpPr txBox="1">
          <a:spLocks noChangeArrowheads="1"/>
        </xdr:cNvSpPr>
      </xdr:nvSpPr>
      <xdr:spPr>
        <a:xfrm>
          <a:off x="295275" y="134778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33" name="Text Box 1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3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35" name="Text Box 1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36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37" name="Text Box 191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38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39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40" name="Text Box 194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41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42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43" name="Text Box 1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44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45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46" name="Text Box 1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47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48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49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50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51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52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53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5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55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56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57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58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59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60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61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62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63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6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65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66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67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68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69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70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71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72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73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7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75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76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77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78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79" name="Text Box 1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80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81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82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83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84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85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86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87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88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89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90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91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92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93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94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95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96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97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98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99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00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01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02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03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04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05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06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07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08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09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10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11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12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13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14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15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16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17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18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19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20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21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22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23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2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25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26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27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28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29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30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31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32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33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39</xdr:row>
      <xdr:rowOff>0</xdr:rowOff>
    </xdr:from>
    <xdr:ext cx="85725" cy="523875"/>
    <xdr:sp fLocksText="0">
      <xdr:nvSpPr>
        <xdr:cNvPr id="134" name="Text Box 2"/>
        <xdr:cNvSpPr txBox="1">
          <a:spLocks noChangeArrowheads="1"/>
        </xdr:cNvSpPr>
      </xdr:nvSpPr>
      <xdr:spPr>
        <a:xfrm>
          <a:off x="676275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135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39</xdr:row>
      <xdr:rowOff>0</xdr:rowOff>
    </xdr:from>
    <xdr:ext cx="85725" cy="523875"/>
    <xdr:sp fLocksText="0">
      <xdr:nvSpPr>
        <xdr:cNvPr id="136" name="Text Box 2"/>
        <xdr:cNvSpPr txBox="1">
          <a:spLocks noChangeArrowheads="1"/>
        </xdr:cNvSpPr>
      </xdr:nvSpPr>
      <xdr:spPr>
        <a:xfrm>
          <a:off x="26479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37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38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39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40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41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142" name="Text Box 1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43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144" name="Text Box 3155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145" name="Text Box 3156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46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47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48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49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50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51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52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53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5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55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56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57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58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59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60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61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62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63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6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65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66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67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68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69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70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71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72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73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74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75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76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77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78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79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80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81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82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39</xdr:row>
      <xdr:rowOff>0</xdr:rowOff>
    </xdr:from>
    <xdr:ext cx="85725" cy="523875"/>
    <xdr:sp fLocksText="0">
      <xdr:nvSpPr>
        <xdr:cNvPr id="183" name="Text Box 2"/>
        <xdr:cNvSpPr txBox="1">
          <a:spLocks noChangeArrowheads="1"/>
        </xdr:cNvSpPr>
      </xdr:nvSpPr>
      <xdr:spPr>
        <a:xfrm>
          <a:off x="676275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184" name="Text Box 1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85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186" name="Text Box 3155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187" name="Text Box 3156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88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89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90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91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92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93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9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95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96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197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198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199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00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01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02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03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04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05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06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07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08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09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10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11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12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13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14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15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16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17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18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19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20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21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22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23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2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39</xdr:row>
      <xdr:rowOff>0</xdr:rowOff>
    </xdr:from>
    <xdr:ext cx="85725" cy="523875"/>
    <xdr:sp fLocksText="0">
      <xdr:nvSpPr>
        <xdr:cNvPr id="225" name="Text Box 2"/>
        <xdr:cNvSpPr txBox="1">
          <a:spLocks noChangeArrowheads="1"/>
        </xdr:cNvSpPr>
      </xdr:nvSpPr>
      <xdr:spPr>
        <a:xfrm>
          <a:off x="676275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226" name="Text Box 1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27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228" name="Text Box 3155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229" name="Text Box 3156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30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31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32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33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34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35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36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37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38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39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40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41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42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43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4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45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46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47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48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49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50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51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52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53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5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55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56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57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58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59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60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61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62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63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6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65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66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67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68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39</xdr:row>
      <xdr:rowOff>0</xdr:rowOff>
    </xdr:from>
    <xdr:ext cx="85725" cy="523875"/>
    <xdr:sp fLocksText="0">
      <xdr:nvSpPr>
        <xdr:cNvPr id="269" name="Text Box 2"/>
        <xdr:cNvSpPr txBox="1">
          <a:spLocks noChangeArrowheads="1"/>
        </xdr:cNvSpPr>
      </xdr:nvSpPr>
      <xdr:spPr>
        <a:xfrm>
          <a:off x="676275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270" name="Text Box 1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71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272" name="Text Box 3155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273" name="Text Box 3156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74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75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76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77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78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79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80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81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82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83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8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85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86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87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88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89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90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91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92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93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94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95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96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297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298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299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300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301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302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303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304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305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306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307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308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309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310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95250" cy="523875"/>
    <xdr:sp fLocksText="0">
      <xdr:nvSpPr>
        <xdr:cNvPr id="311" name="Text Box 1"/>
        <xdr:cNvSpPr txBox="1">
          <a:spLocks noChangeArrowheads="1"/>
        </xdr:cNvSpPr>
      </xdr:nvSpPr>
      <xdr:spPr>
        <a:xfrm>
          <a:off x="1981200" y="13477875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312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39</xdr:row>
      <xdr:rowOff>0</xdr:rowOff>
    </xdr:from>
    <xdr:ext cx="85725" cy="523875"/>
    <xdr:sp fLocksText="0">
      <xdr:nvSpPr>
        <xdr:cNvPr id="313" name="Text Box 2"/>
        <xdr:cNvSpPr txBox="1">
          <a:spLocks noChangeArrowheads="1"/>
        </xdr:cNvSpPr>
      </xdr:nvSpPr>
      <xdr:spPr>
        <a:xfrm>
          <a:off x="676275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314" name="Text Box 1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39</xdr:row>
      <xdr:rowOff>0</xdr:rowOff>
    </xdr:from>
    <xdr:ext cx="85725" cy="523875"/>
    <xdr:sp fLocksText="0">
      <xdr:nvSpPr>
        <xdr:cNvPr id="315" name="Text Box 2"/>
        <xdr:cNvSpPr txBox="1">
          <a:spLocks noChangeArrowheads="1"/>
        </xdr:cNvSpPr>
      </xdr:nvSpPr>
      <xdr:spPr>
        <a:xfrm>
          <a:off x="268605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316" name="Text Box 3155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39</xdr:row>
      <xdr:rowOff>0</xdr:rowOff>
    </xdr:from>
    <xdr:ext cx="85725" cy="523875"/>
    <xdr:sp fLocksText="0">
      <xdr:nvSpPr>
        <xdr:cNvPr id="317" name="Text Box 3156"/>
        <xdr:cNvSpPr txBox="1">
          <a:spLocks noChangeArrowheads="1"/>
        </xdr:cNvSpPr>
      </xdr:nvSpPr>
      <xdr:spPr>
        <a:xfrm>
          <a:off x="19812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318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39</xdr:row>
      <xdr:rowOff>0</xdr:rowOff>
    </xdr:from>
    <xdr:ext cx="85725" cy="523875"/>
    <xdr:sp fLocksText="0">
      <xdr:nvSpPr>
        <xdr:cNvPr id="319" name="Text Box 2"/>
        <xdr:cNvSpPr txBox="1">
          <a:spLocks noChangeArrowheads="1"/>
        </xdr:cNvSpPr>
      </xdr:nvSpPr>
      <xdr:spPr>
        <a:xfrm>
          <a:off x="495300" y="1347787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20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21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22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23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24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25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26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27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28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29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30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31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32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33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34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35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36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37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38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39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40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41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42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43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44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45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46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47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48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49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50" name="Text Box 1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85775"/>
    <xdr:sp fLocksText="0">
      <xdr:nvSpPr>
        <xdr:cNvPr id="351" name="Text Box 2"/>
        <xdr:cNvSpPr txBox="1">
          <a:spLocks noChangeArrowheads="1"/>
        </xdr:cNvSpPr>
      </xdr:nvSpPr>
      <xdr:spPr>
        <a:xfrm>
          <a:off x="295275" y="23193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352" name="Text Box 1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35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354" name="Text Box 1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355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356" name="Text Box 191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357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358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359" name="Text Box 194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360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361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362" name="Text Box 1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363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364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365" name="Text Box 1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366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367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368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369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370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371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372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37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374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375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376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377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378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379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380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381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382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38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384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385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386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387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388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389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390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391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392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39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394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395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396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397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398" name="Text Box 1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399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00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401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402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403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404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405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406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407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408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09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10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11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12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13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414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415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16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17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18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19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20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21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22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23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24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25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26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27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28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29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30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31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32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33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34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35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36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37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38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39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40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41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42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4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44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45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46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47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48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49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50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51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52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64</xdr:row>
      <xdr:rowOff>0</xdr:rowOff>
    </xdr:from>
    <xdr:ext cx="85725" cy="485775"/>
    <xdr:sp fLocksText="0">
      <xdr:nvSpPr>
        <xdr:cNvPr id="453" name="Text Box 2"/>
        <xdr:cNvSpPr txBox="1">
          <a:spLocks noChangeArrowheads="1"/>
        </xdr:cNvSpPr>
      </xdr:nvSpPr>
      <xdr:spPr>
        <a:xfrm>
          <a:off x="676275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454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85775"/>
    <xdr:sp fLocksText="0">
      <xdr:nvSpPr>
        <xdr:cNvPr id="455" name="Text Box 2"/>
        <xdr:cNvSpPr txBox="1">
          <a:spLocks noChangeArrowheads="1"/>
        </xdr:cNvSpPr>
      </xdr:nvSpPr>
      <xdr:spPr>
        <a:xfrm>
          <a:off x="26479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56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57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58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59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60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461" name="Text Box 1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62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463" name="Text Box 3155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464" name="Text Box 3156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65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66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67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68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69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70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71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72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7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74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75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76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77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78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79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80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81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82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8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84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85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86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87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88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89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90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91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92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93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94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95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496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97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498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499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00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01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64</xdr:row>
      <xdr:rowOff>0</xdr:rowOff>
    </xdr:from>
    <xdr:ext cx="85725" cy="485775"/>
    <xdr:sp fLocksText="0">
      <xdr:nvSpPr>
        <xdr:cNvPr id="502" name="Text Box 2"/>
        <xdr:cNvSpPr txBox="1">
          <a:spLocks noChangeArrowheads="1"/>
        </xdr:cNvSpPr>
      </xdr:nvSpPr>
      <xdr:spPr>
        <a:xfrm>
          <a:off x="676275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503" name="Text Box 1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04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505" name="Text Box 3155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506" name="Text Box 3156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07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08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09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10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11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12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1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14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15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16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17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18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19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20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21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22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23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24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25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26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27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28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29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30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31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32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33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34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35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36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37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38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39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40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41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42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4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64</xdr:row>
      <xdr:rowOff>0</xdr:rowOff>
    </xdr:from>
    <xdr:ext cx="85725" cy="485775"/>
    <xdr:sp fLocksText="0">
      <xdr:nvSpPr>
        <xdr:cNvPr id="544" name="Text Box 2"/>
        <xdr:cNvSpPr txBox="1">
          <a:spLocks noChangeArrowheads="1"/>
        </xdr:cNvSpPr>
      </xdr:nvSpPr>
      <xdr:spPr>
        <a:xfrm>
          <a:off x="676275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545" name="Text Box 1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46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547" name="Text Box 3155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548" name="Text Box 3156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49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50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51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52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53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54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55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56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57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58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59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60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61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62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6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64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65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66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67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68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69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70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71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72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7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74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75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76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77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78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79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80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81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82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8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84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85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86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87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64</xdr:row>
      <xdr:rowOff>0</xdr:rowOff>
    </xdr:from>
    <xdr:ext cx="85725" cy="485775"/>
    <xdr:sp fLocksText="0">
      <xdr:nvSpPr>
        <xdr:cNvPr id="588" name="Text Box 2"/>
        <xdr:cNvSpPr txBox="1">
          <a:spLocks noChangeArrowheads="1"/>
        </xdr:cNvSpPr>
      </xdr:nvSpPr>
      <xdr:spPr>
        <a:xfrm>
          <a:off x="676275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589" name="Text Box 1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90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591" name="Text Box 3155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592" name="Text Box 3156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93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94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95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596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97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598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599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600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01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602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0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604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05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606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07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608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609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10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611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612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13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614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15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616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17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618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19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620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621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22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623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624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25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626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27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628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29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85775"/>
    <xdr:sp fLocksText="0">
      <xdr:nvSpPr>
        <xdr:cNvPr id="630" name="Text Box 1"/>
        <xdr:cNvSpPr txBox="1">
          <a:spLocks noChangeArrowheads="1"/>
        </xdr:cNvSpPr>
      </xdr:nvSpPr>
      <xdr:spPr>
        <a:xfrm>
          <a:off x="1981200" y="23193375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31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64</xdr:row>
      <xdr:rowOff>0</xdr:rowOff>
    </xdr:from>
    <xdr:ext cx="85725" cy="485775"/>
    <xdr:sp fLocksText="0">
      <xdr:nvSpPr>
        <xdr:cNvPr id="632" name="Text Box 2"/>
        <xdr:cNvSpPr txBox="1">
          <a:spLocks noChangeArrowheads="1"/>
        </xdr:cNvSpPr>
      </xdr:nvSpPr>
      <xdr:spPr>
        <a:xfrm>
          <a:off x="676275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633" name="Text Box 1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85775"/>
    <xdr:sp fLocksText="0">
      <xdr:nvSpPr>
        <xdr:cNvPr id="634" name="Text Box 2"/>
        <xdr:cNvSpPr txBox="1">
          <a:spLocks noChangeArrowheads="1"/>
        </xdr:cNvSpPr>
      </xdr:nvSpPr>
      <xdr:spPr>
        <a:xfrm>
          <a:off x="268605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635" name="Text Box 3155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85775"/>
    <xdr:sp fLocksText="0">
      <xdr:nvSpPr>
        <xdr:cNvPr id="636" name="Text Box 3156"/>
        <xdr:cNvSpPr txBox="1">
          <a:spLocks noChangeArrowheads="1"/>
        </xdr:cNvSpPr>
      </xdr:nvSpPr>
      <xdr:spPr>
        <a:xfrm>
          <a:off x="19812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637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85775"/>
    <xdr:sp fLocksText="0">
      <xdr:nvSpPr>
        <xdr:cNvPr id="638" name="Text Box 2"/>
        <xdr:cNvSpPr txBox="1">
          <a:spLocks noChangeArrowheads="1"/>
        </xdr:cNvSpPr>
      </xdr:nvSpPr>
      <xdr:spPr>
        <a:xfrm>
          <a:off x="495300" y="2319337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39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40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41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42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43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44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45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46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47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48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49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50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51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52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53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54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55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56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57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58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59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60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61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62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63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64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65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66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67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68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69" name="Text Box 1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29</xdr:row>
      <xdr:rowOff>0</xdr:rowOff>
    </xdr:from>
    <xdr:ext cx="76200" cy="523875"/>
    <xdr:sp fLocksText="0">
      <xdr:nvSpPr>
        <xdr:cNvPr id="670" name="Text Box 2"/>
        <xdr:cNvSpPr txBox="1">
          <a:spLocks noChangeArrowheads="1"/>
        </xdr:cNvSpPr>
      </xdr:nvSpPr>
      <xdr:spPr>
        <a:xfrm>
          <a:off x="295275" y="1003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671" name="Text Box 1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67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673" name="Text Box 1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674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675" name="Text Box 191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676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3209925</xdr:colOff>
      <xdr:row>32</xdr:row>
      <xdr:rowOff>228600</xdr:rowOff>
    </xdr:from>
    <xdr:ext cx="85725" cy="523875"/>
    <xdr:sp fLocksText="0">
      <xdr:nvSpPr>
        <xdr:cNvPr id="677" name="Text Box 2"/>
        <xdr:cNvSpPr txBox="1">
          <a:spLocks noChangeArrowheads="1"/>
        </xdr:cNvSpPr>
      </xdr:nvSpPr>
      <xdr:spPr>
        <a:xfrm>
          <a:off x="3505200" y="112585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678" name="Text Box 194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679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1457325</xdr:colOff>
      <xdr:row>30</xdr:row>
      <xdr:rowOff>247650</xdr:rowOff>
    </xdr:from>
    <xdr:ext cx="85725" cy="523875"/>
    <xdr:sp fLocksText="0">
      <xdr:nvSpPr>
        <xdr:cNvPr id="680" name="Text Box 2"/>
        <xdr:cNvSpPr txBox="1">
          <a:spLocks noChangeArrowheads="1"/>
        </xdr:cNvSpPr>
      </xdr:nvSpPr>
      <xdr:spPr>
        <a:xfrm>
          <a:off x="1752600" y="1055370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681" name="Text Box 1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682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683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684" name="Text Box 1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685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686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687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688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689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690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691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69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693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694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695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696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697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698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699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00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01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0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03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04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05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06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07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08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09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10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11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1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13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14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15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16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717" name="Text Box 1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718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19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720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721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722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723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724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725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726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727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28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29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30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31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32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733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734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35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36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37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38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39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40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41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42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43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44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45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46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47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48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49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50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51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52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53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54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55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56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57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58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59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60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61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6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63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64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65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66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67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68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69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70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71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1123950</xdr:colOff>
      <xdr:row>29</xdr:row>
      <xdr:rowOff>247650</xdr:rowOff>
    </xdr:from>
    <xdr:ext cx="85725" cy="523875"/>
    <xdr:sp fLocksText="0">
      <xdr:nvSpPr>
        <xdr:cNvPr id="772" name="Text Box 2"/>
        <xdr:cNvSpPr txBox="1">
          <a:spLocks noChangeArrowheads="1"/>
        </xdr:cNvSpPr>
      </xdr:nvSpPr>
      <xdr:spPr>
        <a:xfrm>
          <a:off x="1419225" y="1028700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773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29</xdr:row>
      <xdr:rowOff>0</xdr:rowOff>
    </xdr:from>
    <xdr:ext cx="85725" cy="523875"/>
    <xdr:sp fLocksText="0">
      <xdr:nvSpPr>
        <xdr:cNvPr id="774" name="Text Box 2"/>
        <xdr:cNvSpPr txBox="1">
          <a:spLocks noChangeArrowheads="1"/>
        </xdr:cNvSpPr>
      </xdr:nvSpPr>
      <xdr:spPr>
        <a:xfrm>
          <a:off x="26479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75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76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77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78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79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780" name="Text Box 1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81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782" name="Text Box 3155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783" name="Text Box 3156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84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85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86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87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88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89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90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91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9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93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94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95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96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797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798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799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00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01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0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03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04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05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06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07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08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09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10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11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12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13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14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15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16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17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18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19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20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29</xdr:row>
      <xdr:rowOff>0</xdr:rowOff>
    </xdr:from>
    <xdr:ext cx="85725" cy="523875"/>
    <xdr:sp fLocksText="0">
      <xdr:nvSpPr>
        <xdr:cNvPr id="821" name="Text Box 2"/>
        <xdr:cNvSpPr txBox="1">
          <a:spLocks noChangeArrowheads="1"/>
        </xdr:cNvSpPr>
      </xdr:nvSpPr>
      <xdr:spPr>
        <a:xfrm>
          <a:off x="676275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822" name="Text Box 1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23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824" name="Text Box 3155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825" name="Text Box 3156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26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27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28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29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30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31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3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33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34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35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36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37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38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39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40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41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42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43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44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45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46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47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48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49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50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51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52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53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54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55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56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57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58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59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60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61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6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29</xdr:row>
      <xdr:rowOff>0</xdr:rowOff>
    </xdr:from>
    <xdr:ext cx="85725" cy="523875"/>
    <xdr:sp fLocksText="0">
      <xdr:nvSpPr>
        <xdr:cNvPr id="863" name="Text Box 2"/>
        <xdr:cNvSpPr txBox="1">
          <a:spLocks noChangeArrowheads="1"/>
        </xdr:cNvSpPr>
      </xdr:nvSpPr>
      <xdr:spPr>
        <a:xfrm>
          <a:off x="676275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864" name="Text Box 1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65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866" name="Text Box 3155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867" name="Text Box 3156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68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69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70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71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72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73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74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75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76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77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78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79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80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81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8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83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84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85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86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87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88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89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90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91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9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93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94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95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96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897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898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899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00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01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0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03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04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05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06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29</xdr:row>
      <xdr:rowOff>0</xdr:rowOff>
    </xdr:from>
    <xdr:ext cx="85725" cy="523875"/>
    <xdr:sp fLocksText="0">
      <xdr:nvSpPr>
        <xdr:cNvPr id="907" name="Text Box 2"/>
        <xdr:cNvSpPr txBox="1">
          <a:spLocks noChangeArrowheads="1"/>
        </xdr:cNvSpPr>
      </xdr:nvSpPr>
      <xdr:spPr>
        <a:xfrm>
          <a:off x="676275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908" name="Text Box 1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09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910" name="Text Box 3155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911" name="Text Box 3156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12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13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14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15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16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17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18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19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20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21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2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23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24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25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26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27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28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29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30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31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32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33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34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35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36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37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38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39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40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41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42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43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44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45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46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47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48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95250" cy="523875"/>
    <xdr:sp fLocksText="0">
      <xdr:nvSpPr>
        <xdr:cNvPr id="949" name="Text Box 1"/>
        <xdr:cNvSpPr txBox="1">
          <a:spLocks noChangeArrowheads="1"/>
        </xdr:cNvSpPr>
      </xdr:nvSpPr>
      <xdr:spPr>
        <a:xfrm>
          <a:off x="1981200" y="10039350"/>
          <a:ext cx="95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50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228600</xdr:colOff>
      <xdr:row>33</xdr:row>
      <xdr:rowOff>323850</xdr:rowOff>
    </xdr:from>
    <xdr:ext cx="85725" cy="523875"/>
    <xdr:sp fLocksText="0">
      <xdr:nvSpPr>
        <xdr:cNvPr id="951" name="Text Box 2"/>
        <xdr:cNvSpPr txBox="1">
          <a:spLocks noChangeArrowheads="1"/>
        </xdr:cNvSpPr>
      </xdr:nvSpPr>
      <xdr:spPr>
        <a:xfrm>
          <a:off x="5476875" y="116395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952" name="Text Box 1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29</xdr:row>
      <xdr:rowOff>0</xdr:rowOff>
    </xdr:from>
    <xdr:ext cx="85725" cy="523875"/>
    <xdr:sp fLocksText="0">
      <xdr:nvSpPr>
        <xdr:cNvPr id="953" name="Text Box 2"/>
        <xdr:cNvSpPr txBox="1">
          <a:spLocks noChangeArrowheads="1"/>
        </xdr:cNvSpPr>
      </xdr:nvSpPr>
      <xdr:spPr>
        <a:xfrm>
          <a:off x="268605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954" name="Text Box 3155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29</xdr:row>
      <xdr:rowOff>0</xdr:rowOff>
    </xdr:from>
    <xdr:ext cx="85725" cy="523875"/>
    <xdr:sp fLocksText="0">
      <xdr:nvSpPr>
        <xdr:cNvPr id="955" name="Text Box 3156"/>
        <xdr:cNvSpPr txBox="1">
          <a:spLocks noChangeArrowheads="1"/>
        </xdr:cNvSpPr>
      </xdr:nvSpPr>
      <xdr:spPr>
        <a:xfrm>
          <a:off x="19812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85725" cy="523875"/>
    <xdr:sp fLocksText="0">
      <xdr:nvSpPr>
        <xdr:cNvPr id="956" name="Text Box 2"/>
        <xdr:cNvSpPr txBox="1">
          <a:spLocks noChangeArrowheads="1"/>
        </xdr:cNvSpPr>
      </xdr:nvSpPr>
      <xdr:spPr>
        <a:xfrm>
          <a:off x="495300" y="1003935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3276600</xdr:colOff>
      <xdr:row>32</xdr:row>
      <xdr:rowOff>257175</xdr:rowOff>
    </xdr:from>
    <xdr:ext cx="85725" cy="523875"/>
    <xdr:sp fLocksText="0">
      <xdr:nvSpPr>
        <xdr:cNvPr id="957" name="Text Box 2"/>
        <xdr:cNvSpPr txBox="1">
          <a:spLocks noChangeArrowheads="1"/>
        </xdr:cNvSpPr>
      </xdr:nvSpPr>
      <xdr:spPr>
        <a:xfrm>
          <a:off x="3571875" y="1128712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228600</xdr:colOff>
      <xdr:row>36</xdr:row>
      <xdr:rowOff>285750</xdr:rowOff>
    </xdr:from>
    <xdr:ext cx="85725" cy="523875"/>
    <xdr:sp fLocksText="0">
      <xdr:nvSpPr>
        <xdr:cNvPr id="958" name="Text Box 2"/>
        <xdr:cNvSpPr txBox="1">
          <a:spLocks noChangeArrowheads="1"/>
        </xdr:cNvSpPr>
      </xdr:nvSpPr>
      <xdr:spPr>
        <a:xfrm>
          <a:off x="5476875" y="12773025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59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60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61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62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63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64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65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66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67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68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69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70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71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72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73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74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75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76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77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78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79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80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81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82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83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84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85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86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87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88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295275</xdr:colOff>
      <xdr:row>64</xdr:row>
      <xdr:rowOff>0</xdr:rowOff>
    </xdr:from>
    <xdr:ext cx="76200" cy="495300"/>
    <xdr:sp fLocksText="0">
      <xdr:nvSpPr>
        <xdr:cNvPr id="989" name="Text Box 1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76200" cy="495300"/>
    <xdr:sp fLocksText="0">
      <xdr:nvSpPr>
        <xdr:cNvPr id="990" name="Text Box 2"/>
        <xdr:cNvSpPr txBox="1">
          <a:spLocks noChangeArrowheads="1"/>
        </xdr:cNvSpPr>
      </xdr:nvSpPr>
      <xdr:spPr>
        <a:xfrm>
          <a:off x="295275" y="23193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991" name="Text Box 1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99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993" name="Text Box 1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994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995" name="Text Box 191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996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997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998" name="Text Box 194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999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00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001" name="Text Box 1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02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03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004" name="Text Box 1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05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06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07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08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09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10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11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1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13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14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15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16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17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18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19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20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21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2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23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24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25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26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27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28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29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30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31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3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33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34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35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36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037" name="Text Box 1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38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39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40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41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42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43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44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45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46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47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48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49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50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51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52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53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54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55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56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57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58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59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60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61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62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63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64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65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66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67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68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69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70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71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72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73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74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75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76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77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78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79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80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81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8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83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84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85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86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87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88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89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090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091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64</xdr:row>
      <xdr:rowOff>0</xdr:rowOff>
    </xdr:from>
    <xdr:ext cx="85725" cy="495300"/>
    <xdr:sp fLocksText="0">
      <xdr:nvSpPr>
        <xdr:cNvPr id="1092" name="Text Box 2"/>
        <xdr:cNvSpPr txBox="1">
          <a:spLocks noChangeArrowheads="1"/>
        </xdr:cNvSpPr>
      </xdr:nvSpPr>
      <xdr:spPr>
        <a:xfrm>
          <a:off x="676275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64</xdr:row>
      <xdr:rowOff>0</xdr:rowOff>
    </xdr:from>
    <xdr:ext cx="85725" cy="495300"/>
    <xdr:sp fLocksText="0">
      <xdr:nvSpPr>
        <xdr:cNvPr id="1093" name="Text Box 2"/>
        <xdr:cNvSpPr txBox="1">
          <a:spLocks noChangeArrowheads="1"/>
        </xdr:cNvSpPr>
      </xdr:nvSpPr>
      <xdr:spPr>
        <a:xfrm>
          <a:off x="26479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2447925</xdr:colOff>
      <xdr:row>64</xdr:row>
      <xdr:rowOff>0</xdr:rowOff>
    </xdr:from>
    <xdr:ext cx="85725" cy="400050"/>
    <xdr:sp fLocksText="0">
      <xdr:nvSpPr>
        <xdr:cNvPr id="1094" name="Text Box 2"/>
        <xdr:cNvSpPr txBox="1">
          <a:spLocks noChangeArrowheads="1"/>
        </xdr:cNvSpPr>
      </xdr:nvSpPr>
      <xdr:spPr>
        <a:xfrm>
          <a:off x="2743200" y="231933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95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96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97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98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099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100" name="Text Box 1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01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102" name="Text Box 3155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103" name="Text Box 3156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04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05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06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07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08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09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10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11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1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13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14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15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16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17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18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19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20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21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2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23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24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25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26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27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28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29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30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31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32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33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34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35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36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37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38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39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40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64</xdr:row>
      <xdr:rowOff>0</xdr:rowOff>
    </xdr:from>
    <xdr:ext cx="85725" cy="495300"/>
    <xdr:sp fLocksText="0">
      <xdr:nvSpPr>
        <xdr:cNvPr id="1141" name="Text Box 2"/>
        <xdr:cNvSpPr txBox="1">
          <a:spLocks noChangeArrowheads="1"/>
        </xdr:cNvSpPr>
      </xdr:nvSpPr>
      <xdr:spPr>
        <a:xfrm>
          <a:off x="676275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142" name="Text Box 1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43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144" name="Text Box 3155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145" name="Text Box 3156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46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47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48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49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50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51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5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53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54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55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56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57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58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59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60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61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62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63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64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65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66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67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68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69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70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71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72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73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74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75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76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77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78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79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80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81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8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64</xdr:row>
      <xdr:rowOff>0</xdr:rowOff>
    </xdr:from>
    <xdr:ext cx="85725" cy="495300"/>
    <xdr:sp fLocksText="0">
      <xdr:nvSpPr>
        <xdr:cNvPr id="1183" name="Text Box 2"/>
        <xdr:cNvSpPr txBox="1">
          <a:spLocks noChangeArrowheads="1"/>
        </xdr:cNvSpPr>
      </xdr:nvSpPr>
      <xdr:spPr>
        <a:xfrm>
          <a:off x="676275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184" name="Text Box 1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85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186" name="Text Box 3155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187" name="Text Box 3156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88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89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90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91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92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93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94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95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96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197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198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199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00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01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0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03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04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05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06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07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08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09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10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11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1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13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14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15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16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17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18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19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20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21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2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23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24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25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26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64</xdr:row>
      <xdr:rowOff>0</xdr:rowOff>
    </xdr:from>
    <xdr:ext cx="85725" cy="495300"/>
    <xdr:sp fLocksText="0">
      <xdr:nvSpPr>
        <xdr:cNvPr id="1227" name="Text Box 2"/>
        <xdr:cNvSpPr txBox="1">
          <a:spLocks noChangeArrowheads="1"/>
        </xdr:cNvSpPr>
      </xdr:nvSpPr>
      <xdr:spPr>
        <a:xfrm>
          <a:off x="676275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228" name="Text Box 1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29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230" name="Text Box 3155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231" name="Text Box 3156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32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33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34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35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36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37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38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39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40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41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4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43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44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45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46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47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48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49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50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51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52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53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54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55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56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57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58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59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60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61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62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63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64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65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66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67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68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95250" cy="495300"/>
    <xdr:sp fLocksText="0">
      <xdr:nvSpPr>
        <xdr:cNvPr id="1269" name="Text Box 1"/>
        <xdr:cNvSpPr txBox="1">
          <a:spLocks noChangeArrowheads="1"/>
        </xdr:cNvSpPr>
      </xdr:nvSpPr>
      <xdr:spPr>
        <a:xfrm>
          <a:off x="1981200" y="23193375"/>
          <a:ext cx="95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70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64</xdr:row>
      <xdr:rowOff>0</xdr:rowOff>
    </xdr:from>
    <xdr:ext cx="85725" cy="495300"/>
    <xdr:sp fLocksText="0">
      <xdr:nvSpPr>
        <xdr:cNvPr id="1271" name="Text Box 2"/>
        <xdr:cNvSpPr txBox="1">
          <a:spLocks noChangeArrowheads="1"/>
        </xdr:cNvSpPr>
      </xdr:nvSpPr>
      <xdr:spPr>
        <a:xfrm>
          <a:off x="676275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272" name="Text Box 1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64</xdr:row>
      <xdr:rowOff>0</xdr:rowOff>
    </xdr:from>
    <xdr:ext cx="85725" cy="495300"/>
    <xdr:sp fLocksText="0">
      <xdr:nvSpPr>
        <xdr:cNvPr id="1273" name="Text Box 2"/>
        <xdr:cNvSpPr txBox="1">
          <a:spLocks noChangeArrowheads="1"/>
        </xdr:cNvSpPr>
      </xdr:nvSpPr>
      <xdr:spPr>
        <a:xfrm>
          <a:off x="268605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274" name="Text Box 3155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1685925</xdr:colOff>
      <xdr:row>64</xdr:row>
      <xdr:rowOff>0</xdr:rowOff>
    </xdr:from>
    <xdr:ext cx="85725" cy="495300"/>
    <xdr:sp fLocksText="0">
      <xdr:nvSpPr>
        <xdr:cNvPr id="1275" name="Text Box 3156"/>
        <xdr:cNvSpPr txBox="1">
          <a:spLocks noChangeArrowheads="1"/>
        </xdr:cNvSpPr>
      </xdr:nvSpPr>
      <xdr:spPr>
        <a:xfrm>
          <a:off x="19812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76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64</xdr:row>
      <xdr:rowOff>0</xdr:rowOff>
    </xdr:from>
    <xdr:ext cx="85725" cy="495300"/>
    <xdr:sp fLocksText="0">
      <xdr:nvSpPr>
        <xdr:cNvPr id="1277" name="Text Box 2"/>
        <xdr:cNvSpPr txBox="1">
          <a:spLocks noChangeArrowheads="1"/>
        </xdr:cNvSpPr>
      </xdr:nvSpPr>
      <xdr:spPr>
        <a:xfrm>
          <a:off x="495300" y="23193375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TENDERI%20(I)%202012\BOBOYVATI-DAGVA\BOBOYVATI-DAG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zoomScalePageLayoutView="0" workbookViewId="0" topLeftCell="A1">
      <selection activeCell="D80" sqref="D80"/>
    </sheetView>
  </sheetViews>
  <sheetFormatPr defaultColWidth="9.00390625" defaultRowHeight="12.75"/>
  <cols>
    <col min="1" max="1" width="3.875" style="4" customWidth="1"/>
    <col min="2" max="2" width="65.00390625" style="4" customWidth="1"/>
    <col min="3" max="3" width="8.25390625" style="4" customWidth="1"/>
    <col min="4" max="4" width="12.00390625" style="4" customWidth="1"/>
    <col min="5" max="5" width="14.875" style="4" customWidth="1"/>
    <col min="6" max="16384" width="9.125" style="4" customWidth="1"/>
  </cols>
  <sheetData>
    <row r="1" spans="1:5" ht="21" customHeight="1">
      <c r="A1" s="161" t="s">
        <v>10</v>
      </c>
      <c r="B1" s="161"/>
      <c r="C1" s="161"/>
      <c r="D1" s="161"/>
      <c r="E1" s="161"/>
    </row>
    <row r="2" spans="1:5" ht="29.25" customHeight="1">
      <c r="A2" s="162" t="s">
        <v>287</v>
      </c>
      <c r="B2" s="161"/>
      <c r="C2" s="161"/>
      <c r="D2" s="161"/>
      <c r="E2" s="161"/>
    </row>
    <row r="3" spans="1:5" ht="1.5" customHeight="1">
      <c r="A3" s="5"/>
      <c r="B3" s="5"/>
      <c r="C3" s="5"/>
      <c r="D3" s="5"/>
      <c r="E3" s="5"/>
    </row>
    <row r="4" spans="1:5" ht="31.5" customHeight="1">
      <c r="A4" s="160" t="s">
        <v>0</v>
      </c>
      <c r="B4" s="160" t="s">
        <v>1</v>
      </c>
      <c r="C4" s="160" t="s">
        <v>11</v>
      </c>
      <c r="D4" s="160" t="s">
        <v>12</v>
      </c>
      <c r="E4" s="160" t="s">
        <v>13</v>
      </c>
    </row>
    <row r="5" spans="1:5" ht="15.75" customHeight="1">
      <c r="A5" s="6">
        <v>1</v>
      </c>
      <c r="B5" s="7">
        <v>2</v>
      </c>
      <c r="C5" s="8">
        <v>3</v>
      </c>
      <c r="D5" s="8">
        <v>4</v>
      </c>
      <c r="E5" s="8">
        <v>5</v>
      </c>
    </row>
    <row r="6" spans="1:5" ht="20.25" customHeight="1">
      <c r="A6" s="9" t="s">
        <v>14</v>
      </c>
      <c r="B6" s="10" t="s">
        <v>7</v>
      </c>
      <c r="C6" s="11"/>
      <c r="D6" s="12"/>
      <c r="E6" s="13"/>
    </row>
    <row r="7" spans="1:5" ht="33" customHeight="1">
      <c r="A7" s="169" t="s">
        <v>15</v>
      </c>
      <c r="B7" s="165" t="s">
        <v>64</v>
      </c>
      <c r="C7" s="166"/>
      <c r="D7" s="166"/>
      <c r="E7" s="163"/>
    </row>
    <row r="8" spans="1:5" ht="36" customHeight="1">
      <c r="A8" s="170"/>
      <c r="B8" s="24" t="s">
        <v>162</v>
      </c>
      <c r="C8" s="25" t="s">
        <v>33</v>
      </c>
      <c r="D8" s="21">
        <v>290</v>
      </c>
      <c r="E8" s="167" t="s">
        <v>59</v>
      </c>
    </row>
    <row r="9" spans="1:5" ht="35.25" customHeight="1">
      <c r="A9" s="170"/>
      <c r="B9" s="24" t="s">
        <v>161</v>
      </c>
      <c r="C9" s="25" t="s">
        <v>33</v>
      </c>
      <c r="D9" s="21">
        <v>27</v>
      </c>
      <c r="E9" s="175"/>
    </row>
    <row r="10" spans="1:5" ht="35.25" customHeight="1">
      <c r="A10" s="170"/>
      <c r="B10" s="24" t="s">
        <v>160</v>
      </c>
      <c r="C10" s="25" t="s">
        <v>33</v>
      </c>
      <c r="D10" s="133">
        <v>7.000000000000001</v>
      </c>
      <c r="E10" s="175"/>
    </row>
    <row r="11" spans="1:5" ht="37.5" customHeight="1">
      <c r="A11" s="170"/>
      <c r="B11" s="24" t="s">
        <v>284</v>
      </c>
      <c r="C11" s="21" t="s">
        <v>33</v>
      </c>
      <c r="D11" s="43">
        <v>147.97</v>
      </c>
      <c r="E11" s="168"/>
    </row>
    <row r="12" spans="1:5" ht="21" customHeight="1">
      <c r="A12" s="18" t="s">
        <v>16</v>
      </c>
      <c r="B12" s="165" t="s">
        <v>37</v>
      </c>
      <c r="C12" s="166"/>
      <c r="D12" s="166"/>
      <c r="E12" s="163"/>
    </row>
    <row r="13" spans="1:5" ht="36" customHeight="1">
      <c r="A13" s="40"/>
      <c r="B13" s="26" t="s">
        <v>165</v>
      </c>
      <c r="C13" s="14" t="s">
        <v>5</v>
      </c>
      <c r="D13" s="14">
        <v>578</v>
      </c>
      <c r="E13" s="167" t="s">
        <v>59</v>
      </c>
    </row>
    <row r="14" spans="1:5" ht="22.5" customHeight="1">
      <c r="A14" s="40"/>
      <c r="B14" s="26" t="s">
        <v>155</v>
      </c>
      <c r="C14" s="14" t="s">
        <v>5</v>
      </c>
      <c r="D14" s="14">
        <v>20</v>
      </c>
      <c r="E14" s="168"/>
    </row>
    <row r="15" spans="1:5" ht="31.5" customHeight="1">
      <c r="A15" s="40"/>
      <c r="B15" s="24" t="s">
        <v>164</v>
      </c>
      <c r="C15" s="21" t="s">
        <v>33</v>
      </c>
      <c r="D15" s="21">
        <v>10</v>
      </c>
      <c r="E15" s="118"/>
    </row>
    <row r="16" spans="1:5" ht="24.75" customHeight="1">
      <c r="A16" s="40"/>
      <c r="B16" s="41" t="s">
        <v>40</v>
      </c>
      <c r="C16" s="14" t="s">
        <v>5</v>
      </c>
      <c r="D16" s="113">
        <v>101</v>
      </c>
      <c r="E16" s="14"/>
    </row>
    <row r="17" spans="1:5" ht="24.75" customHeight="1">
      <c r="A17" s="40"/>
      <c r="B17" s="41" t="s">
        <v>48</v>
      </c>
      <c r="C17" s="14" t="s">
        <v>47</v>
      </c>
      <c r="D17" s="14">
        <v>1444</v>
      </c>
      <c r="E17" s="14"/>
    </row>
    <row r="18" spans="1:5" ht="33" customHeight="1">
      <c r="A18" s="40"/>
      <c r="B18" s="41" t="s">
        <v>41</v>
      </c>
      <c r="C18" s="14" t="s">
        <v>5</v>
      </c>
      <c r="D18" s="14">
        <v>476</v>
      </c>
      <c r="E18" s="14"/>
    </row>
    <row r="19" spans="1:5" ht="34.5" customHeight="1">
      <c r="A19" s="40"/>
      <c r="B19" s="27" t="s">
        <v>44</v>
      </c>
      <c r="C19" s="14" t="s">
        <v>6</v>
      </c>
      <c r="D19" s="114">
        <v>60.286332</v>
      </c>
      <c r="E19" s="14"/>
    </row>
    <row r="20" spans="1:5" ht="18.75" customHeight="1">
      <c r="A20" s="9" t="s">
        <v>17</v>
      </c>
      <c r="B20" s="159" t="s">
        <v>18</v>
      </c>
      <c r="C20" s="17"/>
      <c r="D20" s="12"/>
      <c r="E20" s="13"/>
    </row>
    <row r="21" spans="1:5" ht="20.25" customHeight="1">
      <c r="A21" s="35" t="s">
        <v>15</v>
      </c>
      <c r="B21" s="163" t="s">
        <v>146</v>
      </c>
      <c r="C21" s="164"/>
      <c r="D21" s="164"/>
      <c r="E21" s="164"/>
    </row>
    <row r="22" spans="1:5" ht="37.5" customHeight="1">
      <c r="A22" s="16"/>
      <c r="B22" s="36" t="s">
        <v>34</v>
      </c>
      <c r="C22" s="21" t="s">
        <v>33</v>
      </c>
      <c r="D22" s="48">
        <v>89.99999999999999</v>
      </c>
      <c r="E22" s="167" t="s">
        <v>59</v>
      </c>
    </row>
    <row r="23" spans="1:5" ht="21.75" customHeight="1">
      <c r="A23" s="16"/>
      <c r="B23" s="44" t="s">
        <v>26</v>
      </c>
      <c r="C23" s="21" t="s">
        <v>33</v>
      </c>
      <c r="D23" s="21">
        <v>8</v>
      </c>
      <c r="E23" s="175"/>
    </row>
    <row r="24" spans="1:5" ht="33.75" customHeight="1">
      <c r="A24" s="16"/>
      <c r="B24" s="24" t="s">
        <v>164</v>
      </c>
      <c r="C24" s="21" t="s">
        <v>33</v>
      </c>
      <c r="D24" s="21">
        <v>8</v>
      </c>
      <c r="E24" s="168"/>
    </row>
    <row r="25" spans="1:5" ht="22.5" customHeight="1">
      <c r="A25" s="16"/>
      <c r="B25" s="37" t="s">
        <v>32</v>
      </c>
      <c r="C25" s="21" t="s">
        <v>33</v>
      </c>
      <c r="D25" s="21">
        <v>15</v>
      </c>
      <c r="E25" s="21"/>
    </row>
    <row r="26" spans="1:5" ht="22.5" customHeight="1">
      <c r="A26" s="16"/>
      <c r="B26" s="38" t="s">
        <v>50</v>
      </c>
      <c r="C26" s="21" t="s">
        <v>35</v>
      </c>
      <c r="D26" s="48">
        <v>236.99999999999997</v>
      </c>
      <c r="E26" s="21"/>
    </row>
    <row r="27" spans="1:5" ht="22.5" customHeight="1">
      <c r="A27" s="16"/>
      <c r="B27" s="39" t="s">
        <v>60</v>
      </c>
      <c r="C27" s="21" t="s">
        <v>19</v>
      </c>
      <c r="D27" s="29" t="s">
        <v>294</v>
      </c>
      <c r="E27" s="21" t="s">
        <v>54</v>
      </c>
    </row>
    <row r="28" spans="1:5" ht="34.5" customHeight="1">
      <c r="A28" s="16"/>
      <c r="B28" s="38" t="s">
        <v>55</v>
      </c>
      <c r="C28" s="21" t="s">
        <v>33</v>
      </c>
      <c r="D28" s="48">
        <v>27.280000000000012</v>
      </c>
      <c r="E28" s="45" t="s">
        <v>45</v>
      </c>
    </row>
    <row r="29" spans="1:5" ht="32.25" customHeight="1">
      <c r="A29" s="15"/>
      <c r="B29" s="38" t="s">
        <v>25</v>
      </c>
      <c r="C29" s="21" t="s">
        <v>33</v>
      </c>
      <c r="D29" s="48">
        <v>60</v>
      </c>
      <c r="E29" s="21"/>
    </row>
    <row r="30" spans="1:5" ht="21" customHeight="1">
      <c r="A30" s="9" t="s">
        <v>16</v>
      </c>
      <c r="B30" s="171" t="s">
        <v>70</v>
      </c>
      <c r="C30" s="172"/>
      <c r="D30" s="172"/>
      <c r="E30" s="173"/>
    </row>
    <row r="31" spans="1:5" ht="34.5" customHeight="1">
      <c r="A31" s="19"/>
      <c r="B31" s="24" t="s">
        <v>34</v>
      </c>
      <c r="C31" s="21" t="s">
        <v>33</v>
      </c>
      <c r="D31" s="21">
        <v>330</v>
      </c>
      <c r="E31" s="167" t="s">
        <v>59</v>
      </c>
    </row>
    <row r="32" spans="1:5" ht="22.5" customHeight="1">
      <c r="A32" s="19"/>
      <c r="B32" s="26" t="s">
        <v>26</v>
      </c>
      <c r="C32" s="21" t="s">
        <v>33</v>
      </c>
      <c r="D32" s="21">
        <v>40</v>
      </c>
      <c r="E32" s="168"/>
    </row>
    <row r="33" spans="1:5" ht="22.5" customHeight="1">
      <c r="A33" s="19"/>
      <c r="B33" s="53" t="s">
        <v>133</v>
      </c>
      <c r="C33" s="21" t="s">
        <v>33</v>
      </c>
      <c r="D33" s="21">
        <v>5</v>
      </c>
      <c r="E33" s="21"/>
    </row>
    <row r="34" spans="1:5" ht="30.75" customHeight="1">
      <c r="A34" s="19"/>
      <c r="B34" s="54" t="s">
        <v>71</v>
      </c>
      <c r="C34" s="21" t="s">
        <v>33</v>
      </c>
      <c r="D34" s="21">
        <v>78.94</v>
      </c>
      <c r="E34" s="45" t="s">
        <v>45</v>
      </c>
    </row>
    <row r="35" spans="1:5" ht="30.75" customHeight="1">
      <c r="A35" s="19"/>
      <c r="B35" s="54" t="s">
        <v>72</v>
      </c>
      <c r="C35" s="21" t="s">
        <v>33</v>
      </c>
      <c r="D35" s="21">
        <v>107.8</v>
      </c>
      <c r="E35" s="45" t="s">
        <v>45</v>
      </c>
    </row>
    <row r="36" spans="1:5" ht="30.75" customHeight="1">
      <c r="A36" s="19"/>
      <c r="B36" s="54" t="s">
        <v>73</v>
      </c>
      <c r="C36" s="21" t="s">
        <v>33</v>
      </c>
      <c r="D36" s="21">
        <v>7.6</v>
      </c>
      <c r="E36" s="45" t="s">
        <v>45</v>
      </c>
    </row>
    <row r="37" spans="1:5" ht="22.5" customHeight="1">
      <c r="A37" s="19"/>
      <c r="B37" s="55" t="s">
        <v>66</v>
      </c>
      <c r="C37" s="56" t="s">
        <v>39</v>
      </c>
      <c r="D37" s="21">
        <v>16</v>
      </c>
      <c r="E37" s="21"/>
    </row>
    <row r="38" spans="1:5" ht="22.5" customHeight="1">
      <c r="A38" s="19"/>
      <c r="B38" s="57" t="s">
        <v>67</v>
      </c>
      <c r="C38" s="58" t="s">
        <v>35</v>
      </c>
      <c r="D38" s="21">
        <v>120</v>
      </c>
      <c r="E38" s="21"/>
    </row>
    <row r="39" spans="1:5" ht="33" customHeight="1">
      <c r="A39" s="47"/>
      <c r="B39" s="116" t="s">
        <v>68</v>
      </c>
      <c r="C39" s="21" t="s">
        <v>33</v>
      </c>
      <c r="D39" s="21">
        <v>190</v>
      </c>
      <c r="E39" s="21"/>
    </row>
    <row r="40" spans="1:5" ht="21" customHeight="1">
      <c r="A40" s="9" t="s">
        <v>43</v>
      </c>
      <c r="B40" s="171" t="s">
        <v>31</v>
      </c>
      <c r="C40" s="172"/>
      <c r="D40" s="172"/>
      <c r="E40" s="173"/>
    </row>
    <row r="41" spans="1:5" ht="33.75" customHeight="1">
      <c r="A41" s="19"/>
      <c r="B41" s="24" t="s">
        <v>77</v>
      </c>
      <c r="C41" s="32" t="s">
        <v>33</v>
      </c>
      <c r="D41" s="31">
        <v>20</v>
      </c>
      <c r="E41" s="174" t="s">
        <v>59</v>
      </c>
    </row>
    <row r="42" spans="1:5" ht="22.5" customHeight="1">
      <c r="A42" s="19"/>
      <c r="B42" s="26" t="s">
        <v>27</v>
      </c>
      <c r="C42" s="32" t="s">
        <v>33</v>
      </c>
      <c r="D42" s="31">
        <v>2</v>
      </c>
      <c r="E42" s="174"/>
    </row>
    <row r="43" spans="1:5" ht="33" customHeight="1">
      <c r="A43" s="19"/>
      <c r="B43" s="46" t="s">
        <v>167</v>
      </c>
      <c r="C43" s="32" t="s">
        <v>33</v>
      </c>
      <c r="D43" s="31">
        <v>20</v>
      </c>
      <c r="E43" s="21"/>
    </row>
    <row r="44" spans="1:5" ht="22.5" customHeight="1">
      <c r="A44" s="19"/>
      <c r="B44" s="28" t="s">
        <v>29</v>
      </c>
      <c r="C44" s="30" t="s">
        <v>33</v>
      </c>
      <c r="D44" s="31">
        <v>20</v>
      </c>
      <c r="E44" s="21"/>
    </row>
    <row r="45" spans="1:5" ht="22.5" customHeight="1">
      <c r="A45" s="19"/>
      <c r="B45" s="33" t="s">
        <v>30</v>
      </c>
      <c r="C45" s="30" t="s">
        <v>33</v>
      </c>
      <c r="D45" s="31">
        <v>20</v>
      </c>
      <c r="E45" s="21"/>
    </row>
    <row r="46" spans="1:5" ht="31.5" customHeight="1">
      <c r="A46" s="47"/>
      <c r="B46" s="33" t="s">
        <v>61</v>
      </c>
      <c r="C46" s="30" t="s">
        <v>33</v>
      </c>
      <c r="D46" s="31">
        <v>10</v>
      </c>
      <c r="E46" s="21"/>
    </row>
    <row r="47" spans="1:5" ht="19.5" customHeight="1">
      <c r="A47" s="20" t="s">
        <v>20</v>
      </c>
      <c r="B47" s="22" t="s">
        <v>21</v>
      </c>
      <c r="C47" s="21"/>
      <c r="D47" s="14"/>
      <c r="E47" s="23"/>
    </row>
    <row r="48" spans="1:5" ht="21.75" customHeight="1">
      <c r="A48" s="35" t="s">
        <v>15</v>
      </c>
      <c r="B48" s="163" t="s">
        <v>22</v>
      </c>
      <c r="C48" s="164"/>
      <c r="D48" s="164"/>
      <c r="E48" s="164"/>
    </row>
    <row r="49" spans="1:5" ht="33" customHeight="1">
      <c r="A49" s="109"/>
      <c r="B49" s="50" t="s">
        <v>291</v>
      </c>
      <c r="C49" s="21" t="s">
        <v>35</v>
      </c>
      <c r="D49" s="42">
        <v>338</v>
      </c>
      <c r="E49" s="108"/>
    </row>
    <row r="50" spans="1:5" ht="21.75" customHeight="1">
      <c r="A50" s="109"/>
      <c r="B50" s="50" t="s">
        <v>275</v>
      </c>
      <c r="C50" s="21" t="s">
        <v>6</v>
      </c>
      <c r="D50" s="150">
        <v>37.158</v>
      </c>
      <c r="E50" s="108"/>
    </row>
    <row r="51" spans="1:5" ht="33.75" customHeight="1">
      <c r="A51" s="109"/>
      <c r="B51" s="149" t="s">
        <v>292</v>
      </c>
      <c r="C51" s="21" t="s">
        <v>6</v>
      </c>
      <c r="D51" s="151">
        <v>0.20268</v>
      </c>
      <c r="E51" s="108"/>
    </row>
    <row r="52" spans="1:5" ht="48" customHeight="1">
      <c r="A52" s="109"/>
      <c r="B52" s="49" t="s">
        <v>293</v>
      </c>
      <c r="C52" s="21" t="s">
        <v>6</v>
      </c>
      <c r="D52" s="42">
        <v>41.076480000000004</v>
      </c>
      <c r="E52" s="108"/>
    </row>
    <row r="53" spans="1:5" ht="21.75" customHeight="1">
      <c r="A53" s="109"/>
      <c r="B53" s="152" t="s">
        <v>147</v>
      </c>
      <c r="C53" s="21" t="s">
        <v>35</v>
      </c>
      <c r="D53" s="42">
        <v>14128</v>
      </c>
      <c r="E53" s="108"/>
    </row>
    <row r="54" spans="1:5" ht="21.75" customHeight="1">
      <c r="A54" s="16"/>
      <c r="B54" s="49" t="s">
        <v>74</v>
      </c>
      <c r="C54" s="21" t="s">
        <v>33</v>
      </c>
      <c r="D54" s="42">
        <v>2149.5599999999995</v>
      </c>
      <c r="E54" s="21" t="s">
        <v>75</v>
      </c>
    </row>
    <row r="55" spans="1:5" ht="31.5" customHeight="1">
      <c r="A55" s="16"/>
      <c r="B55" s="50" t="s">
        <v>46</v>
      </c>
      <c r="C55" s="21" t="s">
        <v>35</v>
      </c>
      <c r="D55" s="42">
        <v>14128</v>
      </c>
      <c r="E55" s="21" t="s">
        <v>76</v>
      </c>
    </row>
    <row r="56" spans="1:5" ht="35.25" customHeight="1">
      <c r="A56" s="16"/>
      <c r="B56" s="51" t="s">
        <v>49</v>
      </c>
      <c r="C56" s="21" t="s">
        <v>6</v>
      </c>
      <c r="D56" s="48">
        <v>10.3518</v>
      </c>
      <c r="E56" s="21" t="s">
        <v>36</v>
      </c>
    </row>
    <row r="57" spans="1:5" ht="33" customHeight="1">
      <c r="A57" s="16"/>
      <c r="B57" s="50" t="s">
        <v>63</v>
      </c>
      <c r="C57" s="21" t="s">
        <v>35</v>
      </c>
      <c r="D57" s="42">
        <v>17253</v>
      </c>
      <c r="E57" s="21" t="s">
        <v>23</v>
      </c>
    </row>
    <row r="58" spans="1:5" ht="32.25" customHeight="1">
      <c r="A58" s="15"/>
      <c r="B58" s="44" t="s">
        <v>9</v>
      </c>
      <c r="C58" s="21" t="s">
        <v>33</v>
      </c>
      <c r="D58" s="43">
        <v>347.99999999999994</v>
      </c>
      <c r="E58" s="21"/>
    </row>
    <row r="59" spans="1:5" ht="21" customHeight="1">
      <c r="A59" s="20" t="s">
        <v>16</v>
      </c>
      <c r="B59" s="165" t="s">
        <v>24</v>
      </c>
      <c r="C59" s="166"/>
      <c r="D59" s="166"/>
      <c r="E59" s="163"/>
    </row>
    <row r="60" spans="1:5" ht="33" customHeight="1">
      <c r="A60" s="16"/>
      <c r="B60" s="27" t="s">
        <v>52</v>
      </c>
      <c r="C60" s="21" t="s">
        <v>35</v>
      </c>
      <c r="D60" s="21">
        <v>2021</v>
      </c>
      <c r="E60" s="21" t="s">
        <v>76</v>
      </c>
    </row>
    <row r="61" spans="1:5" ht="36" customHeight="1">
      <c r="A61" s="16"/>
      <c r="B61" s="34" t="s">
        <v>49</v>
      </c>
      <c r="C61" s="21" t="s">
        <v>6</v>
      </c>
      <c r="D61" s="21">
        <v>1.2126</v>
      </c>
      <c r="E61" s="21" t="s">
        <v>36</v>
      </c>
    </row>
    <row r="62" spans="1:5" ht="36" customHeight="1">
      <c r="A62" s="15"/>
      <c r="B62" s="27" t="s">
        <v>51</v>
      </c>
      <c r="C62" s="21" t="s">
        <v>35</v>
      </c>
      <c r="D62" s="21">
        <v>2021</v>
      </c>
      <c r="E62" s="21" t="s">
        <v>23</v>
      </c>
    </row>
    <row r="63" spans="1:5" ht="21.75" customHeight="1">
      <c r="A63" s="176" t="s">
        <v>43</v>
      </c>
      <c r="B63" s="166" t="s">
        <v>56</v>
      </c>
      <c r="C63" s="166"/>
      <c r="D63" s="166"/>
      <c r="E63" s="163"/>
    </row>
    <row r="64" spans="1:5" ht="77.25" customHeight="1">
      <c r="A64" s="177"/>
      <c r="B64" s="52" t="s">
        <v>65</v>
      </c>
      <c r="C64" s="21" t="s">
        <v>57</v>
      </c>
      <c r="D64" s="48">
        <v>5.8</v>
      </c>
      <c r="E64" s="21" t="s">
        <v>62</v>
      </c>
    </row>
    <row r="65" spans="1:5" ht="24.75" customHeight="1">
      <c r="A65" s="3"/>
      <c r="B65" s="115"/>
      <c r="C65" s="115"/>
      <c r="D65" s="115"/>
      <c r="E65" s="115"/>
    </row>
    <row r="66" spans="1:5" ht="24.75" customHeight="1">
      <c r="A66" s="3"/>
      <c r="B66" s="115"/>
      <c r="C66" s="115"/>
      <c r="D66" s="115"/>
      <c r="E66" s="115"/>
    </row>
  </sheetData>
  <sheetProtection/>
  <mergeCells count="17">
    <mergeCell ref="E31:E32"/>
    <mergeCell ref="E41:E42"/>
    <mergeCell ref="E8:E11"/>
    <mergeCell ref="B63:E63"/>
    <mergeCell ref="A63:A64"/>
    <mergeCell ref="B30:E30"/>
    <mergeCell ref="E22:E24"/>
    <mergeCell ref="A1:E1"/>
    <mergeCell ref="A2:E2"/>
    <mergeCell ref="B48:E48"/>
    <mergeCell ref="B59:E59"/>
    <mergeCell ref="B21:E21"/>
    <mergeCell ref="B12:E12"/>
    <mergeCell ref="E13:E14"/>
    <mergeCell ref="B7:E7"/>
    <mergeCell ref="A7:A11"/>
    <mergeCell ref="B40:E40"/>
  </mergeCells>
  <printOptions horizontalCentered="1"/>
  <pageMargins left="0.1968503937007874" right="0.1968503937007874" top="0.3937007874015748" bottom="0.3937007874015748" header="0.2362204724409449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1" width="3.625" style="59" customWidth="1"/>
    <col min="2" max="3" width="9.875" style="59" customWidth="1"/>
    <col min="4" max="4" width="7.75390625" style="59" customWidth="1"/>
    <col min="5" max="5" width="8.625" style="59" customWidth="1"/>
    <col min="6" max="6" width="14.625" style="59" customWidth="1"/>
    <col min="7" max="7" width="8.00390625" style="59" customWidth="1"/>
    <col min="8" max="8" width="12.25390625" style="59" customWidth="1"/>
    <col min="9" max="9" width="22.75390625" style="59" customWidth="1"/>
    <col min="10" max="16384" width="9.125" style="59" customWidth="1"/>
  </cols>
  <sheetData>
    <row r="1" spans="1:9" ht="30.75" customHeight="1">
      <c r="A1" s="178" t="s">
        <v>84</v>
      </c>
      <c r="B1" s="179"/>
      <c r="C1" s="179"/>
      <c r="D1" s="179"/>
      <c r="E1" s="179"/>
      <c r="F1" s="179"/>
      <c r="G1" s="179"/>
      <c r="H1" s="179"/>
      <c r="I1" s="179"/>
    </row>
    <row r="2" spans="1:9" ht="36.75" customHeight="1">
      <c r="A2" s="178" t="s">
        <v>288</v>
      </c>
      <c r="B2" s="179"/>
      <c r="C2" s="179"/>
      <c r="D2" s="179"/>
      <c r="E2" s="179"/>
      <c r="F2" s="179"/>
      <c r="G2" s="179"/>
      <c r="H2" s="179"/>
      <c r="I2" s="179"/>
    </row>
    <row r="3" ht="10.5" customHeight="1"/>
    <row r="4" spans="1:9" ht="30.75" customHeight="1">
      <c r="A4" s="180" t="s">
        <v>0</v>
      </c>
      <c r="B4" s="187" t="s">
        <v>83</v>
      </c>
      <c r="C4" s="188"/>
      <c r="D4" s="181" t="s">
        <v>85</v>
      </c>
      <c r="E4" s="191" t="s">
        <v>86</v>
      </c>
      <c r="F4" s="182" t="s">
        <v>157</v>
      </c>
      <c r="G4" s="183"/>
      <c r="H4" s="184"/>
      <c r="I4" s="191" t="s">
        <v>280</v>
      </c>
    </row>
    <row r="5" spans="1:9" ht="33" customHeight="1">
      <c r="A5" s="180"/>
      <c r="B5" s="189"/>
      <c r="C5" s="190"/>
      <c r="D5" s="181"/>
      <c r="E5" s="192"/>
      <c r="F5" s="185" t="s">
        <v>156</v>
      </c>
      <c r="G5" s="186"/>
      <c r="H5" s="120" t="s">
        <v>158</v>
      </c>
      <c r="I5" s="193"/>
    </row>
    <row r="6" spans="1:9" ht="34.5" customHeight="1">
      <c r="A6" s="180"/>
      <c r="B6" s="60" t="s">
        <v>87</v>
      </c>
      <c r="C6" s="60" t="s">
        <v>88</v>
      </c>
      <c r="D6" s="180"/>
      <c r="E6" s="193"/>
      <c r="F6" s="61" t="s">
        <v>89</v>
      </c>
      <c r="G6" s="61" t="s">
        <v>90</v>
      </c>
      <c r="H6" s="121" t="s">
        <v>159</v>
      </c>
      <c r="I6" s="119" t="s">
        <v>91</v>
      </c>
    </row>
    <row r="7" spans="1:9" ht="21" customHeight="1">
      <c r="A7" s="62">
        <v>1</v>
      </c>
      <c r="B7" s="112" t="s">
        <v>263</v>
      </c>
      <c r="C7" s="112" t="s">
        <v>276</v>
      </c>
      <c r="D7" s="62">
        <v>906</v>
      </c>
      <c r="E7" s="62" t="s">
        <v>82</v>
      </c>
      <c r="F7" s="131">
        <v>181.4</v>
      </c>
      <c r="G7" s="63">
        <v>15</v>
      </c>
      <c r="H7" s="130">
        <v>4</v>
      </c>
      <c r="I7" s="130">
        <v>72.56</v>
      </c>
    </row>
    <row r="8" spans="1:9" ht="21" customHeight="1">
      <c r="A8" s="62">
        <v>2</v>
      </c>
      <c r="B8" s="112" t="s">
        <v>195</v>
      </c>
      <c r="C8" s="112" t="s">
        <v>277</v>
      </c>
      <c r="D8" s="62">
        <v>461</v>
      </c>
      <c r="E8" s="62" t="s">
        <v>82</v>
      </c>
      <c r="F8" s="131">
        <v>92.2</v>
      </c>
      <c r="G8" s="62">
        <v>10</v>
      </c>
      <c r="H8" s="130">
        <v>2</v>
      </c>
      <c r="I8" s="130">
        <v>68.85</v>
      </c>
    </row>
    <row r="9" spans="1:9" ht="21" customHeight="1">
      <c r="A9" s="62">
        <v>3</v>
      </c>
      <c r="B9" s="112" t="s">
        <v>278</v>
      </c>
      <c r="C9" s="112" t="s">
        <v>279</v>
      </c>
      <c r="D9" s="62">
        <v>82</v>
      </c>
      <c r="E9" s="62" t="s">
        <v>82</v>
      </c>
      <c r="F9" s="131">
        <v>16.400000000000002</v>
      </c>
      <c r="G9" s="64">
        <v>2</v>
      </c>
      <c r="H9" s="130">
        <v>1</v>
      </c>
      <c r="I9" s="130">
        <v>6.5600000000000005</v>
      </c>
    </row>
    <row r="10" spans="1:9" ht="24" customHeight="1">
      <c r="A10" s="195" t="s">
        <v>4</v>
      </c>
      <c r="B10" s="196"/>
      <c r="C10" s="197"/>
      <c r="D10" s="65">
        <v>1449</v>
      </c>
      <c r="E10" s="65"/>
      <c r="F10" s="66">
        <v>290</v>
      </c>
      <c r="G10" s="66">
        <v>27</v>
      </c>
      <c r="H10" s="66">
        <v>7</v>
      </c>
      <c r="I10" s="66">
        <v>147.97</v>
      </c>
    </row>
    <row r="11" ht="9.75" customHeight="1"/>
    <row r="12" spans="2:9" ht="33.75" customHeight="1">
      <c r="B12" s="67" t="s">
        <v>92</v>
      </c>
      <c r="C12" s="194" t="s">
        <v>281</v>
      </c>
      <c r="D12" s="194"/>
      <c r="E12" s="194"/>
      <c r="F12" s="194"/>
      <c r="G12" s="194"/>
      <c r="H12" s="194"/>
      <c r="I12" s="194"/>
    </row>
    <row r="13" spans="2:9" ht="33.75" customHeight="1">
      <c r="B13" s="68"/>
      <c r="C13" s="194" t="s">
        <v>282</v>
      </c>
      <c r="D13" s="194"/>
      <c r="E13" s="194"/>
      <c r="F13" s="194"/>
      <c r="G13" s="194"/>
      <c r="H13" s="194"/>
      <c r="I13" s="194"/>
    </row>
    <row r="14" spans="2:9" ht="33.75" customHeight="1">
      <c r="B14" s="68"/>
      <c r="C14" s="194" t="s">
        <v>283</v>
      </c>
      <c r="D14" s="194"/>
      <c r="E14" s="194"/>
      <c r="F14" s="194"/>
      <c r="G14" s="194"/>
      <c r="H14" s="194"/>
      <c r="I14" s="194"/>
    </row>
    <row r="15" spans="2:9" ht="33.75" customHeight="1">
      <c r="B15" s="68"/>
      <c r="C15" s="194" t="s">
        <v>295</v>
      </c>
      <c r="D15" s="194"/>
      <c r="E15" s="194"/>
      <c r="F15" s="194"/>
      <c r="G15" s="194"/>
      <c r="H15" s="194"/>
      <c r="I15" s="194"/>
    </row>
  </sheetData>
  <sheetProtection/>
  <mergeCells count="14">
    <mergeCell ref="C12:I12"/>
    <mergeCell ref="C13:I13"/>
    <mergeCell ref="C15:I15"/>
    <mergeCell ref="I4:I5"/>
    <mergeCell ref="C14:I14"/>
    <mergeCell ref="A10:C10"/>
    <mergeCell ref="A1:I1"/>
    <mergeCell ref="A2:I2"/>
    <mergeCell ref="A4:A6"/>
    <mergeCell ref="D4:D6"/>
    <mergeCell ref="F4:H4"/>
    <mergeCell ref="F5:G5"/>
    <mergeCell ref="B4:C5"/>
    <mergeCell ref="E4:E6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SheetLayoutView="100" zoomScalePageLayoutView="0" workbookViewId="0" topLeftCell="A1">
      <selection activeCell="A14" sqref="A14:IV15"/>
    </sheetView>
  </sheetViews>
  <sheetFormatPr defaultColWidth="9.00390625" defaultRowHeight="12.75"/>
  <cols>
    <col min="1" max="1" width="2.75390625" style="91" customWidth="1"/>
    <col min="2" max="2" width="38.625" style="91" customWidth="1"/>
    <col min="3" max="3" width="7.375" style="91" customWidth="1"/>
    <col min="4" max="6" width="8.625" style="91" customWidth="1"/>
    <col min="7" max="7" width="10.75390625" style="91" customWidth="1"/>
    <col min="8" max="9" width="8.625" style="91" customWidth="1"/>
    <col min="10" max="10" width="10.25390625" style="91" customWidth="1"/>
    <col min="11" max="12" width="8.625" style="91" customWidth="1"/>
    <col min="13" max="13" width="8.125" style="91" customWidth="1"/>
    <col min="14" max="14" width="9.125" style="91" customWidth="1"/>
    <col min="15" max="15" width="14.25390625" style="91" customWidth="1"/>
    <col min="16" max="16384" width="9.125" style="91" customWidth="1"/>
  </cols>
  <sheetData>
    <row r="1" spans="1:13" ht="34.5" customHeight="1">
      <c r="A1" s="198" t="s">
        <v>139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24" customHeight="1">
      <c r="A2" s="198" t="s">
        <v>288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2:13" ht="7.5" customHeight="1">
      <c r="B3" s="200"/>
      <c r="C3" s="200"/>
      <c r="D3" s="92"/>
      <c r="E3" s="92"/>
      <c r="F3" s="92"/>
      <c r="G3" s="92"/>
      <c r="H3" s="92"/>
      <c r="I3" s="92"/>
      <c r="J3" s="92"/>
      <c r="K3" s="92"/>
      <c r="L3" s="92"/>
      <c r="M3" s="94"/>
    </row>
    <row r="4" spans="1:13" ht="23.25" customHeight="1">
      <c r="A4" s="201" t="s">
        <v>0</v>
      </c>
      <c r="B4" s="201" t="s">
        <v>1</v>
      </c>
      <c r="C4" s="201" t="s">
        <v>140</v>
      </c>
      <c r="D4" s="202" t="s">
        <v>37</v>
      </c>
      <c r="E4" s="203"/>
      <c r="F4" s="203"/>
      <c r="G4" s="203"/>
      <c r="H4" s="203"/>
      <c r="I4" s="203"/>
      <c r="J4" s="203"/>
      <c r="K4" s="203"/>
      <c r="L4" s="204"/>
      <c r="M4" s="201" t="s">
        <v>69</v>
      </c>
    </row>
    <row r="5" spans="1:13" ht="47.25" customHeight="1">
      <c r="A5" s="201"/>
      <c r="B5" s="201"/>
      <c r="C5" s="201"/>
      <c r="D5" s="136" t="s">
        <v>296</v>
      </c>
      <c r="E5" s="136" t="s">
        <v>297</v>
      </c>
      <c r="F5" s="135" t="s">
        <v>298</v>
      </c>
      <c r="G5" s="158" t="s">
        <v>299</v>
      </c>
      <c r="H5" s="135" t="s">
        <v>300</v>
      </c>
      <c r="I5" s="135" t="s">
        <v>301</v>
      </c>
      <c r="J5" s="158" t="s">
        <v>302</v>
      </c>
      <c r="K5" s="135" t="s">
        <v>303</v>
      </c>
      <c r="L5" s="135" t="s">
        <v>304</v>
      </c>
      <c r="M5" s="201"/>
    </row>
    <row r="6" spans="1:13" ht="16.5" customHeight="1">
      <c r="A6" s="95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  <c r="G6" s="95">
        <v>7</v>
      </c>
      <c r="H6" s="95">
        <v>8</v>
      </c>
      <c r="I6" s="95">
        <v>9</v>
      </c>
      <c r="J6" s="95">
        <v>10</v>
      </c>
      <c r="K6" s="95">
        <v>11</v>
      </c>
      <c r="L6" s="95">
        <v>12</v>
      </c>
      <c r="M6" s="95">
        <v>13</v>
      </c>
    </row>
    <row r="7" spans="1:13" ht="58.5" customHeight="1">
      <c r="A7" s="122">
        <v>1</v>
      </c>
      <c r="B7" s="123" t="s">
        <v>42</v>
      </c>
      <c r="C7" s="124" t="s">
        <v>33</v>
      </c>
      <c r="D7" s="124">
        <f aca="true" t="shared" si="0" ref="D7:L7">D12*0.4</f>
        <v>6.4</v>
      </c>
      <c r="E7" s="124">
        <f t="shared" si="0"/>
        <v>4.800000000000001</v>
      </c>
      <c r="F7" s="124">
        <f t="shared" si="0"/>
        <v>92</v>
      </c>
      <c r="G7" s="124">
        <f t="shared" si="0"/>
        <v>52</v>
      </c>
      <c r="H7" s="124">
        <f t="shared" si="0"/>
        <v>64.8</v>
      </c>
      <c r="I7" s="124">
        <f t="shared" si="0"/>
        <v>170.4</v>
      </c>
      <c r="J7" s="124">
        <f t="shared" si="0"/>
        <v>146.4</v>
      </c>
      <c r="K7" s="124">
        <f t="shared" si="0"/>
        <v>37.6</v>
      </c>
      <c r="L7" s="124">
        <f t="shared" si="0"/>
        <v>3.2</v>
      </c>
      <c r="M7" s="142">
        <f>SUM(D7:L7)+0.4</f>
        <v>578</v>
      </c>
    </row>
    <row r="8" spans="1:13" ht="36" customHeight="1">
      <c r="A8" s="122">
        <v>2</v>
      </c>
      <c r="B8" s="24" t="s">
        <v>163</v>
      </c>
      <c r="C8" s="32" t="s">
        <v>33</v>
      </c>
      <c r="D8" s="124">
        <v>0.5</v>
      </c>
      <c r="E8" s="124">
        <v>0.5</v>
      </c>
      <c r="F8" s="124">
        <v>1</v>
      </c>
      <c r="G8" s="124">
        <v>1</v>
      </c>
      <c r="H8" s="124">
        <v>1</v>
      </c>
      <c r="I8" s="124">
        <v>2.5</v>
      </c>
      <c r="J8" s="124">
        <v>2</v>
      </c>
      <c r="K8" s="124">
        <v>1</v>
      </c>
      <c r="L8" s="124">
        <v>0.5</v>
      </c>
      <c r="M8" s="100">
        <f>SUM(D8:L8)</f>
        <v>10</v>
      </c>
    </row>
    <row r="9" spans="1:13" ht="35.25" customHeight="1">
      <c r="A9" s="122">
        <v>3</v>
      </c>
      <c r="B9" s="123" t="s">
        <v>38</v>
      </c>
      <c r="C9" s="124" t="s">
        <v>33</v>
      </c>
      <c r="D9" s="124">
        <v>1</v>
      </c>
      <c r="E9" s="124">
        <v>0.5</v>
      </c>
      <c r="F9" s="32">
        <v>3</v>
      </c>
      <c r="G9" s="32">
        <v>2</v>
      </c>
      <c r="H9" s="32">
        <v>3</v>
      </c>
      <c r="I9" s="32">
        <v>5</v>
      </c>
      <c r="J9" s="32">
        <v>4</v>
      </c>
      <c r="K9" s="32">
        <v>1</v>
      </c>
      <c r="L9" s="32">
        <v>0.5</v>
      </c>
      <c r="M9" s="100">
        <f>SUM(D9:L9)</f>
        <v>20</v>
      </c>
    </row>
    <row r="10" spans="1:13" ht="27" customHeight="1">
      <c r="A10" s="122">
        <v>4</v>
      </c>
      <c r="B10" s="123" t="s">
        <v>58</v>
      </c>
      <c r="C10" s="124" t="s">
        <v>8</v>
      </c>
      <c r="D10" s="125">
        <f aca="true" t="shared" si="1" ref="D10:I10">(D7+D9+D8)*1.75</f>
        <v>13.825000000000001</v>
      </c>
      <c r="E10" s="125">
        <f t="shared" si="1"/>
        <v>10.150000000000002</v>
      </c>
      <c r="F10" s="125">
        <f t="shared" si="1"/>
        <v>168</v>
      </c>
      <c r="G10" s="125">
        <f t="shared" si="1"/>
        <v>96.25</v>
      </c>
      <c r="H10" s="125">
        <f t="shared" si="1"/>
        <v>120.39999999999999</v>
      </c>
      <c r="I10" s="125">
        <f t="shared" si="1"/>
        <v>311.325</v>
      </c>
      <c r="J10" s="125">
        <f>(J7+J9+J8)*1.75</f>
        <v>266.7</v>
      </c>
      <c r="K10" s="125">
        <f>(K7+K9+K8)*1.75</f>
        <v>69.3</v>
      </c>
      <c r="L10" s="125">
        <f>(L7+L9+L8)*1.75</f>
        <v>7.3500000000000005</v>
      </c>
      <c r="M10" s="100">
        <f>SUM(D10:L10)</f>
        <v>1063.3</v>
      </c>
    </row>
    <row r="11" spans="1:13" ht="48" customHeight="1">
      <c r="A11" s="122">
        <v>5</v>
      </c>
      <c r="B11" s="126" t="s">
        <v>141</v>
      </c>
      <c r="C11" s="124" t="s">
        <v>33</v>
      </c>
      <c r="D11" s="127">
        <f aca="true" t="shared" si="2" ref="D11:I11">D12*0.1*0.7</f>
        <v>1.1199999999999999</v>
      </c>
      <c r="E11" s="127">
        <f t="shared" si="2"/>
        <v>0.8400000000000001</v>
      </c>
      <c r="F11" s="127">
        <f t="shared" si="2"/>
        <v>16.099999999999998</v>
      </c>
      <c r="G11" s="127">
        <f t="shared" si="2"/>
        <v>9.1</v>
      </c>
      <c r="H11" s="127">
        <f t="shared" si="2"/>
        <v>11.339999999999998</v>
      </c>
      <c r="I11" s="127">
        <f t="shared" si="2"/>
        <v>29.82</v>
      </c>
      <c r="J11" s="127">
        <f>J12*0.1*0.7</f>
        <v>25.62</v>
      </c>
      <c r="K11" s="127">
        <f>K12*0.1*0.7</f>
        <v>6.58</v>
      </c>
      <c r="L11" s="127">
        <f>L12*0.1*0.7</f>
        <v>0.5599999999999999</v>
      </c>
      <c r="M11" s="142">
        <f>SUM(D11:L11)-0.08</f>
        <v>101</v>
      </c>
    </row>
    <row r="12" spans="1:13" ht="34.5" customHeight="1">
      <c r="A12" s="122">
        <v>6</v>
      </c>
      <c r="B12" s="126" t="s">
        <v>142</v>
      </c>
      <c r="C12" s="124" t="s">
        <v>39</v>
      </c>
      <c r="D12" s="128">
        <v>16</v>
      </c>
      <c r="E12" s="128">
        <v>12</v>
      </c>
      <c r="F12" s="128">
        <v>230</v>
      </c>
      <c r="G12" s="128">
        <v>130</v>
      </c>
      <c r="H12" s="128">
        <v>162</v>
      </c>
      <c r="I12" s="128">
        <v>426</v>
      </c>
      <c r="J12" s="128">
        <v>366</v>
      </c>
      <c r="K12" s="128">
        <v>94</v>
      </c>
      <c r="L12" s="128">
        <v>8</v>
      </c>
      <c r="M12" s="100">
        <f>SUM(D12:L12)</f>
        <v>1444</v>
      </c>
    </row>
    <row r="13" spans="1:13" ht="36" customHeight="1">
      <c r="A13" s="122">
        <v>7</v>
      </c>
      <c r="B13" s="126" t="s">
        <v>135</v>
      </c>
      <c r="C13" s="129" t="s">
        <v>33</v>
      </c>
      <c r="D13" s="128">
        <f aca="true" t="shared" si="3" ref="D13:I13">D12*0.33</f>
        <v>5.28</v>
      </c>
      <c r="E13" s="128">
        <f t="shared" si="3"/>
        <v>3.96</v>
      </c>
      <c r="F13" s="128">
        <f t="shared" si="3"/>
        <v>75.9</v>
      </c>
      <c r="G13" s="128">
        <f t="shared" si="3"/>
        <v>42.9</v>
      </c>
      <c r="H13" s="128">
        <f t="shared" si="3"/>
        <v>53.46</v>
      </c>
      <c r="I13" s="128">
        <f t="shared" si="3"/>
        <v>140.58</v>
      </c>
      <c r="J13" s="128">
        <f>J12*0.33</f>
        <v>120.78</v>
      </c>
      <c r="K13" s="128">
        <f>K12*0.33</f>
        <v>31.020000000000003</v>
      </c>
      <c r="L13" s="128">
        <f>L12*0.33</f>
        <v>2.64</v>
      </c>
      <c r="M13" s="100">
        <f>SUM(D13:L13)-0.52</f>
        <v>476</v>
      </c>
    </row>
  </sheetData>
  <sheetProtection/>
  <mergeCells count="8">
    <mergeCell ref="A1:M1"/>
    <mergeCell ref="A2:M2"/>
    <mergeCell ref="B3:C3"/>
    <mergeCell ref="A4:A5"/>
    <mergeCell ref="B4:B5"/>
    <mergeCell ref="C4:C5"/>
    <mergeCell ref="M4:M5"/>
    <mergeCell ref="D4:L4"/>
  </mergeCells>
  <printOptions horizontalCentered="1"/>
  <pageMargins left="0.3937007874015748" right="0.3937007874015748" top="0.3937007874015748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"/>
  <sheetViews>
    <sheetView view="pageBreakPreview" zoomScaleNormal="80" zoomScaleSheetLayoutView="100" zoomScalePageLayoutView="0" workbookViewId="0" topLeftCell="A1">
      <selection activeCell="A11" sqref="A11:IV11"/>
    </sheetView>
  </sheetViews>
  <sheetFormatPr defaultColWidth="9.00390625" defaultRowHeight="12.75"/>
  <cols>
    <col min="1" max="1" width="2.625" style="91" customWidth="1"/>
    <col min="2" max="2" width="15.25390625" style="91" customWidth="1"/>
    <col min="3" max="3" width="4.875" style="91" customWidth="1"/>
    <col min="4" max="4" width="3.625" style="91" customWidth="1"/>
    <col min="5" max="5" width="4.25390625" style="91" customWidth="1"/>
    <col min="6" max="6" width="3.25390625" style="91" customWidth="1"/>
    <col min="7" max="7" width="4.125" style="91" customWidth="1"/>
    <col min="8" max="8" width="3.875" style="91" customWidth="1"/>
    <col min="9" max="9" width="4.125" style="91" customWidth="1"/>
    <col min="10" max="10" width="4.00390625" style="91" customWidth="1"/>
    <col min="11" max="11" width="4.25390625" style="91" customWidth="1"/>
    <col min="12" max="12" width="3.625" style="91" customWidth="1"/>
    <col min="13" max="13" width="4.125" style="91" customWidth="1"/>
    <col min="14" max="14" width="3.375" style="91" customWidth="1"/>
    <col min="15" max="15" width="4.125" style="91" customWidth="1"/>
    <col min="16" max="16" width="3.375" style="91" customWidth="1"/>
    <col min="17" max="17" width="4.00390625" style="91" customWidth="1"/>
    <col min="18" max="18" width="3.75390625" style="91" customWidth="1"/>
    <col min="19" max="19" width="4.00390625" style="91" customWidth="1"/>
    <col min="20" max="20" width="3.375" style="91" customWidth="1"/>
    <col min="21" max="21" width="4.25390625" style="91" customWidth="1"/>
    <col min="22" max="22" width="3.375" style="91" customWidth="1"/>
    <col min="23" max="23" width="4.00390625" style="91" customWidth="1"/>
    <col min="24" max="24" width="4.75390625" style="91" customWidth="1"/>
    <col min="25" max="25" width="4.375" style="91" customWidth="1"/>
    <col min="26" max="26" width="4.75390625" style="91" customWidth="1"/>
    <col min="27" max="27" width="5.375" style="91" customWidth="1"/>
    <col min="28" max="28" width="4.625" style="91" customWidth="1"/>
    <col min="29" max="29" width="5.125" style="91" customWidth="1"/>
    <col min="30" max="30" width="3.375" style="91" customWidth="1"/>
    <col min="31" max="31" width="4.625" style="91" customWidth="1"/>
    <col min="32" max="32" width="5.00390625" style="91" customWidth="1"/>
    <col min="33" max="33" width="5.75390625" style="91" customWidth="1"/>
    <col min="34" max="16384" width="9.125" style="91" customWidth="1"/>
  </cols>
  <sheetData>
    <row r="1" spans="1:33" ht="34.5" customHeight="1">
      <c r="A1" s="198" t="s">
        <v>136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</row>
    <row r="2" spans="1:33" ht="28.5" customHeight="1">
      <c r="A2" s="198" t="s">
        <v>288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</row>
    <row r="3" spans="2:32" ht="20.25" customHeight="1">
      <c r="B3" s="200"/>
      <c r="C3" s="200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33" ht="42" customHeight="1">
      <c r="A4" s="205" t="s">
        <v>0</v>
      </c>
      <c r="B4" s="205" t="s">
        <v>1</v>
      </c>
      <c r="C4" s="210" t="s">
        <v>53</v>
      </c>
      <c r="D4" s="205" t="s">
        <v>212</v>
      </c>
      <c r="E4" s="205"/>
      <c r="F4" s="205" t="s">
        <v>213</v>
      </c>
      <c r="G4" s="205"/>
      <c r="H4" s="205" t="s">
        <v>214</v>
      </c>
      <c r="I4" s="205"/>
      <c r="J4" s="205" t="s">
        <v>215</v>
      </c>
      <c r="K4" s="205"/>
      <c r="L4" s="211" t="s">
        <v>216</v>
      </c>
      <c r="M4" s="211"/>
      <c r="N4" s="211" t="s">
        <v>217</v>
      </c>
      <c r="O4" s="211"/>
      <c r="P4" s="205" t="s">
        <v>229</v>
      </c>
      <c r="Q4" s="205"/>
      <c r="R4" s="205" t="s">
        <v>230</v>
      </c>
      <c r="S4" s="205"/>
      <c r="T4" s="205" t="s">
        <v>231</v>
      </c>
      <c r="U4" s="205"/>
      <c r="V4" s="205" t="s">
        <v>232</v>
      </c>
      <c r="W4" s="205"/>
      <c r="X4" s="205" t="s">
        <v>242</v>
      </c>
      <c r="Y4" s="205"/>
      <c r="Z4" s="211" t="s">
        <v>243</v>
      </c>
      <c r="AA4" s="211"/>
      <c r="AB4" s="205" t="s">
        <v>253</v>
      </c>
      <c r="AC4" s="205"/>
      <c r="AD4" s="205" t="s">
        <v>258</v>
      </c>
      <c r="AE4" s="205"/>
      <c r="AF4" s="208" t="s">
        <v>69</v>
      </c>
      <c r="AG4" s="209"/>
    </row>
    <row r="5" spans="1:33" ht="25.5" customHeight="1">
      <c r="A5" s="205"/>
      <c r="B5" s="205"/>
      <c r="C5" s="210"/>
      <c r="D5" s="104" t="s">
        <v>39</v>
      </c>
      <c r="E5" s="104" t="s">
        <v>2</v>
      </c>
      <c r="F5" s="104" t="s">
        <v>39</v>
      </c>
      <c r="G5" s="104" t="s">
        <v>2</v>
      </c>
      <c r="H5" s="104" t="s">
        <v>39</v>
      </c>
      <c r="I5" s="104" t="s">
        <v>2</v>
      </c>
      <c r="J5" s="104" t="s">
        <v>39</v>
      </c>
      <c r="K5" s="104" t="s">
        <v>2</v>
      </c>
      <c r="L5" s="104" t="s">
        <v>39</v>
      </c>
      <c r="M5" s="104" t="s">
        <v>2</v>
      </c>
      <c r="N5" s="104" t="s">
        <v>39</v>
      </c>
      <c r="O5" s="104" t="s">
        <v>2</v>
      </c>
      <c r="P5" s="104" t="s">
        <v>39</v>
      </c>
      <c r="Q5" s="104" t="s">
        <v>2</v>
      </c>
      <c r="R5" s="104" t="s">
        <v>39</v>
      </c>
      <c r="S5" s="104" t="s">
        <v>2</v>
      </c>
      <c r="T5" s="104" t="s">
        <v>39</v>
      </c>
      <c r="U5" s="104" t="s">
        <v>2</v>
      </c>
      <c r="V5" s="104" t="s">
        <v>39</v>
      </c>
      <c r="W5" s="104" t="s">
        <v>2</v>
      </c>
      <c r="X5" s="104" t="s">
        <v>39</v>
      </c>
      <c r="Y5" s="104" t="s">
        <v>2</v>
      </c>
      <c r="Z5" s="104" t="s">
        <v>39</v>
      </c>
      <c r="AA5" s="104" t="s">
        <v>2</v>
      </c>
      <c r="AB5" s="104" t="s">
        <v>39</v>
      </c>
      <c r="AC5" s="104" t="s">
        <v>2</v>
      </c>
      <c r="AD5" s="104" t="s">
        <v>39</v>
      </c>
      <c r="AE5" s="104" t="s">
        <v>2</v>
      </c>
      <c r="AF5" s="104" t="s">
        <v>39</v>
      </c>
      <c r="AG5" s="104" t="s">
        <v>2</v>
      </c>
    </row>
    <row r="6" spans="1:33" ht="21.75" customHeight="1">
      <c r="A6" s="104">
        <v>1</v>
      </c>
      <c r="B6" s="104">
        <v>2</v>
      </c>
      <c r="C6" s="104">
        <v>3</v>
      </c>
      <c r="D6" s="206">
        <v>4</v>
      </c>
      <c r="E6" s="207"/>
      <c r="F6" s="206">
        <v>5</v>
      </c>
      <c r="G6" s="207"/>
      <c r="H6" s="206">
        <v>6</v>
      </c>
      <c r="I6" s="207"/>
      <c r="J6" s="206">
        <v>7</v>
      </c>
      <c r="K6" s="207"/>
      <c r="L6" s="206">
        <v>8</v>
      </c>
      <c r="M6" s="207"/>
      <c r="N6" s="206">
        <v>9</v>
      </c>
      <c r="O6" s="207"/>
      <c r="P6" s="206">
        <v>10</v>
      </c>
      <c r="Q6" s="207"/>
      <c r="R6" s="206">
        <v>11</v>
      </c>
      <c r="S6" s="207"/>
      <c r="T6" s="206">
        <v>12</v>
      </c>
      <c r="U6" s="207"/>
      <c r="V6" s="206">
        <v>13</v>
      </c>
      <c r="W6" s="207"/>
      <c r="X6" s="206">
        <v>14</v>
      </c>
      <c r="Y6" s="207"/>
      <c r="Z6" s="206">
        <v>15</v>
      </c>
      <c r="AA6" s="207"/>
      <c r="AB6" s="206">
        <v>16</v>
      </c>
      <c r="AC6" s="207"/>
      <c r="AD6" s="206">
        <v>17</v>
      </c>
      <c r="AE6" s="207"/>
      <c r="AF6" s="206">
        <v>18</v>
      </c>
      <c r="AG6" s="207"/>
    </row>
    <row r="7" spans="1:33" ht="43.5" customHeight="1">
      <c r="A7" s="106">
        <v>1</v>
      </c>
      <c r="B7" s="153" t="s">
        <v>137</v>
      </c>
      <c r="C7" s="105" t="s">
        <v>138</v>
      </c>
      <c r="D7" s="155">
        <v>24</v>
      </c>
      <c r="E7" s="155">
        <v>362.4</v>
      </c>
      <c r="F7" s="156">
        <v>12</v>
      </c>
      <c r="G7" s="156">
        <v>181.2</v>
      </c>
      <c r="H7" s="156">
        <v>16</v>
      </c>
      <c r="I7" s="156">
        <v>241.6</v>
      </c>
      <c r="J7" s="156">
        <v>24</v>
      </c>
      <c r="K7" s="156">
        <v>362.4</v>
      </c>
      <c r="L7" s="156">
        <v>32</v>
      </c>
      <c r="M7" s="156">
        <v>483.2</v>
      </c>
      <c r="N7" s="156">
        <v>24</v>
      </c>
      <c r="O7" s="156">
        <v>362.4</v>
      </c>
      <c r="P7" s="156">
        <v>12</v>
      </c>
      <c r="Q7" s="156">
        <v>181.2</v>
      </c>
      <c r="R7" s="156">
        <v>16</v>
      </c>
      <c r="S7" s="156">
        <v>241.6</v>
      </c>
      <c r="T7" s="156">
        <v>24</v>
      </c>
      <c r="U7" s="156">
        <v>362.4</v>
      </c>
      <c r="V7" s="156">
        <v>32</v>
      </c>
      <c r="W7" s="156">
        <v>483.2</v>
      </c>
      <c r="X7" s="156">
        <v>852</v>
      </c>
      <c r="Y7" s="157">
        <v>12865.199999999999</v>
      </c>
      <c r="Z7" s="156">
        <v>732</v>
      </c>
      <c r="AA7" s="156">
        <v>11053.199999999999</v>
      </c>
      <c r="AB7" s="156">
        <v>188</v>
      </c>
      <c r="AC7" s="156">
        <v>2838.7999999999997</v>
      </c>
      <c r="AD7" s="156">
        <v>16</v>
      </c>
      <c r="AE7" s="156">
        <v>241.6</v>
      </c>
      <c r="AF7" s="155">
        <v>2004</v>
      </c>
      <c r="AG7" s="155">
        <v>30260.4</v>
      </c>
    </row>
    <row r="8" spans="1:33" ht="33" customHeight="1">
      <c r="A8" s="106">
        <v>2</v>
      </c>
      <c r="B8" s="153" t="s">
        <v>145</v>
      </c>
      <c r="C8" s="105" t="s">
        <v>138</v>
      </c>
      <c r="D8" s="155">
        <v>18.240000000000002</v>
      </c>
      <c r="E8" s="155">
        <v>128.592</v>
      </c>
      <c r="F8" s="156">
        <v>9.120000000000001</v>
      </c>
      <c r="G8" s="156">
        <v>64.296</v>
      </c>
      <c r="H8" s="156">
        <v>12.16</v>
      </c>
      <c r="I8" s="156">
        <v>85.728</v>
      </c>
      <c r="J8" s="156">
        <v>18.240000000000002</v>
      </c>
      <c r="K8" s="156">
        <v>128.592</v>
      </c>
      <c r="L8" s="156">
        <v>24.32</v>
      </c>
      <c r="M8" s="156">
        <v>171.456</v>
      </c>
      <c r="N8" s="156">
        <v>18.240000000000002</v>
      </c>
      <c r="O8" s="156">
        <v>128.592</v>
      </c>
      <c r="P8" s="156">
        <v>9.120000000000001</v>
      </c>
      <c r="Q8" s="156">
        <v>64.296</v>
      </c>
      <c r="R8" s="156">
        <v>12.16</v>
      </c>
      <c r="S8" s="156">
        <v>85.728</v>
      </c>
      <c r="T8" s="156">
        <v>18.240000000000002</v>
      </c>
      <c r="U8" s="156">
        <v>128.592</v>
      </c>
      <c r="V8" s="156">
        <v>24.32</v>
      </c>
      <c r="W8" s="156">
        <v>171.456</v>
      </c>
      <c r="X8" s="156">
        <v>647.52</v>
      </c>
      <c r="Y8" s="157">
        <v>4565.016</v>
      </c>
      <c r="Z8" s="156">
        <v>556.32</v>
      </c>
      <c r="AA8" s="156">
        <v>3922.056</v>
      </c>
      <c r="AB8" s="156">
        <v>142.88</v>
      </c>
      <c r="AC8" s="156">
        <v>1007.304</v>
      </c>
      <c r="AD8" s="156">
        <v>12.16</v>
      </c>
      <c r="AE8" s="156">
        <v>85.728</v>
      </c>
      <c r="AF8" s="155">
        <v>1523.04</v>
      </c>
      <c r="AG8" s="155">
        <v>10737.432</v>
      </c>
    </row>
    <row r="9" spans="1:33" ht="33" customHeight="1">
      <c r="A9" s="106">
        <v>3</v>
      </c>
      <c r="B9" s="154" t="s">
        <v>144</v>
      </c>
      <c r="C9" s="105" t="s">
        <v>138</v>
      </c>
      <c r="D9" s="155">
        <v>60</v>
      </c>
      <c r="E9" s="155">
        <v>231</v>
      </c>
      <c r="F9" s="156">
        <v>30</v>
      </c>
      <c r="G9" s="156">
        <v>115.5</v>
      </c>
      <c r="H9" s="156">
        <v>40</v>
      </c>
      <c r="I9" s="156">
        <v>154</v>
      </c>
      <c r="J9" s="156">
        <v>60</v>
      </c>
      <c r="K9" s="156">
        <v>231</v>
      </c>
      <c r="L9" s="156">
        <v>80</v>
      </c>
      <c r="M9" s="156">
        <v>308</v>
      </c>
      <c r="N9" s="156">
        <v>60</v>
      </c>
      <c r="O9" s="156">
        <v>231</v>
      </c>
      <c r="P9" s="156">
        <v>30</v>
      </c>
      <c r="Q9" s="156">
        <v>115.5</v>
      </c>
      <c r="R9" s="156">
        <v>40</v>
      </c>
      <c r="S9" s="156">
        <v>154</v>
      </c>
      <c r="T9" s="156">
        <v>60</v>
      </c>
      <c r="U9" s="156">
        <v>231</v>
      </c>
      <c r="V9" s="156">
        <v>80</v>
      </c>
      <c r="W9" s="156">
        <v>308</v>
      </c>
      <c r="X9" s="156">
        <v>2130</v>
      </c>
      <c r="Y9" s="157">
        <v>8200.5</v>
      </c>
      <c r="Z9" s="156">
        <v>1830</v>
      </c>
      <c r="AA9" s="156">
        <v>7045.5</v>
      </c>
      <c r="AB9" s="156">
        <v>470</v>
      </c>
      <c r="AC9" s="156">
        <v>1809.5</v>
      </c>
      <c r="AD9" s="156">
        <v>40</v>
      </c>
      <c r="AE9" s="156">
        <v>154</v>
      </c>
      <c r="AF9" s="155">
        <v>5010</v>
      </c>
      <c r="AG9" s="155">
        <v>19288.5</v>
      </c>
    </row>
    <row r="10" spans="1:32" ht="10.5" customHeight="1">
      <c r="A10" s="94"/>
      <c r="B10" s="94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</row>
  </sheetData>
  <sheetProtection/>
  <mergeCells count="36">
    <mergeCell ref="N6:O6"/>
    <mergeCell ref="AD4:AE4"/>
    <mergeCell ref="AD6:AE6"/>
    <mergeCell ref="X4:Y4"/>
    <mergeCell ref="X6:Y6"/>
    <mergeCell ref="Z4:AA4"/>
    <mergeCell ref="Z6:AA6"/>
    <mergeCell ref="AB4:AC4"/>
    <mergeCell ref="AB6:AC6"/>
    <mergeCell ref="P4:Q4"/>
    <mergeCell ref="T4:U4"/>
    <mergeCell ref="V4:W4"/>
    <mergeCell ref="P6:Q6"/>
    <mergeCell ref="R6:S6"/>
    <mergeCell ref="T6:U6"/>
    <mergeCell ref="V6:W6"/>
    <mergeCell ref="A1:AG1"/>
    <mergeCell ref="A2:AG2"/>
    <mergeCell ref="B3:C3"/>
    <mergeCell ref="A4:A5"/>
    <mergeCell ref="B4:B5"/>
    <mergeCell ref="C4:C5"/>
    <mergeCell ref="D4:E4"/>
    <mergeCell ref="F4:G4"/>
    <mergeCell ref="N4:O4"/>
    <mergeCell ref="L4:M4"/>
    <mergeCell ref="H4:I4"/>
    <mergeCell ref="H6:I6"/>
    <mergeCell ref="AF6:AG6"/>
    <mergeCell ref="AF4:AG4"/>
    <mergeCell ref="D6:E6"/>
    <mergeCell ref="J4:K4"/>
    <mergeCell ref="F6:G6"/>
    <mergeCell ref="J6:K6"/>
    <mergeCell ref="L6:M6"/>
    <mergeCell ref="R4:S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view="pageBreakPreview" zoomScaleNormal="90" zoomScaleSheetLayoutView="100" zoomScalePageLayoutView="0" workbookViewId="0" topLeftCell="A1">
      <selection activeCell="A17" sqref="A17:IV18"/>
    </sheetView>
  </sheetViews>
  <sheetFormatPr defaultColWidth="9.00390625" defaultRowHeight="12.75"/>
  <cols>
    <col min="1" max="1" width="3.00390625" style="91" customWidth="1"/>
    <col min="2" max="2" width="37.125" style="91" customWidth="1"/>
    <col min="3" max="3" width="5.75390625" style="91" customWidth="1"/>
    <col min="4" max="19" width="5.625" style="91" customWidth="1"/>
    <col min="20" max="20" width="8.00390625" style="91" customWidth="1"/>
    <col min="21" max="21" width="9.125" style="91" customWidth="1"/>
    <col min="22" max="22" width="13.25390625" style="91" bestFit="1" customWidth="1"/>
    <col min="23" max="23" width="9.125" style="91" customWidth="1"/>
    <col min="24" max="24" width="14.25390625" style="91" customWidth="1"/>
    <col min="25" max="16384" width="9.125" style="91" customWidth="1"/>
  </cols>
  <sheetData>
    <row r="1" spans="1:20" ht="22.5" customHeight="1">
      <c r="A1" s="198" t="s">
        <v>151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2"/>
    </row>
    <row r="2" spans="1:20" ht="21" customHeight="1">
      <c r="A2" s="223" t="s">
        <v>288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2:22" ht="9.75" customHeight="1">
      <c r="B3" s="200"/>
      <c r="C3" s="200"/>
      <c r="D3" s="200"/>
      <c r="E3" s="200"/>
      <c r="F3" s="200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V3" s="94"/>
    </row>
    <row r="4" spans="1:22" ht="17.25" customHeight="1">
      <c r="A4" s="225" t="s">
        <v>0</v>
      </c>
      <c r="B4" s="212" t="s">
        <v>1</v>
      </c>
      <c r="C4" s="212" t="s">
        <v>53</v>
      </c>
      <c r="D4" s="218" t="s">
        <v>132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20"/>
      <c r="T4" s="212" t="s">
        <v>69</v>
      </c>
      <c r="V4" s="94"/>
    </row>
    <row r="5" spans="1:22" ht="33" customHeight="1">
      <c r="A5" s="226"/>
      <c r="B5" s="213"/>
      <c r="C5" s="213"/>
      <c r="D5" s="215" t="s">
        <v>177</v>
      </c>
      <c r="E5" s="216" t="s">
        <v>196</v>
      </c>
      <c r="F5" s="215" t="s">
        <v>202</v>
      </c>
      <c r="G5" s="216" t="s">
        <v>206</v>
      </c>
      <c r="H5" s="216" t="s">
        <v>211</v>
      </c>
      <c r="I5" s="216" t="s">
        <v>236</v>
      </c>
      <c r="J5" s="216" t="s">
        <v>240</v>
      </c>
      <c r="K5" s="216" t="s">
        <v>247</v>
      </c>
      <c r="L5" s="202" t="s">
        <v>143</v>
      </c>
      <c r="M5" s="203"/>
      <c r="N5" s="203"/>
      <c r="O5" s="203"/>
      <c r="P5" s="203"/>
      <c r="Q5" s="203"/>
      <c r="R5" s="203"/>
      <c r="S5" s="204"/>
      <c r="T5" s="213"/>
      <c r="V5" s="94"/>
    </row>
    <row r="6" spans="1:22" ht="33" customHeight="1">
      <c r="A6" s="227"/>
      <c r="B6" s="214"/>
      <c r="C6" s="214"/>
      <c r="D6" s="215"/>
      <c r="E6" s="217"/>
      <c r="F6" s="215"/>
      <c r="G6" s="217"/>
      <c r="H6" s="217"/>
      <c r="I6" s="217"/>
      <c r="J6" s="217"/>
      <c r="K6" s="217"/>
      <c r="L6" s="140" t="s">
        <v>178</v>
      </c>
      <c r="M6" s="140" t="s">
        <v>180</v>
      </c>
      <c r="N6" s="140" t="s">
        <v>200</v>
      </c>
      <c r="O6" s="140" t="s">
        <v>208</v>
      </c>
      <c r="P6" s="140" t="s">
        <v>233</v>
      </c>
      <c r="Q6" s="140" t="s">
        <v>234</v>
      </c>
      <c r="R6" s="140" t="s">
        <v>237</v>
      </c>
      <c r="S6" s="140" t="s">
        <v>238</v>
      </c>
      <c r="T6" s="214"/>
      <c r="V6" s="94"/>
    </row>
    <row r="7" spans="1:22" ht="15.75" customHeight="1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  <c r="R7" s="102">
        <v>18</v>
      </c>
      <c r="S7" s="102">
        <v>19</v>
      </c>
      <c r="T7" s="102">
        <v>20</v>
      </c>
      <c r="V7" s="94"/>
    </row>
    <row r="8" spans="1:22" ht="55.5" customHeight="1">
      <c r="A8" s="32">
        <v>1</v>
      </c>
      <c r="B8" s="24" t="s">
        <v>152</v>
      </c>
      <c r="C8" s="1" t="s">
        <v>5</v>
      </c>
      <c r="D8" s="31">
        <v>6.6</v>
      </c>
      <c r="E8" s="31">
        <v>4.8</v>
      </c>
      <c r="F8" s="31">
        <v>6</v>
      </c>
      <c r="G8" s="31">
        <v>6.6</v>
      </c>
      <c r="H8" s="31">
        <v>4.2</v>
      </c>
      <c r="I8" s="31">
        <v>4.8</v>
      </c>
      <c r="J8" s="31">
        <v>4.8</v>
      </c>
      <c r="K8" s="31">
        <v>4.8</v>
      </c>
      <c r="L8" s="31">
        <v>4.2</v>
      </c>
      <c r="M8" s="31">
        <v>7.8</v>
      </c>
      <c r="N8" s="31">
        <v>6</v>
      </c>
      <c r="O8" s="31">
        <v>9.6</v>
      </c>
      <c r="P8" s="31">
        <v>6</v>
      </c>
      <c r="Q8" s="31">
        <v>3.5999999999999996</v>
      </c>
      <c r="R8" s="31">
        <v>6</v>
      </c>
      <c r="S8" s="31">
        <v>4.8</v>
      </c>
      <c r="T8" s="2">
        <v>89.99999999999999</v>
      </c>
      <c r="V8" s="94"/>
    </row>
    <row r="9" spans="1:22" ht="30" customHeight="1">
      <c r="A9" s="32">
        <v>2</v>
      </c>
      <c r="B9" s="24" t="s">
        <v>163</v>
      </c>
      <c r="C9" s="1" t="s">
        <v>5</v>
      </c>
      <c r="D9" s="31">
        <v>0.5</v>
      </c>
      <c r="E9" s="31">
        <v>0.5</v>
      </c>
      <c r="F9" s="31">
        <v>0.5</v>
      </c>
      <c r="G9" s="31">
        <v>0.5</v>
      </c>
      <c r="H9" s="31">
        <v>0.5</v>
      </c>
      <c r="I9" s="31">
        <v>0.5</v>
      </c>
      <c r="J9" s="31">
        <v>0.5</v>
      </c>
      <c r="K9" s="31">
        <v>0.5</v>
      </c>
      <c r="L9" s="31">
        <v>0.5</v>
      </c>
      <c r="M9" s="31">
        <v>0.5</v>
      </c>
      <c r="N9" s="31">
        <v>0.5</v>
      </c>
      <c r="O9" s="31">
        <v>0.5</v>
      </c>
      <c r="P9" s="31">
        <v>0.5</v>
      </c>
      <c r="Q9" s="31">
        <v>0.5</v>
      </c>
      <c r="R9" s="31">
        <v>0.5</v>
      </c>
      <c r="S9" s="31">
        <v>0.5</v>
      </c>
      <c r="T9" s="2">
        <v>8</v>
      </c>
      <c r="V9" s="94"/>
    </row>
    <row r="10" spans="1:22" ht="24" customHeight="1">
      <c r="A10" s="32">
        <v>3</v>
      </c>
      <c r="B10" s="24" t="s">
        <v>26</v>
      </c>
      <c r="C10" s="1" t="s">
        <v>5</v>
      </c>
      <c r="D10" s="32">
        <v>0.5</v>
      </c>
      <c r="E10" s="32">
        <v>0.5</v>
      </c>
      <c r="F10" s="32">
        <v>0.5</v>
      </c>
      <c r="G10" s="32">
        <v>0.5</v>
      </c>
      <c r="H10" s="32">
        <v>0.5</v>
      </c>
      <c r="I10" s="32">
        <v>0.5</v>
      </c>
      <c r="J10" s="32">
        <v>0.5</v>
      </c>
      <c r="K10" s="32">
        <v>0.5</v>
      </c>
      <c r="L10" s="32">
        <v>0.5</v>
      </c>
      <c r="M10" s="32">
        <v>0.5</v>
      </c>
      <c r="N10" s="32">
        <v>0.5</v>
      </c>
      <c r="O10" s="32">
        <v>0.5</v>
      </c>
      <c r="P10" s="32">
        <v>0.5</v>
      </c>
      <c r="Q10" s="32">
        <v>0.5</v>
      </c>
      <c r="R10" s="32">
        <v>0.5</v>
      </c>
      <c r="S10" s="32">
        <v>0.5</v>
      </c>
      <c r="T10" s="2">
        <v>8</v>
      </c>
      <c r="V10" s="94"/>
    </row>
    <row r="11" spans="1:22" ht="24" customHeight="1">
      <c r="A11" s="32">
        <v>4</v>
      </c>
      <c r="B11" s="97" t="s">
        <v>153</v>
      </c>
      <c r="C11" s="1" t="s">
        <v>8</v>
      </c>
      <c r="D11" s="96">
        <v>13.299999999999999</v>
      </c>
      <c r="E11" s="96">
        <v>10.15</v>
      </c>
      <c r="F11" s="96">
        <v>12.25</v>
      </c>
      <c r="G11" s="96">
        <v>13.299999999999999</v>
      </c>
      <c r="H11" s="96">
        <v>9.1</v>
      </c>
      <c r="I11" s="96">
        <v>10.15</v>
      </c>
      <c r="J11" s="96">
        <v>10.15</v>
      </c>
      <c r="K11" s="96">
        <v>10.15</v>
      </c>
      <c r="L11" s="96">
        <v>9.1</v>
      </c>
      <c r="M11" s="96">
        <v>15.400000000000002</v>
      </c>
      <c r="N11" s="96">
        <v>12.25</v>
      </c>
      <c r="O11" s="96">
        <v>18.55</v>
      </c>
      <c r="P11" s="96">
        <v>12.25</v>
      </c>
      <c r="Q11" s="96">
        <v>8.049999999999999</v>
      </c>
      <c r="R11" s="96">
        <v>12.25</v>
      </c>
      <c r="S11" s="96">
        <v>10.15</v>
      </c>
      <c r="T11" s="2">
        <v>186.55000000000004</v>
      </c>
      <c r="V11" s="94"/>
    </row>
    <row r="12" spans="1:20" ht="24" customHeight="1">
      <c r="A12" s="32">
        <v>5</v>
      </c>
      <c r="B12" s="97" t="s">
        <v>133</v>
      </c>
      <c r="C12" s="1" t="s">
        <v>5</v>
      </c>
      <c r="D12" s="98">
        <v>1.1</v>
      </c>
      <c r="E12" s="98">
        <v>0.8</v>
      </c>
      <c r="F12" s="98">
        <v>1</v>
      </c>
      <c r="G12" s="98">
        <v>1.1</v>
      </c>
      <c r="H12" s="98">
        <v>0.7000000000000001</v>
      </c>
      <c r="I12" s="98">
        <v>0.8</v>
      </c>
      <c r="J12" s="98">
        <v>0.8</v>
      </c>
      <c r="K12" s="98">
        <v>0.8</v>
      </c>
      <c r="L12" s="98">
        <v>0.7000000000000001</v>
      </c>
      <c r="M12" s="98">
        <v>1.3</v>
      </c>
      <c r="N12" s="98">
        <v>1</v>
      </c>
      <c r="O12" s="98">
        <v>1.6</v>
      </c>
      <c r="P12" s="98">
        <v>1</v>
      </c>
      <c r="Q12" s="98">
        <v>0.5</v>
      </c>
      <c r="R12" s="98">
        <v>1</v>
      </c>
      <c r="S12" s="98">
        <v>0.8</v>
      </c>
      <c r="T12" s="2">
        <v>15</v>
      </c>
    </row>
    <row r="13" spans="1:20" ht="30" customHeight="1">
      <c r="A13" s="32">
        <v>6</v>
      </c>
      <c r="B13" s="27" t="s">
        <v>166</v>
      </c>
      <c r="C13" s="1" t="s">
        <v>5</v>
      </c>
      <c r="D13" s="137">
        <v>1.32</v>
      </c>
      <c r="E13" s="137">
        <v>1.32</v>
      </c>
      <c r="F13" s="137">
        <v>1.32</v>
      </c>
      <c r="G13" s="137">
        <v>1.32</v>
      </c>
      <c r="H13" s="137">
        <v>3.96</v>
      </c>
      <c r="I13" s="137">
        <v>1.32</v>
      </c>
      <c r="J13" s="137">
        <v>1.32</v>
      </c>
      <c r="K13" s="137">
        <v>1.32</v>
      </c>
      <c r="L13" s="137">
        <v>1.76</v>
      </c>
      <c r="M13" s="137">
        <v>1.76</v>
      </c>
      <c r="N13" s="137">
        <v>1.76</v>
      </c>
      <c r="O13" s="137">
        <v>1.76</v>
      </c>
      <c r="P13" s="137">
        <v>1.76</v>
      </c>
      <c r="Q13" s="137">
        <v>1.76</v>
      </c>
      <c r="R13" s="137">
        <v>1.76</v>
      </c>
      <c r="S13" s="137">
        <v>1.76</v>
      </c>
      <c r="T13" s="2">
        <v>27.280000000000012</v>
      </c>
    </row>
    <row r="14" spans="1:20" ht="30" customHeight="1">
      <c r="A14" s="32">
        <v>7</v>
      </c>
      <c r="B14" s="27" t="s">
        <v>50</v>
      </c>
      <c r="C14" s="1" t="s">
        <v>6</v>
      </c>
      <c r="D14" s="138">
        <v>17.27</v>
      </c>
      <c r="E14" s="138">
        <v>12.56</v>
      </c>
      <c r="F14" s="138">
        <v>15.700000000000001</v>
      </c>
      <c r="G14" s="138">
        <v>17.27</v>
      </c>
      <c r="H14" s="138">
        <v>10.99</v>
      </c>
      <c r="I14" s="138">
        <v>12.56</v>
      </c>
      <c r="J14" s="138">
        <v>12.56</v>
      </c>
      <c r="K14" s="138">
        <v>12.56</v>
      </c>
      <c r="L14" s="138">
        <v>10.99</v>
      </c>
      <c r="M14" s="138">
        <v>20.41</v>
      </c>
      <c r="N14" s="138">
        <v>15.700000000000001</v>
      </c>
      <c r="O14" s="138">
        <v>25.12</v>
      </c>
      <c r="P14" s="138">
        <v>15.700000000000001</v>
      </c>
      <c r="Q14" s="138">
        <v>9.42</v>
      </c>
      <c r="R14" s="138">
        <v>15.700000000000001</v>
      </c>
      <c r="S14" s="138">
        <v>12.56</v>
      </c>
      <c r="T14" s="2">
        <v>236.99999999999997</v>
      </c>
    </row>
    <row r="15" spans="1:20" ht="30" customHeight="1">
      <c r="A15" s="32">
        <v>8</v>
      </c>
      <c r="B15" s="99" t="s">
        <v>134</v>
      </c>
      <c r="C15" s="103" t="s">
        <v>39</v>
      </c>
      <c r="D15" s="138">
        <v>11</v>
      </c>
      <c r="E15" s="138">
        <v>8</v>
      </c>
      <c r="F15" s="138">
        <v>10</v>
      </c>
      <c r="G15" s="138">
        <v>11</v>
      </c>
      <c r="H15" s="138">
        <v>7</v>
      </c>
      <c r="I15" s="138">
        <v>8</v>
      </c>
      <c r="J15" s="138">
        <v>8</v>
      </c>
      <c r="K15" s="138">
        <v>8</v>
      </c>
      <c r="L15" s="138">
        <v>7</v>
      </c>
      <c r="M15" s="138">
        <v>13</v>
      </c>
      <c r="N15" s="138">
        <v>10</v>
      </c>
      <c r="O15" s="138">
        <v>16</v>
      </c>
      <c r="P15" s="138">
        <v>10</v>
      </c>
      <c r="Q15" s="138">
        <v>6</v>
      </c>
      <c r="R15" s="138">
        <v>10</v>
      </c>
      <c r="S15" s="138">
        <v>8</v>
      </c>
      <c r="T15" s="2">
        <v>151</v>
      </c>
    </row>
    <row r="16" spans="1:20" ht="30" customHeight="1">
      <c r="A16" s="32">
        <v>9</v>
      </c>
      <c r="B16" s="99" t="s">
        <v>135</v>
      </c>
      <c r="C16" s="95" t="s">
        <v>33</v>
      </c>
      <c r="D16" s="100">
        <v>4.4</v>
      </c>
      <c r="E16" s="100">
        <v>3.2</v>
      </c>
      <c r="F16" s="100">
        <v>4</v>
      </c>
      <c r="G16" s="100">
        <v>4.4</v>
      </c>
      <c r="H16" s="100">
        <v>2.8000000000000003</v>
      </c>
      <c r="I16" s="100">
        <v>3.2</v>
      </c>
      <c r="J16" s="100">
        <v>3.2</v>
      </c>
      <c r="K16" s="100">
        <v>3.2</v>
      </c>
      <c r="L16" s="100">
        <v>2.8000000000000003</v>
      </c>
      <c r="M16" s="100">
        <v>5.2</v>
      </c>
      <c r="N16" s="100">
        <v>4</v>
      </c>
      <c r="O16" s="100">
        <v>6.4</v>
      </c>
      <c r="P16" s="100">
        <v>4</v>
      </c>
      <c r="Q16" s="100">
        <v>2.4000000000000004</v>
      </c>
      <c r="R16" s="100">
        <v>4</v>
      </c>
      <c r="S16" s="100">
        <v>3.2</v>
      </c>
      <c r="T16" s="2">
        <v>60</v>
      </c>
    </row>
  </sheetData>
  <sheetProtection/>
  <mergeCells count="17">
    <mergeCell ref="C4:C6"/>
    <mergeCell ref="F5:F6"/>
    <mergeCell ref="A1:T1"/>
    <mergeCell ref="A2:T2"/>
    <mergeCell ref="B3:F3"/>
    <mergeCell ref="A4:A6"/>
    <mergeCell ref="B4:B6"/>
    <mergeCell ref="G5:G6"/>
    <mergeCell ref="T4:T6"/>
    <mergeCell ref="D5:D6"/>
    <mergeCell ref="E5:E6"/>
    <mergeCell ref="H5:H6"/>
    <mergeCell ref="I5:I6"/>
    <mergeCell ref="J5:J6"/>
    <mergeCell ref="L5:S5"/>
    <mergeCell ref="D4:S4"/>
    <mergeCell ref="K5:K6"/>
  </mergeCells>
  <printOptions horizontalCentered="1"/>
  <pageMargins left="0.07874015748031496" right="0.07874015748031496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view="pageBreakPreview" zoomScale="110" zoomScaleSheetLayoutView="110" zoomScalePageLayoutView="0" workbookViewId="0" topLeftCell="A1">
      <selection activeCell="A8" sqref="A8:IV9"/>
    </sheetView>
  </sheetViews>
  <sheetFormatPr defaultColWidth="9.00390625" defaultRowHeight="12.75"/>
  <cols>
    <col min="1" max="1" width="3.00390625" style="80" customWidth="1"/>
    <col min="2" max="2" width="12.625" style="0" customWidth="1"/>
    <col min="3" max="3" width="12.75390625" style="0" customWidth="1"/>
    <col min="4" max="4" width="11.625" style="0" customWidth="1"/>
    <col min="5" max="5" width="10.75390625" style="0" customWidth="1"/>
    <col min="6" max="6" width="10.00390625" style="0" customWidth="1"/>
    <col min="7" max="7" width="12.25390625" style="0" customWidth="1"/>
    <col min="8" max="8" width="8.25390625" style="0" customWidth="1"/>
    <col min="9" max="9" width="8.75390625" style="0" customWidth="1"/>
    <col min="10" max="10" width="6.75390625" style="0" customWidth="1"/>
    <col min="11" max="11" width="9.00390625" style="0" customWidth="1"/>
    <col min="12" max="12" width="18.875" style="0" customWidth="1"/>
    <col min="15" max="15" width="44.25390625" style="0" customWidth="1"/>
  </cols>
  <sheetData>
    <row r="1" spans="1:13" ht="45.75" customHeight="1">
      <c r="A1" s="230" t="s">
        <v>289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1" customHeight="1">
      <c r="A2" s="231" t="s">
        <v>0</v>
      </c>
      <c r="B2" s="228" t="s">
        <v>93</v>
      </c>
      <c r="C2" s="228" t="s">
        <v>94</v>
      </c>
      <c r="D2" s="228" t="s">
        <v>95</v>
      </c>
      <c r="E2" s="233" t="s">
        <v>96</v>
      </c>
      <c r="F2" s="233" t="s">
        <v>97</v>
      </c>
      <c r="G2" s="228" t="s">
        <v>98</v>
      </c>
      <c r="H2" s="228" t="s">
        <v>99</v>
      </c>
      <c r="I2" s="228" t="s">
        <v>100</v>
      </c>
      <c r="J2" s="228" t="s">
        <v>101</v>
      </c>
      <c r="K2" s="228" t="s">
        <v>102</v>
      </c>
      <c r="L2" s="228" t="s">
        <v>103</v>
      </c>
      <c r="M2" s="228" t="s">
        <v>13</v>
      </c>
    </row>
    <row r="3" spans="1:13" ht="36" customHeight="1">
      <c r="A3" s="232"/>
      <c r="B3" s="232"/>
      <c r="C3" s="229"/>
      <c r="D3" s="229"/>
      <c r="E3" s="234"/>
      <c r="F3" s="234"/>
      <c r="G3" s="229"/>
      <c r="H3" s="229"/>
      <c r="I3" s="229"/>
      <c r="J3" s="229"/>
      <c r="K3" s="229"/>
      <c r="L3" s="229"/>
      <c r="M3" s="229"/>
    </row>
    <row r="4" spans="1:13" ht="18.75" customHeight="1">
      <c r="A4" s="70"/>
      <c r="B4" s="70" t="s">
        <v>104</v>
      </c>
      <c r="C4" s="71" t="s">
        <v>39</v>
      </c>
      <c r="D4" s="71" t="s">
        <v>105</v>
      </c>
      <c r="E4" s="71" t="s">
        <v>105</v>
      </c>
      <c r="F4" s="71" t="s">
        <v>105</v>
      </c>
      <c r="G4" s="71" t="s">
        <v>105</v>
      </c>
      <c r="H4" s="71" t="s">
        <v>105</v>
      </c>
      <c r="I4" s="71" t="s">
        <v>105</v>
      </c>
      <c r="J4" s="71" t="s">
        <v>39</v>
      </c>
      <c r="K4" s="71" t="s">
        <v>106</v>
      </c>
      <c r="L4" s="71" t="s">
        <v>105</v>
      </c>
      <c r="M4" s="72"/>
    </row>
    <row r="5" spans="1:13" ht="13.5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10</v>
      </c>
      <c r="K5" s="73">
        <v>11</v>
      </c>
      <c r="L5" s="73">
        <v>12</v>
      </c>
      <c r="M5" s="73">
        <v>13</v>
      </c>
    </row>
    <row r="6" spans="1:13" ht="24" customHeight="1">
      <c r="A6" s="74">
        <v>1</v>
      </c>
      <c r="B6" s="107" t="s">
        <v>168</v>
      </c>
      <c r="C6" s="75" t="s">
        <v>169</v>
      </c>
      <c r="D6" s="76">
        <v>330</v>
      </c>
      <c r="E6" s="76">
        <v>40</v>
      </c>
      <c r="F6" s="76">
        <v>5</v>
      </c>
      <c r="G6" s="77">
        <v>78.94</v>
      </c>
      <c r="H6" s="77">
        <v>107.8</v>
      </c>
      <c r="I6" s="77">
        <v>7.6</v>
      </c>
      <c r="J6" s="77">
        <v>16</v>
      </c>
      <c r="K6" s="76">
        <v>120</v>
      </c>
      <c r="L6" s="76">
        <v>190</v>
      </c>
      <c r="M6" s="71"/>
    </row>
    <row r="7" spans="1:13" ht="21" customHeight="1">
      <c r="A7" s="70"/>
      <c r="B7" s="71" t="s">
        <v>3</v>
      </c>
      <c r="C7" s="71"/>
      <c r="D7" s="78">
        <v>330</v>
      </c>
      <c r="E7" s="78">
        <v>40</v>
      </c>
      <c r="F7" s="78">
        <v>5</v>
      </c>
      <c r="G7" s="78">
        <v>78.94</v>
      </c>
      <c r="H7" s="79">
        <v>107.8</v>
      </c>
      <c r="I7" s="78">
        <v>7.6</v>
      </c>
      <c r="J7" s="78">
        <v>16</v>
      </c>
      <c r="K7" s="78">
        <v>120</v>
      </c>
      <c r="L7" s="78">
        <v>190</v>
      </c>
      <c r="M7" s="72"/>
    </row>
  </sheetData>
  <sheetProtection/>
  <mergeCells count="14"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7" sqref="A7:IV8"/>
    </sheetView>
  </sheetViews>
  <sheetFormatPr defaultColWidth="9.00390625" defaultRowHeight="12.75"/>
  <cols>
    <col min="1" max="1" width="3.375" style="80" customWidth="1"/>
    <col min="2" max="2" width="19.125" style="0" customWidth="1"/>
    <col min="3" max="3" width="13.75390625" style="0" customWidth="1"/>
    <col min="4" max="4" width="14.625" style="0" customWidth="1"/>
    <col min="5" max="5" width="14.125" style="0" customWidth="1"/>
    <col min="6" max="7" width="12.125" style="0" customWidth="1"/>
    <col min="8" max="8" width="10.75390625" style="0" customWidth="1"/>
    <col min="9" max="9" width="11.625" style="0" customWidth="1"/>
    <col min="10" max="10" width="21.375" style="0" customWidth="1"/>
    <col min="11" max="11" width="44.25390625" style="0" customWidth="1"/>
  </cols>
  <sheetData>
    <row r="1" spans="1:10" ht="55.5" customHeight="1">
      <c r="A1" s="235" t="s">
        <v>290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88.5" customHeight="1">
      <c r="A2" s="70" t="s">
        <v>0</v>
      </c>
      <c r="B2" s="70" t="s">
        <v>83</v>
      </c>
      <c r="C2" s="86" t="s">
        <v>94</v>
      </c>
      <c r="D2" s="86" t="s">
        <v>125</v>
      </c>
      <c r="E2" s="87" t="s">
        <v>126</v>
      </c>
      <c r="F2" s="86" t="s">
        <v>127</v>
      </c>
      <c r="G2" s="86" t="s">
        <v>128</v>
      </c>
      <c r="H2" s="88" t="s">
        <v>28</v>
      </c>
      <c r="I2" s="86" t="s">
        <v>129</v>
      </c>
      <c r="J2" s="86" t="s">
        <v>130</v>
      </c>
    </row>
    <row r="3" spans="1:10" ht="18.75" customHeight="1">
      <c r="A3" s="70"/>
      <c r="B3" s="70" t="s">
        <v>104</v>
      </c>
      <c r="C3" s="71" t="s">
        <v>39</v>
      </c>
      <c r="D3" s="71" t="s">
        <v>105</v>
      </c>
      <c r="E3" s="71" t="s">
        <v>105</v>
      </c>
      <c r="F3" s="71" t="s">
        <v>78</v>
      </c>
      <c r="G3" s="71" t="s">
        <v>78</v>
      </c>
      <c r="H3" s="71" t="s">
        <v>2</v>
      </c>
      <c r="I3" s="71" t="s">
        <v>105</v>
      </c>
      <c r="J3" s="71" t="s">
        <v>105</v>
      </c>
    </row>
    <row r="4" spans="1:10" ht="13.5">
      <c r="A4" s="73">
        <v>1</v>
      </c>
      <c r="B4" s="89">
        <v>2</v>
      </c>
      <c r="C4" s="89">
        <v>3</v>
      </c>
      <c r="D4" s="89">
        <v>4</v>
      </c>
      <c r="E4" s="89">
        <v>5</v>
      </c>
      <c r="F4" s="89">
        <v>6</v>
      </c>
      <c r="G4" s="89">
        <v>7</v>
      </c>
      <c r="H4" s="89">
        <v>8</v>
      </c>
      <c r="I4" s="89">
        <v>9</v>
      </c>
      <c r="J4" s="89">
        <v>10</v>
      </c>
    </row>
    <row r="5" spans="1:10" ht="24" customHeight="1">
      <c r="A5" s="90">
        <v>1</v>
      </c>
      <c r="B5" s="107" t="s">
        <v>170</v>
      </c>
      <c r="C5" s="71" t="s">
        <v>131</v>
      </c>
      <c r="D5" s="78">
        <v>20</v>
      </c>
      <c r="E5" s="78">
        <v>2</v>
      </c>
      <c r="F5" s="79">
        <v>4</v>
      </c>
      <c r="G5" s="79">
        <v>8</v>
      </c>
      <c r="H5" s="79">
        <v>8.620000000000001</v>
      </c>
      <c r="I5" s="79">
        <v>20</v>
      </c>
      <c r="J5" s="78">
        <v>10</v>
      </c>
    </row>
    <row r="6" spans="1:10" ht="21" customHeight="1">
      <c r="A6" s="70"/>
      <c r="B6" s="71" t="s">
        <v>3</v>
      </c>
      <c r="C6" s="71"/>
      <c r="D6" s="78">
        <v>20</v>
      </c>
      <c r="E6" s="78">
        <v>2</v>
      </c>
      <c r="F6" s="78">
        <v>4</v>
      </c>
      <c r="G6" s="78">
        <v>8</v>
      </c>
      <c r="H6" s="78">
        <v>8.620000000000001</v>
      </c>
      <c r="I6" s="78">
        <v>20</v>
      </c>
      <c r="J6" s="78">
        <v>10</v>
      </c>
    </row>
  </sheetData>
  <sheetProtection/>
  <mergeCells count="1">
    <mergeCell ref="A1:J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Normal="90" zoomScaleSheetLayoutView="100" zoomScalePageLayoutView="0" workbookViewId="0" topLeftCell="A1">
      <selection activeCell="A18" sqref="A18:IV19"/>
    </sheetView>
  </sheetViews>
  <sheetFormatPr defaultColWidth="9.00390625" defaultRowHeight="12.75"/>
  <cols>
    <col min="1" max="1" width="2.875" style="59" customWidth="1"/>
    <col min="2" max="2" width="8.25390625" style="59" customWidth="1"/>
    <col min="3" max="3" width="7.75390625" style="59" customWidth="1"/>
    <col min="4" max="4" width="7.875" style="59" customWidth="1"/>
    <col min="5" max="5" width="8.875" style="59" customWidth="1"/>
    <col min="6" max="6" width="10.125" style="59" customWidth="1"/>
    <col min="7" max="7" width="9.75390625" style="59" customWidth="1"/>
    <col min="8" max="8" width="9.25390625" style="59" customWidth="1"/>
    <col min="9" max="11" width="10.625" style="59" customWidth="1"/>
    <col min="12" max="12" width="8.375" style="59" customWidth="1"/>
    <col min="13" max="13" width="9.25390625" style="59" customWidth="1"/>
    <col min="14" max="14" width="11.75390625" style="59" customWidth="1"/>
    <col min="15" max="15" width="9.25390625" style="59" customWidth="1"/>
    <col min="16" max="16" width="9.625" style="59" customWidth="1"/>
    <col min="17" max="16384" width="9.125" style="59" customWidth="1"/>
  </cols>
  <sheetData>
    <row r="1" spans="1:16" ht="18" customHeight="1">
      <c r="A1" s="178" t="s">
        <v>115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19.5" customHeight="1">
      <c r="A2" s="178" t="s">
        <v>288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ht="3" customHeight="1"/>
    <row r="4" spans="1:16" ht="21" customHeight="1">
      <c r="A4" s="238" t="s">
        <v>0</v>
      </c>
      <c r="B4" s="246" t="s">
        <v>148</v>
      </c>
      <c r="C4" s="241"/>
      <c r="D4" s="247" t="s">
        <v>79</v>
      </c>
      <c r="E4" s="247" t="s">
        <v>116</v>
      </c>
      <c r="F4" s="250" t="s">
        <v>117</v>
      </c>
      <c r="G4" s="250"/>
      <c r="H4" s="250"/>
      <c r="I4" s="251"/>
      <c r="J4" s="252" t="s">
        <v>273</v>
      </c>
      <c r="K4" s="253"/>
      <c r="L4" s="243" t="s">
        <v>118</v>
      </c>
      <c r="M4" s="243" t="s">
        <v>154</v>
      </c>
      <c r="N4" s="244"/>
      <c r="O4" s="243" t="s">
        <v>119</v>
      </c>
      <c r="P4" s="244"/>
    </row>
    <row r="5" spans="1:16" ht="39" customHeight="1">
      <c r="A5" s="245"/>
      <c r="B5" s="238" t="s">
        <v>80</v>
      </c>
      <c r="C5" s="238" t="s">
        <v>81</v>
      </c>
      <c r="D5" s="245"/>
      <c r="E5" s="248"/>
      <c r="F5" s="240" t="s">
        <v>120</v>
      </c>
      <c r="G5" s="241"/>
      <c r="H5" s="240" t="s">
        <v>121</v>
      </c>
      <c r="I5" s="241"/>
      <c r="J5" s="254"/>
      <c r="K5" s="255"/>
      <c r="L5" s="244"/>
      <c r="M5" s="244"/>
      <c r="N5" s="244"/>
      <c r="O5" s="244"/>
      <c r="P5" s="244"/>
    </row>
    <row r="6" spans="1:16" ht="30" customHeight="1">
      <c r="A6" s="239"/>
      <c r="B6" s="239"/>
      <c r="C6" s="239"/>
      <c r="D6" s="239"/>
      <c r="E6" s="249"/>
      <c r="F6" s="83" t="s">
        <v>122</v>
      </c>
      <c r="G6" s="111" t="s">
        <v>149</v>
      </c>
      <c r="H6" s="83" t="s">
        <v>122</v>
      </c>
      <c r="I6" s="111" t="s">
        <v>150</v>
      </c>
      <c r="J6" s="139" t="s">
        <v>274</v>
      </c>
      <c r="K6" s="139" t="s">
        <v>285</v>
      </c>
      <c r="L6" s="244"/>
      <c r="M6" s="110" t="s">
        <v>122</v>
      </c>
      <c r="N6" s="111" t="s">
        <v>150</v>
      </c>
      <c r="O6" s="111" t="s">
        <v>150</v>
      </c>
      <c r="P6" s="111" t="s">
        <v>149</v>
      </c>
    </row>
    <row r="7" spans="1:16" ht="22.5" customHeight="1">
      <c r="A7" s="143">
        <v>1</v>
      </c>
      <c r="B7" s="144" t="s">
        <v>263</v>
      </c>
      <c r="C7" s="144" t="s">
        <v>264</v>
      </c>
      <c r="D7" s="144">
        <v>1640</v>
      </c>
      <c r="E7" s="143" t="s">
        <v>123</v>
      </c>
      <c r="F7" s="145">
        <v>6.18</v>
      </c>
      <c r="G7" s="145">
        <v>1520.2799999999997</v>
      </c>
      <c r="H7" s="145">
        <v>6.1</v>
      </c>
      <c r="I7" s="145">
        <v>10004</v>
      </c>
      <c r="J7" s="145"/>
      <c r="K7" s="145"/>
      <c r="L7" s="146">
        <v>5.904</v>
      </c>
      <c r="M7" s="145">
        <v>6</v>
      </c>
      <c r="N7" s="145">
        <v>9840</v>
      </c>
      <c r="O7" s="143">
        <v>1640</v>
      </c>
      <c r="P7" s="147">
        <v>196.79999999999998</v>
      </c>
    </row>
    <row r="8" spans="1:16" ht="22.5" customHeight="1">
      <c r="A8" s="143">
        <v>2</v>
      </c>
      <c r="B8" s="144" t="s">
        <v>264</v>
      </c>
      <c r="C8" s="144" t="s">
        <v>265</v>
      </c>
      <c r="D8" s="144">
        <v>10</v>
      </c>
      <c r="E8" s="143" t="s">
        <v>123</v>
      </c>
      <c r="F8" s="145">
        <v>5.43</v>
      </c>
      <c r="G8" s="145">
        <v>8.145</v>
      </c>
      <c r="H8" s="145">
        <v>5.35</v>
      </c>
      <c r="I8" s="145">
        <v>53.5</v>
      </c>
      <c r="J8" s="145"/>
      <c r="K8" s="145"/>
      <c r="L8" s="146">
        <v>0.0315</v>
      </c>
      <c r="M8" s="145">
        <v>5.25</v>
      </c>
      <c r="N8" s="145">
        <v>52.5</v>
      </c>
      <c r="O8" s="143">
        <v>10</v>
      </c>
      <c r="P8" s="147">
        <v>1.2</v>
      </c>
    </row>
    <row r="9" spans="1:16" ht="22.5" customHeight="1">
      <c r="A9" s="143">
        <v>3</v>
      </c>
      <c r="B9" s="144" t="s">
        <v>265</v>
      </c>
      <c r="C9" s="144" t="s">
        <v>266</v>
      </c>
      <c r="D9" s="144">
        <v>290</v>
      </c>
      <c r="E9" s="143" t="s">
        <v>123</v>
      </c>
      <c r="F9" s="145">
        <v>4.68</v>
      </c>
      <c r="G9" s="145">
        <v>203.57999999999996</v>
      </c>
      <c r="H9" s="145">
        <v>4.6</v>
      </c>
      <c r="I9" s="145">
        <v>1334</v>
      </c>
      <c r="J9" s="145"/>
      <c r="K9" s="145"/>
      <c r="L9" s="146">
        <v>0.783</v>
      </c>
      <c r="M9" s="145">
        <v>4.5</v>
      </c>
      <c r="N9" s="145">
        <v>1305</v>
      </c>
      <c r="O9" s="143">
        <v>290</v>
      </c>
      <c r="P9" s="147">
        <v>34.8</v>
      </c>
    </row>
    <row r="10" spans="1:16" ht="22.5" customHeight="1">
      <c r="A10" s="143">
        <v>4</v>
      </c>
      <c r="B10" s="144" t="s">
        <v>266</v>
      </c>
      <c r="C10" s="144" t="s">
        <v>267</v>
      </c>
      <c r="D10" s="144">
        <v>20</v>
      </c>
      <c r="E10" s="143" t="s">
        <v>123</v>
      </c>
      <c r="F10" s="145">
        <v>5.43</v>
      </c>
      <c r="G10" s="145">
        <v>16.29</v>
      </c>
      <c r="H10" s="145">
        <v>5.35</v>
      </c>
      <c r="I10" s="145">
        <v>107</v>
      </c>
      <c r="J10" s="145"/>
      <c r="K10" s="145"/>
      <c r="L10" s="146">
        <v>0.063</v>
      </c>
      <c r="M10" s="145">
        <v>5.25</v>
      </c>
      <c r="N10" s="145">
        <v>105</v>
      </c>
      <c r="O10" s="143">
        <v>20</v>
      </c>
      <c r="P10" s="147">
        <v>2.4</v>
      </c>
    </row>
    <row r="11" spans="1:16" ht="22.5" customHeight="1">
      <c r="A11" s="143">
        <v>5</v>
      </c>
      <c r="B11" s="144" t="s">
        <v>267</v>
      </c>
      <c r="C11" s="144" t="s">
        <v>270</v>
      </c>
      <c r="D11" s="144">
        <v>87</v>
      </c>
      <c r="E11" s="143" t="s">
        <v>272</v>
      </c>
      <c r="F11" s="145"/>
      <c r="G11" s="145"/>
      <c r="H11" s="145"/>
      <c r="I11" s="145"/>
      <c r="J11" s="145">
        <v>52.2</v>
      </c>
      <c r="K11" s="148">
        <v>6.34752</v>
      </c>
      <c r="L11" s="146">
        <v>0.3132</v>
      </c>
      <c r="M11" s="145">
        <v>6</v>
      </c>
      <c r="N11" s="145">
        <v>522</v>
      </c>
      <c r="O11" s="143">
        <v>87</v>
      </c>
      <c r="P11" s="147">
        <v>10.44</v>
      </c>
    </row>
    <row r="12" spans="1:16" ht="22.5" customHeight="1">
      <c r="A12" s="143">
        <v>6</v>
      </c>
      <c r="B12" s="144" t="s">
        <v>270</v>
      </c>
      <c r="C12" s="144" t="s">
        <v>271</v>
      </c>
      <c r="D12" s="144">
        <v>193</v>
      </c>
      <c r="E12" s="143" t="s">
        <v>272</v>
      </c>
      <c r="F12" s="145"/>
      <c r="G12" s="145"/>
      <c r="H12" s="145"/>
      <c r="I12" s="145"/>
      <c r="J12" s="145">
        <v>231.60000000000002</v>
      </c>
      <c r="K12" s="148">
        <v>28.162560000000003</v>
      </c>
      <c r="L12" s="146">
        <v>1.3896</v>
      </c>
      <c r="M12" s="145">
        <v>12</v>
      </c>
      <c r="N12" s="145">
        <v>2316</v>
      </c>
      <c r="O12" s="143">
        <v>193</v>
      </c>
      <c r="P12" s="147">
        <v>23.16</v>
      </c>
    </row>
    <row r="13" spans="1:16" ht="22.5" customHeight="1">
      <c r="A13" s="143">
        <v>7</v>
      </c>
      <c r="B13" s="144" t="s">
        <v>271</v>
      </c>
      <c r="C13" s="144" t="s">
        <v>248</v>
      </c>
      <c r="D13" s="144">
        <v>90</v>
      </c>
      <c r="E13" s="143" t="s">
        <v>272</v>
      </c>
      <c r="F13" s="145"/>
      <c r="G13" s="145"/>
      <c r="H13" s="145"/>
      <c r="I13" s="145"/>
      <c r="J13" s="145">
        <v>54</v>
      </c>
      <c r="K13" s="148">
        <v>6.5664</v>
      </c>
      <c r="L13" s="146">
        <v>0.324</v>
      </c>
      <c r="M13" s="145">
        <v>6</v>
      </c>
      <c r="N13" s="145">
        <v>540</v>
      </c>
      <c r="O13" s="143">
        <v>90</v>
      </c>
      <c r="P13" s="147">
        <v>10.799999999999999</v>
      </c>
    </row>
    <row r="14" spans="1:16" ht="22.5" customHeight="1">
      <c r="A14" s="143">
        <v>8</v>
      </c>
      <c r="B14" s="144" t="s">
        <v>248</v>
      </c>
      <c r="C14" s="144" t="s">
        <v>268</v>
      </c>
      <c r="D14" s="144">
        <v>10</v>
      </c>
      <c r="E14" s="143" t="s">
        <v>123</v>
      </c>
      <c r="F14" s="145">
        <v>5.43</v>
      </c>
      <c r="G14" s="145">
        <v>8.145</v>
      </c>
      <c r="H14" s="145">
        <v>5.35</v>
      </c>
      <c r="I14" s="145">
        <v>53.5</v>
      </c>
      <c r="J14" s="145"/>
      <c r="K14" s="145"/>
      <c r="L14" s="146">
        <v>0.0315</v>
      </c>
      <c r="M14" s="145">
        <v>5.25</v>
      </c>
      <c r="N14" s="145">
        <v>52.5</v>
      </c>
      <c r="O14" s="143">
        <v>10</v>
      </c>
      <c r="P14" s="147">
        <v>1.2</v>
      </c>
    </row>
    <row r="15" spans="1:16" ht="22.5" customHeight="1">
      <c r="A15" s="143">
        <v>9</v>
      </c>
      <c r="B15" s="144" t="s">
        <v>268</v>
      </c>
      <c r="C15" s="144" t="s">
        <v>269</v>
      </c>
      <c r="D15" s="144">
        <v>560</v>
      </c>
      <c r="E15" s="143" t="s">
        <v>123</v>
      </c>
      <c r="F15" s="145">
        <v>4.68</v>
      </c>
      <c r="G15" s="145">
        <v>393.11999999999995</v>
      </c>
      <c r="H15" s="145">
        <v>4.6</v>
      </c>
      <c r="I15" s="145">
        <v>2576</v>
      </c>
      <c r="J15" s="145"/>
      <c r="K15" s="145"/>
      <c r="L15" s="146">
        <v>1.512</v>
      </c>
      <c r="M15" s="145">
        <v>4.5</v>
      </c>
      <c r="N15" s="145">
        <v>2520</v>
      </c>
      <c r="O15" s="143">
        <v>560</v>
      </c>
      <c r="P15" s="147">
        <v>67.2</v>
      </c>
    </row>
    <row r="16" spans="1:16" ht="23.25" customHeight="1">
      <c r="A16" s="242" t="s">
        <v>124</v>
      </c>
      <c r="B16" s="242"/>
      <c r="C16" s="242"/>
      <c r="D16" s="147">
        <v>2900</v>
      </c>
      <c r="E16" s="143"/>
      <c r="F16" s="143"/>
      <c r="G16" s="147">
        <v>2149.5599999999995</v>
      </c>
      <c r="H16" s="143"/>
      <c r="I16" s="147">
        <v>14128</v>
      </c>
      <c r="J16" s="147">
        <v>337.8</v>
      </c>
      <c r="K16" s="145">
        <v>41.076480000000004</v>
      </c>
      <c r="L16" s="145">
        <v>10.3518</v>
      </c>
      <c r="M16" s="145"/>
      <c r="N16" s="147">
        <v>17253</v>
      </c>
      <c r="O16" s="147"/>
      <c r="P16" s="147">
        <v>347.99999999999994</v>
      </c>
    </row>
    <row r="17" ht="3.75" customHeight="1"/>
    <row r="19" spans="9:11" ht="16.5">
      <c r="I19" s="84"/>
      <c r="J19" s="84"/>
      <c r="K19" s="84"/>
    </row>
    <row r="20" spans="12:14" ht="16.5">
      <c r="L20" s="85"/>
      <c r="M20" s="85"/>
      <c r="N20" s="85"/>
    </row>
  </sheetData>
  <sheetProtection/>
  <mergeCells count="16">
    <mergeCell ref="B4:C4"/>
    <mergeCell ref="D4:D6"/>
    <mergeCell ref="E4:E6"/>
    <mergeCell ref="F4:I4"/>
    <mergeCell ref="L4:L6"/>
    <mergeCell ref="J4:K5"/>
    <mergeCell ref="A1:P1"/>
    <mergeCell ref="B5:B6"/>
    <mergeCell ref="C5:C6"/>
    <mergeCell ref="F5:G5"/>
    <mergeCell ref="H5:I5"/>
    <mergeCell ref="A16:C16"/>
    <mergeCell ref="M4:N5"/>
    <mergeCell ref="A2:P2"/>
    <mergeCell ref="O4:P5"/>
    <mergeCell ref="A4:A6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SheetLayoutView="100" zoomScalePageLayoutView="0" workbookViewId="0" topLeftCell="A1">
      <selection activeCell="A68" sqref="A68:IV69"/>
    </sheetView>
  </sheetViews>
  <sheetFormatPr defaultColWidth="9.00390625" defaultRowHeight="12.75"/>
  <cols>
    <col min="1" max="1" width="3.75390625" style="59" customWidth="1"/>
    <col min="2" max="3" width="12.375" style="59" customWidth="1"/>
    <col min="4" max="4" width="8.75390625" style="59" customWidth="1"/>
    <col min="5" max="5" width="25.75390625" style="59" customWidth="1"/>
    <col min="6" max="6" width="24.25390625" style="59" customWidth="1"/>
    <col min="7" max="16384" width="9.125" style="59" customWidth="1"/>
  </cols>
  <sheetData>
    <row r="1" spans="1:6" ht="30" customHeight="1">
      <c r="A1" s="260" t="s">
        <v>107</v>
      </c>
      <c r="B1" s="261"/>
      <c r="C1" s="261"/>
      <c r="D1" s="261"/>
      <c r="E1" s="261"/>
      <c r="F1" s="261"/>
    </row>
    <row r="2" spans="1:6" ht="17.25" customHeight="1">
      <c r="A2" s="262" t="s">
        <v>288</v>
      </c>
      <c r="B2" s="263"/>
      <c r="C2" s="263"/>
      <c r="D2" s="263"/>
      <c r="E2" s="263"/>
      <c r="F2" s="263"/>
    </row>
    <row r="3" ht="5.25" customHeight="1"/>
    <row r="4" spans="1:6" ht="18" customHeight="1">
      <c r="A4" s="180" t="s">
        <v>0</v>
      </c>
      <c r="B4" s="180" t="s">
        <v>108</v>
      </c>
      <c r="C4" s="180"/>
      <c r="D4" s="191" t="s">
        <v>109</v>
      </c>
      <c r="E4" s="191" t="s">
        <v>110</v>
      </c>
      <c r="F4" s="181" t="s">
        <v>13</v>
      </c>
    </row>
    <row r="5" spans="1:6" ht="21" customHeight="1">
      <c r="A5" s="180"/>
      <c r="B5" s="60" t="s">
        <v>111</v>
      </c>
      <c r="C5" s="60" t="s">
        <v>112</v>
      </c>
      <c r="D5" s="193"/>
      <c r="E5" s="193"/>
      <c r="F5" s="181"/>
    </row>
    <row r="6" spans="1:6" ht="20.25" customHeight="1">
      <c r="A6" s="60">
        <v>1</v>
      </c>
      <c r="B6" s="60"/>
      <c r="C6" s="132" t="s">
        <v>171</v>
      </c>
      <c r="D6" s="69">
        <v>20</v>
      </c>
      <c r="E6" s="69"/>
      <c r="F6" s="81" t="s">
        <v>113</v>
      </c>
    </row>
    <row r="7" spans="1:6" ht="20.25" customHeight="1">
      <c r="A7" s="60">
        <v>2</v>
      </c>
      <c r="B7" s="132" t="s">
        <v>172</v>
      </c>
      <c r="C7" s="60"/>
      <c r="D7" s="69">
        <v>25</v>
      </c>
      <c r="E7" s="81"/>
      <c r="F7" s="81" t="s">
        <v>113</v>
      </c>
    </row>
    <row r="8" spans="1:6" ht="20.25" customHeight="1">
      <c r="A8" s="134">
        <v>3</v>
      </c>
      <c r="B8" s="132" t="s">
        <v>173</v>
      </c>
      <c r="C8" s="60"/>
      <c r="D8" s="60">
        <v>35</v>
      </c>
      <c r="E8" s="81"/>
      <c r="F8" s="81" t="s">
        <v>174</v>
      </c>
    </row>
    <row r="9" spans="1:6" ht="20.25" customHeight="1">
      <c r="A9" s="141">
        <v>4</v>
      </c>
      <c r="B9" s="132" t="s">
        <v>175</v>
      </c>
      <c r="C9" s="60"/>
      <c r="D9" s="60">
        <v>45</v>
      </c>
      <c r="E9" s="81"/>
      <c r="F9" s="81" t="s">
        <v>114</v>
      </c>
    </row>
    <row r="10" spans="1:6" ht="21" customHeight="1">
      <c r="A10" s="141">
        <v>5</v>
      </c>
      <c r="B10" s="117"/>
      <c r="C10" s="132" t="s">
        <v>176</v>
      </c>
      <c r="D10" s="60">
        <v>6</v>
      </c>
      <c r="E10" s="81"/>
      <c r="F10" s="81" t="s">
        <v>113</v>
      </c>
    </row>
    <row r="11" spans="1:6" ht="30" customHeight="1">
      <c r="A11" s="141">
        <v>6</v>
      </c>
      <c r="B11" s="60"/>
      <c r="C11" s="132" t="s">
        <v>178</v>
      </c>
      <c r="D11" s="60">
        <v>18</v>
      </c>
      <c r="E11" s="81" t="s">
        <v>179</v>
      </c>
      <c r="F11" s="81" t="s">
        <v>113</v>
      </c>
    </row>
    <row r="12" spans="1:6" ht="30" customHeight="1">
      <c r="A12" s="141">
        <v>7</v>
      </c>
      <c r="B12" s="117"/>
      <c r="C12" s="132" t="s">
        <v>180</v>
      </c>
      <c r="D12" s="60">
        <v>60</v>
      </c>
      <c r="E12" s="81" t="s">
        <v>181</v>
      </c>
      <c r="F12" s="81" t="s">
        <v>113</v>
      </c>
    </row>
    <row r="13" spans="1:6" ht="19.5" customHeight="1">
      <c r="A13" s="141">
        <v>8</v>
      </c>
      <c r="B13" s="132" t="s">
        <v>182</v>
      </c>
      <c r="C13" s="117"/>
      <c r="D13" s="60">
        <v>8</v>
      </c>
      <c r="E13" s="81"/>
      <c r="F13" s="81" t="s">
        <v>113</v>
      </c>
    </row>
    <row r="14" spans="1:6" ht="19.5" customHeight="1">
      <c r="A14" s="141">
        <v>9</v>
      </c>
      <c r="B14" s="60"/>
      <c r="C14" s="132" t="s">
        <v>183</v>
      </c>
      <c r="D14" s="60">
        <v>10</v>
      </c>
      <c r="E14" s="81"/>
      <c r="F14" s="81" t="s">
        <v>113</v>
      </c>
    </row>
    <row r="15" spans="1:6" ht="19.5" customHeight="1">
      <c r="A15" s="141">
        <v>10</v>
      </c>
      <c r="B15" s="60"/>
      <c r="C15" s="132" t="s">
        <v>184</v>
      </c>
      <c r="D15" s="60">
        <v>30</v>
      </c>
      <c r="E15" s="62"/>
      <c r="F15" s="81" t="s">
        <v>114</v>
      </c>
    </row>
    <row r="16" spans="1:6" ht="19.5" customHeight="1">
      <c r="A16" s="141">
        <v>11</v>
      </c>
      <c r="B16" s="132" t="s">
        <v>184</v>
      </c>
      <c r="C16" s="60"/>
      <c r="D16" s="60">
        <v>9</v>
      </c>
      <c r="E16" s="81"/>
      <c r="F16" s="81" t="s">
        <v>185</v>
      </c>
    </row>
    <row r="17" spans="1:6" ht="19.5" customHeight="1">
      <c r="A17" s="141">
        <v>12</v>
      </c>
      <c r="B17" s="60"/>
      <c r="C17" s="132" t="s">
        <v>186</v>
      </c>
      <c r="D17" s="60">
        <v>14</v>
      </c>
      <c r="E17" s="81"/>
      <c r="F17" s="81" t="s">
        <v>113</v>
      </c>
    </row>
    <row r="18" spans="1:6" ht="19.5" customHeight="1">
      <c r="A18" s="141">
        <v>13</v>
      </c>
      <c r="B18" s="132" t="s">
        <v>187</v>
      </c>
      <c r="C18" s="117"/>
      <c r="D18" s="60">
        <v>25</v>
      </c>
      <c r="E18" s="81"/>
      <c r="F18" s="81" t="s">
        <v>114</v>
      </c>
    </row>
    <row r="19" spans="1:6" ht="19.5" customHeight="1">
      <c r="A19" s="141">
        <v>14</v>
      </c>
      <c r="B19" s="117"/>
      <c r="C19" s="132" t="s">
        <v>188</v>
      </c>
      <c r="D19" s="60">
        <v>12</v>
      </c>
      <c r="E19" s="81"/>
      <c r="F19" s="81" t="s">
        <v>113</v>
      </c>
    </row>
    <row r="20" spans="1:6" ht="19.5" customHeight="1">
      <c r="A20" s="141">
        <v>15</v>
      </c>
      <c r="B20" s="132" t="s">
        <v>189</v>
      </c>
      <c r="C20" s="117"/>
      <c r="D20" s="60">
        <v>17</v>
      </c>
      <c r="E20" s="81"/>
      <c r="F20" s="81" t="s">
        <v>113</v>
      </c>
    </row>
    <row r="21" spans="1:6" ht="19.5" customHeight="1">
      <c r="A21" s="141">
        <v>16</v>
      </c>
      <c r="B21" s="117"/>
      <c r="C21" s="132" t="s">
        <v>190</v>
      </c>
      <c r="D21" s="60">
        <v>10</v>
      </c>
      <c r="E21" s="81"/>
      <c r="F21" s="81" t="s">
        <v>113</v>
      </c>
    </row>
    <row r="22" spans="1:6" ht="19.5" customHeight="1">
      <c r="A22" s="141">
        <v>17</v>
      </c>
      <c r="B22" s="60"/>
      <c r="C22" s="132" t="s">
        <v>191</v>
      </c>
      <c r="D22" s="60">
        <v>50</v>
      </c>
      <c r="E22" s="81"/>
      <c r="F22" s="81" t="s">
        <v>113</v>
      </c>
    </row>
    <row r="23" spans="1:6" ht="19.5" customHeight="1">
      <c r="A23" s="141">
        <v>18</v>
      </c>
      <c r="B23" s="132"/>
      <c r="C23" s="132" t="s">
        <v>192</v>
      </c>
      <c r="D23" s="132">
        <v>40</v>
      </c>
      <c r="E23" s="81"/>
      <c r="F23" s="81" t="s">
        <v>113</v>
      </c>
    </row>
    <row r="24" spans="1:6" ht="19.5" customHeight="1">
      <c r="A24" s="141">
        <v>19</v>
      </c>
      <c r="B24" s="132"/>
      <c r="C24" s="132" t="s">
        <v>193</v>
      </c>
      <c r="D24" s="132">
        <v>18</v>
      </c>
      <c r="E24" s="81"/>
      <c r="F24" s="81" t="s">
        <v>113</v>
      </c>
    </row>
    <row r="25" spans="1:6" ht="19.5" customHeight="1">
      <c r="A25" s="141">
        <v>20</v>
      </c>
      <c r="B25" s="132"/>
      <c r="C25" s="132" t="s">
        <v>194</v>
      </c>
      <c r="D25" s="132">
        <v>60</v>
      </c>
      <c r="E25" s="81"/>
      <c r="F25" s="81" t="s">
        <v>114</v>
      </c>
    </row>
    <row r="26" spans="1:6" ht="19.5" customHeight="1">
      <c r="A26" s="141">
        <v>21</v>
      </c>
      <c r="B26" s="132"/>
      <c r="C26" s="132" t="s">
        <v>195</v>
      </c>
      <c r="D26" s="132">
        <v>15</v>
      </c>
      <c r="E26" s="81"/>
      <c r="F26" s="81" t="s">
        <v>113</v>
      </c>
    </row>
    <row r="27" spans="1:6" ht="30" customHeight="1">
      <c r="A27" s="141">
        <v>22</v>
      </c>
      <c r="B27" s="132" t="s">
        <v>195</v>
      </c>
      <c r="C27" s="132"/>
      <c r="D27" s="132">
        <v>30</v>
      </c>
      <c r="E27" s="81" t="s">
        <v>259</v>
      </c>
      <c r="F27" s="81" t="s">
        <v>113</v>
      </c>
    </row>
    <row r="28" spans="1:6" ht="21" customHeight="1">
      <c r="A28" s="141">
        <v>23</v>
      </c>
      <c r="B28" s="132" t="s">
        <v>197</v>
      </c>
      <c r="C28" s="132"/>
      <c r="D28" s="132">
        <v>120</v>
      </c>
      <c r="E28" s="81"/>
      <c r="F28" s="81" t="s">
        <v>114</v>
      </c>
    </row>
    <row r="29" spans="1:6" ht="30" customHeight="1">
      <c r="A29" s="141">
        <v>24</v>
      </c>
      <c r="B29" s="132"/>
      <c r="C29" s="132" t="s">
        <v>198</v>
      </c>
      <c r="D29" s="132">
        <v>25</v>
      </c>
      <c r="E29" s="81" t="s">
        <v>199</v>
      </c>
      <c r="F29" s="81" t="s">
        <v>113</v>
      </c>
    </row>
    <row r="30" spans="1:6" ht="30" customHeight="1">
      <c r="A30" s="141">
        <v>25</v>
      </c>
      <c r="B30" s="132"/>
      <c r="C30" s="132" t="s">
        <v>200</v>
      </c>
      <c r="D30" s="132">
        <v>25</v>
      </c>
      <c r="E30" s="81" t="s">
        <v>201</v>
      </c>
      <c r="F30" s="81" t="s">
        <v>113</v>
      </c>
    </row>
    <row r="31" spans="1:6" ht="19.5" customHeight="1">
      <c r="A31" s="141">
        <v>26</v>
      </c>
      <c r="B31" s="132"/>
      <c r="C31" s="132" t="s">
        <v>203</v>
      </c>
      <c r="D31" s="132">
        <v>15</v>
      </c>
      <c r="E31" s="81"/>
      <c r="F31" s="81" t="s">
        <v>113</v>
      </c>
    </row>
    <row r="32" spans="1:6" ht="19.5" customHeight="1">
      <c r="A32" s="141">
        <v>27</v>
      </c>
      <c r="B32" s="132"/>
      <c r="C32" s="132" t="s">
        <v>204</v>
      </c>
      <c r="D32" s="132">
        <v>40</v>
      </c>
      <c r="E32" s="81"/>
      <c r="F32" s="81" t="s">
        <v>114</v>
      </c>
    </row>
    <row r="33" spans="1:6" ht="19.5" customHeight="1">
      <c r="A33" s="141">
        <v>28</v>
      </c>
      <c r="B33" s="132"/>
      <c r="C33" s="132" t="s">
        <v>205</v>
      </c>
      <c r="D33" s="132">
        <v>14</v>
      </c>
      <c r="E33" s="81"/>
      <c r="F33" s="81" t="s">
        <v>113</v>
      </c>
    </row>
    <row r="34" spans="1:6" ht="19.5" customHeight="1">
      <c r="A34" s="141">
        <v>29</v>
      </c>
      <c r="B34" s="132" t="s">
        <v>207</v>
      </c>
      <c r="C34" s="132"/>
      <c r="D34" s="132">
        <v>95</v>
      </c>
      <c r="E34" s="81"/>
      <c r="F34" s="81" t="s">
        <v>113</v>
      </c>
    </row>
    <row r="35" spans="1:6" ht="30" customHeight="1">
      <c r="A35" s="141">
        <v>30</v>
      </c>
      <c r="B35" s="132"/>
      <c r="C35" s="132" t="s">
        <v>208</v>
      </c>
      <c r="D35" s="132">
        <v>80</v>
      </c>
      <c r="E35" s="81" t="s">
        <v>209</v>
      </c>
      <c r="F35" s="81" t="s">
        <v>113</v>
      </c>
    </row>
    <row r="36" spans="1:6" ht="19.5" customHeight="1">
      <c r="A36" s="141">
        <v>31</v>
      </c>
      <c r="B36" s="132" t="s">
        <v>210</v>
      </c>
      <c r="C36" s="132"/>
      <c r="D36" s="132">
        <v>35</v>
      </c>
      <c r="E36" s="81"/>
      <c r="F36" s="81" t="s">
        <v>114</v>
      </c>
    </row>
    <row r="37" spans="1:6" ht="30" customHeight="1">
      <c r="A37" s="141">
        <v>32</v>
      </c>
      <c r="B37" s="132"/>
      <c r="C37" s="132" t="s">
        <v>218</v>
      </c>
      <c r="D37" s="132">
        <v>10</v>
      </c>
      <c r="E37" s="81" t="s">
        <v>260</v>
      </c>
      <c r="F37" s="81" t="s">
        <v>113</v>
      </c>
    </row>
    <row r="38" spans="1:6" ht="30" customHeight="1">
      <c r="A38" s="141">
        <v>33</v>
      </c>
      <c r="B38" s="132" t="s">
        <v>219</v>
      </c>
      <c r="C38" s="132"/>
      <c r="D38" s="132">
        <v>30</v>
      </c>
      <c r="E38" s="81" t="s">
        <v>261</v>
      </c>
      <c r="F38" s="81" t="s">
        <v>113</v>
      </c>
    </row>
    <row r="39" spans="1:6" ht="30" customHeight="1">
      <c r="A39" s="141">
        <v>34</v>
      </c>
      <c r="B39" s="132"/>
      <c r="C39" s="132" t="s">
        <v>220</v>
      </c>
      <c r="D39" s="132">
        <v>25</v>
      </c>
      <c r="E39" s="81" t="s">
        <v>262</v>
      </c>
      <c r="F39" s="81" t="s">
        <v>113</v>
      </c>
    </row>
    <row r="40" spans="1:6" ht="24" customHeight="1">
      <c r="A40" s="141">
        <v>35</v>
      </c>
      <c r="B40" s="132" t="s">
        <v>221</v>
      </c>
      <c r="C40" s="132"/>
      <c r="D40" s="132">
        <v>35</v>
      </c>
      <c r="F40" s="81" t="s">
        <v>113</v>
      </c>
    </row>
    <row r="41" spans="1:6" ht="24" customHeight="1">
      <c r="A41" s="141">
        <v>36</v>
      </c>
      <c r="B41" s="132" t="s">
        <v>222</v>
      </c>
      <c r="C41" s="132"/>
      <c r="D41" s="132">
        <v>50</v>
      </c>
      <c r="E41" s="81"/>
      <c r="F41" s="81" t="s">
        <v>113</v>
      </c>
    </row>
    <row r="42" spans="1:6" ht="24" customHeight="1">
      <c r="A42" s="141">
        <v>37</v>
      </c>
      <c r="B42" s="132" t="s">
        <v>223</v>
      </c>
      <c r="C42" s="132"/>
      <c r="D42" s="132">
        <v>24</v>
      </c>
      <c r="E42" s="81"/>
      <c r="F42" s="81" t="s">
        <v>113</v>
      </c>
    </row>
    <row r="43" spans="1:6" ht="30" customHeight="1">
      <c r="A43" s="141">
        <v>38</v>
      </c>
      <c r="B43" s="132"/>
      <c r="C43" s="132" t="s">
        <v>224</v>
      </c>
      <c r="D43" s="132">
        <v>44</v>
      </c>
      <c r="E43" s="81" t="s">
        <v>259</v>
      </c>
      <c r="F43" s="81" t="s">
        <v>113</v>
      </c>
    </row>
    <row r="44" spans="1:6" ht="30" customHeight="1">
      <c r="A44" s="141">
        <v>39</v>
      </c>
      <c r="B44" s="132" t="s">
        <v>225</v>
      </c>
      <c r="C44" s="132"/>
      <c r="D44" s="132">
        <v>25</v>
      </c>
      <c r="E44" s="81" t="s">
        <v>262</v>
      </c>
      <c r="F44" s="81" t="s">
        <v>113</v>
      </c>
    </row>
    <row r="45" spans="1:6" ht="30" customHeight="1">
      <c r="A45" s="141">
        <v>40</v>
      </c>
      <c r="B45" s="132" t="s">
        <v>226</v>
      </c>
      <c r="C45" s="132"/>
      <c r="D45" s="132">
        <v>35</v>
      </c>
      <c r="E45" s="81" t="s">
        <v>259</v>
      </c>
      <c r="F45" s="81" t="s">
        <v>113</v>
      </c>
    </row>
    <row r="46" spans="1:6" ht="24" customHeight="1">
      <c r="A46" s="141">
        <v>41</v>
      </c>
      <c r="B46" s="132"/>
      <c r="C46" s="132" t="s">
        <v>227</v>
      </c>
      <c r="D46" s="132">
        <v>30</v>
      </c>
      <c r="E46" s="81"/>
      <c r="F46" s="81" t="s">
        <v>113</v>
      </c>
    </row>
    <row r="47" spans="1:6" ht="30" customHeight="1">
      <c r="A47" s="141">
        <v>42</v>
      </c>
      <c r="B47" s="132"/>
      <c r="C47" s="132" t="s">
        <v>228</v>
      </c>
      <c r="D47" s="132">
        <v>60</v>
      </c>
      <c r="E47" s="81" t="s">
        <v>261</v>
      </c>
      <c r="F47" s="81" t="s">
        <v>114</v>
      </c>
    </row>
    <row r="48" spans="1:6" ht="30" customHeight="1">
      <c r="A48" s="141">
        <v>43</v>
      </c>
      <c r="B48" s="134" t="s">
        <v>233</v>
      </c>
      <c r="C48" s="134"/>
      <c r="D48" s="132">
        <v>10</v>
      </c>
      <c r="E48" s="81" t="s">
        <v>201</v>
      </c>
      <c r="F48" s="81" t="s">
        <v>113</v>
      </c>
    </row>
    <row r="49" spans="1:6" ht="30" customHeight="1">
      <c r="A49" s="141">
        <v>44</v>
      </c>
      <c r="B49" s="134" t="s">
        <v>234</v>
      </c>
      <c r="C49" s="134"/>
      <c r="D49" s="132">
        <v>10</v>
      </c>
      <c r="E49" s="81" t="s">
        <v>235</v>
      </c>
      <c r="F49" s="81" t="s">
        <v>113</v>
      </c>
    </row>
    <row r="50" spans="1:6" ht="30" customHeight="1">
      <c r="A50" s="141">
        <v>45</v>
      </c>
      <c r="B50" s="134" t="s">
        <v>237</v>
      </c>
      <c r="C50" s="134"/>
      <c r="D50" s="132">
        <v>30</v>
      </c>
      <c r="E50" s="81" t="s">
        <v>201</v>
      </c>
      <c r="F50" s="81" t="s">
        <v>113</v>
      </c>
    </row>
    <row r="51" spans="1:6" ht="30" customHeight="1">
      <c r="A51" s="141">
        <v>46</v>
      </c>
      <c r="B51" s="134" t="s">
        <v>238</v>
      </c>
      <c r="C51" s="134"/>
      <c r="D51" s="132">
        <v>25</v>
      </c>
      <c r="E51" s="81" t="s">
        <v>239</v>
      </c>
      <c r="F51" s="81" t="s">
        <v>113</v>
      </c>
    </row>
    <row r="52" spans="1:6" ht="21" customHeight="1">
      <c r="A52" s="141">
        <v>47</v>
      </c>
      <c r="B52" s="134"/>
      <c r="C52" s="134" t="s">
        <v>241</v>
      </c>
      <c r="D52" s="132">
        <v>30</v>
      </c>
      <c r="E52" s="81"/>
      <c r="F52" s="81" t="s">
        <v>114</v>
      </c>
    </row>
    <row r="53" spans="1:6" ht="21" customHeight="1">
      <c r="A53" s="141">
        <v>48</v>
      </c>
      <c r="B53" s="134"/>
      <c r="C53" s="134" t="s">
        <v>244</v>
      </c>
      <c r="D53" s="132">
        <v>60</v>
      </c>
      <c r="E53" s="81"/>
      <c r="F53" s="81" t="s">
        <v>113</v>
      </c>
    </row>
    <row r="54" spans="1:6" ht="21" customHeight="1">
      <c r="A54" s="141">
        <v>49</v>
      </c>
      <c r="B54" s="134"/>
      <c r="C54" s="134" t="s">
        <v>245</v>
      </c>
      <c r="D54" s="132">
        <v>25</v>
      </c>
      <c r="E54" s="81"/>
      <c r="F54" s="81" t="s">
        <v>113</v>
      </c>
    </row>
    <row r="55" spans="1:6" ht="21" customHeight="1">
      <c r="A55" s="141">
        <v>50</v>
      </c>
      <c r="B55" s="134"/>
      <c r="C55" s="134" t="s">
        <v>246</v>
      </c>
      <c r="D55" s="132">
        <v>80</v>
      </c>
      <c r="E55" s="81"/>
      <c r="F55" s="81" t="s">
        <v>185</v>
      </c>
    </row>
    <row r="56" spans="1:6" ht="21" customHeight="1">
      <c r="A56" s="141">
        <v>51</v>
      </c>
      <c r="B56" s="134"/>
      <c r="C56" s="134" t="s">
        <v>248</v>
      </c>
      <c r="D56" s="132">
        <v>150</v>
      </c>
      <c r="E56" s="81"/>
      <c r="F56" s="81" t="s">
        <v>114</v>
      </c>
    </row>
    <row r="57" spans="1:6" ht="21" customHeight="1">
      <c r="A57" s="141">
        <v>52</v>
      </c>
      <c r="B57" s="134"/>
      <c r="C57" s="134" t="s">
        <v>249</v>
      </c>
      <c r="D57" s="132">
        <v>18</v>
      </c>
      <c r="E57" s="81"/>
      <c r="F57" s="81" t="s">
        <v>113</v>
      </c>
    </row>
    <row r="58" spans="1:6" ht="21" customHeight="1">
      <c r="A58" s="141">
        <v>53</v>
      </c>
      <c r="B58" s="134" t="s">
        <v>250</v>
      </c>
      <c r="C58" s="134"/>
      <c r="D58" s="132">
        <v>65</v>
      </c>
      <c r="E58" s="81"/>
      <c r="F58" s="81" t="s">
        <v>113</v>
      </c>
    </row>
    <row r="59" spans="1:6" ht="21" customHeight="1">
      <c r="A59" s="141">
        <v>54</v>
      </c>
      <c r="B59" s="134" t="s">
        <v>251</v>
      </c>
      <c r="C59" s="134"/>
      <c r="D59" s="132">
        <v>10</v>
      </c>
      <c r="E59" s="81"/>
      <c r="F59" s="81" t="s">
        <v>113</v>
      </c>
    </row>
    <row r="60" spans="1:6" ht="21" customHeight="1">
      <c r="A60" s="141">
        <v>55</v>
      </c>
      <c r="B60" s="134" t="s">
        <v>252</v>
      </c>
      <c r="C60" s="134"/>
      <c r="D60" s="132">
        <v>14</v>
      </c>
      <c r="E60" s="81"/>
      <c r="F60" s="81" t="s">
        <v>113</v>
      </c>
    </row>
    <row r="61" spans="1:6" ht="21" customHeight="1">
      <c r="A61" s="141">
        <v>56</v>
      </c>
      <c r="B61" s="134" t="s">
        <v>254</v>
      </c>
      <c r="C61" s="134"/>
      <c r="D61" s="132">
        <v>10</v>
      </c>
      <c r="E61" s="81"/>
      <c r="F61" s="81" t="s">
        <v>113</v>
      </c>
    </row>
    <row r="62" spans="1:6" ht="21" customHeight="1">
      <c r="A62" s="141">
        <v>57</v>
      </c>
      <c r="B62" s="134" t="s">
        <v>255</v>
      </c>
      <c r="C62" s="134"/>
      <c r="D62" s="132">
        <v>60</v>
      </c>
      <c r="E62" s="81"/>
      <c r="F62" s="81" t="s">
        <v>113</v>
      </c>
    </row>
    <row r="63" spans="1:6" ht="21" customHeight="1">
      <c r="A63" s="141">
        <v>58</v>
      </c>
      <c r="B63" s="134"/>
      <c r="C63" s="134" t="s">
        <v>256</v>
      </c>
      <c r="D63" s="132">
        <v>40</v>
      </c>
      <c r="E63" s="81"/>
      <c r="F63" s="81" t="s">
        <v>113</v>
      </c>
    </row>
    <row r="64" spans="1:6" ht="30" customHeight="1">
      <c r="A64" s="141">
        <v>59</v>
      </c>
      <c r="B64" s="134" t="s">
        <v>257</v>
      </c>
      <c r="C64" s="134"/>
      <c r="D64" s="132">
        <v>10</v>
      </c>
      <c r="E64" s="81" t="s">
        <v>262</v>
      </c>
      <c r="F64" s="81" t="s">
        <v>113</v>
      </c>
    </row>
    <row r="65" spans="1:6" ht="19.5" customHeight="1">
      <c r="A65" s="256" t="s">
        <v>4</v>
      </c>
      <c r="B65" s="257"/>
      <c r="C65" s="258"/>
      <c r="D65" s="60">
        <v>2021</v>
      </c>
      <c r="E65" s="82"/>
      <c r="F65" s="82"/>
    </row>
    <row r="66" ht="26.25" customHeight="1"/>
    <row r="67" spans="2:6" ht="108" customHeight="1">
      <c r="B67" s="194" t="s">
        <v>286</v>
      </c>
      <c r="C67" s="259"/>
      <c r="D67" s="259"/>
      <c r="E67" s="259"/>
      <c r="F67" s="259"/>
    </row>
  </sheetData>
  <sheetProtection/>
  <mergeCells count="9">
    <mergeCell ref="A65:C65"/>
    <mergeCell ref="B67:F67"/>
    <mergeCell ref="A1:F1"/>
    <mergeCell ref="A2:F2"/>
    <mergeCell ref="A4:A5"/>
    <mergeCell ref="B4:C4"/>
    <mergeCell ref="D4:D5"/>
    <mergeCell ref="E4:E5"/>
    <mergeCell ref="F4:F5"/>
  </mergeCells>
  <printOptions horizontalCentered="1"/>
  <pageMargins left="0.7086614173228347" right="0.7086614173228347" top="0.3937007874015748" bottom="0.275590551181102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2016-08-14T05:54:16Z</cp:lastPrinted>
  <dcterms:created xsi:type="dcterms:W3CDTF">2008-10-11T15:37:04Z</dcterms:created>
  <dcterms:modified xsi:type="dcterms:W3CDTF">2016-12-23T10:01:15Z</dcterms:modified>
  <cp:category/>
  <cp:version/>
  <cp:contentType/>
  <cp:contentStatus/>
</cp:coreProperties>
</file>