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0" windowWidth="19320" windowHeight="7755" activeTab="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6" i="2"/>
  <c r="F65"/>
  <c r="F64"/>
  <c r="F63"/>
  <c r="F62"/>
  <c r="F60"/>
  <c r="F57"/>
  <c r="F56"/>
  <c r="F55"/>
  <c r="F54"/>
  <c r="F53"/>
  <c r="F48"/>
  <c r="F49" s="1"/>
  <c r="F47"/>
  <c r="F46"/>
  <c r="F42"/>
  <c r="F44" s="1"/>
  <c r="F37"/>
  <c r="F40" s="1"/>
  <c r="F26"/>
  <c r="F36" s="1"/>
  <c r="F21"/>
  <c r="F24" s="1"/>
  <c r="F13"/>
  <c r="F10"/>
  <c r="F20" s="1"/>
  <c r="F50" l="1"/>
  <c r="F29"/>
  <c r="F25"/>
  <c r="F41"/>
  <c r="F22"/>
  <c r="F38"/>
  <c r="F11"/>
  <c r="F14" s="1"/>
  <c r="F19"/>
  <c r="F23"/>
  <c r="F27"/>
  <c r="F30" s="1"/>
  <c r="F35"/>
  <c r="F39"/>
  <c r="F43"/>
  <c r="F12"/>
  <c r="F28"/>
  <c r="F49" i="1"/>
  <c r="F43"/>
  <c r="F38"/>
  <c r="F27"/>
  <c r="F44" l="1"/>
  <c r="F45" l="1"/>
  <c r="F22" l="1"/>
  <c r="F11"/>
  <c r="F71" l="1"/>
  <c r="F72"/>
  <c r="F73"/>
  <c r="F62"/>
  <c r="F50"/>
  <c r="F51" l="1"/>
  <c r="F39" l="1"/>
  <c r="F37"/>
  <c r="F26"/>
  <c r="F41" l="1"/>
  <c r="F42"/>
  <c r="F29"/>
  <c r="F36"/>
  <c r="F28"/>
  <c r="F40"/>
  <c r="F30"/>
  <c r="F25"/>
  <c r="F24"/>
  <c r="F23"/>
  <c r="F13"/>
  <c r="F31" l="1"/>
  <c r="F20" l="1"/>
  <c r="F63" l="1"/>
  <c r="F74" l="1"/>
  <c r="F70"/>
  <c r="F61" l="1"/>
  <c r="F68"/>
  <c r="F65"/>
  <c r="F64"/>
  <c r="F48" l="1"/>
  <c r="F47"/>
  <c r="F21" l="1"/>
  <c r="F14"/>
  <c r="F12"/>
  <c r="F15" l="1"/>
</calcChain>
</file>

<file path=xl/sharedStrings.xml><?xml version="1.0" encoding="utf-8"?>
<sst xmlns="http://schemas.openxmlformats.org/spreadsheetml/2006/main" count="322" uniqueCount="104">
  <si>
    <t xml:space="preserve">   xelfasi</t>
  </si>
  <si>
    <t>jami</t>
  </si>
  <si>
    <t>#</t>
  </si>
  <si>
    <t>safuZveli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</si>
  <si>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</si>
  <si>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</si>
  <si>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</si>
  <si>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</si>
  <si>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</si>
  <si>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</si>
  <si>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</si>
  <si>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</si>
  <si>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</si>
  <si>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</si>
  <si>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</si>
  <si>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</si>
  <si>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</si>
  <si>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</si>
  <si>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</si>
  <si>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</si>
  <si>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</si>
  <si>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</si>
  <si>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I samSeneblo samuSaoebi</t>
  </si>
  <si>
    <t>cali</t>
  </si>
  <si>
    <t>SromiTi resursebi</t>
  </si>
  <si>
    <t>kac/sT</t>
  </si>
  <si>
    <t>m/sT</t>
  </si>
  <si>
    <t>sxva manqanebi</t>
  </si>
  <si>
    <t>lari</t>
  </si>
  <si>
    <t>sxva xarjebi</t>
  </si>
  <si>
    <t xml:space="preserve"> jami</t>
  </si>
  <si>
    <t xml:space="preserve">satransporto xarjebi masalaze </t>
  </si>
  <si>
    <t xml:space="preserve">zednadebi xarjebi </t>
  </si>
  <si>
    <t xml:space="preserve">gegmiuri mogeba </t>
  </si>
  <si>
    <t>II samontaJo samuSaoebi</t>
  </si>
  <si>
    <t>grZ.m</t>
  </si>
  <si>
    <t>koSkura teleskopuri</t>
  </si>
  <si>
    <t>satransporto xarjebi masalaze</t>
  </si>
  <si>
    <t>zednadebi xarjebi montaJze</t>
  </si>
  <si>
    <t>I+II Tavebis jami</t>
  </si>
  <si>
    <t>xarjTaRricxva</t>
  </si>
  <si>
    <t>amwe saavtomobilo svlaze 6,3t.</t>
  </si>
  <si>
    <t>grZ.m.</t>
  </si>
  <si>
    <t>sul jami  Tavi I</t>
  </si>
  <si>
    <t>xazis Sualeduri samagri, liTonis</t>
  </si>
  <si>
    <t>sakontaqto momWerebi</t>
  </si>
  <si>
    <t>ganaTebis farebis montaJi</t>
  </si>
  <si>
    <t xml:space="preserve"> kabeli aluminis ZarRviT  2X2,5mm</t>
  </si>
  <si>
    <t>gegmiuri mogeba</t>
  </si>
  <si>
    <t>sul jami  Tavi II</t>
  </si>
  <si>
    <t>gauTvaliswinebeli xarji</t>
  </si>
  <si>
    <t>d.R.g.</t>
  </si>
  <si>
    <t>samuSaos  dasaxeleba</t>
  </si>
  <si>
    <t xml:space="preserve"> normatiuli resursi</t>
  </si>
  <si>
    <t xml:space="preserve"> masala</t>
  </si>
  <si>
    <t xml:space="preserve">   samSeneblo meqanizmebi </t>
  </si>
  <si>
    <t>moculobebis uwyisi</t>
  </si>
  <si>
    <t>m2</t>
  </si>
  <si>
    <t>Semkravi kuTxovana WanWikebiT da qanCebiT</t>
  </si>
  <si>
    <t>kompl.</t>
  </si>
  <si>
    <t>eleqtrodi d=4mm</t>
  </si>
  <si>
    <t>kg</t>
  </si>
  <si>
    <t>m3</t>
  </si>
  <si>
    <t xml:space="preserve"> eleqtrosadenis montaJi  saTanado samagrebisa da damxmare masalebis CaTvliT</t>
  </si>
  <si>
    <t>aluminis sahaero kabeli  2X16mm</t>
  </si>
  <si>
    <t>t</t>
  </si>
  <si>
    <t>9_10_12</t>
  </si>
  <si>
    <t>sxva masalebi</t>
  </si>
  <si>
    <t>xiduri amwe 30t</t>
  </si>
  <si>
    <t>amwe muxluxa svlaze 16t.</t>
  </si>
  <si>
    <t>SromiTi resursi</t>
  </si>
  <si>
    <t>კ/სთ</t>
  </si>
  <si>
    <t>manqanebi</t>
  </si>
  <si>
    <t>lაri</t>
  </si>
  <si>
    <t>sაRebაvi zeTovაni</t>
  </si>
  <si>
    <t>15-164-7</t>
  </si>
  <si>
    <t>liTonis konstruqciis SeRebvა srul dაfაrvაmde</t>
  </si>
  <si>
    <t xml:space="preserve"> 100m2</t>
  </si>
  <si>
    <t>liTonis boZis SeRebvა srul dაfაrvაmde</t>
  </si>
  <si>
    <t xml:space="preserve"> liTonis sayrdeni boZebis  damontaJeba </t>
  </si>
  <si>
    <t>1sayrd.</t>
  </si>
  <si>
    <t>33_251_5</t>
  </si>
  <si>
    <t xml:space="preserve"> liTonis sayrdeni boZebis  dabetoneba </t>
  </si>
  <si>
    <t>1m3</t>
  </si>
  <si>
    <r>
      <t xml:space="preserve">betoni </t>
    </r>
    <r>
      <rPr>
        <sz val="12"/>
        <rFont val="Cambria"/>
        <family val="1"/>
      </rPr>
      <t xml:space="preserve"> </t>
    </r>
    <r>
      <rPr>
        <sz val="12"/>
        <rFont val="AcadNusx"/>
      </rPr>
      <t>m-200 markis</t>
    </r>
  </si>
  <si>
    <t>33-115-1</t>
  </si>
  <si>
    <t>1 km</t>
  </si>
  <si>
    <t>traqtori muxluxa svlaze,  80cx.Z.</t>
  </si>
  <si>
    <t>СНиП IV-6-82</t>
  </si>
  <si>
    <t>foladis zolovana d=40X3mm,  1,40m</t>
  </si>
  <si>
    <t>foladis mili d=40X3,0mm,  1,60m</t>
  </si>
  <si>
    <t>foladis mili d=40X3,0mm,  1,80m</t>
  </si>
  <si>
    <t>armatura a-I d-10mm,  0,15m</t>
  </si>
  <si>
    <t>foladis mili d=90X3,5mm,  7,00m</t>
  </si>
  <si>
    <t>foladi furclovani, sisqiT 3mm,  0,026m2</t>
  </si>
  <si>
    <t>arsebul boZebze ganaTebis faris samagri konstruqciis damzadeba da mowyoba (2 cali)</t>
  </si>
  <si>
    <t>1-84-3</t>
  </si>
  <si>
    <t xml:space="preserve">ormoebis amoReba kldovan gruntSi boZebis samontaJod </t>
  </si>
  <si>
    <t>sangrevi CaquCebi momuSave moZrav kompresorze</t>
  </si>
  <si>
    <t>8_595_1</t>
  </si>
  <si>
    <t>ganaTebis liTonis sayrdeni boZis damzadeba      (5 cali)</t>
  </si>
  <si>
    <t>varZiis quCis #3 Sesaxvevi</t>
  </si>
  <si>
    <r>
      <t xml:space="preserve">sanaTi, quCis lampioni liTonis, </t>
    </r>
    <r>
      <rPr>
        <sz val="12"/>
        <rFont val="Calibri"/>
        <family val="2"/>
        <charset val="204"/>
        <scheme val="minor"/>
      </rPr>
      <t xml:space="preserve">LED </t>
    </r>
    <r>
      <rPr>
        <sz val="12"/>
        <rFont val="AcadNusx"/>
      </rPr>
      <t>naTuriT      30 vt,  6500</t>
    </r>
    <r>
      <rPr>
        <sz val="12"/>
        <rFont val="Calibri"/>
        <family val="2"/>
        <charset val="204"/>
        <scheme val="minor"/>
      </rPr>
      <t>K</t>
    </r>
  </si>
  <si>
    <t>%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</si>
</sst>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4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cadNusx"/>
    </font>
    <font>
      <sz val="11"/>
      <name val="AcadNusx"/>
    </font>
    <font>
      <sz val="12"/>
      <name val="AcadNusx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AcadNusx"/>
    </font>
    <font>
      <b/>
      <sz val="12"/>
      <name val="AcadNusx"/>
    </font>
    <font>
      <b/>
      <sz val="12"/>
      <color theme="1"/>
      <name val="AcadNusx"/>
    </font>
    <font>
      <sz val="12"/>
      <name val="Cambria"/>
      <family val="1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/>
  </cellStyleXfs>
  <cellXfs count="208">
    <xf numFmtId="0" fontId="0" fillId="0" borderId="0" xfId="0"/>
    <xf numFmtId="0" fontId="4" fillId="0" borderId="0" xfId="2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0" xfId="5" applyFont="1" applyBorder="1" applyAlignment="1">
      <alignment horizontal="center" vertical="center" wrapText="1"/>
    </xf>
    <xf numFmtId="0" fontId="3" fillId="0" borderId="0" xfId="13" applyFont="1" applyAlignment="1">
      <alignment horizontal="center"/>
    </xf>
    <xf numFmtId="0" fontId="4" fillId="0" borderId="0" xfId="13" applyFont="1" applyAlignment="1">
      <alignment horizontal="center"/>
    </xf>
    <xf numFmtId="0" fontId="8" fillId="0" borderId="0" xfId="0" applyFont="1"/>
    <xf numFmtId="0" fontId="4" fillId="0" borderId="0" xfId="14" applyFont="1" applyAlignment="1">
      <alignment vertical="top"/>
    </xf>
    <xf numFmtId="166" fontId="4" fillId="0" borderId="0" xfId="15" applyNumberFormat="1" applyFont="1" applyAlignment="1">
      <alignment horizontal="center" vertical="center"/>
    </xf>
    <xf numFmtId="0" fontId="10" fillId="0" borderId="11" xfId="0" applyFont="1" applyBorder="1"/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0" fillId="0" borderId="0" xfId="0" applyBorder="1"/>
    <xf numFmtId="0" fontId="3" fillId="0" borderId="0" xfId="5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0" fontId="4" fillId="0" borderId="13" xfId="3" applyFont="1" applyBorder="1" applyAlignment="1">
      <alignment horizontal="center"/>
    </xf>
    <xf numFmtId="0" fontId="9" fillId="0" borderId="11" xfId="4" applyFont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164" fontId="4" fillId="0" borderId="5" xfId="2" applyNumberFormat="1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2" fontId="4" fillId="0" borderId="5" xfId="2" applyNumberFormat="1" applyFont="1" applyBorder="1" applyAlignment="1">
      <alignment horizontal="center" vertical="center"/>
    </xf>
    <xf numFmtId="1" fontId="4" fillId="0" borderId="0" xfId="2" applyNumberFormat="1" applyFont="1" applyBorder="1" applyAlignment="1">
      <alignment horizontal="center" vertical="center"/>
    </xf>
    <xf numFmtId="1" fontId="4" fillId="0" borderId="5" xfId="6" applyNumberFormat="1" applyFont="1" applyBorder="1" applyAlignment="1">
      <alignment horizontal="center" vertical="center"/>
    </xf>
    <xf numFmtId="1" fontId="4" fillId="0" borderId="0" xfId="6" applyNumberFormat="1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0" fontId="4" fillId="0" borderId="5" xfId="2" applyFont="1" applyFill="1" applyBorder="1" applyAlignment="1">
      <alignment horizontal="center"/>
    </xf>
    <xf numFmtId="0" fontId="4" fillId="0" borderId="5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5" xfId="2" applyNumberFormat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" fontId="4" fillId="0" borderId="0" xfId="2" applyNumberFormat="1" applyFont="1" applyBorder="1" applyAlignment="1">
      <alignment horizontal="center"/>
    </xf>
    <xf numFmtId="0" fontId="4" fillId="0" borderId="6" xfId="2" applyFont="1" applyFill="1" applyBorder="1" applyAlignment="1">
      <alignment horizontal="center"/>
    </xf>
    <xf numFmtId="0" fontId="4" fillId="0" borderId="9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4" fontId="4" fillId="0" borderId="9" xfId="2" applyNumberFormat="1" applyFont="1" applyBorder="1" applyAlignment="1">
      <alignment horizontal="center"/>
    </xf>
    <xf numFmtId="2" fontId="4" fillId="0" borderId="6" xfId="2" applyNumberFormat="1" applyFont="1" applyBorder="1" applyAlignment="1">
      <alignment horizontal="center"/>
    </xf>
    <xf numFmtId="1" fontId="4" fillId="0" borderId="9" xfId="2" applyNumberFormat="1" applyFont="1" applyBorder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2" fontId="4" fillId="0" borderId="9" xfId="6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Border="1" applyAlignment="1">
      <alignment horizontal="center" vertical="center" wrapText="1"/>
    </xf>
    <xf numFmtId="164" fontId="4" fillId="0" borderId="5" xfId="5" applyNumberFormat="1" applyFont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1" fontId="4" fillId="0" borderId="0" xfId="5" applyNumberFormat="1" applyFont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1" fontId="4" fillId="0" borderId="0" xfId="6" applyNumberFormat="1" applyFont="1" applyBorder="1" applyAlignment="1">
      <alignment horizontal="center" vertical="center" wrapText="1"/>
    </xf>
    <xf numFmtId="1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0" fontId="4" fillId="0" borderId="5" xfId="5" applyFont="1" applyBorder="1" applyAlignment="1">
      <alignment horizontal="center"/>
    </xf>
    <xf numFmtId="164" fontId="4" fillId="0" borderId="5" xfId="5" applyNumberFormat="1" applyFont="1" applyBorder="1" applyAlignment="1">
      <alignment horizontal="center"/>
    </xf>
    <xf numFmtId="2" fontId="4" fillId="0" borderId="0" xfId="5" applyNumberFormat="1" applyFont="1" applyAlignment="1">
      <alignment horizontal="center"/>
    </xf>
    <xf numFmtId="2" fontId="4" fillId="0" borderId="5" xfId="5" applyNumberFormat="1" applyFont="1" applyBorder="1" applyAlignment="1">
      <alignment horizontal="center"/>
    </xf>
    <xf numFmtId="0" fontId="4" fillId="0" borderId="0" xfId="5" applyFont="1" applyAlignment="1">
      <alignment horizontal="center"/>
    </xf>
    <xf numFmtId="0" fontId="4" fillId="0" borderId="0" xfId="6" applyFont="1" applyBorder="1" applyAlignment="1">
      <alignment horizontal="center" vertical="center" wrapText="1"/>
    </xf>
    <xf numFmtId="0" fontId="4" fillId="0" borderId="0" xfId="5" applyFont="1" applyBorder="1" applyAlignment="1">
      <alignment horizontal="center"/>
    </xf>
    <xf numFmtId="0" fontId="4" fillId="0" borderId="0" xfId="6" applyFont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9" xfId="5" applyFont="1" applyBorder="1" applyAlignment="1">
      <alignment horizontal="center"/>
    </xf>
    <xf numFmtId="2" fontId="4" fillId="0" borderId="9" xfId="5" applyNumberFormat="1" applyFont="1" applyBorder="1" applyAlignment="1">
      <alignment horizontal="center"/>
    </xf>
    <xf numFmtId="2" fontId="4" fillId="0" borderId="6" xfId="5" applyNumberFormat="1" applyFont="1" applyBorder="1" applyAlignment="1">
      <alignment horizontal="center"/>
    </xf>
    <xf numFmtId="0" fontId="4" fillId="0" borderId="9" xfId="6" applyFont="1" applyBorder="1" applyAlignment="1">
      <alignment horizontal="center"/>
    </xf>
    <xf numFmtId="0" fontId="9" fillId="0" borderId="11" xfId="8" applyFont="1" applyFill="1" applyBorder="1" applyAlignment="1">
      <alignment horizontal="center"/>
    </xf>
    <xf numFmtId="0" fontId="9" fillId="0" borderId="11" xfId="8" applyFont="1" applyBorder="1" applyAlignment="1">
      <alignment horizontal="center"/>
    </xf>
    <xf numFmtId="164" fontId="9" fillId="0" borderId="11" xfId="8" applyNumberFormat="1" applyFont="1" applyBorder="1" applyAlignment="1">
      <alignment horizontal="center"/>
    </xf>
    <xf numFmtId="165" fontId="9" fillId="0" borderId="11" xfId="8" applyNumberFormat="1" applyFont="1" applyBorder="1" applyAlignment="1">
      <alignment horizontal="center"/>
    </xf>
    <xf numFmtId="2" fontId="9" fillId="0" borderId="11" xfId="8" applyNumberFormat="1" applyFont="1" applyBorder="1" applyAlignment="1">
      <alignment horizontal="center"/>
    </xf>
    <xf numFmtId="166" fontId="9" fillId="0" borderId="11" xfId="8" applyNumberFormat="1" applyFont="1" applyBorder="1" applyAlignment="1">
      <alignment horizontal="center"/>
    </xf>
    <xf numFmtId="9" fontId="9" fillId="0" borderId="11" xfId="9" applyFont="1" applyBorder="1" applyAlignment="1">
      <alignment horizontal="center"/>
    </xf>
    <xf numFmtId="0" fontId="4" fillId="0" borderId="11" xfId="3" applyFont="1" applyFill="1" applyBorder="1" applyAlignment="1">
      <alignment horizontal="center"/>
    </xf>
    <xf numFmtId="0" fontId="9" fillId="0" borderId="11" xfId="3" applyFont="1" applyBorder="1" applyAlignment="1">
      <alignment horizontal="center"/>
    </xf>
    <xf numFmtId="164" fontId="4" fillId="0" borderId="11" xfId="3" applyNumberFormat="1" applyFont="1" applyBorder="1" applyAlignment="1">
      <alignment horizontal="center"/>
    </xf>
    <xf numFmtId="2" fontId="4" fillId="0" borderId="11" xfId="3" applyNumberFormat="1" applyFont="1" applyBorder="1" applyAlignment="1">
      <alignment horizontal="center"/>
    </xf>
    <xf numFmtId="0" fontId="4" fillId="0" borderId="11" xfId="10" applyFont="1" applyBorder="1" applyAlignment="1">
      <alignment horizontal="center"/>
    </xf>
    <xf numFmtId="0" fontId="4" fillId="2" borderId="0" xfId="5" applyFont="1" applyFill="1" applyBorder="1" applyAlignment="1">
      <alignment horizontal="center" vertical="center" wrapText="1"/>
    </xf>
    <xf numFmtId="2" fontId="4" fillId="0" borderId="0" xfId="5" applyNumberFormat="1" applyFont="1" applyBorder="1" applyAlignment="1">
      <alignment horizontal="center"/>
    </xf>
    <xf numFmtId="1" fontId="4" fillId="0" borderId="0" xfId="5" applyNumberFormat="1" applyFont="1" applyBorder="1" applyAlignment="1">
      <alignment horizontal="center"/>
    </xf>
    <xf numFmtId="0" fontId="4" fillId="0" borderId="0" xfId="5" applyFont="1" applyAlignment="1">
      <alignment horizontal="center" vertical="center" wrapText="1"/>
    </xf>
    <xf numFmtId="2" fontId="4" fillId="0" borderId="0" xfId="5" applyNumberFormat="1" applyFont="1" applyAlignment="1">
      <alignment horizontal="center" vertical="center" wrapText="1"/>
    </xf>
    <xf numFmtId="0" fontId="9" fillId="0" borderId="11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164" fontId="9" fillId="0" borderId="11" xfId="2" applyNumberFormat="1" applyFont="1" applyBorder="1" applyAlignment="1">
      <alignment horizontal="center"/>
    </xf>
    <xf numFmtId="2" fontId="9" fillId="0" borderId="11" xfId="2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9" fontId="9" fillId="0" borderId="11" xfId="12" applyFont="1" applyBorder="1" applyAlignment="1">
      <alignment horizontal="center"/>
    </xf>
    <xf numFmtId="9" fontId="9" fillId="0" borderId="11" xfId="2" applyNumberFormat="1" applyFont="1" applyBorder="1" applyAlignment="1">
      <alignment horizontal="center"/>
    </xf>
    <xf numFmtId="0" fontId="9" fillId="0" borderId="11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9" fontId="9" fillId="0" borderId="11" xfId="2" applyNumberFormat="1" applyFont="1" applyBorder="1" applyAlignment="1">
      <alignment horizontal="center" vertical="center" wrapText="1"/>
    </xf>
    <xf numFmtId="164" fontId="9" fillId="0" borderId="11" xfId="2" applyNumberFormat="1" applyFont="1" applyBorder="1" applyAlignment="1">
      <alignment horizontal="center" vertical="center" wrapText="1"/>
    </xf>
    <xf numFmtId="2" fontId="9" fillId="0" borderId="11" xfId="2" applyNumberFormat="1" applyFont="1" applyBorder="1" applyAlignment="1">
      <alignment horizontal="center" vertical="center" wrapText="1"/>
    </xf>
    <xf numFmtId="2" fontId="9" fillId="0" borderId="11" xfId="1" applyNumberFormat="1" applyFont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9" fontId="10" fillId="0" borderId="11" xfId="0" applyNumberFormat="1" applyFont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2" xfId="3" applyFont="1" applyBorder="1" applyAlignment="1">
      <alignment horizontal="center"/>
    </xf>
    <xf numFmtId="2" fontId="4" fillId="0" borderId="14" xfId="2" applyNumberFormat="1" applyFont="1" applyBorder="1" applyAlignment="1">
      <alignment horizontal="center" vertical="center"/>
    </xf>
    <xf numFmtId="164" fontId="4" fillId="0" borderId="14" xfId="2" applyNumberFormat="1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14" xfId="5" applyNumberFormat="1" applyFont="1" applyBorder="1" applyAlignment="1">
      <alignment horizontal="center" vertical="center" wrapText="1"/>
    </xf>
    <xf numFmtId="2" fontId="4" fillId="0" borderId="14" xfId="5" applyNumberFormat="1" applyFont="1" applyBorder="1" applyAlignment="1">
      <alignment horizontal="center"/>
    </xf>
    <xf numFmtId="2" fontId="4" fillId="0" borderId="8" xfId="5" applyNumberFormat="1" applyFont="1" applyBorder="1" applyAlignment="1">
      <alignment horizontal="center"/>
    </xf>
    <xf numFmtId="0" fontId="4" fillId="0" borderId="5" xfId="5" applyFont="1" applyBorder="1" applyAlignment="1">
      <alignment horizontal="left" vertical="center" wrapText="1" indent="1"/>
    </xf>
    <xf numFmtId="0" fontId="4" fillId="0" borderId="5" xfId="2" applyFont="1" applyBorder="1" applyAlignment="1">
      <alignment horizontal="left" indent="1"/>
    </xf>
    <xf numFmtId="0" fontId="4" fillId="0" borderId="6" xfId="2" applyFont="1" applyBorder="1" applyAlignment="1">
      <alignment horizontal="left" indent="1"/>
    </xf>
    <xf numFmtId="0" fontId="4" fillId="0" borderId="5" xfId="3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indent="1"/>
    </xf>
    <xf numFmtId="0" fontId="4" fillId="0" borderId="5" xfId="5" applyFont="1" applyBorder="1" applyAlignment="1">
      <alignment horizontal="left" indent="1"/>
    </xf>
    <xf numFmtId="0" fontId="4" fillId="0" borderId="6" xfId="5" applyFont="1" applyBorder="1" applyAlignment="1">
      <alignment horizontal="left" indent="1"/>
    </xf>
    <xf numFmtId="0" fontId="3" fillId="0" borderId="9" xfId="2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4" fillId="0" borderId="5" xfId="2" applyFont="1" applyBorder="1" applyAlignment="1">
      <alignment horizontal="left" wrapText="1" indent="1"/>
    </xf>
    <xf numFmtId="164" fontId="4" fillId="0" borderId="0" xfId="2" applyNumberFormat="1" applyFont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/>
    </xf>
    <xf numFmtId="0" fontId="4" fillId="0" borderId="5" xfId="5" applyFont="1" applyFill="1" applyBorder="1" applyAlignment="1">
      <alignment horizontal="left" vertical="center" wrapText="1" indent="1"/>
    </xf>
    <xf numFmtId="2" fontId="4" fillId="0" borderId="0" xfId="5" applyNumberFormat="1" applyFont="1" applyFill="1" applyBorder="1" applyAlignment="1">
      <alignment horizontal="center" vertical="center" wrapText="1"/>
    </xf>
    <xf numFmtId="164" fontId="4" fillId="0" borderId="1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/>
    </xf>
    <xf numFmtId="2" fontId="4" fillId="0" borderId="14" xfId="5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2" fontId="4" fillId="0" borderId="5" xfId="2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1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/>
    <xf numFmtId="0" fontId="8" fillId="0" borderId="2" xfId="0" applyFont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4" fillId="0" borderId="5" xfId="14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/>
    </xf>
    <xf numFmtId="2" fontId="4" fillId="0" borderId="0" xfId="2" applyNumberFormat="1" applyFont="1" applyAlignment="1">
      <alignment horizontal="center" vertical="center"/>
    </xf>
    <xf numFmtId="0" fontId="4" fillId="2" borderId="5" xfId="5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horizontal="center" vertical="center" wrapText="1"/>
    </xf>
    <xf numFmtId="14" fontId="13" fillId="0" borderId="0" xfId="5" applyNumberFormat="1" applyFont="1" applyAlignment="1">
      <alignment horizontal="center" vertical="center" wrapText="1"/>
    </xf>
    <xf numFmtId="0" fontId="3" fillId="0" borderId="5" xfId="5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2" fontId="4" fillId="0" borderId="6" xfId="2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4" fillId="0" borderId="14" xfId="5" applyNumberFormat="1" applyFont="1" applyBorder="1" applyAlignment="1">
      <alignment horizontal="center" vertical="center" wrapText="1"/>
    </xf>
    <xf numFmtId="14" fontId="13" fillId="0" borderId="0" xfId="5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0" xfId="13" applyFont="1" applyAlignment="1">
      <alignment horizontal="center" vertical="center" wrapText="1"/>
    </xf>
    <xf numFmtId="0" fontId="4" fillId="0" borderId="0" xfId="13" applyFont="1" applyAlignment="1">
      <alignment horizontal="center"/>
    </xf>
    <xf numFmtId="0" fontId="4" fillId="0" borderId="0" xfId="14" applyFont="1" applyAlignment="1">
      <alignment horizontal="center" vertical="top"/>
    </xf>
    <xf numFmtId="0" fontId="4" fillId="0" borderId="0" xfId="15" applyFont="1" applyAlignment="1">
      <alignment horizontal="right"/>
    </xf>
    <xf numFmtId="2" fontId="9" fillId="0" borderId="0" xfId="15" applyNumberFormat="1" applyFont="1" applyAlignment="1">
      <alignment horizontal="center"/>
    </xf>
    <xf numFmtId="0" fontId="9" fillId="0" borderId="0" xfId="15" applyFont="1" applyAlignment="1">
      <alignment horizontal="center"/>
    </xf>
    <xf numFmtId="0" fontId="8" fillId="0" borderId="0" xfId="0" applyFont="1" applyAlignment="1">
      <alignment horizontal="center"/>
    </xf>
  </cellXfs>
  <cellStyles count="20">
    <cellStyle name="Normal" xfId="0" builtinId="0"/>
    <cellStyle name="Normal 10" xfId="8"/>
    <cellStyle name="Normal 11 2 2" xfId="3"/>
    <cellStyle name="Normal 13" xfId="11"/>
    <cellStyle name="Normal 2 10" xfId="2"/>
    <cellStyle name="Normal 36 2 2" xfId="5"/>
    <cellStyle name="Normal 38 3" xfId="17"/>
    <cellStyle name="Normal 42" xfId="16"/>
    <cellStyle name="Normal 5 2 2" xfId="4"/>
    <cellStyle name="Normal_gare wyalsadfenigagarini 10" xfId="6"/>
    <cellStyle name="Normal_gare wyalsadfenigagarini 2 2" xfId="10"/>
    <cellStyle name="Normal_gare wyalsadfenigagarini_ELEQ-08-IIkv" xfId="1"/>
    <cellStyle name="Normal_gare wyalsadfenigagarini_SAN2008=IIkv" xfId="14"/>
    <cellStyle name="Normal_sida wyalsadeni_SAN2008=IIkv" xfId="15"/>
    <cellStyle name="Percent 2" xfId="12"/>
    <cellStyle name="Обычный 3" xfId="7"/>
    <cellStyle name="Обычный 5 2 2" xfId="19"/>
    <cellStyle name="Обычный_SAN2008-I" xfId="13"/>
    <cellStyle name="Процентный 2" xfId="9"/>
    <cellStyle name="Процентный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0"/>
  <sheetViews>
    <sheetView view="pageBreakPreview" topLeftCell="A14" zoomScale="73" zoomScaleSheetLayoutView="73" workbookViewId="0">
      <selection activeCell="C18" sqref="C18"/>
    </sheetView>
  </sheetViews>
  <sheetFormatPr defaultRowHeight="15.75"/>
  <cols>
    <col min="1" max="1" width="4.5" customWidth="1"/>
    <col min="2" max="2" width="9.5" customWidth="1"/>
    <col min="3" max="3" width="56.625" customWidth="1"/>
    <col min="4" max="4" width="8.375" customWidth="1"/>
    <col min="5" max="5" width="9.125" bestFit="1" customWidth="1"/>
    <col min="6" max="6" width="8.5" customWidth="1"/>
    <col min="7" max="7" width="8" customWidth="1"/>
    <col min="8" max="8" width="8.75" customWidth="1"/>
    <col min="9" max="9" width="8" customWidth="1"/>
    <col min="10" max="10" width="8.25" customWidth="1"/>
    <col min="11" max="11" width="7.5" customWidth="1"/>
    <col min="12" max="12" width="8.25" customWidth="1"/>
    <col min="13" max="13" width="10.875" customWidth="1"/>
  </cols>
  <sheetData>
    <row r="2" spans="1:13" ht="16.5">
      <c r="A2" s="7"/>
      <c r="B2" s="201">
        <v>123</v>
      </c>
      <c r="C2" s="201"/>
      <c r="D2" s="201"/>
      <c r="E2" s="201"/>
      <c r="F2" s="201"/>
      <c r="G2" s="201"/>
      <c r="H2" s="201"/>
      <c r="I2" s="201"/>
      <c r="J2" s="201"/>
      <c r="K2" s="201"/>
    </row>
    <row r="3" spans="1:13" ht="16.5">
      <c r="A3" s="8"/>
      <c r="B3" s="202" t="s">
        <v>40</v>
      </c>
      <c r="C3" s="202"/>
      <c r="D3" s="202"/>
      <c r="E3" s="202"/>
      <c r="F3" s="202"/>
      <c r="G3" s="202"/>
      <c r="H3" s="202"/>
      <c r="I3" s="202"/>
      <c r="J3" s="202"/>
      <c r="K3" s="202"/>
      <c r="L3" s="9"/>
    </row>
    <row r="4" spans="1:13" ht="16.5">
      <c r="A4" s="203"/>
      <c r="B4" s="203"/>
      <c r="C4" s="203"/>
      <c r="D4" s="10"/>
      <c r="E4" s="204"/>
      <c r="F4" s="204"/>
      <c r="G4" s="204"/>
      <c r="H4" s="204"/>
      <c r="I4" s="204"/>
      <c r="J4" s="205"/>
      <c r="K4" s="206"/>
      <c r="L4" s="11"/>
    </row>
    <row r="5" spans="1:13" ht="16.5" customHeight="1">
      <c r="A5" s="193" t="s">
        <v>2</v>
      </c>
      <c r="B5" s="196" t="s">
        <v>3</v>
      </c>
      <c r="C5" s="190" t="s">
        <v>52</v>
      </c>
      <c r="D5" s="182" t="s">
        <v>53</v>
      </c>
      <c r="E5" s="199"/>
      <c r="F5" s="183"/>
      <c r="G5" s="182" t="s">
        <v>0</v>
      </c>
      <c r="H5" s="183"/>
      <c r="I5" s="182" t="s">
        <v>54</v>
      </c>
      <c r="J5" s="183"/>
      <c r="K5" s="186" t="s">
        <v>55</v>
      </c>
      <c r="L5" s="187"/>
      <c r="M5" s="190" t="s">
        <v>1</v>
      </c>
    </row>
    <row r="6" spans="1:13" ht="16.5" customHeight="1">
      <c r="A6" s="194"/>
      <c r="B6" s="197"/>
      <c r="C6" s="191"/>
      <c r="D6" s="184"/>
      <c r="E6" s="200"/>
      <c r="F6" s="185"/>
      <c r="G6" s="184"/>
      <c r="H6" s="185"/>
      <c r="I6" s="184"/>
      <c r="J6" s="185"/>
      <c r="K6" s="188"/>
      <c r="L6" s="189"/>
      <c r="M6" s="191"/>
    </row>
    <row r="7" spans="1:13" ht="16.5" customHeight="1">
      <c r="A7" s="194"/>
      <c r="B7" s="197"/>
      <c r="C7" s="191"/>
      <c r="D7" s="190" t="s">
        <v>4</v>
      </c>
      <c r="E7" s="196" t="s">
        <v>5</v>
      </c>
      <c r="F7" s="190" t="s">
        <v>6</v>
      </c>
      <c r="G7" s="114" t="s">
        <v>7</v>
      </c>
      <c r="H7" s="190" t="s">
        <v>6</v>
      </c>
      <c r="I7" s="114" t="s">
        <v>7</v>
      </c>
      <c r="J7" s="190" t="s">
        <v>6</v>
      </c>
      <c r="K7" s="114" t="s">
        <v>7</v>
      </c>
      <c r="L7" s="190" t="s">
        <v>6</v>
      </c>
      <c r="M7" s="191"/>
    </row>
    <row r="8" spans="1:13" ht="16.5">
      <c r="A8" s="195"/>
      <c r="B8" s="198"/>
      <c r="C8" s="192"/>
      <c r="D8" s="192"/>
      <c r="E8" s="198"/>
      <c r="F8" s="192"/>
      <c r="G8" s="113" t="s">
        <v>8</v>
      </c>
      <c r="H8" s="192"/>
      <c r="I8" s="113" t="s">
        <v>8</v>
      </c>
      <c r="J8" s="192"/>
      <c r="K8" s="113" t="s">
        <v>8</v>
      </c>
      <c r="L8" s="192"/>
      <c r="M8" s="192"/>
    </row>
    <row r="9" spans="1:13">
      <c r="A9" s="2" t="s">
        <v>9</v>
      </c>
      <c r="B9" s="3" t="s">
        <v>10</v>
      </c>
      <c r="C9" s="3" t="s">
        <v>11</v>
      </c>
      <c r="D9" s="2" t="s">
        <v>12</v>
      </c>
      <c r="E9" s="3" t="s">
        <v>13</v>
      </c>
      <c r="F9" s="4" t="s">
        <v>14</v>
      </c>
      <c r="G9" s="5" t="s">
        <v>15</v>
      </c>
      <c r="H9" s="2" t="s">
        <v>16</v>
      </c>
      <c r="I9" s="3" t="s">
        <v>17</v>
      </c>
      <c r="J9" s="5" t="s">
        <v>18</v>
      </c>
      <c r="K9" s="3" t="s">
        <v>19</v>
      </c>
      <c r="L9" s="2" t="s">
        <v>20</v>
      </c>
      <c r="M9" s="3" t="s">
        <v>21</v>
      </c>
    </row>
    <row r="10" spans="1:13" ht="16.5">
      <c r="A10" s="17"/>
      <c r="B10" s="18"/>
      <c r="C10" s="19" t="s">
        <v>22</v>
      </c>
      <c r="D10" s="18"/>
      <c r="E10" s="17"/>
      <c r="F10" s="18"/>
      <c r="G10" s="17"/>
      <c r="H10" s="18"/>
      <c r="I10" s="17"/>
      <c r="J10" s="18"/>
      <c r="K10" s="17"/>
      <c r="L10" s="18"/>
      <c r="M10" s="17"/>
    </row>
    <row r="11" spans="1:13" ht="33">
      <c r="A11" s="20">
        <v>1</v>
      </c>
      <c r="B11" s="21" t="s">
        <v>66</v>
      </c>
      <c r="C11" s="123" t="s">
        <v>95</v>
      </c>
      <c r="D11" s="23" t="s">
        <v>65</v>
      </c>
      <c r="E11" s="24"/>
      <c r="F11" s="142">
        <f>0.0065*2</f>
        <v>1.2999999999999999E-2</v>
      </c>
      <c r="G11" s="26"/>
      <c r="H11" s="23"/>
      <c r="I11" s="26"/>
      <c r="J11" s="27"/>
      <c r="K11" s="28"/>
      <c r="L11" s="29"/>
      <c r="M11" s="30"/>
    </row>
    <row r="12" spans="1:13" ht="16.5">
      <c r="A12" s="31"/>
      <c r="B12" s="32"/>
      <c r="C12" s="124" t="s">
        <v>24</v>
      </c>
      <c r="D12" s="32" t="s">
        <v>25</v>
      </c>
      <c r="E12" s="35">
        <v>57.8</v>
      </c>
      <c r="F12" s="34">
        <f>F11*E12</f>
        <v>0.75139999999999996</v>
      </c>
      <c r="G12" s="35"/>
      <c r="H12" s="35"/>
      <c r="I12" s="32"/>
      <c r="J12" s="1"/>
      <c r="K12" s="32"/>
      <c r="L12" s="1"/>
      <c r="M12" s="35"/>
    </row>
    <row r="13" spans="1:13" ht="16.5">
      <c r="A13" s="31"/>
      <c r="B13" s="36"/>
      <c r="C13" s="124" t="s">
        <v>27</v>
      </c>
      <c r="D13" s="36" t="s">
        <v>28</v>
      </c>
      <c r="E13" s="35">
        <v>11.7</v>
      </c>
      <c r="F13" s="34">
        <f>F11*E13</f>
        <v>0.15209999999999999</v>
      </c>
      <c r="G13" s="35"/>
      <c r="H13" s="131"/>
      <c r="I13" s="32"/>
      <c r="J13" s="1"/>
      <c r="K13" s="35"/>
      <c r="L13" s="136"/>
      <c r="M13" s="35"/>
    </row>
    <row r="14" spans="1:13" ht="16.5">
      <c r="A14" s="31"/>
      <c r="B14" s="36"/>
      <c r="C14" s="124" t="s">
        <v>68</v>
      </c>
      <c r="D14" s="36" t="s">
        <v>26</v>
      </c>
      <c r="E14" s="33">
        <v>0.74</v>
      </c>
      <c r="F14" s="34">
        <f>F11*E14</f>
        <v>9.6200000000000001E-3</v>
      </c>
      <c r="G14" s="35"/>
      <c r="H14" s="36"/>
      <c r="I14" s="35"/>
      <c r="J14" s="37"/>
      <c r="K14" s="35"/>
      <c r="L14" s="35"/>
      <c r="M14" s="35"/>
    </row>
    <row r="15" spans="1:13" ht="16.5">
      <c r="A15" s="31"/>
      <c r="B15" s="36"/>
      <c r="C15" s="124" t="s">
        <v>69</v>
      </c>
      <c r="D15" s="36" t="s">
        <v>26</v>
      </c>
      <c r="E15" s="33">
        <v>0.95</v>
      </c>
      <c r="F15" s="34">
        <f>F12*E15</f>
        <v>0.71382999999999996</v>
      </c>
      <c r="G15" s="35"/>
      <c r="H15" s="36"/>
      <c r="I15" s="35"/>
      <c r="J15" s="37"/>
      <c r="K15" s="35"/>
      <c r="L15" s="35"/>
      <c r="M15" s="35"/>
    </row>
    <row r="16" spans="1:13" ht="16.5">
      <c r="A16" s="31"/>
      <c r="B16" s="36"/>
      <c r="C16" s="124" t="s">
        <v>90</v>
      </c>
      <c r="D16" s="36" t="s">
        <v>42</v>
      </c>
      <c r="E16" s="35"/>
      <c r="F16" s="136">
        <v>3.2</v>
      </c>
      <c r="G16" s="35"/>
      <c r="H16" s="131"/>
      <c r="I16" s="143"/>
      <c r="J16" s="136"/>
      <c r="K16" s="32"/>
      <c r="L16" s="1"/>
      <c r="M16" s="35"/>
    </row>
    <row r="17" spans="1:13" ht="16.5">
      <c r="A17" s="31"/>
      <c r="B17" s="36"/>
      <c r="C17" s="124" t="s">
        <v>89</v>
      </c>
      <c r="D17" s="36" t="s">
        <v>42</v>
      </c>
      <c r="E17" s="35"/>
      <c r="F17" s="136">
        <v>2.8</v>
      </c>
      <c r="G17" s="35"/>
      <c r="H17" s="131"/>
      <c r="I17" s="31"/>
      <c r="J17" s="136"/>
      <c r="K17" s="32"/>
      <c r="L17" s="1"/>
      <c r="M17" s="35"/>
    </row>
    <row r="18" spans="1:13" ht="16.5" customHeight="1">
      <c r="A18" s="31"/>
      <c r="B18" s="36"/>
      <c r="C18" s="132" t="s">
        <v>58</v>
      </c>
      <c r="D18" s="23" t="s">
        <v>59</v>
      </c>
      <c r="E18" s="26"/>
      <c r="F18" s="168">
        <v>2</v>
      </c>
      <c r="G18" s="26"/>
      <c r="H18" s="25"/>
      <c r="I18" s="20"/>
      <c r="J18" s="168"/>
      <c r="K18" s="134"/>
      <c r="L18" s="135"/>
      <c r="M18" s="26"/>
    </row>
    <row r="19" spans="1:13" ht="16.5">
      <c r="A19" s="31"/>
      <c r="B19" s="36"/>
      <c r="C19" s="124" t="s">
        <v>92</v>
      </c>
      <c r="D19" s="36" t="s">
        <v>42</v>
      </c>
      <c r="E19" s="35"/>
      <c r="F19" s="136">
        <v>0.3</v>
      </c>
      <c r="G19" s="35"/>
      <c r="H19" s="131"/>
      <c r="I19" s="31"/>
      <c r="J19" s="1"/>
      <c r="K19" s="32"/>
      <c r="L19" s="1"/>
      <c r="M19" s="35"/>
    </row>
    <row r="20" spans="1:13" ht="16.5">
      <c r="A20" s="31"/>
      <c r="B20" s="36"/>
      <c r="C20" s="124" t="s">
        <v>60</v>
      </c>
      <c r="D20" s="36" t="s">
        <v>61</v>
      </c>
      <c r="E20" s="35">
        <v>6</v>
      </c>
      <c r="F20" s="136">
        <f>F11*E20</f>
        <v>7.8E-2</v>
      </c>
      <c r="G20" s="35"/>
      <c r="H20" s="131"/>
      <c r="I20" s="31"/>
      <c r="J20" s="136"/>
      <c r="K20" s="32"/>
      <c r="L20" s="1"/>
      <c r="M20" s="35"/>
    </row>
    <row r="21" spans="1:13" ht="16.5">
      <c r="A21" s="38"/>
      <c r="B21" s="39"/>
      <c r="C21" s="125" t="s">
        <v>67</v>
      </c>
      <c r="D21" s="39" t="s">
        <v>28</v>
      </c>
      <c r="E21" s="40">
        <v>2.78</v>
      </c>
      <c r="F21" s="41">
        <f>F11*E21</f>
        <v>3.6139999999999999E-2</v>
      </c>
      <c r="G21" s="42"/>
      <c r="H21" s="39"/>
      <c r="I21" s="42"/>
      <c r="J21" s="41"/>
      <c r="K21" s="42"/>
      <c r="L21" s="42"/>
      <c r="M21" s="42"/>
    </row>
    <row r="22" spans="1:13" ht="18" customHeight="1">
      <c r="A22" s="173">
        <v>2</v>
      </c>
      <c r="B22" s="144" t="s">
        <v>75</v>
      </c>
      <c r="C22" s="145" t="s">
        <v>76</v>
      </c>
      <c r="D22" s="146" t="s">
        <v>77</v>
      </c>
      <c r="E22" s="147"/>
      <c r="F22" s="165">
        <f>0.002*2</f>
        <v>4.0000000000000001E-3</v>
      </c>
      <c r="G22" s="146"/>
      <c r="H22" s="148"/>
      <c r="I22" s="148"/>
      <c r="J22" s="148"/>
      <c r="K22" s="148"/>
      <c r="L22" s="148"/>
      <c r="M22" s="148"/>
    </row>
    <row r="23" spans="1:13" ht="16.5">
      <c r="A23" s="163"/>
      <c r="B23" s="149"/>
      <c r="C23" s="150" t="s">
        <v>70</v>
      </c>
      <c r="D23" s="151" t="s">
        <v>71</v>
      </c>
      <c r="E23" s="152">
        <v>38.799999999999997</v>
      </c>
      <c r="F23" s="152">
        <f>E23*F22</f>
        <v>0.1552</v>
      </c>
      <c r="G23" s="153"/>
      <c r="H23" s="153"/>
      <c r="I23" s="154"/>
      <c r="J23" s="154"/>
      <c r="K23" s="154"/>
      <c r="L23" s="154"/>
      <c r="M23" s="152"/>
    </row>
    <row r="24" spans="1:13" ht="16.5">
      <c r="A24" s="163"/>
      <c r="B24" s="149"/>
      <c r="C24" s="150" t="s">
        <v>72</v>
      </c>
      <c r="D24" s="155" t="s">
        <v>73</v>
      </c>
      <c r="E24" s="156">
        <v>3</v>
      </c>
      <c r="F24" s="167">
        <f>F22*E24</f>
        <v>1.2E-2</v>
      </c>
      <c r="G24" s="151"/>
      <c r="H24" s="154"/>
      <c r="I24" s="154"/>
      <c r="J24" s="154"/>
      <c r="K24" s="35"/>
      <c r="L24" s="35"/>
      <c r="M24" s="35"/>
    </row>
    <row r="25" spans="1:13" ht="16.5">
      <c r="A25" s="163"/>
      <c r="B25" s="149"/>
      <c r="C25" s="157" t="s">
        <v>74</v>
      </c>
      <c r="D25" s="151" t="s">
        <v>61</v>
      </c>
      <c r="E25" s="152">
        <v>25</v>
      </c>
      <c r="F25" s="152">
        <f>F22*E25</f>
        <v>0.1</v>
      </c>
      <c r="G25" s="151"/>
      <c r="H25" s="154"/>
      <c r="I25" s="153"/>
      <c r="J25" s="153"/>
      <c r="K25" s="154"/>
      <c r="L25" s="154"/>
      <c r="M25" s="152"/>
    </row>
    <row r="26" spans="1:13" ht="16.5">
      <c r="A26" s="164"/>
      <c r="B26" s="158"/>
      <c r="C26" s="159" t="s">
        <v>67</v>
      </c>
      <c r="D26" s="160" t="s">
        <v>73</v>
      </c>
      <c r="E26" s="161">
        <v>1.9</v>
      </c>
      <c r="F26" s="166">
        <f>F22*E26</f>
        <v>7.6E-3</v>
      </c>
      <c r="G26" s="160"/>
      <c r="H26" s="160"/>
      <c r="I26" s="162"/>
      <c r="J26" s="162"/>
      <c r="K26" s="160"/>
      <c r="L26" s="160"/>
      <c r="M26" s="161"/>
    </row>
    <row r="27" spans="1:13" ht="33">
      <c r="A27" s="20">
        <v>3</v>
      </c>
      <c r="B27" s="21" t="s">
        <v>66</v>
      </c>
      <c r="C27" s="123" t="s">
        <v>100</v>
      </c>
      <c r="D27" s="23" t="s">
        <v>65</v>
      </c>
      <c r="E27" s="24"/>
      <c r="F27" s="142">
        <f>0.057*5</f>
        <v>0.28500000000000003</v>
      </c>
      <c r="G27" s="26"/>
      <c r="H27" s="23"/>
      <c r="I27" s="26"/>
      <c r="J27" s="27"/>
      <c r="K27" s="28"/>
      <c r="L27" s="29"/>
      <c r="M27" s="30"/>
    </row>
    <row r="28" spans="1:13" ht="16.5">
      <c r="A28" s="31"/>
      <c r="B28" s="32"/>
      <c r="C28" s="124" t="s">
        <v>24</v>
      </c>
      <c r="D28" s="32" t="s">
        <v>25</v>
      </c>
      <c r="E28" s="35">
        <v>57.8</v>
      </c>
      <c r="F28" s="34">
        <f>F27*E28</f>
        <v>16.473000000000003</v>
      </c>
      <c r="G28" s="35"/>
      <c r="H28" s="35"/>
      <c r="I28" s="32"/>
      <c r="J28" s="1"/>
      <c r="K28" s="32"/>
      <c r="L28" s="1"/>
      <c r="M28" s="35"/>
    </row>
    <row r="29" spans="1:13" ht="16.5">
      <c r="A29" s="31"/>
      <c r="B29" s="36"/>
      <c r="C29" s="124" t="s">
        <v>27</v>
      </c>
      <c r="D29" s="36" t="s">
        <v>28</v>
      </c>
      <c r="E29" s="35">
        <v>11.7</v>
      </c>
      <c r="F29" s="34">
        <f>F27*E29</f>
        <v>3.3345000000000002</v>
      </c>
      <c r="G29" s="35"/>
      <c r="H29" s="131"/>
      <c r="I29" s="32"/>
      <c r="J29" s="1"/>
      <c r="K29" s="35"/>
      <c r="L29" s="136"/>
      <c r="M29" s="35"/>
    </row>
    <row r="30" spans="1:13" ht="16.5">
      <c r="A30" s="31"/>
      <c r="B30" s="36"/>
      <c r="C30" s="124" t="s">
        <v>68</v>
      </c>
      <c r="D30" s="36" t="s">
        <v>26</v>
      </c>
      <c r="E30" s="33">
        <v>0.74</v>
      </c>
      <c r="F30" s="34">
        <f>F27*E30</f>
        <v>0.21090000000000003</v>
      </c>
      <c r="G30" s="35"/>
      <c r="H30" s="36"/>
      <c r="I30" s="35"/>
      <c r="J30" s="37"/>
      <c r="K30" s="35"/>
      <c r="L30" s="35"/>
      <c r="M30" s="35"/>
    </row>
    <row r="31" spans="1:13" ht="16.5">
      <c r="A31" s="31"/>
      <c r="B31" s="36"/>
      <c r="C31" s="124" t="s">
        <v>69</v>
      </c>
      <c r="D31" s="36" t="s">
        <v>26</v>
      </c>
      <c r="E31" s="33">
        <v>0.95</v>
      </c>
      <c r="F31" s="34">
        <f>F28*E31</f>
        <v>15.649350000000002</v>
      </c>
      <c r="G31" s="35"/>
      <c r="H31" s="36"/>
      <c r="I31" s="35"/>
      <c r="J31" s="37"/>
      <c r="K31" s="35"/>
      <c r="L31" s="35"/>
      <c r="M31" s="35"/>
    </row>
    <row r="32" spans="1:13" ht="16.5">
      <c r="A32" s="31"/>
      <c r="B32" s="36"/>
      <c r="C32" s="124" t="s">
        <v>91</v>
      </c>
      <c r="D32" s="36" t="s">
        <v>42</v>
      </c>
      <c r="E32" s="35"/>
      <c r="F32" s="136">
        <v>8</v>
      </c>
      <c r="G32" s="35"/>
      <c r="H32" s="131"/>
      <c r="I32" s="143"/>
      <c r="J32" s="136"/>
      <c r="K32" s="32"/>
      <c r="L32" s="1"/>
      <c r="M32" s="35"/>
    </row>
    <row r="33" spans="1:13" ht="16.5">
      <c r="A33" s="31"/>
      <c r="B33" s="36"/>
      <c r="C33" s="124" t="s">
        <v>93</v>
      </c>
      <c r="D33" s="36" t="s">
        <v>42</v>
      </c>
      <c r="E33" s="35"/>
      <c r="F33" s="136">
        <v>35</v>
      </c>
      <c r="G33" s="35"/>
      <c r="H33" s="131"/>
      <c r="I33" s="32"/>
      <c r="J33" s="136"/>
      <c r="K33" s="32"/>
      <c r="L33" s="1"/>
      <c r="M33" s="35"/>
    </row>
    <row r="34" spans="1:13" ht="16.5">
      <c r="A34" s="31"/>
      <c r="B34" s="36"/>
      <c r="C34" s="132" t="s">
        <v>94</v>
      </c>
      <c r="D34" s="23" t="s">
        <v>57</v>
      </c>
      <c r="E34" s="24"/>
      <c r="F34" s="133">
        <v>0.13</v>
      </c>
      <c r="G34" s="26"/>
      <c r="H34" s="25"/>
      <c r="I34" s="134"/>
      <c r="J34" s="168"/>
      <c r="K34" s="134"/>
      <c r="L34" s="135"/>
      <c r="M34" s="26"/>
    </row>
    <row r="35" spans="1:13" ht="16.5">
      <c r="A35" s="31"/>
      <c r="B35" s="36"/>
      <c r="C35" s="124" t="s">
        <v>92</v>
      </c>
      <c r="D35" s="36" t="s">
        <v>42</v>
      </c>
      <c r="E35" s="35"/>
      <c r="F35" s="34">
        <v>0.75</v>
      </c>
      <c r="G35" s="35"/>
      <c r="H35" s="131"/>
      <c r="I35" s="31"/>
      <c r="J35" s="136"/>
      <c r="K35" s="32"/>
      <c r="L35" s="1"/>
      <c r="M35" s="35"/>
    </row>
    <row r="36" spans="1:13" ht="16.5">
      <c r="A36" s="31"/>
      <c r="B36" s="36"/>
      <c r="C36" s="124" t="s">
        <v>60</v>
      </c>
      <c r="D36" s="36" t="s">
        <v>61</v>
      </c>
      <c r="E36" s="35">
        <v>6</v>
      </c>
      <c r="F36" s="136">
        <f>F27*E36</f>
        <v>1.7100000000000002</v>
      </c>
      <c r="G36" s="35"/>
      <c r="H36" s="131"/>
      <c r="I36" s="31"/>
      <c r="J36" s="136"/>
      <c r="K36" s="32"/>
      <c r="L36" s="1"/>
      <c r="M36" s="35"/>
    </row>
    <row r="37" spans="1:13" ht="16.5">
      <c r="A37" s="38"/>
      <c r="B37" s="39"/>
      <c r="C37" s="125" t="s">
        <v>67</v>
      </c>
      <c r="D37" s="39" t="s">
        <v>28</v>
      </c>
      <c r="E37" s="40">
        <v>2.78</v>
      </c>
      <c r="F37" s="41">
        <f>F27*E37</f>
        <v>0.7923</v>
      </c>
      <c r="G37" s="42"/>
      <c r="H37" s="39"/>
      <c r="I37" s="42"/>
      <c r="J37" s="41"/>
      <c r="K37" s="42"/>
      <c r="L37" s="42"/>
      <c r="M37" s="42"/>
    </row>
    <row r="38" spans="1:13" ht="16.5">
      <c r="A38" s="173">
        <v>4</v>
      </c>
      <c r="B38" s="144" t="s">
        <v>75</v>
      </c>
      <c r="C38" s="145" t="s">
        <v>78</v>
      </c>
      <c r="D38" s="146" t="s">
        <v>77</v>
      </c>
      <c r="E38" s="147"/>
      <c r="F38" s="165">
        <f>0.02*5</f>
        <v>0.1</v>
      </c>
      <c r="G38" s="146"/>
      <c r="H38" s="148"/>
      <c r="I38" s="148"/>
      <c r="J38" s="148"/>
      <c r="K38" s="148"/>
      <c r="L38" s="148"/>
      <c r="M38" s="148"/>
    </row>
    <row r="39" spans="1:13" ht="16.5">
      <c r="A39" s="163"/>
      <c r="B39" s="149"/>
      <c r="C39" s="150" t="s">
        <v>70</v>
      </c>
      <c r="D39" s="151" t="s">
        <v>71</v>
      </c>
      <c r="E39" s="152">
        <v>38.799999999999997</v>
      </c>
      <c r="F39" s="152">
        <f>E39*F38</f>
        <v>3.88</v>
      </c>
      <c r="G39" s="153"/>
      <c r="H39" s="153"/>
      <c r="I39" s="154"/>
      <c r="J39" s="154"/>
      <c r="K39" s="154"/>
      <c r="L39" s="154"/>
      <c r="M39" s="152"/>
    </row>
    <row r="40" spans="1:13" ht="16.5">
      <c r="A40" s="163"/>
      <c r="B40" s="149"/>
      <c r="C40" s="150" t="s">
        <v>72</v>
      </c>
      <c r="D40" s="155" t="s">
        <v>73</v>
      </c>
      <c r="E40" s="156">
        <v>3</v>
      </c>
      <c r="F40" s="167">
        <f>F38*E40</f>
        <v>0.30000000000000004</v>
      </c>
      <c r="G40" s="151"/>
      <c r="H40" s="154"/>
      <c r="I40" s="154"/>
      <c r="J40" s="154"/>
      <c r="K40" s="35"/>
      <c r="L40" s="35"/>
      <c r="M40" s="35"/>
    </row>
    <row r="41" spans="1:13" ht="16.5">
      <c r="A41" s="163"/>
      <c r="B41" s="149"/>
      <c r="C41" s="157" t="s">
        <v>74</v>
      </c>
      <c r="D41" s="151" t="s">
        <v>61</v>
      </c>
      <c r="E41" s="152">
        <v>25</v>
      </c>
      <c r="F41" s="152">
        <f>F38*E41</f>
        <v>2.5</v>
      </c>
      <c r="G41" s="151"/>
      <c r="H41" s="154"/>
      <c r="I41" s="153"/>
      <c r="J41" s="153"/>
      <c r="K41" s="154"/>
      <c r="L41" s="154"/>
      <c r="M41" s="152"/>
    </row>
    <row r="42" spans="1:13" ht="16.5">
      <c r="A42" s="164"/>
      <c r="B42" s="158"/>
      <c r="C42" s="159" t="s">
        <v>67</v>
      </c>
      <c r="D42" s="160" t="s">
        <v>73</v>
      </c>
      <c r="E42" s="161">
        <v>1.9</v>
      </c>
      <c r="F42" s="166">
        <f>F38*E42</f>
        <v>0.19</v>
      </c>
      <c r="G42" s="160"/>
      <c r="H42" s="160"/>
      <c r="I42" s="162"/>
      <c r="J42" s="162"/>
      <c r="K42" s="160"/>
      <c r="L42" s="160"/>
      <c r="M42" s="161"/>
    </row>
    <row r="43" spans="1:13" ht="33">
      <c r="A43" s="173">
        <v>5</v>
      </c>
      <c r="B43" s="144" t="s">
        <v>96</v>
      </c>
      <c r="C43" s="126" t="s">
        <v>97</v>
      </c>
      <c r="D43" s="146" t="s">
        <v>62</v>
      </c>
      <c r="E43" s="147"/>
      <c r="F43" s="178">
        <f>0.14*5</f>
        <v>0.70000000000000007</v>
      </c>
      <c r="G43" s="146"/>
      <c r="H43" s="148"/>
      <c r="I43" s="148"/>
      <c r="J43" s="148"/>
      <c r="K43" s="148"/>
      <c r="L43" s="148"/>
      <c r="M43" s="148"/>
    </row>
    <row r="44" spans="1:13" ht="16.5">
      <c r="A44" s="163"/>
      <c r="B44" s="149"/>
      <c r="C44" s="150" t="s">
        <v>70</v>
      </c>
      <c r="D44" s="151" t="s">
        <v>71</v>
      </c>
      <c r="E44" s="152">
        <v>5.92</v>
      </c>
      <c r="F44" s="152">
        <f>E44*F43</f>
        <v>4.1440000000000001</v>
      </c>
      <c r="G44" s="153"/>
      <c r="H44" s="153"/>
      <c r="I44" s="154"/>
      <c r="J44" s="154"/>
      <c r="K44" s="154"/>
      <c r="L44" s="154"/>
      <c r="M44" s="152"/>
    </row>
    <row r="45" spans="1:13" ht="16.5">
      <c r="A45" s="164"/>
      <c r="B45" s="158"/>
      <c r="C45" s="174" t="s">
        <v>98</v>
      </c>
      <c r="D45" s="160" t="s">
        <v>26</v>
      </c>
      <c r="E45" s="161">
        <v>4.0999999999999996</v>
      </c>
      <c r="F45" s="175">
        <f>F43*E45</f>
        <v>2.87</v>
      </c>
      <c r="G45" s="160"/>
      <c r="H45" s="176"/>
      <c r="I45" s="176"/>
      <c r="J45" s="176"/>
      <c r="K45" s="177"/>
      <c r="L45" s="177"/>
      <c r="M45" s="177"/>
    </row>
    <row r="46" spans="1:13" ht="16.5">
      <c r="A46" s="53">
        <v>6</v>
      </c>
      <c r="B46" s="169" t="s">
        <v>81</v>
      </c>
      <c r="C46" s="123" t="s">
        <v>79</v>
      </c>
      <c r="D46" s="54" t="s">
        <v>80</v>
      </c>
      <c r="E46" s="55"/>
      <c r="F46" s="56">
        <v>5</v>
      </c>
      <c r="G46" s="57"/>
      <c r="H46" s="54"/>
      <c r="I46" s="57"/>
      <c r="J46" s="58"/>
      <c r="K46" s="59"/>
      <c r="L46" s="60"/>
      <c r="M46" s="61"/>
    </row>
    <row r="47" spans="1:13" ht="16.5">
      <c r="A47" s="62"/>
      <c r="B47" s="6"/>
      <c r="C47" s="128" t="s">
        <v>24</v>
      </c>
      <c r="D47" s="63" t="s">
        <v>25</v>
      </c>
      <c r="E47" s="64">
        <v>0.88</v>
      </c>
      <c r="F47" s="65">
        <f>F46*E47</f>
        <v>4.4000000000000004</v>
      </c>
      <c r="G47" s="66"/>
      <c r="H47" s="66"/>
      <c r="I47" s="63"/>
      <c r="J47" s="67"/>
      <c r="K47" s="63"/>
      <c r="L47" s="67"/>
      <c r="M47" s="66"/>
    </row>
    <row r="48" spans="1:13" ht="16.5">
      <c r="A48" s="38"/>
      <c r="B48" s="130"/>
      <c r="C48" s="125" t="s">
        <v>41</v>
      </c>
      <c r="D48" s="39" t="s">
        <v>26</v>
      </c>
      <c r="E48" s="40">
        <v>1.25</v>
      </c>
      <c r="F48" s="41">
        <f>F46*E48</f>
        <v>6.25</v>
      </c>
      <c r="G48" s="42"/>
      <c r="H48" s="39"/>
      <c r="I48" s="42"/>
      <c r="J48" s="43"/>
      <c r="K48" s="42"/>
      <c r="L48" s="42"/>
      <c r="M48" s="42"/>
    </row>
    <row r="49" spans="1:13" ht="16.5">
      <c r="A49" s="53">
        <v>7</v>
      </c>
      <c r="B49" s="169" t="s">
        <v>81</v>
      </c>
      <c r="C49" s="123" t="s">
        <v>82</v>
      </c>
      <c r="D49" s="54" t="s">
        <v>83</v>
      </c>
      <c r="E49" s="55"/>
      <c r="F49" s="56">
        <f>0.14*5</f>
        <v>0.70000000000000007</v>
      </c>
      <c r="G49" s="57"/>
      <c r="H49" s="54"/>
      <c r="I49" s="57"/>
      <c r="J49" s="58"/>
      <c r="K49" s="59"/>
      <c r="L49" s="60"/>
      <c r="M49" s="61"/>
    </row>
    <row r="50" spans="1:13" ht="16.5">
      <c r="A50" s="62"/>
      <c r="B50" s="6"/>
      <c r="C50" s="128" t="s">
        <v>24</v>
      </c>
      <c r="D50" s="63" t="s">
        <v>25</v>
      </c>
      <c r="E50" s="64">
        <v>1.96</v>
      </c>
      <c r="F50" s="65">
        <f>F49*E50</f>
        <v>1.3720000000000001</v>
      </c>
      <c r="G50" s="66"/>
      <c r="H50" s="66"/>
      <c r="I50" s="63"/>
      <c r="J50" s="67"/>
      <c r="K50" s="63"/>
      <c r="L50" s="67"/>
      <c r="M50" s="66"/>
    </row>
    <row r="51" spans="1:13" ht="16.5">
      <c r="A51" s="62"/>
      <c r="B51" s="69"/>
      <c r="C51" s="128" t="s">
        <v>84</v>
      </c>
      <c r="D51" s="69" t="s">
        <v>62</v>
      </c>
      <c r="E51" s="64">
        <v>1.0149999999999999</v>
      </c>
      <c r="F51" s="89">
        <f>F49*E51</f>
        <v>0.71050000000000002</v>
      </c>
      <c r="G51" s="66"/>
      <c r="H51" s="69"/>
      <c r="I51" s="66"/>
      <c r="J51" s="66"/>
      <c r="K51" s="45"/>
      <c r="L51" s="70"/>
      <c r="M51" s="66"/>
    </row>
    <row r="52" spans="1:13" ht="16.5">
      <c r="A52" s="76"/>
      <c r="B52" s="77"/>
      <c r="C52" s="77" t="s">
        <v>30</v>
      </c>
      <c r="D52" s="77"/>
      <c r="E52" s="78"/>
      <c r="F52" s="79"/>
      <c r="G52" s="80"/>
      <c r="H52" s="81"/>
      <c r="I52" s="81"/>
      <c r="J52" s="80"/>
      <c r="K52" s="81"/>
      <c r="L52" s="81"/>
      <c r="M52" s="80"/>
    </row>
    <row r="53" spans="1:13" ht="16.5">
      <c r="A53" s="76"/>
      <c r="B53" s="77"/>
      <c r="C53" s="77" t="s">
        <v>31</v>
      </c>
      <c r="D53" s="82" t="s">
        <v>103</v>
      </c>
      <c r="E53" s="78"/>
      <c r="F53" s="78"/>
      <c r="G53" s="80"/>
      <c r="H53" s="81"/>
      <c r="I53" s="81"/>
      <c r="J53" s="81"/>
      <c r="K53" s="81"/>
      <c r="L53" s="81"/>
      <c r="M53" s="80"/>
    </row>
    <row r="54" spans="1:13" ht="16.5">
      <c r="A54" s="76"/>
      <c r="B54" s="77"/>
      <c r="C54" s="77" t="s">
        <v>1</v>
      </c>
      <c r="D54" s="77"/>
      <c r="E54" s="77"/>
      <c r="F54" s="77"/>
      <c r="G54" s="77"/>
      <c r="H54" s="81"/>
      <c r="I54" s="81"/>
      <c r="J54" s="81"/>
      <c r="K54" s="81"/>
      <c r="L54" s="81"/>
      <c r="M54" s="80"/>
    </row>
    <row r="55" spans="1:13" ht="16.5">
      <c r="A55" s="76"/>
      <c r="B55" s="77"/>
      <c r="C55" s="77" t="s">
        <v>32</v>
      </c>
      <c r="D55" s="82" t="s">
        <v>103</v>
      </c>
      <c r="E55" s="78"/>
      <c r="F55" s="78"/>
      <c r="G55" s="80"/>
      <c r="H55" s="81"/>
      <c r="I55" s="81"/>
      <c r="J55" s="81"/>
      <c r="K55" s="81"/>
      <c r="L55" s="81"/>
      <c r="M55" s="80"/>
    </row>
    <row r="56" spans="1:13" ht="16.5">
      <c r="A56" s="76"/>
      <c r="B56" s="77"/>
      <c r="C56" s="77" t="s">
        <v>1</v>
      </c>
      <c r="D56" s="77"/>
      <c r="E56" s="77"/>
      <c r="F56" s="77"/>
      <c r="G56" s="77"/>
      <c r="H56" s="81"/>
      <c r="I56" s="81"/>
      <c r="J56" s="81"/>
      <c r="K56" s="81"/>
      <c r="L56" s="81"/>
      <c r="M56" s="80"/>
    </row>
    <row r="57" spans="1:13" ht="16.5">
      <c r="A57" s="76"/>
      <c r="B57" s="77"/>
      <c r="C57" s="77" t="s">
        <v>33</v>
      </c>
      <c r="D57" s="82" t="s">
        <v>103</v>
      </c>
      <c r="E57" s="78"/>
      <c r="F57" s="78"/>
      <c r="G57" s="80"/>
      <c r="H57" s="81"/>
      <c r="I57" s="81"/>
      <c r="J57" s="81"/>
      <c r="K57" s="81"/>
      <c r="L57" s="81"/>
      <c r="M57" s="80"/>
    </row>
    <row r="58" spans="1:13" ht="16.5">
      <c r="A58" s="76"/>
      <c r="B58" s="77"/>
      <c r="C58" s="77" t="s">
        <v>43</v>
      </c>
      <c r="D58" s="77"/>
      <c r="E58" s="77"/>
      <c r="F58" s="77"/>
      <c r="G58" s="77"/>
      <c r="H58" s="81"/>
      <c r="I58" s="81"/>
      <c r="J58" s="81"/>
      <c r="K58" s="81"/>
      <c r="L58" s="81"/>
      <c r="M58" s="80"/>
    </row>
    <row r="59" spans="1:13" ht="16.5">
      <c r="A59" s="83"/>
      <c r="B59" s="17"/>
      <c r="C59" s="84" t="s">
        <v>34</v>
      </c>
      <c r="D59" s="17"/>
      <c r="E59" s="85"/>
      <c r="F59" s="85"/>
      <c r="G59" s="86"/>
      <c r="H59" s="86"/>
      <c r="I59" s="86"/>
      <c r="J59" s="17"/>
      <c r="K59" s="87"/>
      <c r="L59" s="87"/>
      <c r="M59" s="86"/>
    </row>
    <row r="60" spans="1:13" ht="33">
      <c r="A60" s="53">
        <v>8</v>
      </c>
      <c r="B60" s="88" t="s">
        <v>85</v>
      </c>
      <c r="C60" s="123" t="s">
        <v>63</v>
      </c>
      <c r="D60" s="54" t="s">
        <v>86</v>
      </c>
      <c r="E60" s="55"/>
      <c r="F60" s="170">
        <v>0.245</v>
      </c>
      <c r="G60" s="57"/>
      <c r="H60" s="54"/>
      <c r="I60" s="57"/>
      <c r="J60" s="58"/>
      <c r="K60" s="59"/>
      <c r="L60" s="60"/>
      <c r="M60" s="61"/>
    </row>
    <row r="61" spans="1:13" ht="16.5">
      <c r="A61" s="62"/>
      <c r="B61" s="63"/>
      <c r="C61" s="128" t="s">
        <v>24</v>
      </c>
      <c r="D61" s="63" t="s">
        <v>25</v>
      </c>
      <c r="E61" s="66">
        <v>15.1</v>
      </c>
      <c r="F61" s="89">
        <f>F60*E61</f>
        <v>3.6995</v>
      </c>
      <c r="G61" s="66"/>
      <c r="H61" s="66"/>
      <c r="I61" s="63"/>
      <c r="J61" s="69"/>
      <c r="K61" s="63"/>
      <c r="L61" s="69"/>
      <c r="M61" s="66"/>
    </row>
    <row r="62" spans="1:13" ht="16.5">
      <c r="A62" s="31"/>
      <c r="B62" s="36"/>
      <c r="C62" s="124" t="s">
        <v>27</v>
      </c>
      <c r="D62" s="36" t="s">
        <v>28</v>
      </c>
      <c r="E62" s="35">
        <v>1.41</v>
      </c>
      <c r="F62" s="34">
        <f>F60*E62</f>
        <v>0.34544999999999998</v>
      </c>
      <c r="G62" s="35"/>
      <c r="H62" s="131"/>
      <c r="I62" s="32"/>
      <c r="J62" s="1"/>
      <c r="K62" s="35"/>
      <c r="L62" s="136"/>
      <c r="M62" s="35"/>
    </row>
    <row r="63" spans="1:13" ht="16.5">
      <c r="A63" s="62"/>
      <c r="B63" s="16"/>
      <c r="C63" s="128" t="s">
        <v>36</v>
      </c>
      <c r="D63" s="69" t="s">
        <v>26</v>
      </c>
      <c r="E63" s="66">
        <v>2.19</v>
      </c>
      <c r="F63" s="89">
        <f>F60*E63</f>
        <v>0.53654999999999997</v>
      </c>
      <c r="G63" s="66"/>
      <c r="H63" s="69"/>
      <c r="I63" s="66"/>
      <c r="J63" s="90"/>
      <c r="K63" s="66"/>
      <c r="L63" s="66"/>
      <c r="M63" s="66"/>
    </row>
    <row r="64" spans="1:13" ht="16.5">
      <c r="A64" s="62"/>
      <c r="B64" s="69"/>
      <c r="C64" s="128" t="s">
        <v>87</v>
      </c>
      <c r="D64" s="69" t="s">
        <v>26</v>
      </c>
      <c r="E64" s="66">
        <v>0.93</v>
      </c>
      <c r="F64" s="89">
        <f>F60*E64</f>
        <v>0.22785</v>
      </c>
      <c r="G64" s="66"/>
      <c r="H64" s="69"/>
      <c r="I64" s="66"/>
      <c r="J64" s="90"/>
      <c r="K64" s="66"/>
      <c r="L64" s="66"/>
      <c r="M64" s="66"/>
    </row>
    <row r="65" spans="1:13" ht="16.5">
      <c r="A65" s="53"/>
      <c r="B65" s="54"/>
      <c r="C65" s="137" t="s">
        <v>64</v>
      </c>
      <c r="D65" s="54" t="s">
        <v>35</v>
      </c>
      <c r="E65" s="57">
        <v>1050</v>
      </c>
      <c r="F65" s="56">
        <f>F60*E65</f>
        <v>257.25</v>
      </c>
      <c r="G65" s="57"/>
      <c r="H65" s="54"/>
      <c r="I65" s="57"/>
      <c r="J65" s="57"/>
      <c r="K65" s="44"/>
      <c r="L65" s="68"/>
      <c r="M65" s="57"/>
    </row>
    <row r="66" spans="1:13" ht="16.5">
      <c r="A66" s="53"/>
      <c r="B66" s="54"/>
      <c r="C66" s="123" t="s">
        <v>44</v>
      </c>
      <c r="D66" s="54" t="s">
        <v>23</v>
      </c>
      <c r="E66" s="55"/>
      <c r="F66" s="138">
        <v>8</v>
      </c>
      <c r="G66" s="57"/>
      <c r="H66" s="54"/>
      <c r="I66" s="57"/>
      <c r="J66" s="57"/>
      <c r="K66" s="44"/>
      <c r="L66" s="68"/>
      <c r="M66" s="57"/>
    </row>
    <row r="67" spans="1:13" ht="16.5">
      <c r="A67" s="53"/>
      <c r="B67" s="54"/>
      <c r="C67" s="123" t="s">
        <v>45</v>
      </c>
      <c r="D67" s="54" t="s">
        <v>23</v>
      </c>
      <c r="E67" s="55"/>
      <c r="F67" s="138">
        <v>2</v>
      </c>
      <c r="G67" s="57"/>
      <c r="H67" s="54"/>
      <c r="I67" s="57"/>
      <c r="J67" s="57"/>
      <c r="K67" s="44"/>
      <c r="L67" s="68"/>
      <c r="M67" s="57"/>
    </row>
    <row r="68" spans="1:13" ht="16.5">
      <c r="A68" s="71"/>
      <c r="B68" s="72"/>
      <c r="C68" s="129" t="s">
        <v>29</v>
      </c>
      <c r="D68" s="72" t="s">
        <v>28</v>
      </c>
      <c r="E68" s="74">
        <v>0.53</v>
      </c>
      <c r="F68" s="73">
        <f>F60*E68</f>
        <v>0.12984999999999999</v>
      </c>
      <c r="G68" s="74"/>
      <c r="H68" s="72"/>
      <c r="I68" s="74"/>
      <c r="J68" s="74"/>
      <c r="K68" s="50"/>
      <c r="L68" s="75"/>
      <c r="M68" s="74"/>
    </row>
    <row r="69" spans="1:13" ht="16.5">
      <c r="A69" s="53">
        <v>9</v>
      </c>
      <c r="B69" s="171" t="s">
        <v>88</v>
      </c>
      <c r="C69" s="123" t="s">
        <v>46</v>
      </c>
      <c r="D69" s="91" t="s">
        <v>23</v>
      </c>
      <c r="E69" s="55"/>
      <c r="F69" s="92">
        <v>7</v>
      </c>
      <c r="G69" s="57"/>
      <c r="H69" s="57"/>
      <c r="I69" s="22"/>
      <c r="J69" s="91"/>
      <c r="K69" s="22"/>
      <c r="L69" s="91"/>
      <c r="M69" s="57"/>
    </row>
    <row r="70" spans="1:13" ht="16.5">
      <c r="A70" s="62"/>
      <c r="B70" s="172" t="s">
        <v>99</v>
      </c>
      <c r="C70" s="128" t="s">
        <v>24</v>
      </c>
      <c r="D70" s="63" t="s">
        <v>25</v>
      </c>
      <c r="E70" s="66">
        <v>0.76</v>
      </c>
      <c r="F70" s="65">
        <f>F69*E70</f>
        <v>5.32</v>
      </c>
      <c r="G70" s="66"/>
      <c r="H70" s="66"/>
      <c r="I70" s="63"/>
      <c r="J70" s="67"/>
      <c r="K70" s="63"/>
      <c r="L70" s="67"/>
      <c r="M70" s="66"/>
    </row>
    <row r="71" spans="1:13" ht="33">
      <c r="A71" s="53"/>
      <c r="B71" s="54"/>
      <c r="C71" s="123" t="s">
        <v>102</v>
      </c>
      <c r="D71" s="54" t="s">
        <v>23</v>
      </c>
      <c r="E71" s="57">
        <v>1</v>
      </c>
      <c r="F71" s="56">
        <f>F69*E71</f>
        <v>7</v>
      </c>
      <c r="G71" s="57"/>
      <c r="H71" s="54"/>
      <c r="I71" s="57"/>
      <c r="J71" s="57"/>
      <c r="K71" s="44"/>
      <c r="L71" s="68"/>
      <c r="M71" s="57"/>
    </row>
    <row r="72" spans="1:13" ht="16.5">
      <c r="A72" s="53"/>
      <c r="B72" s="54"/>
      <c r="C72" s="123" t="s">
        <v>47</v>
      </c>
      <c r="D72" s="54" t="s">
        <v>42</v>
      </c>
      <c r="E72" s="57">
        <v>2</v>
      </c>
      <c r="F72" s="56">
        <f>F69*E72</f>
        <v>14</v>
      </c>
      <c r="G72" s="57"/>
      <c r="H72" s="54"/>
      <c r="I72" s="57"/>
      <c r="J72" s="57"/>
      <c r="K72" s="44"/>
      <c r="L72" s="68"/>
      <c r="M72" s="57"/>
    </row>
    <row r="73" spans="1:13" ht="16.5">
      <c r="A73" s="53"/>
      <c r="B73" s="54"/>
      <c r="C73" s="123" t="s">
        <v>45</v>
      </c>
      <c r="D73" s="54" t="s">
        <v>23</v>
      </c>
      <c r="E73" s="57">
        <v>2</v>
      </c>
      <c r="F73" s="56">
        <f>F69*E73</f>
        <v>14</v>
      </c>
      <c r="G73" s="57"/>
      <c r="H73" s="54"/>
      <c r="I73" s="57"/>
      <c r="J73" s="57"/>
      <c r="K73" s="44"/>
      <c r="L73" s="68"/>
      <c r="M73" s="57"/>
    </row>
    <row r="74" spans="1:13" ht="16.5">
      <c r="A74" s="46"/>
      <c r="B74" s="47"/>
      <c r="C74" s="127" t="s">
        <v>27</v>
      </c>
      <c r="D74" s="47" t="s">
        <v>28</v>
      </c>
      <c r="E74" s="48">
        <v>0.623</v>
      </c>
      <c r="F74" s="49">
        <f>F69*E74</f>
        <v>4.3609999999999998</v>
      </c>
      <c r="G74" s="50"/>
      <c r="H74" s="51"/>
      <c r="I74" s="52"/>
      <c r="J74" s="49"/>
      <c r="K74" s="50"/>
      <c r="L74" s="51"/>
      <c r="M74" s="52"/>
    </row>
    <row r="75" spans="1:13" ht="16.5">
      <c r="A75" s="93"/>
      <c r="B75" s="94"/>
      <c r="C75" s="94" t="s">
        <v>1</v>
      </c>
      <c r="D75" s="94"/>
      <c r="E75" s="95"/>
      <c r="F75" s="95"/>
      <c r="G75" s="94"/>
      <c r="H75" s="96"/>
      <c r="I75" s="96"/>
      <c r="J75" s="96"/>
      <c r="K75" s="97"/>
      <c r="L75" s="96"/>
      <c r="M75" s="96"/>
    </row>
    <row r="76" spans="1:13" ht="16.5">
      <c r="A76" s="76"/>
      <c r="B76" s="77"/>
      <c r="C76" s="77" t="s">
        <v>37</v>
      </c>
      <c r="D76" s="98" t="s">
        <v>103</v>
      </c>
      <c r="E76" s="78"/>
      <c r="F76" s="78"/>
      <c r="G76" s="80"/>
      <c r="H76" s="80"/>
      <c r="I76" s="80"/>
      <c r="J76" s="80"/>
      <c r="K76" s="80"/>
      <c r="L76" s="80"/>
      <c r="M76" s="80"/>
    </row>
    <row r="77" spans="1:13" ht="16.5">
      <c r="A77" s="76"/>
      <c r="B77" s="77"/>
      <c r="C77" s="77" t="s">
        <v>1</v>
      </c>
      <c r="D77" s="77"/>
      <c r="E77" s="77"/>
      <c r="F77" s="77"/>
      <c r="G77" s="77"/>
      <c r="H77" s="80"/>
      <c r="I77" s="80"/>
      <c r="J77" s="80"/>
      <c r="K77" s="80"/>
      <c r="L77" s="80"/>
      <c r="M77" s="80"/>
    </row>
    <row r="78" spans="1:13" ht="16.5">
      <c r="A78" s="93"/>
      <c r="B78" s="94"/>
      <c r="C78" s="94" t="s">
        <v>38</v>
      </c>
      <c r="D78" s="99" t="s">
        <v>103</v>
      </c>
      <c r="E78" s="95"/>
      <c r="F78" s="95"/>
      <c r="G78" s="94"/>
      <c r="H78" s="96"/>
      <c r="I78" s="96"/>
      <c r="J78" s="96"/>
      <c r="K78" s="97"/>
      <c r="L78" s="97"/>
      <c r="M78" s="96"/>
    </row>
    <row r="79" spans="1:13" ht="16.5">
      <c r="A79" s="93"/>
      <c r="B79" s="94"/>
      <c r="C79" s="94" t="s">
        <v>1</v>
      </c>
      <c r="D79" s="94"/>
      <c r="E79" s="95"/>
      <c r="F79" s="95"/>
      <c r="G79" s="94"/>
      <c r="H79" s="96"/>
      <c r="I79" s="96"/>
      <c r="J79" s="96"/>
      <c r="K79" s="97"/>
      <c r="L79" s="96"/>
      <c r="M79" s="96"/>
    </row>
    <row r="80" spans="1:13" ht="16.5">
      <c r="A80" s="100"/>
      <c r="B80" s="101"/>
      <c r="C80" s="101" t="s">
        <v>48</v>
      </c>
      <c r="D80" s="102" t="s">
        <v>103</v>
      </c>
      <c r="E80" s="103"/>
      <c r="F80" s="103"/>
      <c r="G80" s="101"/>
      <c r="H80" s="104"/>
      <c r="I80" s="104"/>
      <c r="J80" s="104"/>
      <c r="K80" s="105"/>
      <c r="L80" s="104"/>
      <c r="M80" s="104"/>
    </row>
    <row r="81" spans="1:13" ht="16.5">
      <c r="A81" s="93"/>
      <c r="B81" s="94"/>
      <c r="C81" s="77" t="s">
        <v>49</v>
      </c>
      <c r="D81" s="94"/>
      <c r="E81" s="95"/>
      <c r="F81" s="95"/>
      <c r="G81" s="94"/>
      <c r="H81" s="96"/>
      <c r="I81" s="96"/>
      <c r="J81" s="96"/>
      <c r="K81" s="97"/>
      <c r="L81" s="96"/>
      <c r="M81" s="96"/>
    </row>
    <row r="82" spans="1:13" ht="16.5">
      <c r="A82" s="93"/>
      <c r="B82" s="94"/>
      <c r="C82" s="94" t="s">
        <v>39</v>
      </c>
      <c r="D82" s="94"/>
      <c r="E82" s="95"/>
      <c r="F82" s="95"/>
      <c r="G82" s="94"/>
      <c r="H82" s="96"/>
      <c r="I82" s="96"/>
      <c r="J82" s="96"/>
      <c r="K82" s="97"/>
      <c r="L82" s="96"/>
      <c r="M82" s="96"/>
    </row>
    <row r="83" spans="1:13" ht="16.5">
      <c r="A83" s="106"/>
      <c r="B83" s="17"/>
      <c r="C83" s="107" t="s">
        <v>50</v>
      </c>
      <c r="D83" s="108">
        <v>0.03</v>
      </c>
      <c r="E83" s="12"/>
      <c r="F83" s="12"/>
      <c r="G83" s="12"/>
      <c r="H83" s="12"/>
      <c r="I83" s="12"/>
      <c r="J83" s="12"/>
      <c r="K83" s="12"/>
      <c r="L83" s="12"/>
      <c r="M83" s="13"/>
    </row>
    <row r="84" spans="1:13" ht="16.5">
      <c r="A84" s="109"/>
      <c r="B84" s="110"/>
      <c r="C84" s="14" t="s">
        <v>1</v>
      </c>
      <c r="D84" s="14"/>
      <c r="E84" s="12"/>
      <c r="F84" s="12"/>
      <c r="G84" s="12"/>
      <c r="H84" s="12"/>
      <c r="I84" s="12"/>
      <c r="J84" s="12"/>
      <c r="K84" s="12"/>
      <c r="L84" s="12"/>
      <c r="M84" s="13"/>
    </row>
    <row r="85" spans="1:13" ht="16.5">
      <c r="A85" s="106"/>
      <c r="B85" s="17"/>
      <c r="C85" s="107" t="s">
        <v>51</v>
      </c>
      <c r="D85" s="108">
        <v>0.18</v>
      </c>
      <c r="E85" s="12"/>
      <c r="F85" s="12"/>
      <c r="G85" s="12"/>
      <c r="H85" s="12"/>
      <c r="I85" s="12"/>
      <c r="J85" s="12"/>
      <c r="K85" s="12"/>
      <c r="L85" s="12"/>
      <c r="M85" s="13"/>
    </row>
    <row r="86" spans="1:13" ht="16.5">
      <c r="A86" s="111"/>
      <c r="B86" s="112"/>
      <c r="C86" s="14" t="s">
        <v>1</v>
      </c>
      <c r="D86" s="14"/>
      <c r="E86" s="12"/>
      <c r="F86" s="12"/>
      <c r="G86" s="12"/>
      <c r="H86" s="12"/>
      <c r="I86" s="12"/>
      <c r="J86" s="12"/>
      <c r="K86" s="12"/>
      <c r="L86" s="12"/>
      <c r="M86" s="13"/>
    </row>
    <row r="90" spans="1:13">
      <c r="C90" s="15"/>
    </row>
  </sheetData>
  <sheetProtection password="CF7A" sheet="1" objects="1" scenarios="1"/>
  <protectedRanges>
    <protectedRange sqref="G10:M86" name="Range1"/>
  </protectedRanges>
  <mergeCells count="19">
    <mergeCell ref="B2:K2"/>
    <mergeCell ref="B3:K3"/>
    <mergeCell ref="A4:C4"/>
    <mergeCell ref="E4:I4"/>
    <mergeCell ref="J4:K4"/>
    <mergeCell ref="A5:A8"/>
    <mergeCell ref="B5:B8"/>
    <mergeCell ref="C5:C8"/>
    <mergeCell ref="D5:F6"/>
    <mergeCell ref="D7:D8"/>
    <mergeCell ref="F7:F8"/>
    <mergeCell ref="E7:E8"/>
    <mergeCell ref="G5:H6"/>
    <mergeCell ref="I5:J6"/>
    <mergeCell ref="K5:L6"/>
    <mergeCell ref="M5:M8"/>
    <mergeCell ref="L7:L8"/>
    <mergeCell ref="J7:J8"/>
    <mergeCell ref="H7:H8"/>
  </mergeCells>
  <pageMargins left="1.1811023622047243" right="0.19685039370078741" top="0.19685039370078741" bottom="0.19685039370078741" header="0.31496062992125984" footer="0.31496062992125984"/>
  <pageSetup paperSize="9" scale="73" orientation="landscape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67"/>
  <sheetViews>
    <sheetView view="pageBreakPreview" zoomScale="60" workbookViewId="0">
      <selection activeCell="A66" sqref="A1:F66"/>
    </sheetView>
  </sheetViews>
  <sheetFormatPr defaultRowHeight="15.75"/>
  <cols>
    <col min="1" max="1" width="6.25" customWidth="1"/>
    <col min="2" max="2" width="9.625" customWidth="1"/>
    <col min="3" max="3" width="45.25" customWidth="1"/>
  </cols>
  <sheetData>
    <row r="2" spans="1:6" ht="16.5">
      <c r="A2" s="15"/>
      <c r="B2" s="207" t="s">
        <v>56</v>
      </c>
      <c r="C2" s="207"/>
      <c r="D2" s="207"/>
      <c r="E2" s="207"/>
    </row>
    <row r="3" spans="1:6" ht="16.5">
      <c r="C3" s="179" t="s">
        <v>101</v>
      </c>
    </row>
    <row r="4" spans="1:6">
      <c r="A4" s="193" t="s">
        <v>2</v>
      </c>
      <c r="B4" s="196" t="s">
        <v>3</v>
      </c>
      <c r="C4" s="190" t="s">
        <v>52</v>
      </c>
      <c r="D4" s="182" t="s">
        <v>53</v>
      </c>
      <c r="E4" s="199"/>
      <c r="F4" s="183"/>
    </row>
    <row r="5" spans="1:6">
      <c r="A5" s="194"/>
      <c r="B5" s="197"/>
      <c r="C5" s="191"/>
      <c r="D5" s="184"/>
      <c r="E5" s="200"/>
      <c r="F5" s="185"/>
    </row>
    <row r="6" spans="1:6">
      <c r="A6" s="194"/>
      <c r="B6" s="197"/>
      <c r="C6" s="191"/>
      <c r="D6" s="190" t="s">
        <v>4</v>
      </c>
      <c r="E6" s="196" t="s">
        <v>5</v>
      </c>
      <c r="F6" s="190" t="s">
        <v>6</v>
      </c>
    </row>
    <row r="7" spans="1:6">
      <c r="A7" s="195"/>
      <c r="B7" s="198"/>
      <c r="C7" s="192"/>
      <c r="D7" s="192"/>
      <c r="E7" s="198"/>
      <c r="F7" s="192"/>
    </row>
    <row r="8" spans="1:6">
      <c r="A8" s="2" t="s">
        <v>9</v>
      </c>
      <c r="B8" s="3" t="s">
        <v>10</v>
      </c>
      <c r="C8" s="3" t="s">
        <v>11</v>
      </c>
      <c r="D8" s="2" t="s">
        <v>12</v>
      </c>
      <c r="E8" s="3" t="s">
        <v>13</v>
      </c>
      <c r="F8" s="4" t="s">
        <v>14</v>
      </c>
    </row>
    <row r="9" spans="1:6" ht="16.5">
      <c r="A9" s="17"/>
      <c r="B9" s="18"/>
      <c r="C9" s="19" t="s">
        <v>22</v>
      </c>
      <c r="D9" s="18"/>
      <c r="E9" s="17"/>
      <c r="F9" s="115"/>
    </row>
    <row r="10" spans="1:6" ht="49.5">
      <c r="A10" s="20">
        <v>1</v>
      </c>
      <c r="B10" s="21" t="s">
        <v>66</v>
      </c>
      <c r="C10" s="123" t="s">
        <v>95</v>
      </c>
      <c r="D10" s="23" t="s">
        <v>65</v>
      </c>
      <c r="E10" s="24"/>
      <c r="F10" s="139">
        <f>0.0065*2</f>
        <v>1.2999999999999999E-2</v>
      </c>
    </row>
    <row r="11" spans="1:6" ht="16.5">
      <c r="A11" s="31"/>
      <c r="B11" s="32"/>
      <c r="C11" s="124" t="s">
        <v>24</v>
      </c>
      <c r="D11" s="32" t="s">
        <v>25</v>
      </c>
      <c r="E11" s="35">
        <v>57.8</v>
      </c>
      <c r="F11" s="117">
        <f>F10*E11</f>
        <v>0.75139999999999996</v>
      </c>
    </row>
    <row r="12" spans="1:6" ht="16.5">
      <c r="A12" s="31"/>
      <c r="B12" s="36"/>
      <c r="C12" s="124" t="s">
        <v>27</v>
      </c>
      <c r="D12" s="36" t="s">
        <v>28</v>
      </c>
      <c r="E12" s="35">
        <v>11.7</v>
      </c>
      <c r="F12" s="117">
        <f>F10*E12</f>
        <v>0.15209999999999999</v>
      </c>
    </row>
    <row r="13" spans="1:6" ht="16.5">
      <c r="A13" s="31"/>
      <c r="B13" s="36"/>
      <c r="C13" s="124" t="s">
        <v>68</v>
      </c>
      <c r="D13" s="36" t="s">
        <v>26</v>
      </c>
      <c r="E13" s="33">
        <v>0.74</v>
      </c>
      <c r="F13" s="117">
        <f>F10*E13</f>
        <v>9.6200000000000001E-3</v>
      </c>
    </row>
    <row r="14" spans="1:6" ht="16.5">
      <c r="A14" s="31"/>
      <c r="B14" s="36"/>
      <c r="C14" s="124" t="s">
        <v>69</v>
      </c>
      <c r="D14" s="36" t="s">
        <v>26</v>
      </c>
      <c r="E14" s="33">
        <v>0.95</v>
      </c>
      <c r="F14" s="117">
        <f>F11*E14</f>
        <v>0.71382999999999996</v>
      </c>
    </row>
    <row r="15" spans="1:6" ht="16.5">
      <c r="A15" s="31"/>
      <c r="B15" s="36"/>
      <c r="C15" s="124" t="s">
        <v>90</v>
      </c>
      <c r="D15" s="36" t="s">
        <v>42</v>
      </c>
      <c r="E15" s="35"/>
      <c r="F15" s="140">
        <v>3.2</v>
      </c>
    </row>
    <row r="16" spans="1:6" ht="16.5">
      <c r="A16" s="31"/>
      <c r="B16" s="36"/>
      <c r="C16" s="124" t="s">
        <v>89</v>
      </c>
      <c r="D16" s="36" t="s">
        <v>42</v>
      </c>
      <c r="E16" s="35"/>
      <c r="F16" s="140">
        <v>2.8</v>
      </c>
    </row>
    <row r="17" spans="1:6" ht="33">
      <c r="A17" s="31"/>
      <c r="B17" s="36"/>
      <c r="C17" s="132" t="s">
        <v>58</v>
      </c>
      <c r="D17" s="23" t="s">
        <v>59</v>
      </c>
      <c r="E17" s="26"/>
      <c r="F17" s="116">
        <v>2</v>
      </c>
    </row>
    <row r="18" spans="1:6" ht="16.5">
      <c r="A18" s="31"/>
      <c r="B18" s="36"/>
      <c r="C18" s="124" t="s">
        <v>92</v>
      </c>
      <c r="D18" s="36" t="s">
        <v>42</v>
      </c>
      <c r="E18" s="35"/>
      <c r="F18" s="140">
        <v>0.3</v>
      </c>
    </row>
    <row r="19" spans="1:6" ht="16.5">
      <c r="A19" s="31"/>
      <c r="B19" s="36"/>
      <c r="C19" s="124" t="s">
        <v>60</v>
      </c>
      <c r="D19" s="36" t="s">
        <v>61</v>
      </c>
      <c r="E19" s="35">
        <v>6</v>
      </c>
      <c r="F19" s="140">
        <f>F10*E19</f>
        <v>7.8E-2</v>
      </c>
    </row>
    <row r="20" spans="1:6" ht="16.5">
      <c r="A20" s="38"/>
      <c r="B20" s="39"/>
      <c r="C20" s="125" t="s">
        <v>67</v>
      </c>
      <c r="D20" s="39" t="s">
        <v>28</v>
      </c>
      <c r="E20" s="40">
        <v>2.78</v>
      </c>
      <c r="F20" s="118">
        <f>F10*E20</f>
        <v>3.6139999999999999E-2</v>
      </c>
    </row>
    <row r="21" spans="1:6" ht="33">
      <c r="A21" s="173">
        <v>2</v>
      </c>
      <c r="B21" s="144" t="s">
        <v>75</v>
      </c>
      <c r="C21" s="145" t="s">
        <v>76</v>
      </c>
      <c r="D21" s="146" t="s">
        <v>77</v>
      </c>
      <c r="E21" s="147"/>
      <c r="F21" s="165">
        <f>0.002*2</f>
        <v>4.0000000000000001E-3</v>
      </c>
    </row>
    <row r="22" spans="1:6" ht="16.5">
      <c r="A22" s="163"/>
      <c r="B22" s="149"/>
      <c r="C22" s="150" t="s">
        <v>70</v>
      </c>
      <c r="D22" s="151" t="s">
        <v>71</v>
      </c>
      <c r="E22" s="152">
        <v>38.799999999999997</v>
      </c>
      <c r="F22" s="152">
        <f>E22*F21</f>
        <v>0.1552</v>
      </c>
    </row>
    <row r="23" spans="1:6" ht="16.5">
      <c r="A23" s="163"/>
      <c r="B23" s="149"/>
      <c r="C23" s="150" t="s">
        <v>72</v>
      </c>
      <c r="D23" s="155" t="s">
        <v>73</v>
      </c>
      <c r="E23" s="156">
        <v>3</v>
      </c>
      <c r="F23" s="167">
        <f>F21*E23</f>
        <v>1.2E-2</v>
      </c>
    </row>
    <row r="24" spans="1:6" ht="16.5">
      <c r="A24" s="163"/>
      <c r="B24" s="149"/>
      <c r="C24" s="157" t="s">
        <v>74</v>
      </c>
      <c r="D24" s="151" t="s">
        <v>61</v>
      </c>
      <c r="E24" s="152">
        <v>25</v>
      </c>
      <c r="F24" s="152">
        <f>F21*E24</f>
        <v>0.1</v>
      </c>
    </row>
    <row r="25" spans="1:6" ht="16.5">
      <c r="A25" s="164"/>
      <c r="B25" s="158"/>
      <c r="C25" s="159" t="s">
        <v>67</v>
      </c>
      <c r="D25" s="160" t="s">
        <v>73</v>
      </c>
      <c r="E25" s="161">
        <v>1.9</v>
      </c>
      <c r="F25" s="166">
        <f>F21*E25</f>
        <v>7.6E-3</v>
      </c>
    </row>
    <row r="26" spans="1:6" ht="33">
      <c r="A26" s="20">
        <v>3</v>
      </c>
      <c r="B26" s="21" t="s">
        <v>66</v>
      </c>
      <c r="C26" s="123" t="s">
        <v>100</v>
      </c>
      <c r="D26" s="23" t="s">
        <v>65</v>
      </c>
      <c r="E26" s="24"/>
      <c r="F26" s="139">
        <f>0.057*5</f>
        <v>0.28500000000000003</v>
      </c>
    </row>
    <row r="27" spans="1:6" ht="16.5">
      <c r="A27" s="31"/>
      <c r="B27" s="32"/>
      <c r="C27" s="124" t="s">
        <v>24</v>
      </c>
      <c r="D27" s="32" t="s">
        <v>25</v>
      </c>
      <c r="E27" s="35">
        <v>57.8</v>
      </c>
      <c r="F27" s="117">
        <f>F26*E27</f>
        <v>16.473000000000003</v>
      </c>
    </row>
    <row r="28" spans="1:6" ht="16.5">
      <c r="A28" s="31"/>
      <c r="B28" s="36"/>
      <c r="C28" s="124" t="s">
        <v>27</v>
      </c>
      <c r="D28" s="36" t="s">
        <v>28</v>
      </c>
      <c r="E28" s="35">
        <v>11.7</v>
      </c>
      <c r="F28" s="117">
        <f>F26*E28</f>
        <v>3.3345000000000002</v>
      </c>
    </row>
    <row r="29" spans="1:6" ht="16.5">
      <c r="A29" s="31"/>
      <c r="B29" s="36"/>
      <c r="C29" s="124" t="s">
        <v>68</v>
      </c>
      <c r="D29" s="36" t="s">
        <v>26</v>
      </c>
      <c r="E29" s="33">
        <v>0.74</v>
      </c>
      <c r="F29" s="117">
        <f>F26*E29</f>
        <v>0.21090000000000003</v>
      </c>
    </row>
    <row r="30" spans="1:6" ht="16.5">
      <c r="A30" s="31"/>
      <c r="B30" s="36"/>
      <c r="C30" s="124" t="s">
        <v>69</v>
      </c>
      <c r="D30" s="36" t="s">
        <v>26</v>
      </c>
      <c r="E30" s="33">
        <v>0.95</v>
      </c>
      <c r="F30" s="117">
        <f>F27*E30</f>
        <v>15.649350000000002</v>
      </c>
    </row>
    <row r="31" spans="1:6" ht="16.5">
      <c r="A31" s="31"/>
      <c r="B31" s="36"/>
      <c r="C31" s="124" t="s">
        <v>91</v>
      </c>
      <c r="D31" s="36" t="s">
        <v>42</v>
      </c>
      <c r="E31" s="35"/>
      <c r="F31" s="140">
        <v>8</v>
      </c>
    </row>
    <row r="32" spans="1:6" ht="16.5">
      <c r="A32" s="31"/>
      <c r="B32" s="36"/>
      <c r="C32" s="124" t="s">
        <v>93</v>
      </c>
      <c r="D32" s="36" t="s">
        <v>42</v>
      </c>
      <c r="E32" s="35"/>
      <c r="F32" s="140">
        <v>35</v>
      </c>
    </row>
    <row r="33" spans="1:6" ht="33">
      <c r="A33" s="31"/>
      <c r="B33" s="36"/>
      <c r="C33" s="132" t="s">
        <v>94</v>
      </c>
      <c r="D33" s="23" t="s">
        <v>57</v>
      </c>
      <c r="E33" s="24"/>
      <c r="F33" s="139">
        <v>0.13</v>
      </c>
    </row>
    <row r="34" spans="1:6" ht="16.5">
      <c r="A34" s="31"/>
      <c r="B34" s="36"/>
      <c r="C34" s="124" t="s">
        <v>92</v>
      </c>
      <c r="D34" s="36" t="s">
        <v>42</v>
      </c>
      <c r="E34" s="35"/>
      <c r="F34" s="117">
        <v>0.75</v>
      </c>
    </row>
    <row r="35" spans="1:6" ht="16.5">
      <c r="A35" s="31"/>
      <c r="B35" s="36"/>
      <c r="C35" s="124" t="s">
        <v>60</v>
      </c>
      <c r="D35" s="36" t="s">
        <v>61</v>
      </c>
      <c r="E35" s="35">
        <v>6</v>
      </c>
      <c r="F35" s="140">
        <f>F26*E35</f>
        <v>1.7100000000000002</v>
      </c>
    </row>
    <row r="36" spans="1:6" ht="16.5">
      <c r="A36" s="38"/>
      <c r="B36" s="39"/>
      <c r="C36" s="125" t="s">
        <v>67</v>
      </c>
      <c r="D36" s="39" t="s">
        <v>28</v>
      </c>
      <c r="E36" s="40">
        <v>2.78</v>
      </c>
      <c r="F36" s="118">
        <f>F26*E36</f>
        <v>0.7923</v>
      </c>
    </row>
    <row r="37" spans="1:6" ht="33">
      <c r="A37" s="173">
        <v>4</v>
      </c>
      <c r="B37" s="144" t="s">
        <v>75</v>
      </c>
      <c r="C37" s="145" t="s">
        <v>78</v>
      </c>
      <c r="D37" s="146" t="s">
        <v>77</v>
      </c>
      <c r="E37" s="147"/>
      <c r="F37" s="165">
        <f>0.02*5</f>
        <v>0.1</v>
      </c>
    </row>
    <row r="38" spans="1:6" ht="16.5">
      <c r="A38" s="163"/>
      <c r="B38" s="149"/>
      <c r="C38" s="150" t="s">
        <v>70</v>
      </c>
      <c r="D38" s="151" t="s">
        <v>71</v>
      </c>
      <c r="E38" s="152">
        <v>38.799999999999997</v>
      </c>
      <c r="F38" s="152">
        <f>E38*F37</f>
        <v>3.88</v>
      </c>
    </row>
    <row r="39" spans="1:6" ht="16.5">
      <c r="A39" s="163"/>
      <c r="B39" s="149"/>
      <c r="C39" s="150" t="s">
        <v>72</v>
      </c>
      <c r="D39" s="155" t="s">
        <v>73</v>
      </c>
      <c r="E39" s="156">
        <v>3</v>
      </c>
      <c r="F39" s="167">
        <f>F37*E39</f>
        <v>0.30000000000000004</v>
      </c>
    </row>
    <row r="40" spans="1:6" ht="16.5">
      <c r="A40" s="163"/>
      <c r="B40" s="149"/>
      <c r="C40" s="157" t="s">
        <v>74</v>
      </c>
      <c r="D40" s="151" t="s">
        <v>61</v>
      </c>
      <c r="E40" s="152">
        <v>25</v>
      </c>
      <c r="F40" s="152">
        <f>F37*E40</f>
        <v>2.5</v>
      </c>
    </row>
    <row r="41" spans="1:6" ht="16.5">
      <c r="A41" s="164"/>
      <c r="B41" s="158"/>
      <c r="C41" s="159" t="s">
        <v>67</v>
      </c>
      <c r="D41" s="160" t="s">
        <v>73</v>
      </c>
      <c r="E41" s="161">
        <v>1.9</v>
      </c>
      <c r="F41" s="166">
        <f>F37*E41</f>
        <v>0.19</v>
      </c>
    </row>
    <row r="42" spans="1:6" ht="33">
      <c r="A42" s="173">
        <v>5</v>
      </c>
      <c r="B42" s="144" t="s">
        <v>96</v>
      </c>
      <c r="C42" s="126" t="s">
        <v>97</v>
      </c>
      <c r="D42" s="146" t="s">
        <v>62</v>
      </c>
      <c r="E42" s="147"/>
      <c r="F42" s="178">
        <f>0.14*5</f>
        <v>0.70000000000000007</v>
      </c>
    </row>
    <row r="43" spans="1:6" ht="16.5">
      <c r="A43" s="163"/>
      <c r="B43" s="149"/>
      <c r="C43" s="150" t="s">
        <v>70</v>
      </c>
      <c r="D43" s="151" t="s">
        <v>71</v>
      </c>
      <c r="E43" s="152">
        <v>5.92</v>
      </c>
      <c r="F43" s="152">
        <f>E43*F42</f>
        <v>4.1440000000000001</v>
      </c>
    </row>
    <row r="44" spans="1:6" ht="33">
      <c r="A44" s="164"/>
      <c r="B44" s="158"/>
      <c r="C44" s="174" t="s">
        <v>98</v>
      </c>
      <c r="D44" s="160" t="s">
        <v>26</v>
      </c>
      <c r="E44" s="161">
        <v>4.0999999999999996</v>
      </c>
      <c r="F44" s="175">
        <f>F42*E44</f>
        <v>2.87</v>
      </c>
    </row>
    <row r="45" spans="1:6" ht="33">
      <c r="A45" s="53">
        <v>6</v>
      </c>
      <c r="B45" s="169" t="s">
        <v>81</v>
      </c>
      <c r="C45" s="123" t="s">
        <v>79</v>
      </c>
      <c r="D45" s="54" t="s">
        <v>80</v>
      </c>
      <c r="E45" s="55"/>
      <c r="F45" s="120">
        <v>5</v>
      </c>
    </row>
    <row r="46" spans="1:6" ht="16.5">
      <c r="A46" s="62"/>
      <c r="B46" s="6"/>
      <c r="C46" s="128" t="s">
        <v>24</v>
      </c>
      <c r="D46" s="63" t="s">
        <v>25</v>
      </c>
      <c r="E46" s="64">
        <v>0.88</v>
      </c>
      <c r="F46" s="121">
        <f>F45*E46</f>
        <v>4.4000000000000004</v>
      </c>
    </row>
    <row r="47" spans="1:6" ht="16.5">
      <c r="A47" s="38"/>
      <c r="B47" s="130"/>
      <c r="C47" s="125" t="s">
        <v>41</v>
      </c>
      <c r="D47" s="39" t="s">
        <v>26</v>
      </c>
      <c r="E47" s="40">
        <v>1.25</v>
      </c>
      <c r="F47" s="118">
        <f>F45*E47</f>
        <v>6.25</v>
      </c>
    </row>
    <row r="48" spans="1:6" ht="33">
      <c r="A48" s="53">
        <v>7</v>
      </c>
      <c r="B48" s="169" t="s">
        <v>81</v>
      </c>
      <c r="C48" s="123" t="s">
        <v>82</v>
      </c>
      <c r="D48" s="54" t="s">
        <v>83</v>
      </c>
      <c r="E48" s="55"/>
      <c r="F48" s="120">
        <f>0.14*5</f>
        <v>0.70000000000000007</v>
      </c>
    </row>
    <row r="49" spans="1:6" ht="16.5">
      <c r="A49" s="62"/>
      <c r="B49" s="6"/>
      <c r="C49" s="128" t="s">
        <v>24</v>
      </c>
      <c r="D49" s="63" t="s">
        <v>25</v>
      </c>
      <c r="E49" s="64">
        <v>1.96</v>
      </c>
      <c r="F49" s="121">
        <f>F48*E49</f>
        <v>1.3720000000000001</v>
      </c>
    </row>
    <row r="50" spans="1:6" ht="16.5">
      <c r="A50" s="62"/>
      <c r="B50" s="69"/>
      <c r="C50" s="128" t="s">
        <v>84</v>
      </c>
      <c r="D50" s="69" t="s">
        <v>62</v>
      </c>
      <c r="E50" s="64">
        <v>1.0149999999999999</v>
      </c>
      <c r="F50" s="121">
        <f>F48*E50</f>
        <v>0.71050000000000002</v>
      </c>
    </row>
    <row r="51" spans="1:6" ht="16.5">
      <c r="A51" s="83"/>
      <c r="B51" s="17"/>
      <c r="C51" s="84" t="s">
        <v>34</v>
      </c>
      <c r="D51" s="17"/>
      <c r="E51" s="85"/>
      <c r="F51" s="85"/>
    </row>
    <row r="52" spans="1:6" ht="49.5">
      <c r="A52" s="53">
        <v>8</v>
      </c>
      <c r="B52" s="88" t="s">
        <v>85</v>
      </c>
      <c r="C52" s="123" t="s">
        <v>63</v>
      </c>
      <c r="D52" s="54" t="s">
        <v>86</v>
      </c>
      <c r="E52" s="55"/>
      <c r="F52" s="180">
        <v>0.245</v>
      </c>
    </row>
    <row r="53" spans="1:6" ht="16.5">
      <c r="A53" s="62"/>
      <c r="B53" s="63"/>
      <c r="C53" s="128" t="s">
        <v>24</v>
      </c>
      <c r="D53" s="63" t="s">
        <v>25</v>
      </c>
      <c r="E53" s="66">
        <v>15.1</v>
      </c>
      <c r="F53" s="121">
        <f>F52*E53</f>
        <v>3.6995</v>
      </c>
    </row>
    <row r="54" spans="1:6" ht="16.5">
      <c r="A54" s="31"/>
      <c r="B54" s="36"/>
      <c r="C54" s="124" t="s">
        <v>27</v>
      </c>
      <c r="D54" s="36" t="s">
        <v>28</v>
      </c>
      <c r="E54" s="35">
        <v>1.41</v>
      </c>
      <c r="F54" s="117">
        <f>F52*E54</f>
        <v>0.34544999999999998</v>
      </c>
    </row>
    <row r="55" spans="1:6" ht="16.5">
      <c r="A55" s="62"/>
      <c r="B55" s="16"/>
      <c r="C55" s="128" t="s">
        <v>36</v>
      </c>
      <c r="D55" s="69" t="s">
        <v>26</v>
      </c>
      <c r="E55" s="66">
        <v>2.19</v>
      </c>
      <c r="F55" s="121">
        <f>F52*E55</f>
        <v>0.53654999999999997</v>
      </c>
    </row>
    <row r="56" spans="1:6" ht="16.5">
      <c r="A56" s="62"/>
      <c r="B56" s="69"/>
      <c r="C56" s="128" t="s">
        <v>87</v>
      </c>
      <c r="D56" s="69" t="s">
        <v>26</v>
      </c>
      <c r="E56" s="66">
        <v>0.93</v>
      </c>
      <c r="F56" s="121">
        <f>F52*E56</f>
        <v>0.22785</v>
      </c>
    </row>
    <row r="57" spans="1:6" ht="16.5">
      <c r="A57" s="53"/>
      <c r="B57" s="54"/>
      <c r="C57" s="137" t="s">
        <v>64</v>
      </c>
      <c r="D57" s="54" t="s">
        <v>35</v>
      </c>
      <c r="E57" s="57">
        <v>1050</v>
      </c>
      <c r="F57" s="120">
        <f>F52*E57</f>
        <v>257.25</v>
      </c>
    </row>
    <row r="58" spans="1:6" ht="16.5">
      <c r="A58" s="53"/>
      <c r="B58" s="54"/>
      <c r="C58" s="123" t="s">
        <v>44</v>
      </c>
      <c r="D58" s="54" t="s">
        <v>23</v>
      </c>
      <c r="E58" s="55"/>
      <c r="F58" s="141">
        <v>8</v>
      </c>
    </row>
    <row r="59" spans="1:6" ht="16.5">
      <c r="A59" s="53"/>
      <c r="B59" s="54"/>
      <c r="C59" s="123" t="s">
        <v>45</v>
      </c>
      <c r="D59" s="54" t="s">
        <v>23</v>
      </c>
      <c r="E59" s="55"/>
      <c r="F59" s="141">
        <v>2</v>
      </c>
    </row>
    <row r="60" spans="1:6" ht="16.5">
      <c r="A60" s="71"/>
      <c r="B60" s="72"/>
      <c r="C60" s="129" t="s">
        <v>29</v>
      </c>
      <c r="D60" s="72" t="s">
        <v>28</v>
      </c>
      <c r="E60" s="74">
        <v>0.53</v>
      </c>
      <c r="F60" s="122">
        <f>F52*E60</f>
        <v>0.12984999999999999</v>
      </c>
    </row>
    <row r="61" spans="1:6" ht="16.5">
      <c r="A61" s="53">
        <v>9</v>
      </c>
      <c r="B61" s="181" t="s">
        <v>88</v>
      </c>
      <c r="C61" s="123" t="s">
        <v>46</v>
      </c>
      <c r="D61" s="54" t="s">
        <v>23</v>
      </c>
      <c r="E61" s="55"/>
      <c r="F61" s="120">
        <v>7</v>
      </c>
    </row>
    <row r="62" spans="1:6" ht="16.5">
      <c r="A62" s="62"/>
      <c r="B62" s="172" t="s">
        <v>99</v>
      </c>
      <c r="C62" s="128" t="s">
        <v>24</v>
      </c>
      <c r="D62" s="63" t="s">
        <v>25</v>
      </c>
      <c r="E62" s="66">
        <v>0.76</v>
      </c>
      <c r="F62" s="121">
        <f>F61*E62</f>
        <v>5.32</v>
      </c>
    </row>
    <row r="63" spans="1:6" ht="33">
      <c r="A63" s="53"/>
      <c r="B63" s="54"/>
      <c r="C63" s="123" t="s">
        <v>102</v>
      </c>
      <c r="D63" s="54" t="s">
        <v>23</v>
      </c>
      <c r="E63" s="57">
        <v>1</v>
      </c>
      <c r="F63" s="120">
        <f>F61*E63</f>
        <v>7</v>
      </c>
    </row>
    <row r="64" spans="1:6" ht="16.5">
      <c r="A64" s="53"/>
      <c r="B64" s="54"/>
      <c r="C64" s="123" t="s">
        <v>47</v>
      </c>
      <c r="D64" s="54" t="s">
        <v>42</v>
      </c>
      <c r="E64" s="57">
        <v>2</v>
      </c>
      <c r="F64" s="120">
        <f>F61*E64</f>
        <v>14</v>
      </c>
    </row>
    <row r="65" spans="1:6" ht="16.5">
      <c r="A65" s="53"/>
      <c r="B65" s="54"/>
      <c r="C65" s="123" t="s">
        <v>45</v>
      </c>
      <c r="D65" s="54" t="s">
        <v>23</v>
      </c>
      <c r="E65" s="57">
        <v>2</v>
      </c>
      <c r="F65" s="120">
        <f>F61*E65</f>
        <v>14</v>
      </c>
    </row>
    <row r="66" spans="1:6" ht="16.5">
      <c r="A66" s="46"/>
      <c r="B66" s="47"/>
      <c r="C66" s="127" t="s">
        <v>27</v>
      </c>
      <c r="D66" s="47" t="s">
        <v>28</v>
      </c>
      <c r="E66" s="48">
        <v>0.623</v>
      </c>
      <c r="F66" s="119">
        <f>F61*E66</f>
        <v>4.3609999999999998</v>
      </c>
    </row>
    <row r="67" spans="1:6">
      <c r="C67" s="15"/>
    </row>
  </sheetData>
  <sheetProtection password="CF7A" sheet="1" objects="1" scenarios="1"/>
  <mergeCells count="8">
    <mergeCell ref="B2:E2"/>
    <mergeCell ref="A4:A7"/>
    <mergeCell ref="B4:B7"/>
    <mergeCell ref="C4:C7"/>
    <mergeCell ref="D4:F5"/>
    <mergeCell ref="D6:D7"/>
    <mergeCell ref="E6:E7"/>
    <mergeCell ref="F6:F7"/>
  </mergeCells>
  <pageMargins left="1.5748031496062993" right="0.70866141732283472" top="0.78740157480314965" bottom="0.39370078740157483" header="0.31496062992125984" footer="0.31496062992125984"/>
  <pageSetup paperSize="9" scale="75" orientation="portrait" r:id="rId1"/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2016-11-21T05:15:34Z</cp:lastPrinted>
  <dcterms:created xsi:type="dcterms:W3CDTF">2016-03-03T18:17:34Z</dcterms:created>
  <dcterms:modified xsi:type="dcterms:W3CDTF">2016-12-02T06:00:03Z</dcterms:modified>
</cp:coreProperties>
</file>