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20" windowWidth="19320" windowHeight="76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Лист2!$A$1:$F$73</definedName>
  </definedNames>
  <calcPr calcId="124519"/>
</workbook>
</file>

<file path=xl/calcChain.xml><?xml version="1.0" encoding="utf-8"?>
<calcChain xmlns="http://schemas.openxmlformats.org/spreadsheetml/2006/main">
  <c r="F72" i="2"/>
  <c r="F71"/>
  <c r="F70"/>
  <c r="F69"/>
  <c r="F68"/>
  <c r="F66"/>
  <c r="F65"/>
  <c r="F64"/>
  <c r="F63"/>
  <c r="F62"/>
  <c r="F61"/>
  <c r="F59"/>
  <c r="F56"/>
  <c r="F55"/>
  <c r="F54"/>
  <c r="F53"/>
  <c r="F52"/>
  <c r="F47"/>
  <c r="F49" s="1"/>
  <c r="F46"/>
  <c r="F45"/>
  <c r="F42"/>
  <c r="F43" s="1"/>
  <c r="F37"/>
  <c r="F41" s="1"/>
  <c r="F27"/>
  <c r="F36" s="1"/>
  <c r="F22"/>
  <c r="F26" s="1"/>
  <c r="F10"/>
  <c r="F13" s="1"/>
  <c r="F30" l="1"/>
  <c r="F23"/>
  <c r="F38"/>
  <c r="F11"/>
  <c r="F14" s="1"/>
  <c r="F20"/>
  <c r="F24"/>
  <c r="F28"/>
  <c r="F31" s="1"/>
  <c r="F35"/>
  <c r="F39"/>
  <c r="F48"/>
  <c r="F12"/>
  <c r="F21"/>
  <c r="F25"/>
  <c r="F29"/>
  <c r="F40"/>
  <c r="F49" i="1"/>
  <c r="F44"/>
  <c r="F39"/>
  <c r="F29"/>
  <c r="F24"/>
  <c r="F12"/>
  <c r="F78" l="1"/>
  <c r="F79"/>
  <c r="F80"/>
  <c r="F62"/>
  <c r="F50"/>
  <c r="F51" l="1"/>
  <c r="F41" l="1"/>
  <c r="F27"/>
  <c r="F38" l="1"/>
  <c r="F32"/>
  <c r="F31"/>
  <c r="F37"/>
  <c r="F30"/>
  <c r="F26"/>
  <c r="F43"/>
  <c r="F25"/>
  <c r="F28"/>
  <c r="F42"/>
  <c r="F40"/>
  <c r="F14"/>
  <c r="F23"/>
  <c r="F13"/>
  <c r="F22"/>
  <c r="F15"/>
  <c r="F33" l="1"/>
  <c r="F16"/>
  <c r="F63" l="1"/>
  <c r="F81" l="1"/>
  <c r="F77"/>
  <c r="F75"/>
  <c r="F74"/>
  <c r="F73"/>
  <c r="F72"/>
  <c r="F71"/>
  <c r="F61" l="1"/>
  <c r="F68"/>
  <c r="F65"/>
  <c r="F64"/>
  <c r="F48" l="1"/>
  <c r="F47"/>
  <c r="F45"/>
  <c r="F70" l="1"/>
</calcChain>
</file>

<file path=xl/sharedStrings.xml><?xml version="1.0" encoding="utf-8"?>
<sst xmlns="http://schemas.openxmlformats.org/spreadsheetml/2006/main" count="360" uniqueCount="115">
  <si>
    <t xml:space="preserve">   xelfasi</t>
  </si>
  <si>
    <t>jami</t>
  </si>
  <si>
    <t>#</t>
  </si>
  <si>
    <t>safuZveli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</si>
  <si>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</si>
  <si>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</si>
  <si>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</si>
  <si>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</si>
  <si>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</si>
  <si>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</si>
  <si>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</si>
  <si>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</si>
  <si>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</si>
  <si>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</si>
  <si>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</si>
  <si>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</si>
  <si>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</si>
  <si>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</si>
  <si>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</si>
  <si>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</si>
  <si>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</si>
  <si>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</si>
  <si>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I samSeneblo samuSaoebi</t>
  </si>
  <si>
    <t>cali</t>
  </si>
  <si>
    <t>SromiTi resursebi</t>
  </si>
  <si>
    <t>kac/sT</t>
  </si>
  <si>
    <t>m/sT</t>
  </si>
  <si>
    <t>sxva manqanebi</t>
  </si>
  <si>
    <t>lari</t>
  </si>
  <si>
    <t>sxva xarjebi</t>
  </si>
  <si>
    <t xml:space="preserve"> jami</t>
  </si>
  <si>
    <t xml:space="preserve">satransporto xarjebi masalaze </t>
  </si>
  <si>
    <t xml:space="preserve">zednadebi xarjebi </t>
  </si>
  <si>
    <t xml:space="preserve">gegmiuri mogeba </t>
  </si>
  <si>
    <t>II samontaJo samuSaoebi</t>
  </si>
  <si>
    <t>grZ.m</t>
  </si>
  <si>
    <t>koSkura teleskopuri</t>
  </si>
  <si>
    <t>satransporto xarjebi masalaze</t>
  </si>
  <si>
    <t>zednadebi xarjebi montaJze</t>
  </si>
  <si>
    <t>I+II Tavebis jami</t>
  </si>
  <si>
    <t>xarjTaRricxva</t>
  </si>
  <si>
    <t>amwe saavtomobilo svlaze 6,3t.</t>
  </si>
  <si>
    <t>grZ.m.</t>
  </si>
  <si>
    <t>sul jami  Tavi I</t>
  </si>
  <si>
    <t>xazis Sualeduri samagri, liTonis</t>
  </si>
  <si>
    <t>sakontaqto momWerebi</t>
  </si>
  <si>
    <t>marTvis kvanZis montaJi</t>
  </si>
  <si>
    <t>foto rele</t>
  </si>
  <si>
    <t>magnituri gamSvebi</t>
  </si>
  <si>
    <t>ganaTebis farebis montaJi</t>
  </si>
  <si>
    <t xml:space="preserve"> kabeli aluminis ZarRviT  2X2,5mm</t>
  </si>
  <si>
    <t>gegmiuri mogeba</t>
  </si>
  <si>
    <t>sul jami  Tavi II</t>
  </si>
  <si>
    <t>gauTvaliswinebeli xarji</t>
  </si>
  <si>
    <t>d.R.g.</t>
  </si>
  <si>
    <t>samuSaos  dasaxeleba</t>
  </si>
  <si>
    <t xml:space="preserve"> normatiuli resursi</t>
  </si>
  <si>
    <t xml:space="preserve"> masala</t>
  </si>
  <si>
    <t xml:space="preserve">   samSeneblo meqanizmebi </t>
  </si>
  <si>
    <t>moculobebis uwyisi</t>
  </si>
  <si>
    <t>m2</t>
  </si>
  <si>
    <t>eleqtrodi d=4mm</t>
  </si>
  <si>
    <t>kg</t>
  </si>
  <si>
    <t>m3</t>
  </si>
  <si>
    <t>1-80-8</t>
  </si>
  <si>
    <t xml:space="preserve"> eleqtrosadenis montaJi  saTanado samagrebisa da damxmare masalebis CaTvliT</t>
  </si>
  <si>
    <t>avtomaturi amomrTveli maRali xarisxis 2p. 40amp.</t>
  </si>
  <si>
    <t>aluminis sahaero kabeli  2X16mm</t>
  </si>
  <si>
    <t>t</t>
  </si>
  <si>
    <t>9_10_12</t>
  </si>
  <si>
    <t>sxva masalebi</t>
  </si>
  <si>
    <t>xiduri amwe 30t</t>
  </si>
  <si>
    <t>amwe muxluxa svlaze 16t.</t>
  </si>
  <si>
    <t>SromiTi resursi</t>
  </si>
  <si>
    <t>კ/სთ</t>
  </si>
  <si>
    <t>manqanebi</t>
  </si>
  <si>
    <t>lაri</t>
  </si>
  <si>
    <t>sაRebაvi zeTovაni</t>
  </si>
  <si>
    <t>15-164-7</t>
  </si>
  <si>
    <t xml:space="preserve"> 100m2</t>
  </si>
  <si>
    <t>liTonis boZis SeRebvა srul dაfაrvაmde</t>
  </si>
  <si>
    <t xml:space="preserve">ormoebis amoReba IV kategoriis gruntSi boZebis samontaJod, xeliT </t>
  </si>
  <si>
    <t xml:space="preserve"> liTonis sayrdeni boZebis  damontaJeba </t>
  </si>
  <si>
    <t>1sayrd.</t>
  </si>
  <si>
    <t>33_251_5</t>
  </si>
  <si>
    <t xml:space="preserve"> liTonis sayrdeni boZebis  dabetoneba </t>
  </si>
  <si>
    <t>1m3</t>
  </si>
  <si>
    <r>
      <t xml:space="preserve">betoni </t>
    </r>
    <r>
      <rPr>
        <sz val="12"/>
        <rFont val="Cambria"/>
        <family val="1"/>
      </rPr>
      <t xml:space="preserve"> </t>
    </r>
    <r>
      <rPr>
        <sz val="12"/>
        <rFont val="AcadNusx"/>
      </rPr>
      <t>m-200 markis</t>
    </r>
  </si>
  <si>
    <t>33-115-1</t>
  </si>
  <si>
    <t>1 km</t>
  </si>
  <si>
    <t>traqtori muxluxa svlaze,  80cx.Z.</t>
  </si>
  <si>
    <t>СНиП IV-6-82</t>
  </si>
  <si>
    <t>8_574_18</t>
  </si>
  <si>
    <t>8_574_44</t>
  </si>
  <si>
    <t>8_574_58</t>
  </si>
  <si>
    <t>1kompl</t>
  </si>
  <si>
    <t>SromiTi resursebi 0,2+0,9+1,0=2,1</t>
  </si>
  <si>
    <t>karada rkinis g/m, gasaRebiT</t>
  </si>
  <si>
    <t>ტექნიკური პირობის აღება (ქსელთან მიერთება)</t>
  </si>
  <si>
    <t>ცალი</t>
  </si>
  <si>
    <t>sul  jami</t>
  </si>
  <si>
    <t>foladis mili d=40X3,0mm,  1,80m</t>
  </si>
  <si>
    <t>foladis mili d=90X3,5mm,   5,0m</t>
  </si>
  <si>
    <t>foladis mili d=127X3,5mm,  3,5m</t>
  </si>
  <si>
    <t>foladi furclovani, sisqiT 3mm,  0,038m2</t>
  </si>
  <si>
    <t>armatura a-I d-10mm,  0,15m</t>
  </si>
  <si>
    <t>foladis mili d=90X3,5mm,   7,0m</t>
  </si>
  <si>
    <t>foladi furclovani, sisqiT 3mm,  0,026m2</t>
  </si>
  <si>
    <t>8_595_1</t>
  </si>
  <si>
    <t xml:space="preserve">aspinZis municipaliteti,  CixoriSis xididan daba aspinZamde gare ganaTebis mowyobis samuSaoebi </t>
  </si>
  <si>
    <t>ganaTebis liTonis sayrdeni boZis damzadeba (33 cali)</t>
  </si>
  <si>
    <t xml:space="preserve"> liTonis sayrdeni boZis damzadeba (2 cali)</t>
  </si>
  <si>
    <t>CixoriSis xididan daba aspinZamde</t>
  </si>
  <si>
    <r>
      <t xml:space="preserve">sanaTi, quCis lampioni liTonis, </t>
    </r>
    <r>
      <rPr>
        <sz val="12"/>
        <rFont val="Calibri"/>
        <family val="2"/>
        <charset val="204"/>
        <scheme val="minor"/>
      </rPr>
      <t xml:space="preserve">LED </t>
    </r>
    <r>
      <rPr>
        <sz val="12"/>
        <rFont val="AcadNusx"/>
      </rPr>
      <t>naTuriT      30 vt,  6500</t>
    </r>
    <r>
      <rPr>
        <sz val="12"/>
        <rFont val="Calibri"/>
        <family val="2"/>
        <charset val="204"/>
        <scheme val="minor"/>
      </rPr>
      <t>K</t>
    </r>
  </si>
  <si>
    <t>%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</si>
</sst>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5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cadNusx"/>
    </font>
    <font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cadNusx"/>
    </font>
    <font>
      <b/>
      <sz val="12"/>
      <name val="AcadNusx"/>
    </font>
    <font>
      <b/>
      <sz val="12"/>
      <color theme="1"/>
      <name val="AcadNusx"/>
    </font>
    <font>
      <sz val="12"/>
      <name val="Cambria"/>
      <family val="1"/>
    </font>
    <font>
      <sz val="14"/>
      <color theme="1"/>
      <name val="AcadNusx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</cellStyleXfs>
  <cellXfs count="245">
    <xf numFmtId="0" fontId="0" fillId="0" borderId="0" xfId="0"/>
    <xf numFmtId="0" fontId="4" fillId="0" borderId="0" xfId="2" applyFont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0" xfId="5" applyFont="1" applyBorder="1" applyAlignment="1">
      <alignment horizontal="center" vertical="center" wrapText="1"/>
    </xf>
    <xf numFmtId="0" fontId="3" fillId="0" borderId="0" xfId="13" applyFont="1" applyAlignment="1">
      <alignment horizontal="center"/>
    </xf>
    <xf numFmtId="0" fontId="4" fillId="0" borderId="0" xfId="13" applyFont="1" applyAlignment="1">
      <alignment vertical="center" wrapText="1"/>
    </xf>
    <xf numFmtId="0" fontId="4" fillId="0" borderId="0" xfId="13" applyFont="1" applyAlignment="1">
      <alignment horizontal="center"/>
    </xf>
    <xf numFmtId="0" fontId="8" fillId="0" borderId="0" xfId="0" applyFont="1"/>
    <xf numFmtId="0" fontId="4" fillId="0" borderId="0" xfId="14" applyFont="1" applyAlignment="1">
      <alignment vertical="top"/>
    </xf>
    <xf numFmtId="166" fontId="4" fillId="0" borderId="0" xfId="15" applyNumberFormat="1" applyFont="1" applyAlignment="1">
      <alignment horizontal="center" vertical="center"/>
    </xf>
    <xf numFmtId="0" fontId="10" fillId="0" borderId="12" xfId="0" applyFont="1" applyBorder="1"/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/>
    <xf numFmtId="0" fontId="3" fillId="0" borderId="0" xfId="5" applyFont="1" applyBorder="1" applyAlignment="1">
      <alignment horizontal="center"/>
    </xf>
    <xf numFmtId="0" fontId="4" fillId="0" borderId="12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164" fontId="4" fillId="0" borderId="6" xfId="2" applyNumberFormat="1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2" fontId="4" fillId="0" borderId="6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  <xf numFmtId="1" fontId="4" fillId="0" borderId="6" xfId="6" applyNumberFormat="1" applyFont="1" applyBorder="1" applyAlignment="1">
      <alignment horizontal="center" vertical="center"/>
    </xf>
    <xf numFmtId="1" fontId="4" fillId="0" borderId="0" xfId="6" applyNumberFormat="1" applyFont="1" applyBorder="1" applyAlignment="1">
      <alignment horizontal="center" vertical="center"/>
    </xf>
    <xf numFmtId="1" fontId="4" fillId="0" borderId="6" xfId="2" applyNumberFormat="1" applyFont="1" applyBorder="1" applyAlignment="1">
      <alignment horizontal="center" vertical="center"/>
    </xf>
    <xf numFmtId="0" fontId="4" fillId="0" borderId="6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2" fontId="4" fillId="0" borderId="6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" fontId="4" fillId="0" borderId="0" xfId="2" applyNumberFormat="1" applyFont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10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2" fontId="4" fillId="0" borderId="7" xfId="2" applyNumberFormat="1" applyFont="1" applyBorder="1" applyAlignment="1">
      <alignment horizontal="center"/>
    </xf>
    <xf numFmtId="1" fontId="4" fillId="0" borderId="10" xfId="2" applyNumberFormat="1" applyFont="1" applyBorder="1" applyAlignment="1">
      <alignment horizont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164" fontId="4" fillId="0" borderId="6" xfId="3" applyNumberFormat="1" applyFont="1" applyBorder="1" applyAlignment="1">
      <alignment horizontal="center" vertical="center" wrapText="1"/>
    </xf>
    <xf numFmtId="2" fontId="4" fillId="0" borderId="5" xfId="3" applyNumberFormat="1" applyFont="1" applyBorder="1" applyAlignment="1">
      <alignment horizontal="center" vertical="center" wrapText="1"/>
    </xf>
    <xf numFmtId="166" fontId="4" fillId="0" borderId="6" xfId="3" applyNumberFormat="1" applyFont="1" applyBorder="1" applyAlignment="1">
      <alignment horizontal="center" vertical="center" wrapText="1"/>
    </xf>
    <xf numFmtId="2" fontId="4" fillId="0" borderId="6" xfId="3" applyNumberFormat="1" applyFont="1" applyBorder="1" applyAlignment="1">
      <alignment horizontal="center" vertical="center" wrapText="1"/>
    </xf>
    <xf numFmtId="166" fontId="4" fillId="0" borderId="0" xfId="3" applyNumberFormat="1" applyFont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/>
    </xf>
    <xf numFmtId="0" fontId="4" fillId="0" borderId="7" xfId="3" applyFont="1" applyBorder="1" applyAlignment="1">
      <alignment horizontal="center"/>
    </xf>
    <xf numFmtId="2" fontId="4" fillId="0" borderId="10" xfId="3" applyNumberFormat="1" applyFont="1" applyBorder="1" applyAlignment="1">
      <alignment horizontal="center"/>
    </xf>
    <xf numFmtId="2" fontId="4" fillId="0" borderId="7" xfId="3" applyNumberFormat="1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7" xfId="6" applyFont="1" applyBorder="1" applyAlignment="1">
      <alignment horizontal="center"/>
    </xf>
    <xf numFmtId="2" fontId="4" fillId="0" borderId="10" xfId="6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164" fontId="4" fillId="0" borderId="6" xfId="5" applyNumberFormat="1" applyFont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 vertical="center" wrapText="1"/>
    </xf>
    <xf numFmtId="2" fontId="4" fillId="0" borderId="6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/>
    </xf>
    <xf numFmtId="0" fontId="4" fillId="0" borderId="6" xfId="5" applyFont="1" applyBorder="1" applyAlignment="1">
      <alignment horizontal="center"/>
    </xf>
    <xf numFmtId="164" fontId="4" fillId="0" borderId="6" xfId="5" applyNumberFormat="1" applyFont="1" applyBorder="1" applyAlignment="1">
      <alignment horizontal="center"/>
    </xf>
    <xf numFmtId="2" fontId="4" fillId="0" borderId="0" xfId="5" applyNumberFormat="1" applyFont="1" applyAlignment="1">
      <alignment horizontal="center"/>
    </xf>
    <xf numFmtId="2" fontId="4" fillId="0" borderId="6" xfId="5" applyNumberFormat="1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0" xfId="6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2" fontId="4" fillId="0" borderId="10" xfId="5" applyNumberFormat="1" applyFont="1" applyBorder="1" applyAlignment="1">
      <alignment horizontal="center"/>
    </xf>
    <xf numFmtId="2" fontId="4" fillId="0" borderId="7" xfId="5" applyNumberFormat="1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0" fontId="9" fillId="0" borderId="12" xfId="8" applyFont="1" applyBorder="1" applyAlignment="1">
      <alignment horizontal="center"/>
    </xf>
    <xf numFmtId="164" fontId="9" fillId="0" borderId="12" xfId="8" applyNumberFormat="1" applyFont="1" applyBorder="1" applyAlignment="1">
      <alignment horizontal="center"/>
    </xf>
    <xf numFmtId="165" fontId="9" fillId="0" borderId="12" xfId="8" applyNumberFormat="1" applyFont="1" applyBorder="1" applyAlignment="1">
      <alignment horizontal="center"/>
    </xf>
    <xf numFmtId="2" fontId="9" fillId="0" borderId="12" xfId="8" applyNumberFormat="1" applyFont="1" applyBorder="1" applyAlignment="1">
      <alignment horizontal="center"/>
    </xf>
    <xf numFmtId="166" fontId="9" fillId="0" borderId="12" xfId="8" applyNumberFormat="1" applyFont="1" applyBorder="1" applyAlignment="1">
      <alignment horizontal="center"/>
    </xf>
    <xf numFmtId="9" fontId="9" fillId="0" borderId="12" xfId="9" applyFont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0" fontId="9" fillId="0" borderId="12" xfId="3" applyFont="1" applyBorder="1" applyAlignment="1">
      <alignment horizontal="center"/>
    </xf>
    <xf numFmtId="164" fontId="4" fillId="0" borderId="12" xfId="3" applyNumberFormat="1" applyFont="1" applyBorder="1" applyAlignment="1">
      <alignment horizontal="center"/>
    </xf>
    <xf numFmtId="2" fontId="4" fillId="0" borderId="12" xfId="3" applyNumberFormat="1" applyFont="1" applyBorder="1" applyAlignment="1">
      <alignment horizontal="center"/>
    </xf>
    <xf numFmtId="0" fontId="4" fillId="0" borderId="12" xfId="10" applyFont="1" applyBorder="1" applyAlignment="1">
      <alignment horizontal="center"/>
    </xf>
    <xf numFmtId="0" fontId="4" fillId="2" borderId="0" xfId="5" applyFont="1" applyFill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/>
    </xf>
    <xf numFmtId="1" fontId="4" fillId="0" borderId="0" xfId="5" applyNumberFormat="1" applyFont="1" applyBorder="1" applyAlignment="1">
      <alignment horizontal="center"/>
    </xf>
    <xf numFmtId="0" fontId="4" fillId="0" borderId="0" xfId="5" applyFont="1" applyAlignment="1">
      <alignment horizontal="center" vertical="center" wrapText="1"/>
    </xf>
    <xf numFmtId="2" fontId="4" fillId="0" borderId="0" xfId="5" applyNumberFormat="1" applyFont="1" applyAlignment="1">
      <alignment horizontal="center" vertical="center" wrapText="1"/>
    </xf>
    <xf numFmtId="0" fontId="9" fillId="0" borderId="12" xfId="2" applyFont="1" applyFill="1" applyBorder="1" applyAlignment="1">
      <alignment horizontal="center"/>
    </xf>
    <xf numFmtId="0" fontId="9" fillId="0" borderId="12" xfId="2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2" fontId="9" fillId="0" borderId="12" xfId="2" applyNumberFormat="1" applyFont="1" applyBorder="1" applyAlignment="1">
      <alignment horizontal="center"/>
    </xf>
    <xf numFmtId="2" fontId="9" fillId="0" borderId="12" xfId="1" applyNumberFormat="1" applyFont="1" applyBorder="1" applyAlignment="1">
      <alignment horizontal="center"/>
    </xf>
    <xf numFmtId="9" fontId="9" fillId="0" borderId="12" xfId="12" applyFont="1" applyBorder="1" applyAlignment="1">
      <alignment horizontal="center"/>
    </xf>
    <xf numFmtId="9" fontId="9" fillId="0" borderId="12" xfId="2" applyNumberFormat="1" applyFont="1" applyBorder="1" applyAlignment="1">
      <alignment horizont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9" fontId="9" fillId="0" borderId="12" xfId="2" applyNumberFormat="1" applyFont="1" applyBorder="1" applyAlignment="1">
      <alignment horizontal="center" vertical="center" wrapText="1"/>
    </xf>
    <xf numFmtId="164" fontId="9" fillId="0" borderId="12" xfId="2" applyNumberFormat="1" applyFont="1" applyBorder="1" applyAlignment="1">
      <alignment horizontal="center" vertical="center" wrapText="1"/>
    </xf>
    <xf numFmtId="2" fontId="9" fillId="0" borderId="12" xfId="2" applyNumberFormat="1" applyFont="1" applyBorder="1" applyAlignment="1">
      <alignment horizontal="center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3" xfId="3" applyFont="1" applyBorder="1" applyAlignment="1">
      <alignment horizontal="center"/>
    </xf>
    <xf numFmtId="2" fontId="4" fillId="0" borderId="15" xfId="2" applyNumberFormat="1" applyFont="1" applyBorder="1" applyAlignment="1">
      <alignment horizontal="center" vertical="center"/>
    </xf>
    <xf numFmtId="164" fontId="4" fillId="0" borderId="15" xfId="2" applyNumberFormat="1" applyFont="1" applyBorder="1" applyAlignment="1">
      <alignment horizontal="center"/>
    </xf>
    <xf numFmtId="164" fontId="4" fillId="0" borderId="9" xfId="2" applyNumberFormat="1" applyFont="1" applyBorder="1" applyAlignment="1">
      <alignment horizontal="center"/>
    </xf>
    <xf numFmtId="2" fontId="4" fillId="0" borderId="15" xfId="3" applyNumberFormat="1" applyFont="1" applyBorder="1" applyAlignment="1">
      <alignment horizontal="center" vertical="center" wrapText="1"/>
    </xf>
    <xf numFmtId="2" fontId="4" fillId="0" borderId="9" xfId="3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5" xfId="5" applyNumberFormat="1" applyFont="1" applyBorder="1" applyAlignment="1">
      <alignment horizontal="center" vertical="center" wrapText="1"/>
    </xf>
    <xf numFmtId="2" fontId="4" fillId="0" borderId="15" xfId="5" applyNumberFormat="1" applyFont="1" applyBorder="1" applyAlignment="1">
      <alignment horizontal="center"/>
    </xf>
    <xf numFmtId="2" fontId="4" fillId="0" borderId="9" xfId="5" applyNumberFormat="1" applyFont="1" applyBorder="1" applyAlignment="1">
      <alignment horizontal="center"/>
    </xf>
    <xf numFmtId="0" fontId="4" fillId="0" borderId="6" xfId="5" applyFont="1" applyBorder="1" applyAlignment="1">
      <alignment horizontal="left" vertical="center" wrapText="1" indent="1"/>
    </xf>
    <xf numFmtId="0" fontId="4" fillId="0" borderId="6" xfId="2" applyFont="1" applyBorder="1" applyAlignment="1">
      <alignment horizontal="left" indent="1"/>
    </xf>
    <xf numFmtId="0" fontId="4" fillId="0" borderId="7" xfId="2" applyFont="1" applyBorder="1" applyAlignment="1">
      <alignment horizontal="left" indent="1"/>
    </xf>
    <xf numFmtId="0" fontId="4" fillId="0" borderId="6" xfId="3" applyFont="1" applyBorder="1" applyAlignment="1">
      <alignment horizontal="left" vertical="center" wrapText="1" indent="1"/>
    </xf>
    <xf numFmtId="0" fontId="4" fillId="0" borderId="7" xfId="3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6" xfId="5" applyFont="1" applyBorder="1" applyAlignment="1">
      <alignment horizontal="left" indent="1"/>
    </xf>
    <xf numFmtId="0" fontId="4" fillId="0" borderId="7" xfId="5" applyFont="1" applyBorder="1" applyAlignment="1">
      <alignment horizontal="left" indent="1"/>
    </xf>
    <xf numFmtId="0" fontId="3" fillId="0" borderId="10" xfId="2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4" fillId="0" borderId="6" xfId="2" applyFont="1" applyBorder="1" applyAlignment="1">
      <alignment horizontal="left" wrapText="1" indent="1"/>
    </xf>
    <xf numFmtId="164" fontId="4" fillId="0" borderId="0" xfId="2" applyNumberFormat="1" applyFont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/>
    </xf>
    <xf numFmtId="2" fontId="4" fillId="0" borderId="0" xfId="3" applyNumberFormat="1" applyFont="1" applyBorder="1" applyAlignment="1">
      <alignment horizontal="center" vertical="center" wrapText="1"/>
    </xf>
    <xf numFmtId="0" fontId="4" fillId="0" borderId="6" xfId="5" applyFont="1" applyFill="1" applyBorder="1" applyAlignment="1">
      <alignment horizontal="left" vertical="center" wrapText="1" indent="1"/>
    </xf>
    <xf numFmtId="2" fontId="4" fillId="0" borderId="0" xfId="5" applyNumberFormat="1" applyFont="1" applyFill="1" applyBorder="1" applyAlignment="1">
      <alignment horizontal="center" vertical="center" wrapText="1"/>
    </xf>
    <xf numFmtId="164" fontId="4" fillId="0" borderId="15" xfId="2" applyNumberFormat="1" applyFont="1" applyBorder="1" applyAlignment="1">
      <alignment horizontal="center" vertical="center"/>
    </xf>
    <xf numFmtId="2" fontId="4" fillId="0" borderId="15" xfId="2" applyNumberFormat="1" applyFont="1" applyBorder="1" applyAlignment="1">
      <alignment horizontal="center"/>
    </xf>
    <xf numFmtId="2" fontId="4" fillId="0" borderId="15" xfId="5" applyNumberFormat="1" applyFont="1" applyFill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/>
    </xf>
    <xf numFmtId="2" fontId="4" fillId="0" borderId="6" xfId="2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/>
    <xf numFmtId="0" fontId="8" fillId="0" borderId="2" xfId="0" applyFont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4" fillId="0" borderId="6" xfId="14" applyFont="1" applyFill="1" applyBorder="1" applyAlignment="1">
      <alignment horizontal="center" vertical="center" wrapText="1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165" fontId="8" fillId="0" borderId="7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/>
    </xf>
    <xf numFmtId="2" fontId="4" fillId="0" borderId="0" xfId="2" applyNumberFormat="1" applyFont="1" applyAlignment="1">
      <alignment horizontal="center" vertical="center"/>
    </xf>
    <xf numFmtId="0" fontId="4" fillId="2" borderId="6" xfId="5" applyFont="1" applyFill="1" applyBorder="1" applyAlignment="1">
      <alignment horizontal="center" vertical="center" wrapText="1"/>
    </xf>
    <xf numFmtId="14" fontId="14" fillId="0" borderId="0" xfId="5" applyNumberFormat="1" applyFont="1" applyAlignment="1">
      <alignment horizontal="center" vertical="center" wrapText="1"/>
    </xf>
    <xf numFmtId="0" fontId="3" fillId="0" borderId="6" xfId="5" applyFont="1" applyBorder="1" applyAlignment="1">
      <alignment horizontal="center"/>
    </xf>
    <xf numFmtId="0" fontId="3" fillId="0" borderId="6" xfId="5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2" fontId="4" fillId="0" borderId="0" xfId="0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7" xfId="5" applyFont="1" applyFill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top"/>
    </xf>
    <xf numFmtId="0" fontId="4" fillId="0" borderId="7" xfId="5" applyFont="1" applyBorder="1" applyAlignment="1">
      <alignment horizontal="left" vertical="center" wrapText="1" indent="1"/>
    </xf>
    <xf numFmtId="0" fontId="4" fillId="0" borderId="10" xfId="5" applyFont="1" applyBorder="1" applyAlignment="1">
      <alignment horizontal="center" vertical="center" wrapText="1"/>
    </xf>
    <xf numFmtId="2" fontId="4" fillId="0" borderId="7" xfId="5" applyNumberFormat="1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 indent="1"/>
    </xf>
    <xf numFmtId="0" fontId="10" fillId="0" borderId="7" xfId="0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/>
    <xf numFmtId="0" fontId="8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0" fillId="0" borderId="12" xfId="0" applyBorder="1"/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4" fillId="0" borderId="10" xfId="5" applyNumberFormat="1" applyFont="1" applyFill="1" applyBorder="1" applyAlignment="1">
      <alignment horizontal="center" vertical="center" wrapText="1"/>
    </xf>
    <xf numFmtId="14" fontId="14" fillId="0" borderId="0" xfId="5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/>
    </xf>
    <xf numFmtId="2" fontId="4" fillId="0" borderId="9" xfId="5" applyNumberFormat="1" applyFont="1" applyFill="1" applyBorder="1" applyAlignment="1">
      <alignment horizontal="center" vertical="center" wrapText="1"/>
    </xf>
    <xf numFmtId="0" fontId="4" fillId="0" borderId="0" xfId="13" applyFont="1" applyAlignment="1">
      <alignment horizontal="center" vertical="center" wrapText="1"/>
    </xf>
    <xf numFmtId="0" fontId="4" fillId="0" borderId="0" xfId="13" applyFont="1" applyAlignment="1">
      <alignment horizontal="center"/>
    </xf>
    <xf numFmtId="0" fontId="4" fillId="0" borderId="0" xfId="14" applyFont="1" applyAlignment="1">
      <alignment horizontal="center" vertical="top"/>
    </xf>
    <xf numFmtId="0" fontId="4" fillId="0" borderId="0" xfId="15" applyFont="1" applyAlignment="1">
      <alignment horizontal="right"/>
    </xf>
    <xf numFmtId="2" fontId="9" fillId="0" borderId="0" xfId="15" applyNumberFormat="1" applyFont="1" applyAlignment="1">
      <alignment horizontal="center"/>
    </xf>
    <xf numFmtId="0" fontId="9" fillId="0" borderId="0" xfId="15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0">
    <cellStyle name="Normal" xfId="0" builtinId="0"/>
    <cellStyle name="Normal 10" xfId="8"/>
    <cellStyle name="Normal 11 2 2" xfId="3"/>
    <cellStyle name="Normal 13" xfId="11"/>
    <cellStyle name="Normal 2 10" xfId="2"/>
    <cellStyle name="Normal 36 2 2" xfId="5"/>
    <cellStyle name="Normal 38 3" xfId="17"/>
    <cellStyle name="Normal 42" xfId="16"/>
    <cellStyle name="Normal 5 2 2" xfId="4"/>
    <cellStyle name="Normal_gare wyalsadfenigagarini 10" xfId="6"/>
    <cellStyle name="Normal_gare wyalsadfenigagarini 2 2" xfId="10"/>
    <cellStyle name="Normal_gare wyalsadfenigagarini_ELEQ-08-IIkv" xfId="1"/>
    <cellStyle name="Normal_gare wyalsadfenigagarini_SAN2008=IIkv" xfId="14"/>
    <cellStyle name="Normal_sida wyalsadeni_SAN2008=IIkv" xfId="15"/>
    <cellStyle name="Percent 2" xfId="12"/>
    <cellStyle name="Обычный 3" xfId="7"/>
    <cellStyle name="Обычный 5 2 2" xfId="19"/>
    <cellStyle name="Обычный_SAN2008-I" xfId="13"/>
    <cellStyle name="Процентный 2" xfId="9"/>
    <cellStyle name="Процентн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view="pageBreakPreview" topLeftCell="A65" zoomScale="86" zoomScaleSheetLayoutView="86" workbookViewId="0">
      <selection activeCell="J87" sqref="J87"/>
    </sheetView>
  </sheetViews>
  <sheetFormatPr defaultRowHeight="15.75"/>
  <cols>
    <col min="1" max="1" width="5.875" customWidth="1"/>
    <col min="2" max="2" width="9.25" customWidth="1"/>
    <col min="3" max="3" width="56.25" customWidth="1"/>
    <col min="4" max="4" width="8.375" customWidth="1"/>
    <col min="5" max="5" width="9.125" bestFit="1" customWidth="1"/>
    <col min="6" max="6" width="8.5" customWidth="1"/>
    <col min="7" max="7" width="8" customWidth="1"/>
    <col min="8" max="8" width="8.75" customWidth="1"/>
    <col min="9" max="9" width="8" customWidth="1"/>
    <col min="10" max="10" width="9.125" customWidth="1"/>
    <col min="11" max="11" width="7.5" customWidth="1"/>
    <col min="12" max="12" width="8.25" customWidth="1"/>
    <col min="13" max="13" width="10.875" customWidth="1"/>
  </cols>
  <sheetData>
    <row r="2" spans="1:13" ht="16.5">
      <c r="A2" s="7"/>
      <c r="B2" s="218" t="s">
        <v>109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3" ht="16.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6.5">
      <c r="A4" s="9"/>
      <c r="B4" s="219" t="s">
        <v>40</v>
      </c>
      <c r="C4" s="219"/>
      <c r="D4" s="219"/>
      <c r="E4" s="219"/>
      <c r="F4" s="219"/>
      <c r="G4" s="219"/>
      <c r="H4" s="219"/>
      <c r="I4" s="219"/>
      <c r="J4" s="219"/>
      <c r="K4" s="219"/>
      <c r="L4" s="10"/>
    </row>
    <row r="5" spans="1:13" ht="16.5">
      <c r="A5" s="220"/>
      <c r="B5" s="220"/>
      <c r="C5" s="220"/>
      <c r="D5" s="11"/>
      <c r="E5" s="221"/>
      <c r="F5" s="221"/>
      <c r="G5" s="221"/>
      <c r="H5" s="221"/>
      <c r="I5" s="221"/>
      <c r="J5" s="222"/>
      <c r="K5" s="223"/>
      <c r="L5" s="12"/>
    </row>
    <row r="6" spans="1:13" ht="16.5" customHeight="1">
      <c r="A6" s="224" t="s">
        <v>2</v>
      </c>
      <c r="B6" s="227" t="s">
        <v>3</v>
      </c>
      <c r="C6" s="230" t="s">
        <v>55</v>
      </c>
      <c r="D6" s="233" t="s">
        <v>56</v>
      </c>
      <c r="E6" s="234"/>
      <c r="F6" s="235"/>
      <c r="G6" s="233" t="s">
        <v>0</v>
      </c>
      <c r="H6" s="235"/>
      <c r="I6" s="233" t="s">
        <v>57</v>
      </c>
      <c r="J6" s="235"/>
      <c r="K6" s="239" t="s">
        <v>58</v>
      </c>
      <c r="L6" s="240"/>
      <c r="M6" s="230" t="s">
        <v>1</v>
      </c>
    </row>
    <row r="7" spans="1:13" ht="16.5" customHeight="1">
      <c r="A7" s="225"/>
      <c r="B7" s="228"/>
      <c r="C7" s="231"/>
      <c r="D7" s="236"/>
      <c r="E7" s="237"/>
      <c r="F7" s="238"/>
      <c r="G7" s="236"/>
      <c r="H7" s="238"/>
      <c r="I7" s="236"/>
      <c r="J7" s="238"/>
      <c r="K7" s="241"/>
      <c r="L7" s="242"/>
      <c r="M7" s="231"/>
    </row>
    <row r="8" spans="1:13" ht="16.5" customHeight="1">
      <c r="A8" s="225"/>
      <c r="B8" s="228"/>
      <c r="C8" s="231"/>
      <c r="D8" s="230" t="s">
        <v>4</v>
      </c>
      <c r="E8" s="227" t="s">
        <v>5</v>
      </c>
      <c r="F8" s="230" t="s">
        <v>6</v>
      </c>
      <c r="G8" s="129" t="s">
        <v>7</v>
      </c>
      <c r="H8" s="230" t="s">
        <v>6</v>
      </c>
      <c r="I8" s="129" t="s">
        <v>7</v>
      </c>
      <c r="J8" s="230" t="s">
        <v>6</v>
      </c>
      <c r="K8" s="129" t="s">
        <v>7</v>
      </c>
      <c r="L8" s="230" t="s">
        <v>6</v>
      </c>
      <c r="M8" s="231"/>
    </row>
    <row r="9" spans="1:13" ht="16.5">
      <c r="A9" s="226"/>
      <c r="B9" s="229"/>
      <c r="C9" s="232"/>
      <c r="D9" s="232"/>
      <c r="E9" s="229"/>
      <c r="F9" s="232"/>
      <c r="G9" s="128" t="s">
        <v>8</v>
      </c>
      <c r="H9" s="232"/>
      <c r="I9" s="128" t="s">
        <v>8</v>
      </c>
      <c r="J9" s="232"/>
      <c r="K9" s="128" t="s">
        <v>8</v>
      </c>
      <c r="L9" s="232"/>
      <c r="M9" s="232"/>
    </row>
    <row r="10" spans="1:13">
      <c r="A10" s="2" t="s">
        <v>9</v>
      </c>
      <c r="B10" s="3" t="s">
        <v>10</v>
      </c>
      <c r="C10" s="3" t="s">
        <v>11</v>
      </c>
      <c r="D10" s="2" t="s">
        <v>12</v>
      </c>
      <c r="E10" s="3" t="s">
        <v>13</v>
      </c>
      <c r="F10" s="4" t="s">
        <v>14</v>
      </c>
      <c r="G10" s="5" t="s">
        <v>15</v>
      </c>
      <c r="H10" s="2" t="s">
        <v>16</v>
      </c>
      <c r="I10" s="3" t="s">
        <v>17</v>
      </c>
      <c r="J10" s="5" t="s">
        <v>18</v>
      </c>
      <c r="K10" s="3" t="s">
        <v>19</v>
      </c>
      <c r="L10" s="2" t="s">
        <v>20</v>
      </c>
      <c r="M10" s="3" t="s">
        <v>21</v>
      </c>
    </row>
    <row r="11" spans="1:13" ht="16.5">
      <c r="A11" s="18"/>
      <c r="B11" s="19"/>
      <c r="C11" s="20" t="s">
        <v>22</v>
      </c>
      <c r="D11" s="19"/>
      <c r="E11" s="18"/>
      <c r="F11" s="19"/>
      <c r="G11" s="18"/>
      <c r="H11" s="19"/>
      <c r="I11" s="18"/>
      <c r="J11" s="19"/>
      <c r="K11" s="18"/>
      <c r="L11" s="19"/>
      <c r="M11" s="18"/>
    </row>
    <row r="12" spans="1:13" ht="33">
      <c r="A12" s="21">
        <v>1</v>
      </c>
      <c r="B12" s="22" t="s">
        <v>69</v>
      </c>
      <c r="C12" s="140" t="s">
        <v>110</v>
      </c>
      <c r="D12" s="24" t="s">
        <v>68</v>
      </c>
      <c r="E12" s="25"/>
      <c r="F12" s="26">
        <f>0.08*33</f>
        <v>2.64</v>
      </c>
      <c r="G12" s="27"/>
      <c r="H12" s="24"/>
      <c r="I12" s="27"/>
      <c r="J12" s="28"/>
      <c r="K12" s="29"/>
      <c r="L12" s="30"/>
      <c r="M12" s="31"/>
    </row>
    <row r="13" spans="1:13" ht="16.5">
      <c r="A13" s="32"/>
      <c r="B13" s="33"/>
      <c r="C13" s="141" t="s">
        <v>24</v>
      </c>
      <c r="D13" s="33" t="s">
        <v>25</v>
      </c>
      <c r="E13" s="36">
        <v>57.8</v>
      </c>
      <c r="F13" s="35">
        <f>F12*E13</f>
        <v>152.59200000000001</v>
      </c>
      <c r="G13" s="36"/>
      <c r="H13" s="36"/>
      <c r="I13" s="33"/>
      <c r="J13" s="1"/>
      <c r="K13" s="33"/>
      <c r="L13" s="1"/>
      <c r="M13" s="36"/>
    </row>
    <row r="14" spans="1:13" ht="16.5">
      <c r="A14" s="32"/>
      <c r="B14" s="37"/>
      <c r="C14" s="141" t="s">
        <v>27</v>
      </c>
      <c r="D14" s="37" t="s">
        <v>28</v>
      </c>
      <c r="E14" s="36">
        <v>11.7</v>
      </c>
      <c r="F14" s="35">
        <f>F12*E14</f>
        <v>30.887999999999998</v>
      </c>
      <c r="G14" s="36"/>
      <c r="H14" s="149"/>
      <c r="I14" s="33"/>
      <c r="J14" s="1"/>
      <c r="K14" s="36"/>
      <c r="L14" s="154"/>
      <c r="M14" s="36"/>
    </row>
    <row r="15" spans="1:13" ht="16.5">
      <c r="A15" s="32"/>
      <c r="B15" s="37"/>
      <c r="C15" s="141" t="s">
        <v>71</v>
      </c>
      <c r="D15" s="37" t="s">
        <v>26</v>
      </c>
      <c r="E15" s="34">
        <v>0.74</v>
      </c>
      <c r="F15" s="35">
        <f>F12*E15</f>
        <v>1.9536</v>
      </c>
      <c r="G15" s="36"/>
      <c r="H15" s="37"/>
      <c r="I15" s="36"/>
      <c r="J15" s="38"/>
      <c r="K15" s="36"/>
      <c r="L15" s="36"/>
      <c r="M15" s="36"/>
    </row>
    <row r="16" spans="1:13" ht="16.5">
      <c r="A16" s="32"/>
      <c r="B16" s="37"/>
      <c r="C16" s="141" t="s">
        <v>72</v>
      </c>
      <c r="D16" s="37" t="s">
        <v>26</v>
      </c>
      <c r="E16" s="34">
        <v>0.95</v>
      </c>
      <c r="F16" s="35">
        <f>F13*E16</f>
        <v>144.9624</v>
      </c>
      <c r="G16" s="36"/>
      <c r="H16" s="37"/>
      <c r="I16" s="36"/>
      <c r="J16" s="38"/>
      <c r="K16" s="36"/>
      <c r="L16" s="36"/>
      <c r="M16" s="36"/>
    </row>
    <row r="17" spans="1:13" ht="16.5">
      <c r="A17" s="32"/>
      <c r="B17" s="37"/>
      <c r="C17" s="141" t="s">
        <v>101</v>
      </c>
      <c r="D17" s="37" t="s">
        <v>42</v>
      </c>
      <c r="E17" s="36"/>
      <c r="F17" s="154">
        <v>59.4</v>
      </c>
      <c r="G17" s="36"/>
      <c r="H17" s="149"/>
      <c r="I17" s="162"/>
      <c r="J17" s="154"/>
      <c r="K17" s="33"/>
      <c r="L17" s="1"/>
      <c r="M17" s="36"/>
    </row>
    <row r="18" spans="1:13" ht="16.5">
      <c r="A18" s="32"/>
      <c r="B18" s="37"/>
      <c r="C18" s="141" t="s">
        <v>102</v>
      </c>
      <c r="D18" s="37" t="s">
        <v>42</v>
      </c>
      <c r="E18" s="36"/>
      <c r="F18" s="154">
        <v>165</v>
      </c>
      <c r="G18" s="36"/>
      <c r="H18" s="149"/>
      <c r="I18" s="33"/>
      <c r="J18" s="154"/>
      <c r="K18" s="33"/>
      <c r="L18" s="1"/>
      <c r="M18" s="36"/>
    </row>
    <row r="19" spans="1:13" ht="16.5">
      <c r="A19" s="32"/>
      <c r="B19" s="37"/>
      <c r="C19" s="141" t="s">
        <v>103</v>
      </c>
      <c r="D19" s="37" t="s">
        <v>42</v>
      </c>
      <c r="E19" s="36"/>
      <c r="F19" s="154">
        <v>115.5</v>
      </c>
      <c r="G19" s="36"/>
      <c r="H19" s="149"/>
      <c r="I19" s="32"/>
      <c r="J19" s="154"/>
      <c r="K19" s="33"/>
      <c r="L19" s="1"/>
      <c r="M19" s="36"/>
    </row>
    <row r="20" spans="1:13" ht="16.5">
      <c r="A20" s="32"/>
      <c r="B20" s="37"/>
      <c r="C20" s="150" t="s">
        <v>104</v>
      </c>
      <c r="D20" s="24" t="s">
        <v>60</v>
      </c>
      <c r="E20" s="25"/>
      <c r="F20" s="186">
        <v>1.25</v>
      </c>
      <c r="G20" s="27"/>
      <c r="H20" s="26"/>
      <c r="I20" s="152"/>
      <c r="J20" s="186"/>
      <c r="K20" s="152"/>
      <c r="L20" s="153"/>
      <c r="M20" s="27"/>
    </row>
    <row r="21" spans="1:13" ht="16.5">
      <c r="A21" s="32"/>
      <c r="B21" s="37"/>
      <c r="C21" s="141" t="s">
        <v>105</v>
      </c>
      <c r="D21" s="37" t="s">
        <v>42</v>
      </c>
      <c r="E21" s="36"/>
      <c r="F21" s="154">
        <v>5</v>
      </c>
      <c r="G21" s="36"/>
      <c r="H21" s="149"/>
      <c r="I21" s="32"/>
      <c r="J21" s="154"/>
      <c r="K21" s="33"/>
      <c r="L21" s="1"/>
      <c r="M21" s="36"/>
    </row>
    <row r="22" spans="1:13" ht="16.5">
      <c r="A22" s="32"/>
      <c r="B22" s="37"/>
      <c r="C22" s="141" t="s">
        <v>61</v>
      </c>
      <c r="D22" s="37" t="s">
        <v>62</v>
      </c>
      <c r="E22" s="36">
        <v>6</v>
      </c>
      <c r="F22" s="154">
        <f>F12*E22</f>
        <v>15.84</v>
      </c>
      <c r="G22" s="36"/>
      <c r="H22" s="149"/>
      <c r="I22" s="32"/>
      <c r="J22" s="154"/>
      <c r="K22" s="33"/>
      <c r="L22" s="1"/>
      <c r="M22" s="36"/>
    </row>
    <row r="23" spans="1:13" ht="16.5">
      <c r="A23" s="39"/>
      <c r="B23" s="40"/>
      <c r="C23" s="142" t="s">
        <v>70</v>
      </c>
      <c r="D23" s="40" t="s">
        <v>28</v>
      </c>
      <c r="E23" s="41">
        <v>2.78</v>
      </c>
      <c r="F23" s="42">
        <f>F12*E23</f>
        <v>7.3391999999999999</v>
      </c>
      <c r="G23" s="43"/>
      <c r="H23" s="40"/>
      <c r="I23" s="43"/>
      <c r="J23" s="42"/>
      <c r="K23" s="43"/>
      <c r="L23" s="43"/>
      <c r="M23" s="43"/>
    </row>
    <row r="24" spans="1:13" ht="16.5">
      <c r="A24" s="212">
        <v>2</v>
      </c>
      <c r="B24" s="163" t="s">
        <v>78</v>
      </c>
      <c r="C24" s="164" t="s">
        <v>80</v>
      </c>
      <c r="D24" s="165" t="s">
        <v>79</v>
      </c>
      <c r="E24" s="166"/>
      <c r="F24" s="213">
        <f>0.03*33</f>
        <v>0.99</v>
      </c>
      <c r="G24" s="165"/>
      <c r="H24" s="167"/>
      <c r="I24" s="167"/>
      <c r="J24" s="167"/>
      <c r="K24" s="167"/>
      <c r="L24" s="167"/>
      <c r="M24" s="167"/>
    </row>
    <row r="25" spans="1:13" ht="16.5">
      <c r="A25" s="182"/>
      <c r="B25" s="168"/>
      <c r="C25" s="169" t="s">
        <v>73</v>
      </c>
      <c r="D25" s="170" t="s">
        <v>74</v>
      </c>
      <c r="E25" s="171">
        <v>38.799999999999997</v>
      </c>
      <c r="F25" s="171">
        <f>E25*F24</f>
        <v>38.411999999999999</v>
      </c>
      <c r="G25" s="172"/>
      <c r="H25" s="172"/>
      <c r="I25" s="173"/>
      <c r="J25" s="173"/>
      <c r="K25" s="173"/>
      <c r="L25" s="173"/>
      <c r="M25" s="171"/>
    </row>
    <row r="26" spans="1:13" ht="16.5">
      <c r="A26" s="182"/>
      <c r="B26" s="168"/>
      <c r="C26" s="169" t="s">
        <v>75</v>
      </c>
      <c r="D26" s="174" t="s">
        <v>76</v>
      </c>
      <c r="E26" s="175">
        <v>3</v>
      </c>
      <c r="F26" s="185">
        <f>F24*E26</f>
        <v>2.9699999999999998</v>
      </c>
      <c r="G26" s="170"/>
      <c r="H26" s="173"/>
      <c r="I26" s="173"/>
      <c r="J26" s="173"/>
      <c r="K26" s="36"/>
      <c r="L26" s="36"/>
      <c r="M26" s="36"/>
    </row>
    <row r="27" spans="1:13" ht="16.5">
      <c r="A27" s="182"/>
      <c r="B27" s="168"/>
      <c r="C27" s="176" t="s">
        <v>77</v>
      </c>
      <c r="D27" s="170" t="s">
        <v>62</v>
      </c>
      <c r="E27" s="171">
        <v>25</v>
      </c>
      <c r="F27" s="171">
        <f>F24*E27</f>
        <v>24.75</v>
      </c>
      <c r="G27" s="170"/>
      <c r="H27" s="173"/>
      <c r="I27" s="172"/>
      <c r="J27" s="172"/>
      <c r="K27" s="173"/>
      <c r="L27" s="173"/>
      <c r="M27" s="171"/>
    </row>
    <row r="28" spans="1:13" ht="16.5">
      <c r="A28" s="183"/>
      <c r="B28" s="177"/>
      <c r="C28" s="178" t="s">
        <v>70</v>
      </c>
      <c r="D28" s="179" t="s">
        <v>76</v>
      </c>
      <c r="E28" s="180">
        <v>1.9</v>
      </c>
      <c r="F28" s="184">
        <f>F24*E28</f>
        <v>1.881</v>
      </c>
      <c r="G28" s="179"/>
      <c r="H28" s="179"/>
      <c r="I28" s="181"/>
      <c r="J28" s="181"/>
      <c r="K28" s="179"/>
      <c r="L28" s="179"/>
      <c r="M28" s="180"/>
    </row>
    <row r="29" spans="1:13" ht="16.5">
      <c r="A29" s="21">
        <v>3</v>
      </c>
      <c r="B29" s="22" t="s">
        <v>69</v>
      </c>
      <c r="C29" s="140" t="s">
        <v>111</v>
      </c>
      <c r="D29" s="24" t="s">
        <v>68</v>
      </c>
      <c r="E29" s="25"/>
      <c r="F29" s="161">
        <f>0.052*2</f>
        <v>0.104</v>
      </c>
      <c r="G29" s="27"/>
      <c r="H29" s="24"/>
      <c r="I29" s="27"/>
      <c r="J29" s="28"/>
      <c r="K29" s="29"/>
      <c r="L29" s="30"/>
      <c r="M29" s="31"/>
    </row>
    <row r="30" spans="1:13" ht="16.5">
      <c r="A30" s="32"/>
      <c r="B30" s="33"/>
      <c r="C30" s="141" t="s">
        <v>24</v>
      </c>
      <c r="D30" s="33" t="s">
        <v>25</v>
      </c>
      <c r="E30" s="36">
        <v>57.8</v>
      </c>
      <c r="F30" s="35">
        <f>F29*E30</f>
        <v>6.0111999999999997</v>
      </c>
      <c r="G30" s="36"/>
      <c r="H30" s="36"/>
      <c r="I30" s="33"/>
      <c r="J30" s="1"/>
      <c r="K30" s="33"/>
      <c r="L30" s="1"/>
      <c r="M30" s="36"/>
    </row>
    <row r="31" spans="1:13" ht="16.5">
      <c r="A31" s="32"/>
      <c r="B31" s="37"/>
      <c r="C31" s="141" t="s">
        <v>27</v>
      </c>
      <c r="D31" s="37" t="s">
        <v>28</v>
      </c>
      <c r="E31" s="36">
        <v>11.7</v>
      </c>
      <c r="F31" s="35">
        <f>F29*E31</f>
        <v>1.2167999999999999</v>
      </c>
      <c r="G31" s="36"/>
      <c r="H31" s="149"/>
      <c r="I31" s="33"/>
      <c r="J31" s="1"/>
      <c r="K31" s="36"/>
      <c r="L31" s="154"/>
      <c r="M31" s="36"/>
    </row>
    <row r="32" spans="1:13" ht="16.5">
      <c r="A32" s="32"/>
      <c r="B32" s="37"/>
      <c r="C32" s="141" t="s">
        <v>71</v>
      </c>
      <c r="D32" s="37" t="s">
        <v>26</v>
      </c>
      <c r="E32" s="34">
        <v>0.74</v>
      </c>
      <c r="F32" s="35">
        <f>F29*E32</f>
        <v>7.6960000000000001E-2</v>
      </c>
      <c r="G32" s="36"/>
      <c r="H32" s="37"/>
      <c r="I32" s="36"/>
      <c r="J32" s="38"/>
      <c r="K32" s="36"/>
      <c r="L32" s="36"/>
      <c r="M32" s="36"/>
    </row>
    <row r="33" spans="1:13" ht="16.5">
      <c r="A33" s="32"/>
      <c r="B33" s="37"/>
      <c r="C33" s="141" t="s">
        <v>72</v>
      </c>
      <c r="D33" s="37" t="s">
        <v>26</v>
      </c>
      <c r="E33" s="34">
        <v>0.95</v>
      </c>
      <c r="F33" s="35">
        <f>F30*E33</f>
        <v>5.7106399999999997</v>
      </c>
      <c r="G33" s="36"/>
      <c r="H33" s="37"/>
      <c r="I33" s="36"/>
      <c r="J33" s="38"/>
      <c r="K33" s="36"/>
      <c r="L33" s="36"/>
      <c r="M33" s="36"/>
    </row>
    <row r="34" spans="1:13" ht="16.5">
      <c r="A34" s="32"/>
      <c r="B34" s="37"/>
      <c r="C34" s="141" t="s">
        <v>106</v>
      </c>
      <c r="D34" s="37" t="s">
        <v>42</v>
      </c>
      <c r="E34" s="36"/>
      <c r="F34" s="154">
        <v>14</v>
      </c>
      <c r="G34" s="36"/>
      <c r="H34" s="149"/>
      <c r="I34" s="33"/>
      <c r="J34" s="154"/>
      <c r="K34" s="33"/>
      <c r="L34" s="1"/>
      <c r="M34" s="36"/>
    </row>
    <row r="35" spans="1:13" ht="16.5">
      <c r="A35" s="32"/>
      <c r="B35" s="37"/>
      <c r="C35" s="150" t="s">
        <v>107</v>
      </c>
      <c r="D35" s="24" t="s">
        <v>60</v>
      </c>
      <c r="E35" s="25"/>
      <c r="F35" s="151">
        <v>5.1999999999999998E-2</v>
      </c>
      <c r="G35" s="27"/>
      <c r="H35" s="26"/>
      <c r="I35" s="152"/>
      <c r="J35" s="186"/>
      <c r="K35" s="152"/>
      <c r="L35" s="153"/>
      <c r="M35" s="27"/>
    </row>
    <row r="36" spans="1:13" ht="16.5">
      <c r="A36" s="32"/>
      <c r="B36" s="37"/>
      <c r="C36" s="141" t="s">
        <v>105</v>
      </c>
      <c r="D36" s="37" t="s">
        <v>42</v>
      </c>
      <c r="E36" s="36"/>
      <c r="F36" s="154">
        <v>0.3</v>
      </c>
      <c r="G36" s="36"/>
      <c r="H36" s="149"/>
      <c r="I36" s="32"/>
      <c r="J36" s="154"/>
      <c r="K36" s="33"/>
      <c r="L36" s="1"/>
      <c r="M36" s="36"/>
    </row>
    <row r="37" spans="1:13" ht="16.5">
      <c r="A37" s="32"/>
      <c r="B37" s="37"/>
      <c r="C37" s="141" t="s">
        <v>61</v>
      </c>
      <c r="D37" s="37" t="s">
        <v>62</v>
      </c>
      <c r="E37" s="36">
        <v>6</v>
      </c>
      <c r="F37" s="35">
        <f>F29*E37</f>
        <v>0.624</v>
      </c>
      <c r="G37" s="36"/>
      <c r="H37" s="149"/>
      <c r="I37" s="32"/>
      <c r="J37" s="154"/>
      <c r="K37" s="33"/>
      <c r="L37" s="1"/>
      <c r="M37" s="36"/>
    </row>
    <row r="38" spans="1:13" ht="16.5">
      <c r="A38" s="39"/>
      <c r="B38" s="40"/>
      <c r="C38" s="142" t="s">
        <v>70</v>
      </c>
      <c r="D38" s="40" t="s">
        <v>28</v>
      </c>
      <c r="E38" s="41">
        <v>2.78</v>
      </c>
      <c r="F38" s="42">
        <f>F29*E38</f>
        <v>0.28911999999999999</v>
      </c>
      <c r="G38" s="43"/>
      <c r="H38" s="40"/>
      <c r="I38" s="43"/>
      <c r="J38" s="42"/>
      <c r="K38" s="43"/>
      <c r="L38" s="43"/>
      <c r="M38" s="43"/>
    </row>
    <row r="39" spans="1:13" ht="16.5">
      <c r="A39" s="212">
        <v>4</v>
      </c>
      <c r="B39" s="163" t="s">
        <v>78</v>
      </c>
      <c r="C39" s="164" t="s">
        <v>80</v>
      </c>
      <c r="D39" s="165" t="s">
        <v>79</v>
      </c>
      <c r="E39" s="166"/>
      <c r="F39" s="213">
        <f>0.02*2</f>
        <v>0.04</v>
      </c>
      <c r="G39" s="165"/>
      <c r="H39" s="167"/>
      <c r="I39" s="167"/>
      <c r="J39" s="167"/>
      <c r="K39" s="167"/>
      <c r="L39" s="167"/>
      <c r="M39" s="167"/>
    </row>
    <row r="40" spans="1:13" ht="16.5">
      <c r="A40" s="182"/>
      <c r="B40" s="168"/>
      <c r="C40" s="169" t="s">
        <v>73</v>
      </c>
      <c r="D40" s="170" t="s">
        <v>74</v>
      </c>
      <c r="E40" s="171">
        <v>38.799999999999997</v>
      </c>
      <c r="F40" s="171">
        <f>E40*F39</f>
        <v>1.5519999999999998</v>
      </c>
      <c r="G40" s="172"/>
      <c r="H40" s="172"/>
      <c r="I40" s="173"/>
      <c r="J40" s="173"/>
      <c r="K40" s="173"/>
      <c r="L40" s="173"/>
      <c r="M40" s="171"/>
    </row>
    <row r="41" spans="1:13" ht="16.5">
      <c r="A41" s="182"/>
      <c r="B41" s="168"/>
      <c r="C41" s="169" t="s">
        <v>75</v>
      </c>
      <c r="D41" s="174" t="s">
        <v>76</v>
      </c>
      <c r="E41" s="175">
        <v>3</v>
      </c>
      <c r="F41" s="185">
        <f>F39*E41</f>
        <v>0.12</v>
      </c>
      <c r="G41" s="170"/>
      <c r="H41" s="173"/>
      <c r="I41" s="173"/>
      <c r="J41" s="173"/>
      <c r="K41" s="36"/>
      <c r="L41" s="36"/>
      <c r="M41" s="36"/>
    </row>
    <row r="42" spans="1:13" ht="16.5">
      <c r="A42" s="182"/>
      <c r="B42" s="168"/>
      <c r="C42" s="176" t="s">
        <v>77</v>
      </c>
      <c r="D42" s="170" t="s">
        <v>62</v>
      </c>
      <c r="E42" s="171">
        <v>25</v>
      </c>
      <c r="F42" s="171">
        <f>F39*E42</f>
        <v>1</v>
      </c>
      <c r="G42" s="170"/>
      <c r="H42" s="173"/>
      <c r="I42" s="172"/>
      <c r="J42" s="172"/>
      <c r="K42" s="173"/>
      <c r="L42" s="173"/>
      <c r="M42" s="171"/>
    </row>
    <row r="43" spans="1:13" ht="16.5">
      <c r="A43" s="183"/>
      <c r="B43" s="177"/>
      <c r="C43" s="178" t="s">
        <v>70</v>
      </c>
      <c r="D43" s="179" t="s">
        <v>76</v>
      </c>
      <c r="E43" s="180">
        <v>1.9</v>
      </c>
      <c r="F43" s="184">
        <f>F39*E43</f>
        <v>7.5999999999999998E-2</v>
      </c>
      <c r="G43" s="179"/>
      <c r="H43" s="179"/>
      <c r="I43" s="181"/>
      <c r="J43" s="181"/>
      <c r="K43" s="179"/>
      <c r="L43" s="179"/>
      <c r="M43" s="180"/>
    </row>
    <row r="44" spans="1:13" ht="33">
      <c r="A44" s="45">
        <v>5</v>
      </c>
      <c r="B44" s="46" t="s">
        <v>64</v>
      </c>
      <c r="C44" s="143" t="s">
        <v>81</v>
      </c>
      <c r="D44" s="47" t="s">
        <v>63</v>
      </c>
      <c r="E44" s="48"/>
      <c r="F44" s="155">
        <f>0.14*35</f>
        <v>4.9000000000000004</v>
      </c>
      <c r="G44" s="49"/>
      <c r="H44" s="50"/>
      <c r="I44" s="51"/>
      <c r="J44" s="52"/>
      <c r="K44" s="53"/>
      <c r="L44" s="53"/>
      <c r="M44" s="51"/>
    </row>
    <row r="45" spans="1:13" ht="16.5">
      <c r="A45" s="54"/>
      <c r="B45" s="55"/>
      <c r="C45" s="144" t="s">
        <v>24</v>
      </c>
      <c r="D45" s="55" t="s">
        <v>25</v>
      </c>
      <c r="E45" s="57">
        <v>6.15</v>
      </c>
      <c r="F45" s="56">
        <f>F44*E45</f>
        <v>30.135000000000005</v>
      </c>
      <c r="G45" s="57"/>
      <c r="H45" s="57"/>
      <c r="I45" s="55"/>
      <c r="J45" s="58"/>
      <c r="K45" s="55"/>
      <c r="L45" s="58"/>
      <c r="M45" s="57"/>
    </row>
    <row r="46" spans="1:13" ht="16.5">
      <c r="A46" s="68">
        <v>6</v>
      </c>
      <c r="B46" s="187" t="s">
        <v>84</v>
      </c>
      <c r="C46" s="140" t="s">
        <v>82</v>
      </c>
      <c r="D46" s="69" t="s">
        <v>83</v>
      </c>
      <c r="E46" s="70"/>
      <c r="F46" s="71">
        <v>35</v>
      </c>
      <c r="G46" s="72"/>
      <c r="H46" s="69"/>
      <c r="I46" s="72"/>
      <c r="J46" s="73"/>
      <c r="K46" s="74"/>
      <c r="L46" s="75"/>
      <c r="M46" s="76"/>
    </row>
    <row r="47" spans="1:13" ht="16.5">
      <c r="A47" s="77"/>
      <c r="B47" s="6"/>
      <c r="C47" s="146" t="s">
        <v>24</v>
      </c>
      <c r="D47" s="78" t="s">
        <v>25</v>
      </c>
      <c r="E47" s="79">
        <v>0.88</v>
      </c>
      <c r="F47" s="80">
        <f>F46*E47</f>
        <v>30.8</v>
      </c>
      <c r="G47" s="81"/>
      <c r="H47" s="81"/>
      <c r="I47" s="78"/>
      <c r="J47" s="82"/>
      <c r="K47" s="78"/>
      <c r="L47" s="82"/>
      <c r="M47" s="81"/>
    </row>
    <row r="48" spans="1:13" ht="16.5">
      <c r="A48" s="39"/>
      <c r="B48" s="148"/>
      <c r="C48" s="142" t="s">
        <v>41</v>
      </c>
      <c r="D48" s="40" t="s">
        <v>26</v>
      </c>
      <c r="E48" s="41">
        <v>1.25</v>
      </c>
      <c r="F48" s="42">
        <f>F46*E48</f>
        <v>43.75</v>
      </c>
      <c r="G48" s="43"/>
      <c r="H48" s="40"/>
      <c r="I48" s="43"/>
      <c r="J48" s="44"/>
      <c r="K48" s="43"/>
      <c r="L48" s="43"/>
      <c r="M48" s="43"/>
    </row>
    <row r="49" spans="1:13" ht="16.5">
      <c r="A49" s="68">
        <v>7</v>
      </c>
      <c r="B49" s="187" t="s">
        <v>84</v>
      </c>
      <c r="C49" s="140" t="s">
        <v>85</v>
      </c>
      <c r="D49" s="69" t="s">
        <v>86</v>
      </c>
      <c r="E49" s="70"/>
      <c r="F49" s="71">
        <f>0.14*35</f>
        <v>4.9000000000000004</v>
      </c>
      <c r="G49" s="72"/>
      <c r="H49" s="69"/>
      <c r="I49" s="72"/>
      <c r="J49" s="73"/>
      <c r="K49" s="74"/>
      <c r="L49" s="75"/>
      <c r="M49" s="76"/>
    </row>
    <row r="50" spans="1:13" ht="16.5">
      <c r="A50" s="77"/>
      <c r="B50" s="6"/>
      <c r="C50" s="146" t="s">
        <v>24</v>
      </c>
      <c r="D50" s="78" t="s">
        <v>25</v>
      </c>
      <c r="E50" s="79">
        <v>1.96</v>
      </c>
      <c r="F50" s="80">
        <f>F49*E50</f>
        <v>9.604000000000001</v>
      </c>
      <c r="G50" s="81"/>
      <c r="H50" s="81"/>
      <c r="I50" s="78"/>
      <c r="J50" s="82"/>
      <c r="K50" s="78"/>
      <c r="L50" s="82"/>
      <c r="M50" s="81"/>
    </row>
    <row r="51" spans="1:13" ht="16.5">
      <c r="A51" s="77"/>
      <c r="B51" s="84"/>
      <c r="C51" s="146" t="s">
        <v>87</v>
      </c>
      <c r="D51" s="84" t="s">
        <v>63</v>
      </c>
      <c r="E51" s="79">
        <v>1.0149999999999999</v>
      </c>
      <c r="F51" s="104">
        <f>F49*E51</f>
        <v>4.9734999999999996</v>
      </c>
      <c r="G51" s="81"/>
      <c r="H51" s="84"/>
      <c r="I51" s="81"/>
      <c r="J51" s="81"/>
      <c r="K51" s="60"/>
      <c r="L51" s="85"/>
      <c r="M51" s="81"/>
    </row>
    <row r="52" spans="1:13" ht="16.5">
      <c r="A52" s="91"/>
      <c r="B52" s="92"/>
      <c r="C52" s="92" t="s">
        <v>30</v>
      </c>
      <c r="D52" s="92"/>
      <c r="E52" s="93"/>
      <c r="F52" s="94"/>
      <c r="G52" s="95"/>
      <c r="H52" s="96"/>
      <c r="I52" s="96"/>
      <c r="J52" s="95"/>
      <c r="K52" s="96"/>
      <c r="L52" s="96"/>
      <c r="M52" s="95"/>
    </row>
    <row r="53" spans="1:13" ht="16.5">
      <c r="A53" s="91"/>
      <c r="B53" s="92"/>
      <c r="C53" s="92" t="s">
        <v>31</v>
      </c>
      <c r="D53" s="97" t="s">
        <v>114</v>
      </c>
      <c r="E53" s="93"/>
      <c r="F53" s="93"/>
      <c r="G53" s="95"/>
      <c r="H53" s="96"/>
      <c r="I53" s="96"/>
      <c r="J53" s="96"/>
      <c r="K53" s="96"/>
      <c r="L53" s="96"/>
      <c r="M53" s="95"/>
    </row>
    <row r="54" spans="1:13" ht="16.5">
      <c r="A54" s="91"/>
      <c r="B54" s="92"/>
      <c r="C54" s="92" t="s">
        <v>1</v>
      </c>
      <c r="D54" s="92"/>
      <c r="E54" s="92"/>
      <c r="F54" s="92"/>
      <c r="G54" s="92"/>
      <c r="H54" s="96"/>
      <c r="I54" s="96"/>
      <c r="J54" s="96"/>
      <c r="K54" s="96"/>
      <c r="L54" s="96"/>
      <c r="M54" s="95"/>
    </row>
    <row r="55" spans="1:13" ht="16.5">
      <c r="A55" s="91"/>
      <c r="B55" s="92"/>
      <c r="C55" s="92" t="s">
        <v>32</v>
      </c>
      <c r="D55" s="97" t="s">
        <v>114</v>
      </c>
      <c r="E55" s="93"/>
      <c r="F55" s="93"/>
      <c r="G55" s="95"/>
      <c r="H55" s="96"/>
      <c r="I55" s="96"/>
      <c r="J55" s="96"/>
      <c r="K55" s="96"/>
      <c r="L55" s="96"/>
      <c r="M55" s="95"/>
    </row>
    <row r="56" spans="1:13" ht="16.5">
      <c r="A56" s="91"/>
      <c r="B56" s="92"/>
      <c r="C56" s="92" t="s">
        <v>1</v>
      </c>
      <c r="D56" s="92"/>
      <c r="E56" s="92"/>
      <c r="F56" s="92"/>
      <c r="G56" s="92"/>
      <c r="H56" s="96"/>
      <c r="I56" s="96"/>
      <c r="J56" s="96"/>
      <c r="K56" s="96"/>
      <c r="L56" s="96"/>
      <c r="M56" s="95"/>
    </row>
    <row r="57" spans="1:13" ht="16.5">
      <c r="A57" s="91"/>
      <c r="B57" s="92"/>
      <c r="C57" s="92" t="s">
        <v>33</v>
      </c>
      <c r="D57" s="97" t="s">
        <v>114</v>
      </c>
      <c r="E57" s="93"/>
      <c r="F57" s="93"/>
      <c r="G57" s="95"/>
      <c r="H57" s="96"/>
      <c r="I57" s="96"/>
      <c r="J57" s="96"/>
      <c r="K57" s="96"/>
      <c r="L57" s="96"/>
      <c r="M57" s="95"/>
    </row>
    <row r="58" spans="1:13" ht="16.5">
      <c r="A58" s="91"/>
      <c r="B58" s="92"/>
      <c r="C58" s="92" t="s">
        <v>43</v>
      </c>
      <c r="D58" s="92"/>
      <c r="E58" s="92"/>
      <c r="F58" s="92"/>
      <c r="G58" s="92"/>
      <c r="H58" s="96"/>
      <c r="I58" s="96"/>
      <c r="J58" s="96"/>
      <c r="K58" s="96"/>
      <c r="L58" s="96"/>
      <c r="M58" s="95"/>
    </row>
    <row r="59" spans="1:13" ht="16.5">
      <c r="A59" s="98"/>
      <c r="B59" s="18"/>
      <c r="C59" s="99" t="s">
        <v>34</v>
      </c>
      <c r="D59" s="18"/>
      <c r="E59" s="100"/>
      <c r="F59" s="100"/>
      <c r="G59" s="101"/>
      <c r="H59" s="101"/>
      <c r="I59" s="101"/>
      <c r="J59" s="18"/>
      <c r="K59" s="102"/>
      <c r="L59" s="102"/>
      <c r="M59" s="101"/>
    </row>
    <row r="60" spans="1:13" ht="33">
      <c r="A60" s="68">
        <v>8</v>
      </c>
      <c r="B60" s="103" t="s">
        <v>88</v>
      </c>
      <c r="C60" s="140" t="s">
        <v>65</v>
      </c>
      <c r="D60" s="69" t="s">
        <v>89</v>
      </c>
      <c r="E60" s="70"/>
      <c r="F60" s="71">
        <v>1.18</v>
      </c>
      <c r="G60" s="72"/>
      <c r="H60" s="69"/>
      <c r="I60" s="72"/>
      <c r="J60" s="73"/>
      <c r="K60" s="74"/>
      <c r="L60" s="75"/>
      <c r="M60" s="76"/>
    </row>
    <row r="61" spans="1:13" ht="16.5">
      <c r="A61" s="77"/>
      <c r="B61" s="78"/>
      <c r="C61" s="146" t="s">
        <v>24</v>
      </c>
      <c r="D61" s="78" t="s">
        <v>25</v>
      </c>
      <c r="E61" s="81">
        <v>15.1</v>
      </c>
      <c r="F61" s="104">
        <f>F60*E61</f>
        <v>17.817999999999998</v>
      </c>
      <c r="G61" s="81"/>
      <c r="H61" s="81"/>
      <c r="I61" s="78"/>
      <c r="J61" s="84"/>
      <c r="K61" s="78"/>
      <c r="L61" s="84"/>
      <c r="M61" s="81"/>
    </row>
    <row r="62" spans="1:13" ht="16.5">
      <c r="A62" s="32"/>
      <c r="B62" s="37"/>
      <c r="C62" s="141" t="s">
        <v>27</v>
      </c>
      <c r="D62" s="37" t="s">
        <v>28</v>
      </c>
      <c r="E62" s="36">
        <v>1.41</v>
      </c>
      <c r="F62" s="35">
        <f>F60*E62</f>
        <v>1.6637999999999997</v>
      </c>
      <c r="G62" s="36"/>
      <c r="H62" s="149"/>
      <c r="I62" s="33"/>
      <c r="J62" s="1"/>
      <c r="K62" s="36"/>
      <c r="L62" s="154"/>
      <c r="M62" s="36"/>
    </row>
    <row r="63" spans="1:13" ht="16.5">
      <c r="A63" s="77"/>
      <c r="B63" s="17"/>
      <c r="C63" s="146" t="s">
        <v>36</v>
      </c>
      <c r="D63" s="84" t="s">
        <v>26</v>
      </c>
      <c r="E63" s="81">
        <v>2.19</v>
      </c>
      <c r="F63" s="104">
        <f>F60*E63</f>
        <v>2.5841999999999996</v>
      </c>
      <c r="G63" s="81"/>
      <c r="H63" s="84"/>
      <c r="I63" s="81"/>
      <c r="J63" s="105"/>
      <c r="K63" s="81"/>
      <c r="L63" s="81"/>
      <c r="M63" s="81"/>
    </row>
    <row r="64" spans="1:13" ht="16.5">
      <c r="A64" s="77"/>
      <c r="B64" s="84"/>
      <c r="C64" s="146" t="s">
        <v>90</v>
      </c>
      <c r="D64" s="84" t="s">
        <v>26</v>
      </c>
      <c r="E64" s="81">
        <v>0.93</v>
      </c>
      <c r="F64" s="104">
        <f>F60*E64</f>
        <v>1.0973999999999999</v>
      </c>
      <c r="G64" s="81"/>
      <c r="H64" s="84"/>
      <c r="I64" s="81"/>
      <c r="J64" s="105"/>
      <c r="K64" s="81"/>
      <c r="L64" s="81"/>
      <c r="M64" s="81"/>
    </row>
    <row r="65" spans="1:15" ht="16.5">
      <c r="A65" s="68"/>
      <c r="B65" s="69"/>
      <c r="C65" s="156" t="s">
        <v>67</v>
      </c>
      <c r="D65" s="69" t="s">
        <v>35</v>
      </c>
      <c r="E65" s="72">
        <v>1050</v>
      </c>
      <c r="F65" s="71">
        <f>F60*E65</f>
        <v>1239</v>
      </c>
      <c r="G65" s="72"/>
      <c r="H65" s="69"/>
      <c r="I65" s="72"/>
      <c r="J65" s="72"/>
      <c r="K65" s="59"/>
      <c r="L65" s="83"/>
      <c r="M65" s="72"/>
    </row>
    <row r="66" spans="1:15" ht="16.5">
      <c r="A66" s="68"/>
      <c r="B66" s="69"/>
      <c r="C66" s="140" t="s">
        <v>44</v>
      </c>
      <c r="D66" s="69" t="s">
        <v>23</v>
      </c>
      <c r="E66" s="70"/>
      <c r="F66" s="157">
        <v>35</v>
      </c>
      <c r="G66" s="72"/>
      <c r="H66" s="69"/>
      <c r="I66" s="72"/>
      <c r="J66" s="72"/>
      <c r="K66" s="59"/>
      <c r="L66" s="83"/>
      <c r="M66" s="72"/>
    </row>
    <row r="67" spans="1:15" ht="16.5">
      <c r="A67" s="68"/>
      <c r="B67" s="69"/>
      <c r="C67" s="140" t="s">
        <v>45</v>
      </c>
      <c r="D67" s="69" t="s">
        <v>23</v>
      </c>
      <c r="E67" s="70"/>
      <c r="F67" s="157">
        <v>4</v>
      </c>
      <c r="G67" s="72"/>
      <c r="H67" s="69"/>
      <c r="I67" s="72"/>
      <c r="J67" s="72"/>
      <c r="K67" s="59"/>
      <c r="L67" s="83"/>
      <c r="M67" s="72"/>
    </row>
    <row r="68" spans="1:15" ht="16.5">
      <c r="A68" s="86"/>
      <c r="B68" s="87"/>
      <c r="C68" s="147" t="s">
        <v>29</v>
      </c>
      <c r="D68" s="87" t="s">
        <v>28</v>
      </c>
      <c r="E68" s="89">
        <v>0.53</v>
      </c>
      <c r="F68" s="88">
        <f>F60*E68</f>
        <v>0.62539999999999996</v>
      </c>
      <c r="G68" s="89"/>
      <c r="H68" s="87"/>
      <c r="I68" s="89"/>
      <c r="J68" s="89"/>
      <c r="K68" s="65"/>
      <c r="L68" s="90"/>
      <c r="M68" s="89"/>
    </row>
    <row r="69" spans="1:15" ht="16.5">
      <c r="A69" s="68">
        <v>9</v>
      </c>
      <c r="B69" s="188" t="s">
        <v>91</v>
      </c>
      <c r="C69" s="140" t="s">
        <v>46</v>
      </c>
      <c r="D69" s="106" t="s">
        <v>95</v>
      </c>
      <c r="E69" s="70"/>
      <c r="F69" s="107">
        <v>1</v>
      </c>
      <c r="G69" s="72"/>
      <c r="H69" s="72"/>
      <c r="I69" s="23"/>
      <c r="J69" s="106"/>
      <c r="K69" s="23"/>
      <c r="L69" s="106"/>
      <c r="M69" s="72"/>
    </row>
    <row r="70" spans="1:15" ht="16.5">
      <c r="A70" s="77"/>
      <c r="B70" s="189" t="s">
        <v>92</v>
      </c>
      <c r="C70" s="146" t="s">
        <v>96</v>
      </c>
      <c r="D70" s="78" t="s">
        <v>25</v>
      </c>
      <c r="E70" s="81">
        <v>2.1</v>
      </c>
      <c r="F70" s="80">
        <f>F69*E70</f>
        <v>2.1</v>
      </c>
      <c r="G70" s="81"/>
      <c r="H70" s="81"/>
      <c r="I70" s="78"/>
      <c r="J70" s="82"/>
      <c r="K70" s="78"/>
      <c r="L70" s="82"/>
      <c r="M70" s="81"/>
    </row>
    <row r="71" spans="1:15" ht="16.5">
      <c r="A71" s="191"/>
      <c r="B71" s="189" t="s">
        <v>93</v>
      </c>
      <c r="C71" s="193" t="s">
        <v>97</v>
      </c>
      <c r="D71" s="192" t="s">
        <v>23</v>
      </c>
      <c r="E71" s="196">
        <v>1</v>
      </c>
      <c r="F71" s="194">
        <f>F69*E71</f>
        <v>1</v>
      </c>
      <c r="G71" s="60"/>
      <c r="H71" s="195"/>
      <c r="I71" s="196"/>
      <c r="J71" s="196"/>
      <c r="K71" s="60"/>
      <c r="L71" s="195"/>
      <c r="M71" s="196"/>
    </row>
    <row r="72" spans="1:15" ht="33">
      <c r="A72" s="68"/>
      <c r="B72" s="190" t="s">
        <v>94</v>
      </c>
      <c r="C72" s="140" t="s">
        <v>66</v>
      </c>
      <c r="D72" s="23" t="s">
        <v>23</v>
      </c>
      <c r="E72" s="72">
        <v>1</v>
      </c>
      <c r="F72" s="72">
        <f>F69*E72</f>
        <v>1</v>
      </c>
      <c r="G72" s="72"/>
      <c r="H72" s="23"/>
      <c r="I72" s="72"/>
      <c r="J72" s="72"/>
      <c r="K72" s="59"/>
      <c r="L72" s="59"/>
      <c r="M72" s="72"/>
      <c r="O72" s="16"/>
    </row>
    <row r="73" spans="1:15" ht="16.5">
      <c r="A73" s="68"/>
      <c r="B73" s="69"/>
      <c r="C73" s="140" t="s">
        <v>47</v>
      </c>
      <c r="D73" s="69" t="s">
        <v>23</v>
      </c>
      <c r="E73" s="72">
        <v>1</v>
      </c>
      <c r="F73" s="71">
        <f>F69*E73</f>
        <v>1</v>
      </c>
      <c r="G73" s="72"/>
      <c r="H73" s="69"/>
      <c r="I73" s="72"/>
      <c r="J73" s="72"/>
      <c r="K73" s="59"/>
      <c r="L73" s="83"/>
      <c r="M73" s="72"/>
    </row>
    <row r="74" spans="1:15" ht="16.5">
      <c r="A74" s="68"/>
      <c r="B74" s="189"/>
      <c r="C74" s="140" t="s">
        <v>48</v>
      </c>
      <c r="D74" s="69" t="s">
        <v>23</v>
      </c>
      <c r="E74" s="72">
        <v>1</v>
      </c>
      <c r="F74" s="71">
        <f>F69*E74</f>
        <v>1</v>
      </c>
      <c r="G74" s="72"/>
      <c r="H74" s="69"/>
      <c r="I74" s="72"/>
      <c r="J74" s="72"/>
      <c r="K74" s="59"/>
      <c r="L74" s="83"/>
      <c r="M74" s="72"/>
    </row>
    <row r="75" spans="1:15" ht="16.5">
      <c r="A75" s="197"/>
      <c r="B75" s="198"/>
      <c r="C75" s="199" t="s">
        <v>45</v>
      </c>
      <c r="D75" s="200" t="s">
        <v>23</v>
      </c>
      <c r="E75" s="201">
        <v>4</v>
      </c>
      <c r="F75" s="214">
        <f>F69*E75</f>
        <v>4</v>
      </c>
      <c r="G75" s="201"/>
      <c r="H75" s="200"/>
      <c r="I75" s="201"/>
      <c r="J75" s="201"/>
      <c r="K75" s="202"/>
      <c r="L75" s="203"/>
      <c r="M75" s="201"/>
    </row>
    <row r="76" spans="1:15" ht="16.5">
      <c r="A76" s="68">
        <v>10</v>
      </c>
      <c r="B76" s="188" t="s">
        <v>91</v>
      </c>
      <c r="C76" s="140" t="s">
        <v>49</v>
      </c>
      <c r="D76" s="106" t="s">
        <v>23</v>
      </c>
      <c r="E76" s="70"/>
      <c r="F76" s="107">
        <v>33</v>
      </c>
      <c r="G76" s="72"/>
      <c r="H76" s="72"/>
      <c r="I76" s="23"/>
      <c r="J76" s="106"/>
      <c r="K76" s="23"/>
      <c r="L76" s="106"/>
      <c r="M76" s="72"/>
    </row>
    <row r="77" spans="1:15" ht="16.5">
      <c r="A77" s="77"/>
      <c r="B77" s="189" t="s">
        <v>108</v>
      </c>
      <c r="C77" s="146" t="s">
        <v>24</v>
      </c>
      <c r="D77" s="78" t="s">
        <v>25</v>
      </c>
      <c r="E77" s="81">
        <v>0.76</v>
      </c>
      <c r="F77" s="80">
        <f>F76*E77</f>
        <v>25.080000000000002</v>
      </c>
      <c r="G77" s="81"/>
      <c r="H77" s="81"/>
      <c r="I77" s="78"/>
      <c r="J77" s="82"/>
      <c r="K77" s="78"/>
      <c r="L77" s="82"/>
      <c r="M77" s="81"/>
    </row>
    <row r="78" spans="1:15" ht="33">
      <c r="A78" s="68"/>
      <c r="B78" s="69"/>
      <c r="C78" s="140" t="s">
        <v>113</v>
      </c>
      <c r="D78" s="69" t="s">
        <v>23</v>
      </c>
      <c r="E78" s="72">
        <v>1</v>
      </c>
      <c r="F78" s="71">
        <f>F76*E78</f>
        <v>33</v>
      </c>
      <c r="G78" s="72"/>
      <c r="H78" s="69"/>
      <c r="I78" s="72"/>
      <c r="J78" s="72"/>
      <c r="K78" s="59"/>
      <c r="L78" s="83"/>
      <c r="M78" s="72"/>
    </row>
    <row r="79" spans="1:15" ht="16.5">
      <c r="A79" s="68"/>
      <c r="B79" s="69"/>
      <c r="C79" s="140" t="s">
        <v>50</v>
      </c>
      <c r="D79" s="69" t="s">
        <v>42</v>
      </c>
      <c r="E79" s="72">
        <v>2</v>
      </c>
      <c r="F79" s="71">
        <f>F76*E79</f>
        <v>66</v>
      </c>
      <c r="G79" s="72"/>
      <c r="H79" s="69"/>
      <c r="I79" s="72"/>
      <c r="J79" s="72"/>
      <c r="K79" s="59"/>
      <c r="L79" s="83"/>
      <c r="M79" s="72"/>
    </row>
    <row r="80" spans="1:15" ht="16.5">
      <c r="A80" s="68"/>
      <c r="B80" s="69"/>
      <c r="C80" s="140" t="s">
        <v>45</v>
      </c>
      <c r="D80" s="69" t="s">
        <v>23</v>
      </c>
      <c r="E80" s="72">
        <v>2</v>
      </c>
      <c r="F80" s="71">
        <f>F76*E80</f>
        <v>66</v>
      </c>
      <c r="G80" s="72"/>
      <c r="H80" s="69"/>
      <c r="I80" s="72"/>
      <c r="J80" s="72"/>
      <c r="K80" s="59"/>
      <c r="L80" s="83"/>
      <c r="M80" s="72"/>
    </row>
    <row r="81" spans="1:13" ht="16.5">
      <c r="A81" s="61"/>
      <c r="B81" s="62"/>
      <c r="C81" s="145" t="s">
        <v>27</v>
      </c>
      <c r="D81" s="62" t="s">
        <v>28</v>
      </c>
      <c r="E81" s="63">
        <v>0.623</v>
      </c>
      <c r="F81" s="64">
        <f>F76*E81</f>
        <v>20.559000000000001</v>
      </c>
      <c r="G81" s="65"/>
      <c r="H81" s="66"/>
      <c r="I81" s="67"/>
      <c r="J81" s="64"/>
      <c r="K81" s="65"/>
      <c r="L81" s="66"/>
      <c r="M81" s="67"/>
    </row>
    <row r="82" spans="1:13" ht="16.5">
      <c r="A82" s="108"/>
      <c r="B82" s="109"/>
      <c r="C82" s="109" t="s">
        <v>1</v>
      </c>
      <c r="D82" s="109"/>
      <c r="E82" s="110"/>
      <c r="F82" s="110"/>
      <c r="G82" s="109"/>
      <c r="H82" s="111"/>
      <c r="I82" s="111"/>
      <c r="J82" s="111"/>
      <c r="K82" s="112"/>
      <c r="L82" s="111"/>
      <c r="M82" s="111"/>
    </row>
    <row r="83" spans="1:13" ht="16.5">
      <c r="A83" s="91"/>
      <c r="B83" s="92"/>
      <c r="C83" s="92" t="s">
        <v>37</v>
      </c>
      <c r="D83" s="113" t="s">
        <v>114</v>
      </c>
      <c r="E83" s="93"/>
      <c r="F83" s="93"/>
      <c r="G83" s="95"/>
      <c r="H83" s="95"/>
      <c r="I83" s="95"/>
      <c r="J83" s="95"/>
      <c r="K83" s="95"/>
      <c r="L83" s="95"/>
      <c r="M83" s="95"/>
    </row>
    <row r="84" spans="1:13" ht="16.5">
      <c r="A84" s="91"/>
      <c r="B84" s="92"/>
      <c r="C84" s="92" t="s">
        <v>1</v>
      </c>
      <c r="D84" s="92"/>
      <c r="E84" s="92"/>
      <c r="F84" s="92"/>
      <c r="G84" s="92"/>
      <c r="H84" s="95"/>
      <c r="I84" s="95"/>
      <c r="J84" s="95"/>
      <c r="K84" s="95"/>
      <c r="L84" s="95"/>
      <c r="M84" s="95"/>
    </row>
    <row r="85" spans="1:13" ht="16.5">
      <c r="A85" s="108"/>
      <c r="B85" s="109"/>
      <c r="C85" s="109" t="s">
        <v>38</v>
      </c>
      <c r="D85" s="114" t="s">
        <v>114</v>
      </c>
      <c r="E85" s="110"/>
      <c r="F85" s="110"/>
      <c r="G85" s="109"/>
      <c r="H85" s="111"/>
      <c r="I85" s="111"/>
      <c r="J85" s="111"/>
      <c r="K85" s="112"/>
      <c r="L85" s="112"/>
      <c r="M85" s="111"/>
    </row>
    <row r="86" spans="1:13" ht="16.5">
      <c r="A86" s="108"/>
      <c r="B86" s="109"/>
      <c r="C86" s="109" t="s">
        <v>1</v>
      </c>
      <c r="D86" s="109"/>
      <c r="E86" s="110"/>
      <c r="F86" s="110"/>
      <c r="G86" s="109"/>
      <c r="H86" s="111"/>
      <c r="I86" s="111"/>
      <c r="J86" s="111"/>
      <c r="K86" s="112"/>
      <c r="L86" s="111"/>
      <c r="M86" s="111"/>
    </row>
    <row r="87" spans="1:13" ht="16.5">
      <c r="A87" s="115"/>
      <c r="B87" s="116"/>
      <c r="C87" s="116" t="s">
        <v>51</v>
      </c>
      <c r="D87" s="117" t="s">
        <v>114</v>
      </c>
      <c r="E87" s="118"/>
      <c r="F87" s="118"/>
      <c r="G87" s="116"/>
      <c r="H87" s="119"/>
      <c r="I87" s="119"/>
      <c r="J87" s="119"/>
      <c r="K87" s="120"/>
      <c r="L87" s="119"/>
      <c r="M87" s="119"/>
    </row>
    <row r="88" spans="1:13" ht="16.5">
      <c r="A88" s="108"/>
      <c r="B88" s="109"/>
      <c r="C88" s="92" t="s">
        <v>52</v>
      </c>
      <c r="D88" s="109"/>
      <c r="E88" s="110"/>
      <c r="F88" s="110"/>
      <c r="G88" s="109"/>
      <c r="H88" s="111"/>
      <c r="I88" s="111"/>
      <c r="J88" s="111"/>
      <c r="K88" s="112"/>
      <c r="L88" s="111"/>
      <c r="M88" s="111"/>
    </row>
    <row r="89" spans="1:13" ht="16.5">
      <c r="A89" s="108"/>
      <c r="B89" s="109"/>
      <c r="C89" s="109" t="s">
        <v>39</v>
      </c>
      <c r="D89" s="109"/>
      <c r="E89" s="110"/>
      <c r="F89" s="110"/>
      <c r="G89" s="109"/>
      <c r="H89" s="111"/>
      <c r="I89" s="111"/>
      <c r="J89" s="111"/>
      <c r="K89" s="112"/>
      <c r="L89" s="111"/>
      <c r="M89" s="111"/>
    </row>
    <row r="90" spans="1:13" ht="16.5">
      <c r="A90" s="121"/>
      <c r="B90" s="18"/>
      <c r="C90" s="122" t="s">
        <v>53</v>
      </c>
      <c r="D90" s="123">
        <v>0.03</v>
      </c>
      <c r="E90" s="13"/>
      <c r="F90" s="13"/>
      <c r="G90" s="13"/>
      <c r="H90" s="13"/>
      <c r="I90" s="13"/>
      <c r="J90" s="13"/>
      <c r="K90" s="13"/>
      <c r="L90" s="13"/>
      <c r="M90" s="14"/>
    </row>
    <row r="91" spans="1:13" ht="16.5">
      <c r="A91" s="124"/>
      <c r="B91" s="125"/>
      <c r="C91" s="15" t="s">
        <v>1</v>
      </c>
      <c r="D91" s="15"/>
      <c r="E91" s="13"/>
      <c r="F91" s="13"/>
      <c r="G91" s="13"/>
      <c r="H91" s="13"/>
      <c r="I91" s="13"/>
      <c r="J91" s="13"/>
      <c r="K91" s="13"/>
      <c r="L91" s="13"/>
      <c r="M91" s="14"/>
    </row>
    <row r="92" spans="1:13" ht="16.5">
      <c r="A92" s="121"/>
      <c r="B92" s="18"/>
      <c r="C92" s="122" t="s">
        <v>54</v>
      </c>
      <c r="D92" s="123">
        <v>0.18</v>
      </c>
      <c r="E92" s="13"/>
      <c r="F92" s="13"/>
      <c r="G92" s="13"/>
      <c r="H92" s="13"/>
      <c r="I92" s="13"/>
      <c r="J92" s="13"/>
      <c r="K92" s="13"/>
      <c r="L92" s="13"/>
      <c r="M92" s="14"/>
    </row>
    <row r="93" spans="1:13" ht="16.5">
      <c r="A93" s="126"/>
      <c r="B93" s="127"/>
      <c r="C93" s="15" t="s">
        <v>1</v>
      </c>
      <c r="D93" s="15"/>
      <c r="E93" s="13"/>
      <c r="F93" s="13"/>
      <c r="G93" s="13"/>
      <c r="H93" s="13"/>
      <c r="I93" s="13"/>
      <c r="J93" s="13"/>
      <c r="K93" s="13"/>
      <c r="L93" s="13"/>
      <c r="M93" s="14"/>
    </row>
    <row r="94" spans="1:13" ht="31.5" customHeight="1">
      <c r="A94" s="208">
        <v>11</v>
      </c>
      <c r="B94" s="211"/>
      <c r="C94" s="204" t="s">
        <v>98</v>
      </c>
      <c r="D94" s="205" t="s">
        <v>99</v>
      </c>
      <c r="E94" s="206"/>
      <c r="F94" s="206">
        <v>1</v>
      </c>
      <c r="G94" s="206"/>
      <c r="H94" s="206"/>
      <c r="I94" s="206"/>
      <c r="J94" s="206"/>
      <c r="K94" s="207"/>
      <c r="L94" s="207"/>
      <c r="M94" s="206"/>
    </row>
    <row r="95" spans="1:13" ht="16.5">
      <c r="A95" s="210"/>
      <c r="B95" s="210"/>
      <c r="C95" s="15" t="s">
        <v>100</v>
      </c>
      <c r="D95" s="210"/>
      <c r="E95" s="210"/>
      <c r="F95" s="210"/>
      <c r="G95" s="210"/>
      <c r="H95" s="210"/>
      <c r="I95" s="210"/>
      <c r="J95" s="210"/>
      <c r="K95" s="210"/>
      <c r="L95" s="210"/>
      <c r="M95" s="209"/>
    </row>
    <row r="99" spans="3:3">
      <c r="C99" s="16"/>
    </row>
  </sheetData>
  <sheetProtection password="CF7A" sheet="1" objects="1" scenarios="1"/>
  <protectedRanges>
    <protectedRange sqref="G12:M95" name="Range1"/>
  </protectedRanges>
  <mergeCells count="19">
    <mergeCell ref="G6:H7"/>
    <mergeCell ref="I6:J7"/>
    <mergeCell ref="K6:L7"/>
    <mergeCell ref="M6:M9"/>
    <mergeCell ref="L8:L9"/>
    <mergeCell ref="J8:J9"/>
    <mergeCell ref="H8:H9"/>
    <mergeCell ref="A6:A9"/>
    <mergeCell ref="B6:B9"/>
    <mergeCell ref="C6:C9"/>
    <mergeCell ref="D6:F7"/>
    <mergeCell ref="D8:D9"/>
    <mergeCell ref="F8:F9"/>
    <mergeCell ref="E8:E9"/>
    <mergeCell ref="B2:K2"/>
    <mergeCell ref="B4:K4"/>
    <mergeCell ref="A5:C5"/>
    <mergeCell ref="E5:I5"/>
    <mergeCell ref="J5:K5"/>
  </mergeCells>
  <pageMargins left="1.1811023622047245" right="0.19685039370078741" top="0.19685039370078741" bottom="0.19685039370078741" header="0.31496062992125984" footer="0.31496062992125984"/>
  <pageSetup paperSize="9" scale="75" orientation="landscape" r:id="rId1"/>
  <rowBreaks count="2" manualBreakCount="2">
    <brk id="38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75"/>
  <sheetViews>
    <sheetView workbookViewId="0">
      <selection activeCell="D24" sqref="D24"/>
    </sheetView>
  </sheetViews>
  <sheetFormatPr defaultRowHeight="15.75"/>
  <cols>
    <col min="1" max="1" width="6.25" customWidth="1"/>
    <col min="2" max="2" width="9.625" customWidth="1"/>
    <col min="3" max="3" width="45.25" customWidth="1"/>
  </cols>
  <sheetData>
    <row r="2" spans="1:7" ht="21">
      <c r="A2" s="16"/>
      <c r="B2" s="243" t="s">
        <v>59</v>
      </c>
      <c r="C2" s="243"/>
      <c r="D2" s="243"/>
      <c r="E2" s="243"/>
    </row>
    <row r="3" spans="1:7" ht="16.5">
      <c r="A3" s="244" t="s">
        <v>112</v>
      </c>
      <c r="B3" s="244"/>
      <c r="C3" s="244"/>
      <c r="D3" s="244"/>
      <c r="E3" s="244"/>
      <c r="F3" s="244"/>
      <c r="G3" s="244"/>
    </row>
    <row r="4" spans="1:7">
      <c r="A4" s="224" t="s">
        <v>2</v>
      </c>
      <c r="B4" s="227" t="s">
        <v>3</v>
      </c>
      <c r="C4" s="230" t="s">
        <v>55</v>
      </c>
      <c r="D4" s="233" t="s">
        <v>56</v>
      </c>
      <c r="E4" s="234"/>
      <c r="F4" s="235"/>
    </row>
    <row r="5" spans="1:7">
      <c r="A5" s="225"/>
      <c r="B5" s="228"/>
      <c r="C5" s="231"/>
      <c r="D5" s="236"/>
      <c r="E5" s="237"/>
      <c r="F5" s="238"/>
    </row>
    <row r="6" spans="1:7">
      <c r="A6" s="225"/>
      <c r="B6" s="228"/>
      <c r="C6" s="231"/>
      <c r="D6" s="230" t="s">
        <v>4</v>
      </c>
      <c r="E6" s="227" t="s">
        <v>5</v>
      </c>
      <c r="F6" s="230" t="s">
        <v>6</v>
      </c>
    </row>
    <row r="7" spans="1:7">
      <c r="A7" s="226"/>
      <c r="B7" s="229"/>
      <c r="C7" s="232"/>
      <c r="D7" s="232"/>
      <c r="E7" s="229"/>
      <c r="F7" s="232"/>
    </row>
    <row r="8" spans="1:7">
      <c r="A8" s="2" t="s">
        <v>9</v>
      </c>
      <c r="B8" s="3" t="s">
        <v>10</v>
      </c>
      <c r="C8" s="3" t="s">
        <v>11</v>
      </c>
      <c r="D8" s="2" t="s">
        <v>12</v>
      </c>
      <c r="E8" s="3" t="s">
        <v>13</v>
      </c>
      <c r="F8" s="4" t="s">
        <v>14</v>
      </c>
    </row>
    <row r="9" spans="1:7" ht="16.5">
      <c r="A9" s="18"/>
      <c r="B9" s="19"/>
      <c r="C9" s="20" t="s">
        <v>22</v>
      </c>
      <c r="D9" s="19"/>
      <c r="E9" s="18"/>
      <c r="F9" s="130"/>
    </row>
    <row r="10" spans="1:7" ht="33">
      <c r="A10" s="21">
        <v>1</v>
      </c>
      <c r="B10" s="22" t="s">
        <v>69</v>
      </c>
      <c r="C10" s="140" t="s">
        <v>110</v>
      </c>
      <c r="D10" s="24" t="s">
        <v>68</v>
      </c>
      <c r="E10" s="25"/>
      <c r="F10" s="131">
        <f>0.08*33</f>
        <v>2.64</v>
      </c>
    </row>
    <row r="11" spans="1:7" ht="16.5">
      <c r="A11" s="32"/>
      <c r="B11" s="33"/>
      <c r="C11" s="141" t="s">
        <v>24</v>
      </c>
      <c r="D11" s="33" t="s">
        <v>25</v>
      </c>
      <c r="E11" s="36">
        <v>57.8</v>
      </c>
      <c r="F11" s="132">
        <f>F10*E11</f>
        <v>152.59200000000001</v>
      </c>
    </row>
    <row r="12" spans="1:7" ht="16.5">
      <c r="A12" s="32"/>
      <c r="B12" s="37"/>
      <c r="C12" s="141" t="s">
        <v>27</v>
      </c>
      <c r="D12" s="37" t="s">
        <v>28</v>
      </c>
      <c r="E12" s="36">
        <v>11.7</v>
      </c>
      <c r="F12" s="132">
        <f>F10*E12</f>
        <v>30.887999999999998</v>
      </c>
    </row>
    <row r="13" spans="1:7" ht="16.5">
      <c r="A13" s="32"/>
      <c r="B13" s="37"/>
      <c r="C13" s="141" t="s">
        <v>71</v>
      </c>
      <c r="D13" s="37" t="s">
        <v>26</v>
      </c>
      <c r="E13" s="34">
        <v>0.74</v>
      </c>
      <c r="F13" s="132">
        <f>F10*E13</f>
        <v>1.9536</v>
      </c>
    </row>
    <row r="14" spans="1:7" ht="16.5">
      <c r="A14" s="32"/>
      <c r="B14" s="37"/>
      <c r="C14" s="141" t="s">
        <v>72</v>
      </c>
      <c r="D14" s="37" t="s">
        <v>26</v>
      </c>
      <c r="E14" s="34">
        <v>0.95</v>
      </c>
      <c r="F14" s="132">
        <f>F11*E14</f>
        <v>144.9624</v>
      </c>
    </row>
    <row r="15" spans="1:7" ht="16.5">
      <c r="A15" s="32"/>
      <c r="B15" s="37"/>
      <c r="C15" s="141" t="s">
        <v>101</v>
      </c>
      <c r="D15" s="37" t="s">
        <v>42</v>
      </c>
      <c r="E15" s="36"/>
      <c r="F15" s="159">
        <v>59.4</v>
      </c>
    </row>
    <row r="16" spans="1:7" ht="16.5">
      <c r="A16" s="32"/>
      <c r="B16" s="37"/>
      <c r="C16" s="141" t="s">
        <v>102</v>
      </c>
      <c r="D16" s="37" t="s">
        <v>42</v>
      </c>
      <c r="E16" s="36"/>
      <c r="F16" s="159">
        <v>165</v>
      </c>
    </row>
    <row r="17" spans="1:6" ht="16.5">
      <c r="A17" s="32"/>
      <c r="B17" s="37"/>
      <c r="C17" s="141" t="s">
        <v>103</v>
      </c>
      <c r="D17" s="37" t="s">
        <v>42</v>
      </c>
      <c r="E17" s="36"/>
      <c r="F17" s="159">
        <v>115.5</v>
      </c>
    </row>
    <row r="18" spans="1:6" ht="33">
      <c r="A18" s="32"/>
      <c r="B18" s="37"/>
      <c r="C18" s="150" t="s">
        <v>104</v>
      </c>
      <c r="D18" s="24" t="s">
        <v>60</v>
      </c>
      <c r="E18" s="25"/>
      <c r="F18" s="131">
        <v>1.25</v>
      </c>
    </row>
    <row r="19" spans="1:6" ht="16.5">
      <c r="A19" s="32"/>
      <c r="B19" s="37"/>
      <c r="C19" s="141" t="s">
        <v>105</v>
      </c>
      <c r="D19" s="37" t="s">
        <v>42</v>
      </c>
      <c r="E19" s="36"/>
      <c r="F19" s="159">
        <v>5</v>
      </c>
    </row>
    <row r="20" spans="1:6" ht="16.5">
      <c r="A20" s="32"/>
      <c r="B20" s="37"/>
      <c r="C20" s="141" t="s">
        <v>61</v>
      </c>
      <c r="D20" s="37" t="s">
        <v>62</v>
      </c>
      <c r="E20" s="36">
        <v>6</v>
      </c>
      <c r="F20" s="159">
        <f>F10*E20</f>
        <v>15.84</v>
      </c>
    </row>
    <row r="21" spans="1:6" ht="16.5">
      <c r="A21" s="39"/>
      <c r="B21" s="40"/>
      <c r="C21" s="142" t="s">
        <v>70</v>
      </c>
      <c r="D21" s="40" t="s">
        <v>28</v>
      </c>
      <c r="E21" s="41">
        <v>2.78</v>
      </c>
      <c r="F21" s="133">
        <f>F10*E21</f>
        <v>7.3391999999999999</v>
      </c>
    </row>
    <row r="22" spans="1:6" ht="33">
      <c r="A22" s="212">
        <v>2</v>
      </c>
      <c r="B22" s="163" t="s">
        <v>78</v>
      </c>
      <c r="C22" s="164" t="s">
        <v>80</v>
      </c>
      <c r="D22" s="165" t="s">
        <v>79</v>
      </c>
      <c r="E22" s="166"/>
      <c r="F22" s="213">
        <f>0.03*33</f>
        <v>0.99</v>
      </c>
    </row>
    <row r="23" spans="1:6" ht="16.5">
      <c r="A23" s="182"/>
      <c r="B23" s="168"/>
      <c r="C23" s="169" t="s">
        <v>73</v>
      </c>
      <c r="D23" s="170" t="s">
        <v>74</v>
      </c>
      <c r="E23" s="171">
        <v>38.799999999999997</v>
      </c>
      <c r="F23" s="171">
        <f>E23*F22</f>
        <v>38.411999999999999</v>
      </c>
    </row>
    <row r="24" spans="1:6" ht="16.5">
      <c r="A24" s="182"/>
      <c r="B24" s="168"/>
      <c r="C24" s="169" t="s">
        <v>75</v>
      </c>
      <c r="D24" s="174" t="s">
        <v>76</v>
      </c>
      <c r="E24" s="175">
        <v>3</v>
      </c>
      <c r="F24" s="185">
        <f>F22*E24</f>
        <v>2.9699999999999998</v>
      </c>
    </row>
    <row r="25" spans="1:6" ht="16.5">
      <c r="A25" s="182"/>
      <c r="B25" s="168"/>
      <c r="C25" s="176" t="s">
        <v>77</v>
      </c>
      <c r="D25" s="170" t="s">
        <v>62</v>
      </c>
      <c r="E25" s="171">
        <v>25</v>
      </c>
      <c r="F25" s="171">
        <f>F22*E25</f>
        <v>24.75</v>
      </c>
    </row>
    <row r="26" spans="1:6" ht="16.5">
      <c r="A26" s="183"/>
      <c r="B26" s="177"/>
      <c r="C26" s="178" t="s">
        <v>70</v>
      </c>
      <c r="D26" s="179" t="s">
        <v>76</v>
      </c>
      <c r="E26" s="180">
        <v>1.9</v>
      </c>
      <c r="F26" s="184">
        <f>F22*E26</f>
        <v>1.881</v>
      </c>
    </row>
    <row r="27" spans="1:6" ht="33">
      <c r="A27" s="21">
        <v>3</v>
      </c>
      <c r="B27" s="22" t="s">
        <v>69</v>
      </c>
      <c r="C27" s="140" t="s">
        <v>111</v>
      </c>
      <c r="D27" s="24" t="s">
        <v>68</v>
      </c>
      <c r="E27" s="25"/>
      <c r="F27" s="158">
        <f>0.052*2</f>
        <v>0.104</v>
      </c>
    </row>
    <row r="28" spans="1:6" ht="16.5">
      <c r="A28" s="32"/>
      <c r="B28" s="33"/>
      <c r="C28" s="141" t="s">
        <v>24</v>
      </c>
      <c r="D28" s="33" t="s">
        <v>25</v>
      </c>
      <c r="E28" s="36">
        <v>57.8</v>
      </c>
      <c r="F28" s="132">
        <f>F27*E28</f>
        <v>6.0111999999999997</v>
      </c>
    </row>
    <row r="29" spans="1:6" ht="16.5">
      <c r="A29" s="32"/>
      <c r="B29" s="37"/>
      <c r="C29" s="141" t="s">
        <v>27</v>
      </c>
      <c r="D29" s="37" t="s">
        <v>28</v>
      </c>
      <c r="E29" s="36">
        <v>11.7</v>
      </c>
      <c r="F29" s="132">
        <f>F27*E29</f>
        <v>1.2167999999999999</v>
      </c>
    </row>
    <row r="30" spans="1:6" ht="16.5">
      <c r="A30" s="32"/>
      <c r="B30" s="37"/>
      <c r="C30" s="141" t="s">
        <v>71</v>
      </c>
      <c r="D30" s="37" t="s">
        <v>26</v>
      </c>
      <c r="E30" s="34">
        <v>0.74</v>
      </c>
      <c r="F30" s="132">
        <f>F27*E30</f>
        <v>7.6960000000000001E-2</v>
      </c>
    </row>
    <row r="31" spans="1:6" ht="16.5">
      <c r="A31" s="32"/>
      <c r="B31" s="37"/>
      <c r="C31" s="141" t="s">
        <v>72</v>
      </c>
      <c r="D31" s="37" t="s">
        <v>26</v>
      </c>
      <c r="E31" s="34">
        <v>0.95</v>
      </c>
      <c r="F31" s="132">
        <f>F28*E31</f>
        <v>5.7106399999999997</v>
      </c>
    </row>
    <row r="32" spans="1:6" ht="16.5">
      <c r="A32" s="32"/>
      <c r="B32" s="37"/>
      <c r="C32" s="141" t="s">
        <v>106</v>
      </c>
      <c r="D32" s="37" t="s">
        <v>42</v>
      </c>
      <c r="E32" s="36"/>
      <c r="F32" s="159">
        <v>14</v>
      </c>
    </row>
    <row r="33" spans="1:6" ht="33">
      <c r="A33" s="32"/>
      <c r="B33" s="37"/>
      <c r="C33" s="150" t="s">
        <v>107</v>
      </c>
      <c r="D33" s="24" t="s">
        <v>60</v>
      </c>
      <c r="E33" s="25"/>
      <c r="F33" s="158">
        <v>5.1999999999999998E-2</v>
      </c>
    </row>
    <row r="34" spans="1:6" ht="16.5">
      <c r="A34" s="32"/>
      <c r="B34" s="37"/>
      <c r="C34" s="141" t="s">
        <v>105</v>
      </c>
      <c r="D34" s="37" t="s">
        <v>42</v>
      </c>
      <c r="E34" s="36"/>
      <c r="F34" s="159">
        <v>0.3</v>
      </c>
    </row>
    <row r="35" spans="1:6" ht="16.5">
      <c r="A35" s="32"/>
      <c r="B35" s="37"/>
      <c r="C35" s="141" t="s">
        <v>61</v>
      </c>
      <c r="D35" s="37" t="s">
        <v>62</v>
      </c>
      <c r="E35" s="36">
        <v>6</v>
      </c>
      <c r="F35" s="132">
        <f>F27*E35</f>
        <v>0.624</v>
      </c>
    </row>
    <row r="36" spans="1:6" ht="16.5">
      <c r="A36" s="39"/>
      <c r="B36" s="40"/>
      <c r="C36" s="142" t="s">
        <v>70</v>
      </c>
      <c r="D36" s="40" t="s">
        <v>28</v>
      </c>
      <c r="E36" s="41">
        <v>2.78</v>
      </c>
      <c r="F36" s="133">
        <f>F27*E36</f>
        <v>0.28911999999999999</v>
      </c>
    </row>
    <row r="37" spans="1:6" ht="33">
      <c r="A37" s="212">
        <v>4</v>
      </c>
      <c r="B37" s="163" t="s">
        <v>78</v>
      </c>
      <c r="C37" s="164" t="s">
        <v>80</v>
      </c>
      <c r="D37" s="165" t="s">
        <v>79</v>
      </c>
      <c r="E37" s="166"/>
      <c r="F37" s="213">
        <f>0.02*2</f>
        <v>0.04</v>
      </c>
    </row>
    <row r="38" spans="1:6" ht="16.5">
      <c r="A38" s="182"/>
      <c r="B38" s="168"/>
      <c r="C38" s="169" t="s">
        <v>73</v>
      </c>
      <c r="D38" s="170" t="s">
        <v>74</v>
      </c>
      <c r="E38" s="171">
        <v>38.799999999999997</v>
      </c>
      <c r="F38" s="171">
        <f>E38*F37</f>
        <v>1.5519999999999998</v>
      </c>
    </row>
    <row r="39" spans="1:6" ht="16.5">
      <c r="A39" s="182"/>
      <c r="B39" s="168"/>
      <c r="C39" s="169" t="s">
        <v>75</v>
      </c>
      <c r="D39" s="174" t="s">
        <v>76</v>
      </c>
      <c r="E39" s="175">
        <v>3</v>
      </c>
      <c r="F39" s="185">
        <f>F37*E39</f>
        <v>0.12</v>
      </c>
    </row>
    <row r="40" spans="1:6" ht="16.5">
      <c r="A40" s="182"/>
      <c r="B40" s="168"/>
      <c r="C40" s="176" t="s">
        <v>77</v>
      </c>
      <c r="D40" s="170" t="s">
        <v>62</v>
      </c>
      <c r="E40" s="171">
        <v>25</v>
      </c>
      <c r="F40" s="171">
        <f>F37*E40</f>
        <v>1</v>
      </c>
    </row>
    <row r="41" spans="1:6" ht="16.5">
      <c r="A41" s="183"/>
      <c r="B41" s="177"/>
      <c r="C41" s="178" t="s">
        <v>70</v>
      </c>
      <c r="D41" s="179" t="s">
        <v>76</v>
      </c>
      <c r="E41" s="180">
        <v>1.9</v>
      </c>
      <c r="F41" s="184">
        <f>F37*E41</f>
        <v>7.5999999999999998E-2</v>
      </c>
    </row>
    <row r="42" spans="1:6" ht="33">
      <c r="A42" s="45">
        <v>5</v>
      </c>
      <c r="B42" s="46" t="s">
        <v>64</v>
      </c>
      <c r="C42" s="143" t="s">
        <v>81</v>
      </c>
      <c r="D42" s="47" t="s">
        <v>63</v>
      </c>
      <c r="E42" s="48"/>
      <c r="F42" s="134">
        <f>0.14*35</f>
        <v>4.9000000000000004</v>
      </c>
    </row>
    <row r="43" spans="1:6" ht="16.5">
      <c r="A43" s="54"/>
      <c r="B43" s="55"/>
      <c r="C43" s="144" t="s">
        <v>24</v>
      </c>
      <c r="D43" s="55" t="s">
        <v>25</v>
      </c>
      <c r="E43" s="57">
        <v>6.15</v>
      </c>
      <c r="F43" s="135">
        <f>F42*E43</f>
        <v>30.135000000000005</v>
      </c>
    </row>
    <row r="44" spans="1:6" ht="33">
      <c r="A44" s="68">
        <v>6</v>
      </c>
      <c r="B44" s="187" t="s">
        <v>84</v>
      </c>
      <c r="C44" s="140" t="s">
        <v>82</v>
      </c>
      <c r="D44" s="69" t="s">
        <v>83</v>
      </c>
      <c r="E44" s="70"/>
      <c r="F44" s="137">
        <v>35</v>
      </c>
    </row>
    <row r="45" spans="1:6" ht="16.5">
      <c r="A45" s="77"/>
      <c r="B45" s="6"/>
      <c r="C45" s="146" t="s">
        <v>24</v>
      </c>
      <c r="D45" s="78" t="s">
        <v>25</v>
      </c>
      <c r="E45" s="79">
        <v>0.88</v>
      </c>
      <c r="F45" s="138">
        <f>F44*E45</f>
        <v>30.8</v>
      </c>
    </row>
    <row r="46" spans="1:6" ht="16.5">
      <c r="A46" s="39"/>
      <c r="B46" s="148"/>
      <c r="C46" s="142" t="s">
        <v>41</v>
      </c>
      <c r="D46" s="40" t="s">
        <v>26</v>
      </c>
      <c r="E46" s="41">
        <v>1.25</v>
      </c>
      <c r="F46" s="133">
        <f>F44*E46</f>
        <v>43.75</v>
      </c>
    </row>
    <row r="47" spans="1:6" ht="33">
      <c r="A47" s="68">
        <v>7</v>
      </c>
      <c r="B47" s="187" t="s">
        <v>84</v>
      </c>
      <c r="C47" s="140" t="s">
        <v>85</v>
      </c>
      <c r="D47" s="69" t="s">
        <v>86</v>
      </c>
      <c r="E47" s="70"/>
      <c r="F47" s="137">
        <f>0.14*35</f>
        <v>4.9000000000000004</v>
      </c>
    </row>
    <row r="48" spans="1:6" ht="16.5">
      <c r="A48" s="77"/>
      <c r="B48" s="6"/>
      <c r="C48" s="146" t="s">
        <v>24</v>
      </c>
      <c r="D48" s="78" t="s">
        <v>25</v>
      </c>
      <c r="E48" s="79">
        <v>1.96</v>
      </c>
      <c r="F48" s="138">
        <f>F47*E48</f>
        <v>9.604000000000001</v>
      </c>
    </row>
    <row r="49" spans="1:6" ht="16.5">
      <c r="A49" s="77"/>
      <c r="B49" s="84"/>
      <c r="C49" s="146" t="s">
        <v>87</v>
      </c>
      <c r="D49" s="84" t="s">
        <v>63</v>
      </c>
      <c r="E49" s="79">
        <v>1.0149999999999999</v>
      </c>
      <c r="F49" s="138">
        <f>F47*E49</f>
        <v>4.9734999999999996</v>
      </c>
    </row>
    <row r="50" spans="1:6" ht="16.5">
      <c r="A50" s="98"/>
      <c r="B50" s="18"/>
      <c r="C50" s="99" t="s">
        <v>34</v>
      </c>
      <c r="D50" s="18"/>
      <c r="E50" s="100"/>
      <c r="F50" s="100"/>
    </row>
    <row r="51" spans="1:6" ht="49.5">
      <c r="A51" s="68">
        <v>8</v>
      </c>
      <c r="B51" s="103" t="s">
        <v>88</v>
      </c>
      <c r="C51" s="140" t="s">
        <v>65</v>
      </c>
      <c r="D51" s="69" t="s">
        <v>89</v>
      </c>
      <c r="E51" s="70"/>
      <c r="F51" s="137">
        <v>1.18</v>
      </c>
    </row>
    <row r="52" spans="1:6" ht="16.5">
      <c r="A52" s="77"/>
      <c r="B52" s="78"/>
      <c r="C52" s="146" t="s">
        <v>24</v>
      </c>
      <c r="D52" s="78" t="s">
        <v>25</v>
      </c>
      <c r="E52" s="81">
        <v>15.1</v>
      </c>
      <c r="F52" s="138">
        <f>F51*E52</f>
        <v>17.817999999999998</v>
      </c>
    </row>
    <row r="53" spans="1:6" ht="16.5">
      <c r="A53" s="32"/>
      <c r="B53" s="37"/>
      <c r="C53" s="141" t="s">
        <v>27</v>
      </c>
      <c r="D53" s="37" t="s">
        <v>28</v>
      </c>
      <c r="E53" s="36">
        <v>1.41</v>
      </c>
      <c r="F53" s="132">
        <f>F51*E53</f>
        <v>1.6637999999999997</v>
      </c>
    </row>
    <row r="54" spans="1:6" ht="16.5">
      <c r="A54" s="77"/>
      <c r="B54" s="17"/>
      <c r="C54" s="146" t="s">
        <v>36</v>
      </c>
      <c r="D54" s="84" t="s">
        <v>26</v>
      </c>
      <c r="E54" s="81">
        <v>2.19</v>
      </c>
      <c r="F54" s="138">
        <f>F51*E54</f>
        <v>2.5841999999999996</v>
      </c>
    </row>
    <row r="55" spans="1:6" ht="16.5">
      <c r="A55" s="77"/>
      <c r="B55" s="84"/>
      <c r="C55" s="146" t="s">
        <v>90</v>
      </c>
      <c r="D55" s="84" t="s">
        <v>26</v>
      </c>
      <c r="E55" s="81">
        <v>0.93</v>
      </c>
      <c r="F55" s="138">
        <f>F51*E55</f>
        <v>1.0973999999999999</v>
      </c>
    </row>
    <row r="56" spans="1:6" ht="16.5">
      <c r="A56" s="68"/>
      <c r="B56" s="69"/>
      <c r="C56" s="156" t="s">
        <v>67</v>
      </c>
      <c r="D56" s="69" t="s">
        <v>35</v>
      </c>
      <c r="E56" s="72">
        <v>1050</v>
      </c>
      <c r="F56" s="137">
        <f>F51*E56</f>
        <v>1239</v>
      </c>
    </row>
    <row r="57" spans="1:6" ht="16.5">
      <c r="A57" s="68"/>
      <c r="B57" s="69"/>
      <c r="C57" s="140" t="s">
        <v>44</v>
      </c>
      <c r="D57" s="69" t="s">
        <v>23</v>
      </c>
      <c r="E57" s="70"/>
      <c r="F57" s="160">
        <v>35</v>
      </c>
    </row>
    <row r="58" spans="1:6" ht="16.5">
      <c r="A58" s="68"/>
      <c r="B58" s="69"/>
      <c r="C58" s="140" t="s">
        <v>45</v>
      </c>
      <c r="D58" s="69" t="s">
        <v>23</v>
      </c>
      <c r="E58" s="70"/>
      <c r="F58" s="160">
        <v>4</v>
      </c>
    </row>
    <row r="59" spans="1:6" ht="16.5">
      <c r="A59" s="86"/>
      <c r="B59" s="87"/>
      <c r="C59" s="147" t="s">
        <v>29</v>
      </c>
      <c r="D59" s="87" t="s">
        <v>28</v>
      </c>
      <c r="E59" s="89">
        <v>0.53</v>
      </c>
      <c r="F59" s="139">
        <f>F51*E59</f>
        <v>0.62539999999999996</v>
      </c>
    </row>
    <row r="60" spans="1:6" ht="16.5">
      <c r="A60" s="68">
        <v>9</v>
      </c>
      <c r="B60" s="215" t="s">
        <v>91</v>
      </c>
      <c r="C60" s="140" t="s">
        <v>46</v>
      </c>
      <c r="D60" s="69" t="s">
        <v>95</v>
      </c>
      <c r="E60" s="70"/>
      <c r="F60" s="137">
        <v>1</v>
      </c>
    </row>
    <row r="61" spans="1:6" ht="16.5">
      <c r="A61" s="77"/>
      <c r="B61" s="189" t="s">
        <v>92</v>
      </c>
      <c r="C61" s="146" t="s">
        <v>96</v>
      </c>
      <c r="D61" s="78" t="s">
        <v>25</v>
      </c>
      <c r="E61" s="81">
        <v>2.1</v>
      </c>
      <c r="F61" s="138">
        <f>F60*E61</f>
        <v>2.1</v>
      </c>
    </row>
    <row r="62" spans="1:6" ht="16.5">
      <c r="A62" s="191"/>
      <c r="B62" s="189" t="s">
        <v>93</v>
      </c>
      <c r="C62" s="193" t="s">
        <v>97</v>
      </c>
      <c r="D62" s="192" t="s">
        <v>23</v>
      </c>
      <c r="E62" s="196">
        <v>1</v>
      </c>
      <c r="F62" s="216">
        <f>F60*E62</f>
        <v>1</v>
      </c>
    </row>
    <row r="63" spans="1:6" ht="33">
      <c r="A63" s="68"/>
      <c r="B63" s="190" t="s">
        <v>94</v>
      </c>
      <c r="C63" s="140" t="s">
        <v>66</v>
      </c>
      <c r="D63" s="23" t="s">
        <v>23</v>
      </c>
      <c r="E63" s="72">
        <v>1</v>
      </c>
      <c r="F63" s="72">
        <f>F60*E63</f>
        <v>1</v>
      </c>
    </row>
    <row r="64" spans="1:6" ht="16.5">
      <c r="A64" s="68"/>
      <c r="B64" s="69"/>
      <c r="C64" s="140" t="s">
        <v>47</v>
      </c>
      <c r="D64" s="69" t="s">
        <v>23</v>
      </c>
      <c r="E64" s="72">
        <v>1</v>
      </c>
      <c r="F64" s="137">
        <f>F60*E64</f>
        <v>1</v>
      </c>
    </row>
    <row r="65" spans="1:6" ht="16.5">
      <c r="A65" s="68"/>
      <c r="B65" s="189"/>
      <c r="C65" s="140" t="s">
        <v>48</v>
      </c>
      <c r="D65" s="69" t="s">
        <v>23</v>
      </c>
      <c r="E65" s="72">
        <v>1</v>
      </c>
      <c r="F65" s="137">
        <f>F60*E65</f>
        <v>1</v>
      </c>
    </row>
    <row r="66" spans="1:6" ht="16.5">
      <c r="A66" s="197"/>
      <c r="B66" s="198"/>
      <c r="C66" s="199" t="s">
        <v>45</v>
      </c>
      <c r="D66" s="200" t="s">
        <v>23</v>
      </c>
      <c r="E66" s="201">
        <v>4</v>
      </c>
      <c r="F66" s="217">
        <f>F60*E66</f>
        <v>4</v>
      </c>
    </row>
    <row r="67" spans="1:6" ht="16.5">
      <c r="A67" s="68">
        <v>10</v>
      </c>
      <c r="B67" s="215" t="s">
        <v>91</v>
      </c>
      <c r="C67" s="140" t="s">
        <v>49</v>
      </c>
      <c r="D67" s="69" t="s">
        <v>23</v>
      </c>
      <c r="E67" s="70"/>
      <c r="F67" s="137">
        <v>33</v>
      </c>
    </row>
    <row r="68" spans="1:6" ht="16.5">
      <c r="A68" s="77"/>
      <c r="B68" s="189" t="s">
        <v>108</v>
      </c>
      <c r="C68" s="146" t="s">
        <v>24</v>
      </c>
      <c r="D68" s="78" t="s">
        <v>25</v>
      </c>
      <c r="E68" s="81">
        <v>0.76</v>
      </c>
      <c r="F68" s="138">
        <f>F67*E68</f>
        <v>25.080000000000002</v>
      </c>
    </row>
    <row r="69" spans="1:6" ht="33">
      <c r="A69" s="68"/>
      <c r="B69" s="69"/>
      <c r="C69" s="140" t="s">
        <v>113</v>
      </c>
      <c r="D69" s="69" t="s">
        <v>23</v>
      </c>
      <c r="E69" s="72">
        <v>1</v>
      </c>
      <c r="F69" s="137">
        <f>F67*E69</f>
        <v>33</v>
      </c>
    </row>
    <row r="70" spans="1:6" ht="16.5">
      <c r="A70" s="68"/>
      <c r="B70" s="69"/>
      <c r="C70" s="140" t="s">
        <v>50</v>
      </c>
      <c r="D70" s="69" t="s">
        <v>42</v>
      </c>
      <c r="E70" s="72">
        <v>2</v>
      </c>
      <c r="F70" s="137">
        <f>F67*E70</f>
        <v>66</v>
      </c>
    </row>
    <row r="71" spans="1:6" ht="16.5">
      <c r="A71" s="68"/>
      <c r="B71" s="69"/>
      <c r="C71" s="140" t="s">
        <v>45</v>
      </c>
      <c r="D71" s="69" t="s">
        <v>23</v>
      </c>
      <c r="E71" s="72">
        <v>2</v>
      </c>
      <c r="F71" s="137">
        <f>F67*E71</f>
        <v>66</v>
      </c>
    </row>
    <row r="72" spans="1:6" ht="16.5">
      <c r="A72" s="61"/>
      <c r="B72" s="62"/>
      <c r="C72" s="145" t="s">
        <v>27</v>
      </c>
      <c r="D72" s="62" t="s">
        <v>28</v>
      </c>
      <c r="E72" s="63">
        <v>0.623</v>
      </c>
      <c r="F72" s="136">
        <f>F67*E72</f>
        <v>20.559000000000001</v>
      </c>
    </row>
    <row r="73" spans="1:6" ht="33">
      <c r="A73" s="208">
        <v>11</v>
      </c>
      <c r="B73" s="211"/>
      <c r="C73" s="204" t="s">
        <v>98</v>
      </c>
      <c r="D73" s="205" t="s">
        <v>99</v>
      </c>
      <c r="E73" s="206"/>
      <c r="F73" s="206">
        <v>1</v>
      </c>
    </row>
    <row r="75" spans="1:6">
      <c r="C75" s="16"/>
      <c r="D75" s="16"/>
    </row>
  </sheetData>
  <sheetProtection password="CF7A" sheet="1" objects="1" scenarios="1"/>
  <mergeCells count="9">
    <mergeCell ref="B2:E2"/>
    <mergeCell ref="A3:G3"/>
    <mergeCell ref="A4:A7"/>
    <mergeCell ref="B4:B7"/>
    <mergeCell ref="C4:C7"/>
    <mergeCell ref="D4:F5"/>
    <mergeCell ref="D6:D7"/>
    <mergeCell ref="E6:E7"/>
    <mergeCell ref="F6:F7"/>
  </mergeCells>
  <pageMargins left="1.5748031496062993" right="0.70866141732283472" top="0.78740157480314965" bottom="0.39370078740157483" header="0.31496062992125984" footer="0.31496062992125984"/>
  <pageSetup paperSize="9" scale="75" orientation="portrait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Лист2!Print_Area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2016-11-25T08:57:11Z</cp:lastPrinted>
  <dcterms:created xsi:type="dcterms:W3CDTF">2016-03-03T18:17:34Z</dcterms:created>
  <dcterms:modified xsi:type="dcterms:W3CDTF">2016-12-02T05:38:04Z</dcterms:modified>
</cp:coreProperties>
</file>