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20370" windowHeight="7695" tabRatio="965" activeTab="4"/>
  </bookViews>
  <sheets>
    <sheet name="კრებსითი" sheetId="1" r:id="rId1"/>
    <sheet name="ობიექტ." sheetId="2" r:id="rId2"/>
    <sheet name="დემონტაჟი" sheetId="3" r:id="rId3"/>
    <sheet name="კონსტრუქც." sheetId="4" r:id="rId4"/>
    <sheet name="არქიტექტ." sheetId="5" r:id="rId5"/>
    <sheet name="შიდა წყალ." sheetId="6" r:id="rId6"/>
    <sheet name="შიდ.კანალ." sheetId="7" r:id="rId7"/>
    <sheet name="გათბ-კონდ" sheetId="8" r:id="rId8"/>
    <sheet name="ვენტ." sheetId="9" r:id="rId9"/>
    <sheet name="ელ.მომ" sheetId="10" r:id="rId10"/>
    <sheet name="შიდა განათ." sheetId="11" r:id="rId11"/>
    <sheet name="გენერ." sheetId="12" r:id="rId12"/>
    <sheet name="სუს.დენ" sheetId="13" r:id="rId13"/>
    <sheet name="სახანძრო" sheetId="14" r:id="rId14"/>
    <sheet name="დაცვა" sheetId="15" r:id="rId15"/>
    <sheet name="ვიდ.მეთვალ." sheetId="16" r:id="rId16"/>
    <sheet name="გარე. წყალ." sheetId="17" r:id="rId17"/>
    <sheet name="გარე კანალ." sheetId="18" r:id="rId18"/>
    <sheet name="სეპტიკი" sheetId="19" r:id="rId19"/>
    <sheet name="არხი" sheetId="20" r:id="rId20"/>
    <sheet name="კედელი" sheetId="21" r:id="rId21"/>
    <sheet name="კეთილმოწყ." sheetId="22" r:id="rId22"/>
    <sheet name="Sheet1" sheetId="23" r:id="rId23"/>
  </sheets>
  <definedNames>
    <definedName name="_xlnm._FilterDatabase" localSheetId="4" hidden="1">'არქიტექტ.'!$G$1:$G$378</definedName>
    <definedName name="_xlnm.Print_Titles" localSheetId="7">'გათბ-კონდ'!$9:$9</definedName>
    <definedName name="_xlnm.Print_Titles" localSheetId="17">'გარე კანალ.'!$9:$9</definedName>
    <definedName name="_xlnm.Print_Titles" localSheetId="16">'გარე. წყალ.'!$9:$9</definedName>
    <definedName name="_xlnm.Print_Titles" localSheetId="11">'გენერ.'!$8:$8</definedName>
    <definedName name="_xlnm.Print_Titles" localSheetId="14">'დაცვა'!$9:$9</definedName>
    <definedName name="_xlnm.Print_Titles" localSheetId="8">'ვენტ.'!$9:$9</definedName>
    <definedName name="_xlnm.Print_Titles" localSheetId="15">'ვიდ.მეთვალ.'!$8:$8</definedName>
    <definedName name="_xlnm.Print_Titles" localSheetId="3">'კონსტრუქც.'!$8:$8</definedName>
    <definedName name="_xlnm.Print_Titles" localSheetId="0">'კრებსითი'!$8:$8</definedName>
    <definedName name="_xlnm.Print_Titles" localSheetId="13">'სახანძრო'!$8:$8</definedName>
    <definedName name="_xlnm.Print_Titles" localSheetId="12">'სუს.დენ'!$7:$7</definedName>
    <definedName name="_xlnm.Print_Titles" localSheetId="6">'შიდ.კანალ.'!$9:$9</definedName>
    <definedName name="_xlnm.Print_Titles" localSheetId="10">'შიდა განათ.'!$8:$8</definedName>
    <definedName name="_xlnm.Print_Titles" localSheetId="5">'შიდა წყალ.'!$8:$8</definedName>
  </definedNames>
  <calcPr fullCalcOnLoad="1"/>
</workbook>
</file>

<file path=xl/sharedStrings.xml><?xml version="1.0" encoding="utf-8"?>
<sst xmlns="http://schemas.openxmlformats.org/spreadsheetml/2006/main" count="3120" uniqueCount="750">
  <si>
    <t>lari</t>
  </si>
  <si>
    <t>ganz.</t>
  </si>
  <si>
    <t>raodenoba</t>
  </si>
  <si>
    <t>masala</t>
  </si>
  <si>
    <t>xelfasi</t>
  </si>
  <si>
    <t>manqana-meqanizmebi da transporti</t>
  </si>
  <si>
    <t>jami</t>
  </si>
  <si>
    <t>normativiT erTeulze</t>
  </si>
  <si>
    <t>sul</t>
  </si>
  <si>
    <t>erT. fasi</t>
  </si>
  <si>
    <t>1</t>
  </si>
  <si>
    <t>7</t>
  </si>
  <si>
    <t xml:space="preserve">Sromis danaxarjebi </t>
  </si>
  <si>
    <t>kac/sT</t>
  </si>
  <si>
    <t>masala:</t>
  </si>
  <si>
    <t>sxva masala</t>
  </si>
  <si>
    <t>kg</t>
  </si>
  <si>
    <t>c</t>
  </si>
  <si>
    <t>2</t>
  </si>
  <si>
    <t>3</t>
  </si>
  <si>
    <t>4</t>
  </si>
  <si>
    <t>5</t>
  </si>
  <si>
    <t>6</t>
  </si>
  <si>
    <t>8</t>
  </si>
  <si>
    <t xml:space="preserve">jami </t>
  </si>
  <si>
    <t>m</t>
  </si>
  <si>
    <t>9</t>
  </si>
  <si>
    <t>10</t>
  </si>
  <si>
    <t>12</t>
  </si>
  <si>
    <t>13</t>
  </si>
  <si>
    <t>16-12-1</t>
  </si>
  <si>
    <t>foladis miltuCi</t>
  </si>
  <si>
    <t>samagri</t>
  </si>
  <si>
    <t>16-6-2</t>
  </si>
  <si>
    <t>16-24-2</t>
  </si>
  <si>
    <t>16-24-3</t>
  </si>
  <si>
    <t>m3</t>
  </si>
  <si>
    <t>sxva manqana</t>
  </si>
  <si>
    <t>Zalovani eleqtromowyobiloba da el.ganaTeba</t>
  </si>
  <si>
    <t>8-591-8</t>
  </si>
  <si>
    <t xml:space="preserve">sxva manqana  </t>
  </si>
  <si>
    <t xml:space="preserve">Sromis danaxarjebi  </t>
  </si>
  <si>
    <t xml:space="preserve">sxva manqana </t>
  </si>
  <si>
    <t>cali</t>
  </si>
  <si>
    <t>plastmasis mili d=20mm</t>
  </si>
  <si>
    <t>t</t>
  </si>
  <si>
    <t>16-24-4</t>
  </si>
  <si>
    <t>samkapi 100/100</t>
  </si>
  <si>
    <t>m2</t>
  </si>
  <si>
    <t>maT Soris: mowyobiloba</t>
  </si>
  <si>
    <t>16-24-5</t>
  </si>
  <si>
    <t>17-3-3</t>
  </si>
  <si>
    <t>WanWiki qanCiT</t>
  </si>
  <si>
    <t>ventili d=32mm</t>
  </si>
  <si>
    <t>16-6-1</t>
  </si>
  <si>
    <t>samkapi 50/100</t>
  </si>
  <si>
    <t>komp</t>
  </si>
  <si>
    <t>17-4-1</t>
  </si>
  <si>
    <t>unitazi</t>
  </si>
  <si>
    <t>17-1-5</t>
  </si>
  <si>
    <t>komp.</t>
  </si>
  <si>
    <t>Sromis danaxarjebi</t>
  </si>
  <si>
    <t>kompl.</t>
  </si>
  <si>
    <t>santeqnikuri samuSaoebi</t>
  </si>
  <si>
    <t>samontaJo samuSaoebi</t>
  </si>
  <si>
    <t>NN</t>
  </si>
  <si>
    <r>
      <t xml:space="preserve">gafas.     </t>
    </r>
    <r>
      <rPr>
        <sz val="10"/>
        <rFont val="Arial"/>
        <family val="2"/>
      </rPr>
      <t>N</t>
    </r>
  </si>
  <si>
    <t>samuSao</t>
  </si>
  <si>
    <t>sabazro</t>
  </si>
  <si>
    <t>10-54-7</t>
  </si>
  <si>
    <t>grZ.m</t>
  </si>
  <si>
    <t>plastmasis wyalsadenis mili d=20mm</t>
  </si>
  <si>
    <t>plastmasis mili d=32mm</t>
  </si>
  <si>
    <t>Semrevi xelsabanisaTvis</t>
  </si>
  <si>
    <t>kanalizaciis plastmasis mili d=50mm</t>
  </si>
  <si>
    <t>kanalizaciis plastmasis mili  d=100mm</t>
  </si>
  <si>
    <t xml:space="preserve">xelsabani </t>
  </si>
  <si>
    <t>samuSaos dasaxeleba</t>
  </si>
  <si>
    <t>22-24-1</t>
  </si>
  <si>
    <t>anakrebi rk/betonis rgoli d=0,7m</t>
  </si>
  <si>
    <t>betoni m100</t>
  </si>
  <si>
    <t>armatura</t>
  </si>
  <si>
    <t>22-32-3</t>
  </si>
  <si>
    <t>betoni m150</t>
  </si>
  <si>
    <t>16-18-1</t>
  </si>
  <si>
    <t>grZ. m</t>
  </si>
  <si>
    <t>wyalmzomis  Wa  (1c)</t>
  </si>
  <si>
    <t>22-8-3</t>
  </si>
  <si>
    <t>23-12-1</t>
  </si>
  <si>
    <t>betoni m200</t>
  </si>
  <si>
    <t>saStefselo rozeti  mesame damamiwebeli kontaqtiT</t>
  </si>
  <si>
    <t>gamomrTveli</t>
  </si>
  <si>
    <t>spilenZis  ZarRviani ormagizolaciani kabeli kveTiT 3X1,5mm2</t>
  </si>
  <si>
    <t>spilenZis  ZarRviani ormagizolaciani kabeli kveTiT 3X2,5mm2</t>
  </si>
  <si>
    <t>jami 1</t>
  </si>
  <si>
    <t>qviSa</t>
  </si>
  <si>
    <t>22-8-1</t>
  </si>
  <si>
    <t>Sromis danaxarji</t>
  </si>
  <si>
    <t>sxvadasxva manqana</t>
  </si>
  <si>
    <t>sxvadasxva masala</t>
  </si>
  <si>
    <t>26-4-3</t>
  </si>
  <si>
    <t xml:space="preserve">Sesakravi zolana </t>
  </si>
  <si>
    <t>mavTuli</t>
  </si>
  <si>
    <t>manq/sT</t>
  </si>
  <si>
    <t>1-25-2</t>
  </si>
  <si>
    <t>muSaoba nayarSi</t>
  </si>
  <si>
    <t>buldozeri 108cx.Z.</t>
  </si>
  <si>
    <t>RorRi m800 fr. 20-40mm</t>
  </si>
  <si>
    <t>ezos wyalsadeni</t>
  </si>
  <si>
    <t xml:space="preserve">    gare kanalizacia </t>
  </si>
  <si>
    <t>samSeneblo samuSaoebi</t>
  </si>
  <si>
    <t>maT Soris mowyobiloba</t>
  </si>
  <si>
    <t>8-594-1</t>
  </si>
  <si>
    <t>spilenZis ZarRviani kabelebi</t>
  </si>
  <si>
    <t>yalibis fari</t>
  </si>
  <si>
    <t xml:space="preserve">           samontaJo samuSaoebi</t>
  </si>
  <si>
    <t>20-1-1</t>
  </si>
  <si>
    <t>haersadeni</t>
  </si>
  <si>
    <t>20-7-1</t>
  </si>
  <si>
    <t xml:space="preserve">     gaTboba-kondencireba</t>
  </si>
  <si>
    <t>muxli  d=20mm</t>
  </si>
  <si>
    <t>Siga  wyalsadeni</t>
  </si>
  <si>
    <t>revizia d=100mm</t>
  </si>
  <si>
    <t>1-80-3</t>
  </si>
  <si>
    <t>1-81-3</t>
  </si>
  <si>
    <t>III kat.gruntis ukuCayra xeliT</t>
  </si>
  <si>
    <t>erTpolusiani gamomrTveli erTklaviSiani</t>
  </si>
  <si>
    <t>erTpolusiani gamomrTveli  orklaviSiani</t>
  </si>
  <si>
    <t>jami 2</t>
  </si>
  <si>
    <t>20-11-7</t>
  </si>
  <si>
    <t>brezenti</t>
  </si>
  <si>
    <t>adg.</t>
  </si>
  <si>
    <t>biTumizirebuli Toki</t>
  </si>
  <si>
    <t>mina bamba</t>
  </si>
  <si>
    <t>26-15-7</t>
  </si>
  <si>
    <t>folgoizoli</t>
  </si>
  <si>
    <t>moT foladis furceli</t>
  </si>
  <si>
    <t>uZravi Jaluzis cxauri 200X200</t>
  </si>
  <si>
    <t>izolaciis SefuTva folgoizoliT</t>
  </si>
  <si>
    <t xml:space="preserve">modinebiTi  sistema m.s1 </t>
  </si>
  <si>
    <r>
      <t xml:space="preserve">modinebiTi ventkamera,  </t>
    </r>
    <r>
      <rPr>
        <sz val="10"/>
        <rFont val="Arial"/>
        <family val="2"/>
      </rPr>
      <t>L</t>
    </r>
    <r>
      <rPr>
        <sz val="10"/>
        <rFont val="AcadNusx"/>
        <family val="0"/>
      </rPr>
      <t xml:space="preserve">=1000m3/sT  </t>
    </r>
    <r>
      <rPr>
        <sz val="10"/>
        <rFont val="Arial"/>
        <family val="2"/>
      </rPr>
      <t>p</t>
    </r>
    <r>
      <rPr>
        <sz val="10"/>
        <rFont val="AcadNusx"/>
        <family val="0"/>
      </rPr>
      <t xml:space="preserve">=500pa </t>
    </r>
  </si>
  <si>
    <t>20-22-1</t>
  </si>
  <si>
    <r>
      <t xml:space="preserve">eleqtrokaloriferi </t>
    </r>
    <r>
      <rPr>
        <sz val="10"/>
        <rFont val="Arial"/>
        <family val="2"/>
      </rPr>
      <t>N</t>
    </r>
    <r>
      <rPr>
        <sz val="10"/>
        <rFont val="AcadNusx"/>
        <family val="0"/>
      </rPr>
      <t xml:space="preserve">=18kvt </t>
    </r>
  </si>
  <si>
    <t>20-25-1</t>
  </si>
  <si>
    <t>haersatari moTuTiebuli furclovani foladisagan perimetriT 1000mm-mde sisqe 0,7mm</t>
  </si>
  <si>
    <t>20-1-2</t>
  </si>
  <si>
    <r>
      <t xml:space="preserve">haersadenis gamagreba zolovani foladiT </t>
    </r>
    <r>
      <rPr>
        <sz val="10"/>
        <rFont val="Arial"/>
        <family val="2"/>
      </rPr>
      <t>б=0,25</t>
    </r>
  </si>
  <si>
    <t xml:space="preserve"> gamwovi sistema g-1     </t>
  </si>
  <si>
    <t>haersatari moTuTiebuli furclovani foladisagan perimetriT 1500mm-mde sisqe 0,7mm</t>
  </si>
  <si>
    <t>Siberi gamSvebi haersadenze</t>
  </si>
  <si>
    <t>biTumizirebuli Toki (haeris Semkvriveba</t>
  </si>
  <si>
    <t xml:space="preserve">uZravi Jaluzis cxauri </t>
  </si>
  <si>
    <r>
      <t xml:space="preserve">RerZuli ventilatori </t>
    </r>
    <r>
      <rPr>
        <sz val="10"/>
        <rFont val="Arial"/>
        <family val="2"/>
      </rPr>
      <t>L</t>
    </r>
    <r>
      <rPr>
        <sz val="10"/>
        <rFont val="AcadNusx"/>
        <family val="0"/>
      </rPr>
      <t xml:space="preserve">=160m3/sT </t>
    </r>
    <r>
      <rPr>
        <sz val="10"/>
        <rFont val="Arial"/>
        <family val="2"/>
      </rPr>
      <t>N</t>
    </r>
    <r>
      <rPr>
        <sz val="10"/>
        <rFont val="AcadNusx"/>
        <family val="0"/>
      </rPr>
      <t>=18vt</t>
    </r>
  </si>
  <si>
    <t>rkinis cxauri d=150mm</t>
  </si>
  <si>
    <t>haersadenze qolgis mowyoba d=120mm</t>
  </si>
  <si>
    <t>qolga haersadenze d=120mm</t>
  </si>
  <si>
    <t>18-8-1</t>
  </si>
  <si>
    <t>sacirkulacio tumbo</t>
  </si>
  <si>
    <t>plastmasis  mili d=25mm</t>
  </si>
  <si>
    <t>plastmasis  mili d=32mm</t>
  </si>
  <si>
    <t>plastmasis  mili d=40mm</t>
  </si>
  <si>
    <t>plastmasis  mili d=50mm</t>
  </si>
  <si>
    <t xml:space="preserve">fenkoili:        </t>
  </si>
  <si>
    <t>samkapi d=20/20mm</t>
  </si>
  <si>
    <t xml:space="preserve"> Siga kanalizacia</t>
  </si>
  <si>
    <t xml:space="preserve">muxli  d=50mm </t>
  </si>
  <si>
    <t xml:space="preserve">muxli  d=100mm </t>
  </si>
  <si>
    <t>gadamyvani d=50/100mm</t>
  </si>
  <si>
    <t>gamwmendi d=100mm</t>
  </si>
  <si>
    <t>xelsabani sifoniT</t>
  </si>
  <si>
    <t>unitazi sifoniT</t>
  </si>
  <si>
    <t xml:space="preserve">wyalsadenis plastmasis  mili  d=32mm  </t>
  </si>
  <si>
    <t>22-23-1</t>
  </si>
  <si>
    <t>gadamyvani adaptori 32/50</t>
  </si>
  <si>
    <t>wyalmzomis kvanZi d=15mm</t>
  </si>
  <si>
    <t>plastmasis mili  d=100mm</t>
  </si>
  <si>
    <t>anakrebi rk/betonis rgoli d=0,8m</t>
  </si>
  <si>
    <t>gadaxurvis da Ziris mrgvali fila</t>
  </si>
  <si>
    <t xml:space="preserve">Senobaze misanaTebel-CamosanaTebeli proJeqtoriK </t>
  </si>
  <si>
    <t xml:space="preserve"> el.ganaTeba</t>
  </si>
  <si>
    <r>
      <t>kabeli U</t>
    </r>
    <r>
      <rPr>
        <sz val="10"/>
        <rFont val="Arial"/>
        <family val="2"/>
      </rPr>
      <t xml:space="preserve">UTP-5 </t>
    </r>
  </si>
  <si>
    <t>fasonuri nawili milis Rirebulebis 30%</t>
  </si>
  <si>
    <t xml:space="preserve">gamSvebi Siberi </t>
  </si>
  <si>
    <t>mSeneblobis Rirebulebis krebsiTi saxarjTaRricxvo gaangariSeba</t>
  </si>
  <si>
    <t>sazogadoebrivi centri (soflis saxli)</t>
  </si>
  <si>
    <t>rigiTi #</t>
  </si>
  <si>
    <t>xarjT.                  #</t>
  </si>
  <si>
    <t>Tavebis, obieqtebis, samuSaoebisa da danaxarjebis dasaxeleba</t>
  </si>
  <si>
    <t>samontaJo samuSaoeb.</t>
  </si>
  <si>
    <t>mowyobiloba aveji,inven</t>
  </si>
  <si>
    <t xml:space="preserve">sxvadasxva samuSaoeb. </t>
  </si>
  <si>
    <t>Tavi 2</t>
  </si>
  <si>
    <t>mSeneblobis ZiriTadi obieqtebi</t>
  </si>
  <si>
    <t xml:space="preserve"> ob.xarj.#1</t>
  </si>
  <si>
    <t xml:space="preserve">gare qselebi </t>
  </si>
  <si>
    <t>gare wyalsadeni</t>
  </si>
  <si>
    <t>gare kanalizacia</t>
  </si>
  <si>
    <t>Dd R g _18%</t>
  </si>
  <si>
    <t>sul krebsiTi xarjTaRricxviT</t>
  </si>
  <si>
    <t>mSeneblobis dasaxeleba</t>
  </si>
  <si>
    <t>rigiTi nomeri</t>
  </si>
  <si>
    <t>#</t>
  </si>
  <si>
    <t>mowyobiloba aveji, inventari</t>
  </si>
  <si>
    <t xml:space="preserve">sxvadasxva samuSaoebi </t>
  </si>
  <si>
    <t>arqiteqturuli nawili</t>
  </si>
  <si>
    <t>Sida civi da cxeli wyliT momarageba</t>
  </si>
  <si>
    <t>ventilacia</t>
  </si>
  <si>
    <t>11</t>
  </si>
  <si>
    <t xml:space="preserve"> </t>
  </si>
  <si>
    <t>RorRi</t>
  </si>
  <si>
    <t>armatura a-1</t>
  </si>
  <si>
    <t>armatura a-3</t>
  </si>
  <si>
    <t>6-14-4</t>
  </si>
  <si>
    <t>samSeneblo WanWiki</t>
  </si>
  <si>
    <t>eleqtrodi</t>
  </si>
  <si>
    <t>6-12-7</t>
  </si>
  <si>
    <t xml:space="preserve">sayalibe xis ficari </t>
  </si>
  <si>
    <t>6-15-2</t>
  </si>
  <si>
    <t>6-16-1</t>
  </si>
  <si>
    <t>jami 3</t>
  </si>
  <si>
    <t xml:space="preserve">zednadebi xarjebi  </t>
  </si>
  <si>
    <t>mogeba</t>
  </si>
  <si>
    <t>1. kedlebi da tixrebi</t>
  </si>
  <si>
    <t>8-15-1</t>
  </si>
  <si>
    <t>cementis xsnari m50</t>
  </si>
  <si>
    <t>mcire zomis betonis blokebi</t>
  </si>
  <si>
    <t xml:space="preserve">sxva masala </t>
  </si>
  <si>
    <t xml:space="preserve">  10-56-3</t>
  </si>
  <si>
    <t>2. saxuravi</t>
  </si>
  <si>
    <t>12-9-6</t>
  </si>
  <si>
    <t>biTumis mastika</t>
  </si>
  <si>
    <t>ruberoidi</t>
  </si>
  <si>
    <t>12-9-5</t>
  </si>
  <si>
    <t>saxuravis daTbuneba keramzitis RorRiT</t>
  </si>
  <si>
    <t>keramzitis RorRi</t>
  </si>
  <si>
    <t>12-10-1</t>
  </si>
  <si>
    <t>cementis moWimvis mowyoba sisqiT 30mm</t>
  </si>
  <si>
    <t>cementis xsnari m150</t>
  </si>
  <si>
    <t>13-25-1  13-25-2</t>
  </si>
  <si>
    <t>hidroizoli</t>
  </si>
  <si>
    <t>biTumi</t>
  </si>
  <si>
    <t>benzini</t>
  </si>
  <si>
    <t>l</t>
  </si>
  <si>
    <t>gazi</t>
  </si>
  <si>
    <t>9-14-5</t>
  </si>
  <si>
    <t>9-14-6</t>
  </si>
  <si>
    <t>jami 4</t>
  </si>
  <si>
    <t>11-1-11</t>
  </si>
  <si>
    <t>izolacia 2 fena ruberoidiT</t>
  </si>
  <si>
    <t>11-7-1</t>
  </si>
  <si>
    <t>pemza</t>
  </si>
  <si>
    <t>11-8-1</t>
  </si>
  <si>
    <t>cementis moWimvis mowyoba sisqiT 40mm</t>
  </si>
  <si>
    <t>Sromis danaxarjebi 0,188+0,0034X4=</t>
  </si>
  <si>
    <t>sxva manqana  0,0095+0,0023X4=</t>
  </si>
  <si>
    <t>cementis xsnari m150 0,0204+0,0051X4=</t>
  </si>
  <si>
    <t>11-20-3</t>
  </si>
  <si>
    <t>webo-cementi</t>
  </si>
  <si>
    <t>keramikuli filebi</t>
  </si>
  <si>
    <t>11-30-7</t>
  </si>
  <si>
    <t>xelovnuri granitis filebi</t>
  </si>
  <si>
    <t>jami 5</t>
  </si>
  <si>
    <t>cementis xsnari 1:3</t>
  </si>
  <si>
    <t>15-168-7</t>
  </si>
  <si>
    <t>safiTxni</t>
  </si>
  <si>
    <t>zeTovani saRebavi</t>
  </si>
  <si>
    <t>olifa</t>
  </si>
  <si>
    <t>34-59-7       34-61-1</t>
  </si>
  <si>
    <t>sxva manqana 0,035+0,0039=</t>
  </si>
  <si>
    <t>sxva masala 0,389+0,016=</t>
  </si>
  <si>
    <t>15-14-1</t>
  </si>
  <si>
    <t>moWiquli filebi</t>
  </si>
  <si>
    <t>jami 6</t>
  </si>
  <si>
    <t>15-6-10</t>
  </si>
  <si>
    <t>11-1-2</t>
  </si>
  <si>
    <t>gruntis datkepna RorRiT</t>
  </si>
  <si>
    <t>11-1-6</t>
  </si>
  <si>
    <t>RorRis safuZvelis mowyoba</t>
  </si>
  <si>
    <t xml:space="preserve">Sromis danaxarjebi   </t>
  </si>
  <si>
    <t>zedmeti gruntis gatana 5km-ze</t>
  </si>
  <si>
    <t xml:space="preserve">mogeba </t>
  </si>
  <si>
    <t xml:space="preserve">Sida kanalizacia </t>
  </si>
  <si>
    <t>gaTboba -kondicireba</t>
  </si>
  <si>
    <t>misaRebis da sakonferencio darbazis el.ganaTeba</t>
  </si>
  <si>
    <t>15-164-8</t>
  </si>
  <si>
    <t>6-31-3</t>
  </si>
  <si>
    <t xml:space="preserve">ventilacia </t>
  </si>
  <si>
    <t>aluminis kari</t>
  </si>
  <si>
    <t>3. Riobebi</t>
  </si>
  <si>
    <t>4. iatakebi</t>
  </si>
  <si>
    <t>34-59-7       10-56-3</t>
  </si>
  <si>
    <t>5. Siga mopirkeTeba</t>
  </si>
  <si>
    <t>6. gare mopirkeTeba</t>
  </si>
  <si>
    <t>7. sxvadasxva samuSaoebi</t>
  </si>
  <si>
    <t>15-55-5-11</t>
  </si>
  <si>
    <t>zednadebi xarjebi xelfasidan</t>
  </si>
  <si>
    <t>jami 1+2+3+4+5+6+7</t>
  </si>
  <si>
    <t>wylis mimRebi Zabri</t>
  </si>
  <si>
    <t>zednadebi xarjebi samontaJo samuSaoebze xelfasidan</t>
  </si>
  <si>
    <t xml:space="preserve">zednadebi xarjebi samontaJo samuSaoebze xelfasidan </t>
  </si>
  <si>
    <t>zednadebi xarjebi santeqnikur samuSaoebze -</t>
  </si>
  <si>
    <t xml:space="preserve">zednadebi xarjebi santeqnikur samuSaoebze </t>
  </si>
  <si>
    <t xml:space="preserve">zednadebi xarjebi samSeneblo samuSaoebze </t>
  </si>
  <si>
    <t>zednadebi xarjebi  xelfasidan</t>
  </si>
  <si>
    <t xml:space="preserve">ukusarqveli d=32mm  </t>
  </si>
  <si>
    <t>10-742-1</t>
  </si>
  <si>
    <t xml:space="preserve">saxanZro signalizaciis paneli </t>
  </si>
  <si>
    <t>10-743-3</t>
  </si>
  <si>
    <t>masalis Sesyidva:</t>
  </si>
  <si>
    <t>Tburi deteqtori</t>
  </si>
  <si>
    <t>10-743-12</t>
  </si>
  <si>
    <t>10-744-6</t>
  </si>
  <si>
    <t>sirena</t>
  </si>
  <si>
    <t xml:space="preserve"> saxanZro signalizacia</t>
  </si>
  <si>
    <t>iatakis kolofi</t>
  </si>
  <si>
    <t>10-975-8</t>
  </si>
  <si>
    <t>paCpaneli 24 portiani</t>
  </si>
  <si>
    <t xml:space="preserve">paCpaneli </t>
  </si>
  <si>
    <t>8-521-19</t>
  </si>
  <si>
    <t>spilenZis  ormagizolaciani kabeli kveTiT 3X4mm2</t>
  </si>
  <si>
    <t>spilenZis ormagizolaciani kabeli kveTiT 5X4mm2</t>
  </si>
  <si>
    <t>saxanZro signalizacia</t>
  </si>
  <si>
    <r>
      <t xml:space="preserve">klaviatura 10 zoniani </t>
    </r>
    <r>
      <rPr>
        <sz val="10"/>
        <rFont val="Arial"/>
        <family val="2"/>
      </rPr>
      <t xml:space="preserve">K10H(210113) </t>
    </r>
  </si>
  <si>
    <r>
      <t xml:space="preserve">signalizaciis kabeli 4X0,22 </t>
    </r>
    <r>
      <rPr>
        <sz val="10"/>
        <rFont val="Arial"/>
        <family val="2"/>
      </rPr>
      <t xml:space="preserve">n/sheld (410602) </t>
    </r>
  </si>
  <si>
    <t xml:space="preserve">  dacvis sistema</t>
  </si>
  <si>
    <t xml:space="preserve"> videomeTvalyureoba</t>
  </si>
  <si>
    <r>
      <t xml:space="preserve">kabeli </t>
    </r>
    <r>
      <rPr>
        <sz val="10"/>
        <rFont val="Arial"/>
        <family val="2"/>
      </rPr>
      <t xml:space="preserve"> UTP 6 gat </t>
    </r>
    <r>
      <rPr>
        <sz val="10"/>
        <rFont val="AcadNusx"/>
        <family val="0"/>
      </rPr>
      <t xml:space="preserve"> </t>
    </r>
    <r>
      <rPr>
        <sz val="10"/>
        <rFont val="Arial"/>
        <family val="2"/>
      </rPr>
      <t>norde</t>
    </r>
    <r>
      <rPr>
        <sz val="10"/>
        <rFont val="AcadNusx"/>
        <family val="0"/>
      </rPr>
      <t xml:space="preserve"> 305mX2X0,8mm</t>
    </r>
  </si>
  <si>
    <r>
      <t>koneqtori</t>
    </r>
    <r>
      <rPr>
        <sz val="10"/>
        <rFont val="Arial"/>
        <family val="2"/>
      </rPr>
      <t xml:space="preserve"> PRG45 6E</t>
    </r>
  </si>
  <si>
    <t>14</t>
  </si>
  <si>
    <t>dacvis sistema</t>
  </si>
  <si>
    <t>videomeTvalyureoba</t>
  </si>
  <si>
    <t>შენიშვნ</t>
  </si>
  <si>
    <t>eqsterieris (fasadis) da interieris maRali xarisxis aluminis Savi feris vitraJebis, fanjrebis montaJi da Rirebuleba (muqi feris SuSiT)         profilis feri - ანტრაციდე გრეი, კოდი  - 7016)</t>
  </si>
  <si>
    <t xml:space="preserve">kompiuteruli qseli </t>
  </si>
  <si>
    <t>zedmeti gruntis gatana 5km-ze   5X1,95=</t>
  </si>
  <si>
    <t>zedmeti gruntis gatana 5km-ze     2X1,95=</t>
  </si>
  <si>
    <t>xreSi</t>
  </si>
  <si>
    <t>gare kibe da pandusi</t>
  </si>
  <si>
    <t>6-1-16</t>
  </si>
  <si>
    <t>10a</t>
  </si>
  <si>
    <t>11-1-5</t>
  </si>
  <si>
    <t>ხის სახურავი</t>
  </si>
  <si>
    <t>მ3</t>
  </si>
  <si>
    <t xml:space="preserve">ფიცარი </t>
  </si>
  <si>
    <t>orTqlizolacia erTi fena ruberoidiT</t>
  </si>
  <si>
    <t>მ2</t>
  </si>
  <si>
    <t>ქვაბამბა</t>
  </si>
  <si>
    <t>მეტალო/კრამიტი</t>
  </si>
  <si>
    <t>სხვა მასალა</t>
  </si>
  <si>
    <t>dekoratiuli lesva (betonis fasadi) მიუნხენის ლესვა</t>
  </si>
  <si>
    <t>წებო</t>
  </si>
  <si>
    <t>თ/მუყაო კონსტრუქციით</t>
  </si>
  <si>
    <t xml:space="preserve">kedlis arxuli fenkoili sruli avtomatikiT , marTvis pultiT, Camket-maregulirebeli ventilebiT da samsvliani  klapaniT, Tboteqnikuri maCvenebeli: sicive 2,0kvt.    </t>
  </si>
  <si>
    <t xml:space="preserve">kedlis arxuli fenkoili, sruli avtomatikiT , marTvis pultiT, Camket-maregulirebeli ventilebiT da samsvliani  klapaniT, Tboteqnikuri maCvenebelia: sicivis 2,2kvt.    </t>
  </si>
  <si>
    <t>saRebavi წყალემულსიური</t>
  </si>
  <si>
    <t>kedlebis შელესვა ქვიშა/ცემენტის ხსნარით ფერდოების ჩათვლით</t>
  </si>
  <si>
    <t xml:space="preserve"> data rozeti</t>
  </si>
  <si>
    <t>კონვენციური kvamlis deteqtori</t>
  </si>
  <si>
    <t>xelis Rilakiani  deteqtori მრავალჯერადი</t>
  </si>
  <si>
    <t>moZraobis deteqtori infrawiTeli</t>
  </si>
  <si>
    <t>sagangaSo paneli</t>
  </si>
  <si>
    <t>sagangaSo panelis klaviatura</t>
  </si>
  <si>
    <t xml:space="preserve">sirena </t>
  </si>
  <si>
    <t>1-11-13</t>
  </si>
  <si>
    <t>I kategoriis gruntis damuSaveba eqskavatoriT adgilze datovebiT</t>
  </si>
  <si>
    <t>eqskavatori muxluxa svlaze CamCis tevadobiT 0,5m3</t>
  </si>
  <si>
    <t>1-11-14</t>
  </si>
  <si>
    <t>II kategoriis gruntis damuSaveba eqskavatoriT adgilze datovebiT</t>
  </si>
  <si>
    <t>1-78-3</t>
  </si>
  <si>
    <t>III kategoriis gruntis damuSaveba xeliT (qvabulis Ziris mosworeba xeliT)</t>
  </si>
  <si>
    <t>Sromis danaxarjebi 2,78X0,8X1,2=</t>
  </si>
  <si>
    <t>III kategoriis gruntis damuSaveba eqskavatoriT nayarSi datovebiT (qvabulis Ziris mosworeba meqanizmiT)</t>
  </si>
  <si>
    <t>gruntis ukuCayra xeliT datkepniT</t>
  </si>
  <si>
    <t>1-31-3,14</t>
  </si>
  <si>
    <t xml:space="preserve">gruntis ukuCayra buldozeriT </t>
  </si>
  <si>
    <t>buldozeri 80cx.Z.</t>
  </si>
  <si>
    <t>1-118-11</t>
  </si>
  <si>
    <t xml:space="preserve">buldozeriT ukuCayrili gruntis datkepna pnevmosatkepnebiT </t>
  </si>
  <si>
    <t>pnevmosatkepni</t>
  </si>
  <si>
    <t>8-3-2</t>
  </si>
  <si>
    <t>RorRis safuZvelis mowyoba saZirkvlis qveS</t>
  </si>
  <si>
    <t>6-1-5</t>
  </si>
  <si>
    <t>6-15-1</t>
  </si>
  <si>
    <t>6-1-20</t>
  </si>
  <si>
    <t>jami 1+2+3</t>
  </si>
  <si>
    <t>gadaxurvis anakrebi rk/betonis wibovani fila</t>
  </si>
  <si>
    <t>ficari Camoganuli IIIx 25-32mm</t>
  </si>
  <si>
    <t>ficari Camoganuli IIIx 40-60mm</t>
  </si>
  <si>
    <t>22-27-1</t>
  </si>
  <si>
    <t>foladis mili</t>
  </si>
  <si>
    <r>
      <t xml:space="preserve">transformatori </t>
    </r>
    <r>
      <rPr>
        <sz val="10"/>
        <rFont val="Arial"/>
        <family val="2"/>
      </rPr>
      <t>ME TRE-45</t>
    </r>
    <r>
      <rPr>
        <sz val="10"/>
        <rFont val="AcadNusx"/>
        <family val="0"/>
      </rPr>
      <t>B</t>
    </r>
  </si>
  <si>
    <r>
      <t xml:space="preserve">akumulatori </t>
    </r>
    <r>
      <rPr>
        <sz val="10"/>
        <rFont val="Arial"/>
        <family val="2"/>
      </rPr>
      <t xml:space="preserve">12V7AH </t>
    </r>
  </si>
  <si>
    <r>
      <t>GSM-</t>
    </r>
    <r>
      <rPr>
        <sz val="10"/>
        <rFont val="AcadNusx"/>
        <family val="0"/>
      </rPr>
      <t xml:space="preserve">damreki </t>
    </r>
  </si>
  <si>
    <t xml:space="preserve">cementis xsnari m150 </t>
  </si>
  <si>
    <t>Senobis garSemo  betonis sarinelis mowyoba bordiurebTan erTad erTian monoliTur sistemaSi</t>
  </si>
  <si>
    <t>generatoris da macivar-danadgaris fardulebis mowyoba:</t>
  </si>
  <si>
    <t>rkina /betonis moednis mowyoba danadgarebis qveS  2,5*6,5*0,1</t>
  </si>
  <si>
    <t xml:space="preserve">CarCoebis l/k mowyoba milkvadratisgan  </t>
  </si>
  <si>
    <t>Casatanebeli detalebi  furcl.foladi 8mm , armatura 12mm</t>
  </si>
  <si>
    <t>saxuravis mowyoba metalokramitiT</t>
  </si>
  <si>
    <t>RorRis safuZvelis mowyoba sisqiT 10 sm  sarinelis qveS</t>
  </si>
  <si>
    <t>RorRis safuZvelis mowyoba sisqiT 20 sm r/b moednis qveS</t>
  </si>
  <si>
    <t>armatura a-1, furcl.foladi</t>
  </si>
  <si>
    <t>6-15-9</t>
  </si>
  <si>
    <t>12-6-1</t>
  </si>
  <si>
    <t>sarinelis mowyoba Senobis garSemo:</t>
  </si>
  <si>
    <t>saRebavi</t>
  </si>
  <si>
    <t>jami7:</t>
  </si>
  <si>
    <t>feradi Tunuqi moTuTiebuli</t>
  </si>
  <si>
    <t>12-8-4</t>
  </si>
  <si>
    <t>teritoriis keTilmowyoba</t>
  </si>
  <si>
    <t>11-1-3</t>
  </si>
  <si>
    <t>11-16-2</t>
  </si>
  <si>
    <t>qvafenilis mowyoba</t>
  </si>
  <si>
    <t>betonis bordiuri</t>
  </si>
  <si>
    <t>cementis xsnari m100</t>
  </si>
  <si>
    <t>wylis tumbos montaJi</t>
  </si>
  <si>
    <t>SromiTi danaxarji</t>
  </si>
  <si>
    <t>wylis tumbo</t>
  </si>
  <si>
    <t>wylis tumbos gadamrTveli avtomaturi</t>
  </si>
  <si>
    <t>civi wylis mricxveli</t>
  </si>
  <si>
    <t>amerikanka 32mm  gare xraxniT</t>
  </si>
  <si>
    <t>amerikanka 32mm  Siga xraxniT</t>
  </si>
  <si>
    <t>uku sarqveli 32 mm</t>
  </si>
  <si>
    <t>Tavi 1</t>
  </si>
  <si>
    <t xml:space="preserve">   t</t>
  </si>
  <si>
    <t xml:space="preserve">monoliTuri rk/betonis rigelebis mowyoba m300 betonisagan </t>
  </si>
  <si>
    <t xml:space="preserve">monoliTuri rk/betonis gadaxurvebis mowyoba m300 betonisagan </t>
  </si>
  <si>
    <t>hidroizolacia 2 fena hidroizoliT</t>
  </si>
  <si>
    <t>betoni m300 (yinvagamZle danamatebiT)</t>
  </si>
  <si>
    <t>polimeruli Tavsaxuri</t>
  </si>
  <si>
    <t xml:space="preserve">maRali xarisxis xelovnuri granitis filebis dageba iatakze (zomebiT 60X60sm,) </t>
  </si>
  <si>
    <t>nestgamZle TabaSir-muyaos Sekiduli EWeris mowyoba liTonis karkasze (svel wertilebSi)</t>
  </si>
  <si>
    <t xml:space="preserve">mavTulbadis ( "Turquli Robis") mowyoba,  4mm-iani sisqis bade, 10X10sm) </t>
  </si>
  <si>
    <t xml:space="preserve"> farda-roletis montaJi da Rirebuleba (meqanikuri roletiT, daxuruli meqanizmiT, gverdiTi fiqsatorebiT)</t>
  </si>
  <si>
    <t>spilenZis ormagizolaciani kabeli kveTiT 5X16mm2</t>
  </si>
  <si>
    <t>jami  Tavi 1</t>
  </si>
  <si>
    <t xml:space="preserve">2. saZirkveli </t>
  </si>
  <si>
    <t>qvafenili ( betonis filebi 20*10*5.5sm)</t>
  </si>
  <si>
    <t>cementi m300</t>
  </si>
  <si>
    <t>პოლიმერული Tavsaxuri</t>
  </si>
  <si>
    <t>balastis dayra Senobis iatakis filis qveS</t>
  </si>
  <si>
    <t>balasti (mdinaris)</t>
  </si>
  <si>
    <t>15-52-1</t>
  </si>
  <si>
    <t>15-156-2</t>
  </si>
  <si>
    <t>zeZirkvlis kedlebis SeRebva</t>
  </si>
  <si>
    <t>fasadis saRebavi</t>
  </si>
  <si>
    <t>ტ.</t>
  </si>
  <si>
    <t>არმატურა ა1დ8 ბიჯი -40სმ</t>
  </si>
  <si>
    <t xml:space="preserve">zeZirkvlis kedlebis  Selesva cementis xsnariT </t>
  </si>
  <si>
    <t>lavgardanis mowyoba feradi moTuTiebuli TunuqiT</t>
  </si>
  <si>
    <t>TabaSir-muyaos filebi karkasiT, daTbunebiT</t>
  </si>
  <si>
    <t>კვადრატული მილი 100X100მმ</t>
  </si>
  <si>
    <t>wylis mimRebi Zabris mowyoba თუნუქით</t>
  </si>
  <si>
    <t>ჯამი:</t>
  </si>
  <si>
    <t xml:space="preserve">civi da cxeli wylis  Semrevi xelsabanis </t>
  </si>
  <si>
    <t xml:space="preserve">     gamwovi sistema sankvanZebSi      </t>
  </si>
  <si>
    <t>aluminis vitraJebi mina-paketiT maRali xarisxis, tonirebuli</t>
  </si>
  <si>
    <t>xreSis safuZvelis mowyoba iatakis QqveS 10 სმ სისქით</t>
  </si>
  <si>
    <t>ხელოვნური გრანიტით plintusebis mowyoba</t>
  </si>
  <si>
    <t>ხელოვნური გრანიტის plintusi</t>
  </si>
  <si>
    <t xml:space="preserve">ყინვაგამძლე ხაოიანი ზედაპირის მქონე ხელოვნური გრანიტის filebi </t>
  </si>
  <si>
    <t xml:space="preserve">kibis safexurebisa da kibis mimdebare kedlebis mopirkeTeba (xelovnuri yinvagamZle, xaoiani zedapiris mqone  granitis filebis dageba) </t>
  </si>
  <si>
    <t>gauTvaliswinebeli xarjebi _3%</t>
  </si>
  <si>
    <t>safuZvlis fenis mowyoba qviშa-cementis  xsnarze sisqiT 8 sm</t>
  </si>
  <si>
    <t>nestgamZle TabaSis muyao liTonis karkasiT</t>
  </si>
  <si>
    <t>betoni m250 (yinvagamZle danamatebiT)</t>
  </si>
  <si>
    <t>II kat.gruntis ukuCayra xeliT</t>
  </si>
  <si>
    <t>milkvadrati 40X40X1.5</t>
  </si>
  <si>
    <t>milkvadrati 60X60X2</t>
  </si>
  <si>
    <t>saZirkvlis SeRebva hidroizoliT (praimeri)</t>
  </si>
  <si>
    <t xml:space="preserve">praimeri </t>
  </si>
  <si>
    <t>ხის კოჭი (nivnivebis ganTavseba bijiT 500X500mm)</t>
  </si>
  <si>
    <t>antifrizi sistemaSi dasamateblad</t>
  </si>
  <si>
    <r>
      <rPr>
        <b/>
        <sz val="10"/>
        <rFont val="AcadNusx"/>
        <family val="0"/>
      </rPr>
      <t>SeniSvna:</t>
    </r>
    <r>
      <rPr>
        <sz val="10"/>
        <rFont val="AcadNusx"/>
        <family val="0"/>
      </rPr>
      <t xml:space="preserve"> aluminis profilebi (vitraJebi, fanjrebi, karebebi) unda akmayofilebdes Semdeg moTxovnebs: SeRebili Savi, mina - paketiT, 2 კამერიანი, სამუშაო ზომა - 55 მმ, ევროპული თერმოხიდიანი იზოპროფილი, ალუმინის კედლის სისქე - 1,6 მm, კონსრუქციის დამზადება უნდა წარმოებდეს მაღალი ხარისხის danadgarebze qarxnuli wesis sruli dacviT. (profilis feri ანტრაციდე გრეი, კოდი :L - 7016) </t>
    </r>
    <r>
      <rPr>
        <u val="single"/>
        <sz val="10"/>
        <rFont val="AcadNusx"/>
        <family val="0"/>
      </rPr>
      <t xml:space="preserve">შუშა უნდა იყოს გარე- 6მმ ტონირებული, შიდა 4მმ-იანი </t>
    </r>
    <r>
      <rPr>
        <b/>
        <u val="single"/>
        <sz val="10"/>
        <rFont val="AcadNusx"/>
        <family val="0"/>
      </rPr>
      <t xml:space="preserve"> </t>
    </r>
  </si>
  <si>
    <t xml:space="preserve">SeWra  wyalsadenis qselSi  </t>
  </si>
  <si>
    <r>
      <t xml:space="preserve">xelovnuri graniti </t>
    </r>
    <r>
      <rPr>
        <b/>
        <sz val="11"/>
        <rFont val="Arial"/>
        <family val="2"/>
      </rPr>
      <t>S</t>
    </r>
    <r>
      <rPr>
        <b/>
        <sz val="11"/>
        <rFont val="AcadNusx"/>
        <family val="0"/>
      </rPr>
      <t>=311 m2</t>
    </r>
  </si>
  <si>
    <t>RorRi (40-70 მმ.)</t>
  </si>
  <si>
    <t xml:space="preserve">monoliTuri rk/betonis kolonebis და პილონების mowyoba m300 betonisagan </t>
  </si>
  <si>
    <t>kedlebis mowyoba mcire zomis betonis blokebisagan (19X19X39) პარაპეტების ჩათვლით</t>
  </si>
  <si>
    <t xml:space="preserve">aluminis karebis montaJi da Rirebuleba (7 cali Seminuli daburuli miniT da 3 cali Seuminavi)  (profilis feri ანტრაციდე გრეი, კოდი : AL - 7016)      </t>
  </si>
  <si>
    <t>kedlebზე  თ/მუყაოს ფილების გაკვრა (liTonis კარკასზე დათბუნებით)</t>
  </si>
  <si>
    <t xml:space="preserve">monoliTuri rk/betonis wertilovani saZirkvlis mowyoba m250 betonisagan </t>
  </si>
  <si>
    <r>
      <t xml:space="preserve">kvamlis deteqtori </t>
    </r>
    <r>
      <rPr>
        <sz val="10"/>
        <color indexed="8"/>
        <rFont val="Arial"/>
        <family val="2"/>
      </rPr>
      <t>SSD-521</t>
    </r>
  </si>
  <si>
    <r>
      <t xml:space="preserve">xelis Rilakiani (SuSis) deteqtori </t>
    </r>
    <r>
      <rPr>
        <sz val="10"/>
        <color indexed="8"/>
        <rFont val="Arial"/>
        <family val="2"/>
      </rPr>
      <t>FT-513</t>
    </r>
  </si>
  <si>
    <r>
      <t xml:space="preserve">kabeli </t>
    </r>
    <r>
      <rPr>
        <sz val="10"/>
        <color indexed="8"/>
        <rFont val="Arial"/>
        <family val="2"/>
      </rPr>
      <t xml:space="preserve"> St 1</t>
    </r>
    <r>
      <rPr>
        <sz val="10"/>
        <color indexed="8"/>
        <rFont val="AcadNusx"/>
        <family val="0"/>
      </rPr>
      <t>X2X0,8mm</t>
    </r>
  </si>
  <si>
    <t>მატრიცა 1/3" CMOS პროგრესიული სკანირებით. მინიმალური მრძნობელობა 0.07 lux @F1.2, AGC ON ელექტრონული ჩამკეტის სიჩქარე 1/25წ -1/100,000წ. ვარიფოკალური ლინზა 2,8-12 მმ უნდა უზრუნველყოს ხედვის კუთხე 600/600 (ჰორიზონტალურად/ვერტიკალურად). უნდა გააჩნდეს ავტომატურად მართვადი ინფრაწითელი დიაპაზონის ფილტრი. ციფრული ხმაურის ჩახშობა 3D DNR</t>
  </si>
  <si>
    <t>kabel-arxi (plastikis)</t>
  </si>
  <si>
    <t>misaRebi da sakonferencio darbazi</t>
  </si>
  <si>
    <t xml:space="preserve">Werze misamagrebeli sanaTi d=15 </t>
  </si>
  <si>
    <t>ekonomnaTura</t>
  </si>
  <si>
    <t>8-599-1</t>
  </si>
  <si>
    <t xml:space="preserve">sanaTi luminiscenturi </t>
  </si>
  <si>
    <t>spilenZis ormagizolaciani kabeli kveTiT 5X6mm2</t>
  </si>
  <si>
    <t xml:space="preserve">masalebis transportirebis xarjebi </t>
  </si>
  <si>
    <t xml:space="preserve"> farda-რoლეტი </t>
  </si>
  <si>
    <t>folgiani mina bamba (avzis SesafuTi) sisqe 10sm</t>
  </si>
  <si>
    <t xml:space="preserve">monoliTuri rk/betonis pandusis  filis mowyoba m250 betonisagan </t>
  </si>
  <si>
    <r>
      <t xml:space="preserve">sacirkulacio tumbo </t>
    </r>
    <r>
      <rPr>
        <b/>
        <sz val="10"/>
        <rFont val="Arial"/>
        <family val="2"/>
      </rPr>
      <t>Q</t>
    </r>
    <r>
      <rPr>
        <b/>
        <sz val="10"/>
        <rFont val="AcadNusx"/>
        <family val="0"/>
      </rPr>
      <t xml:space="preserve">=2m3/sT,  </t>
    </r>
    <r>
      <rPr>
        <b/>
        <sz val="10"/>
        <rFont val="Arial"/>
        <family val="2"/>
      </rPr>
      <t>H</t>
    </r>
    <r>
      <rPr>
        <b/>
        <sz val="10"/>
        <rFont val="AcadNusx"/>
        <family val="0"/>
      </rPr>
      <t>=7m wy,sv</t>
    </r>
    <r>
      <rPr>
        <b/>
        <sz val="10"/>
        <rFont val="Arial"/>
        <family val="2"/>
      </rPr>
      <t>. , N=200</t>
    </r>
    <r>
      <rPr>
        <b/>
        <sz val="10"/>
        <rFont val="AcadNusx"/>
        <family val="0"/>
      </rPr>
      <t xml:space="preserve">vt,      </t>
    </r>
  </si>
  <si>
    <r>
      <t>modinebiTi ventkamera 1,44X0,87X0,37(</t>
    </r>
    <r>
      <rPr>
        <b/>
        <sz val="10"/>
        <rFont val="Arial"/>
        <family val="2"/>
      </rPr>
      <t xml:space="preserve">h </t>
    </r>
    <r>
      <rPr>
        <b/>
        <sz val="10"/>
        <rFont val="AcadNusx"/>
        <family val="0"/>
      </rPr>
      <t xml:space="preserve">) ventilatori </t>
    </r>
    <r>
      <rPr>
        <b/>
        <sz val="10"/>
        <rFont val="Arial"/>
        <family val="2"/>
      </rPr>
      <t>L</t>
    </r>
    <r>
      <rPr>
        <b/>
        <sz val="10"/>
        <rFont val="AcadNusx"/>
        <family val="0"/>
      </rPr>
      <t xml:space="preserve">=1000m3/sT </t>
    </r>
    <r>
      <rPr>
        <b/>
        <sz val="10"/>
        <rFont val="Arial"/>
        <family val="2"/>
      </rPr>
      <t>P</t>
    </r>
    <r>
      <rPr>
        <b/>
        <sz val="10"/>
        <rFont val="AcadNusx"/>
        <family val="0"/>
      </rPr>
      <t xml:space="preserve">=500pa, el Zrava </t>
    </r>
    <r>
      <rPr>
        <b/>
        <sz val="10"/>
        <rFont val="Arial"/>
        <family val="2"/>
      </rPr>
      <t>N</t>
    </r>
    <r>
      <rPr>
        <b/>
        <sz val="10"/>
        <rFont val="AcadNusx"/>
        <family val="0"/>
      </rPr>
      <t>=0,55kvt, filtriT</t>
    </r>
    <r>
      <rPr>
        <b/>
        <sz val="10"/>
        <rFont val="Arial"/>
        <family val="2"/>
      </rPr>
      <t xml:space="preserve">  F</t>
    </r>
    <r>
      <rPr>
        <b/>
        <sz val="10"/>
        <rFont val="AcadNusx"/>
        <family val="0"/>
      </rPr>
      <t xml:space="preserve">=0,5m2; kaloriferiT </t>
    </r>
    <r>
      <rPr>
        <b/>
        <sz val="10"/>
        <rFont val="Arial"/>
        <family val="2"/>
      </rPr>
      <t>Q</t>
    </r>
    <r>
      <rPr>
        <b/>
        <sz val="10"/>
        <rFont val="AcadNusx"/>
        <family val="0"/>
      </rPr>
      <t xml:space="preserve">=18,0kvt;  xmaurCamxSobiT
</t>
    </r>
  </si>
  <si>
    <r>
      <t xml:space="preserve">eleqtrokaloriferi </t>
    </r>
    <r>
      <rPr>
        <b/>
        <sz val="10"/>
        <rFont val="Arial"/>
        <family val="2"/>
      </rPr>
      <t>N</t>
    </r>
    <r>
      <rPr>
        <b/>
        <sz val="10"/>
        <rFont val="AcadNusx"/>
        <family val="0"/>
      </rPr>
      <t xml:space="preserve">=18kvt </t>
    </r>
  </si>
  <si>
    <r>
      <t xml:space="preserve">brezentis CarTva sistemaSi </t>
    </r>
    <r>
      <rPr>
        <b/>
        <sz val="10"/>
        <rFont val="Arial"/>
        <family val="2"/>
      </rPr>
      <t>е=</t>
    </r>
    <r>
      <rPr>
        <b/>
        <sz val="10"/>
        <rFont val="AcadNusx"/>
        <family val="0"/>
      </rPr>
      <t>250mm</t>
    </r>
  </si>
  <si>
    <r>
      <t xml:space="preserve">haersataris izolacia xmis CamxSobi minbambiT, </t>
    </r>
    <r>
      <rPr>
        <b/>
        <sz val="10"/>
        <rFont val="Arial"/>
        <family val="2"/>
      </rPr>
      <t>б</t>
    </r>
    <r>
      <rPr>
        <b/>
        <sz val="10"/>
        <rFont val="AcadNusx"/>
        <family val="0"/>
      </rPr>
      <t>=0,25</t>
    </r>
  </si>
  <si>
    <t>izolaciis SefuTva folgაizoliT</t>
  </si>
  <si>
    <r>
      <t xml:space="preserve">RerZuli ventilatori </t>
    </r>
    <r>
      <rPr>
        <b/>
        <sz val="10"/>
        <rFont val="Arial"/>
        <family val="2"/>
      </rPr>
      <t>L</t>
    </r>
    <r>
      <rPr>
        <b/>
        <sz val="10"/>
        <rFont val="AcadNusx"/>
        <family val="0"/>
      </rPr>
      <t xml:space="preserve">=160m3/sT </t>
    </r>
    <r>
      <rPr>
        <b/>
        <sz val="10"/>
        <rFont val="Arial"/>
        <family val="2"/>
      </rPr>
      <t>N</t>
    </r>
    <r>
      <rPr>
        <b/>
        <sz val="10"/>
        <rFont val="AcadNusx"/>
        <family val="0"/>
      </rPr>
      <t>=18vt</t>
    </r>
  </si>
  <si>
    <t>luminescenturi sanaTi (^600*600მმ) oTxnaTuriani 4X18vt (maT Soris 15 cali sanaTi CarTuli unda iyos avariuli ganaTebis qselSi)</t>
  </si>
  <si>
    <r>
      <t>kabeli U</t>
    </r>
    <r>
      <rPr>
        <b/>
        <sz val="10"/>
        <rFont val="Arial"/>
        <family val="2"/>
      </rPr>
      <t xml:space="preserve">UTP-5 </t>
    </r>
  </si>
  <si>
    <r>
      <t xml:space="preserve">sirena  strob-sanaTiT 100 </t>
    </r>
    <r>
      <rPr>
        <b/>
        <sz val="10"/>
        <color indexed="8"/>
        <rFont val="Arial"/>
        <family val="2"/>
      </rPr>
      <t>dB Sounder 2460</t>
    </r>
  </si>
  <si>
    <r>
      <t xml:space="preserve">kabeli </t>
    </r>
    <r>
      <rPr>
        <b/>
        <sz val="10"/>
        <color indexed="8"/>
        <rFont val="Arial"/>
        <family val="2"/>
      </rPr>
      <t xml:space="preserve"> St 1</t>
    </r>
    <r>
      <rPr>
        <b/>
        <sz val="10"/>
        <color indexed="8"/>
        <rFont val="AcadNusx"/>
        <family val="0"/>
      </rPr>
      <t>X2X0,8mm</t>
    </r>
  </si>
  <si>
    <r>
      <t xml:space="preserve">metalis yuTi </t>
    </r>
    <r>
      <rPr>
        <b/>
        <sz val="10"/>
        <rFont val="Arial"/>
        <family val="2"/>
      </rPr>
      <t>BOX</t>
    </r>
    <r>
      <rPr>
        <b/>
        <sz val="10"/>
        <rFont val="AcadNusx"/>
        <family val="0"/>
      </rPr>
      <t>B</t>
    </r>
    <r>
      <rPr>
        <b/>
        <sz val="10"/>
        <rFont val="Arial"/>
        <family val="2"/>
      </rPr>
      <t xml:space="preserve">(205111) </t>
    </r>
  </si>
  <si>
    <r>
      <t xml:space="preserve">transformatori </t>
    </r>
    <r>
      <rPr>
        <b/>
        <sz val="10"/>
        <rFont val="Arial"/>
        <family val="2"/>
      </rPr>
      <t>ME TRE-45</t>
    </r>
    <r>
      <rPr>
        <b/>
        <sz val="10"/>
        <rFont val="AcadNusx"/>
        <family val="0"/>
      </rPr>
      <t>B</t>
    </r>
  </si>
  <si>
    <r>
      <t xml:space="preserve">akumulatori </t>
    </r>
    <r>
      <rPr>
        <b/>
        <sz val="10"/>
        <rFont val="Arial"/>
        <family val="2"/>
      </rPr>
      <t xml:space="preserve">12V7AH </t>
    </r>
  </si>
  <si>
    <r>
      <t>GSM-</t>
    </r>
    <r>
      <rPr>
        <b/>
        <sz val="10"/>
        <rFont val="AcadNusx"/>
        <family val="0"/>
      </rPr>
      <t xml:space="preserve">damreki </t>
    </r>
  </si>
  <si>
    <r>
      <t xml:space="preserve">signalizaciis kabeli 4X0,22 </t>
    </r>
    <r>
      <rPr>
        <b/>
        <sz val="10"/>
        <rFont val="Arial"/>
        <family val="2"/>
      </rPr>
      <t xml:space="preserve">n/sheld (410602) </t>
    </r>
  </si>
  <si>
    <r>
      <t>koneqtori</t>
    </r>
    <r>
      <rPr>
        <b/>
        <sz val="10"/>
        <rFont val="Arial"/>
        <family val="2"/>
      </rPr>
      <t xml:space="preserve"> PRG45 6E</t>
    </r>
  </si>
  <si>
    <r>
      <t>II</t>
    </r>
    <r>
      <rPr>
        <b/>
        <sz val="10"/>
        <rFont val="Arial"/>
        <family val="2"/>
      </rPr>
      <t xml:space="preserve"> </t>
    </r>
    <r>
      <rPr>
        <b/>
        <sz val="10"/>
        <rFont val="AcadNusx"/>
        <family val="0"/>
      </rPr>
      <t>kategoriis gruntis gaTxra xeliT</t>
    </r>
  </si>
  <si>
    <t>kedlebis da tixrebis maRalxarisxovani SeRebva wyalemulsiuri saRebaviT</t>
  </si>
  <si>
    <t>liTonkonstruqciebis SeRebva antikoroziuli saRebaviT</t>
  </si>
  <si>
    <t xml:space="preserve">rkina/betonis sartyelis mowyoba </t>
  </si>
  <si>
    <t>გარე kedlebis mowyoba mcire zomis betonis blokebisagan (39X29X19)</t>
  </si>
  <si>
    <t>betonis safuZvelis mowyoba m250 betonisagan (80მმ.)</t>
  </si>
  <si>
    <t xml:space="preserve">keramikuli filebis დაგება სველ წერილებში </t>
  </si>
  <si>
    <r>
      <t xml:space="preserve">სველ წერტილებში metlaxis filebi </t>
    </r>
    <r>
      <rPr>
        <b/>
        <sz val="11"/>
        <rFont val="Arial"/>
        <family val="2"/>
      </rPr>
      <t>S</t>
    </r>
    <r>
      <rPr>
        <b/>
        <sz val="11"/>
        <rFont val="AcadNusx"/>
        <family val="0"/>
      </rPr>
      <t>=7.6 m2</t>
    </r>
  </si>
  <si>
    <t>betonis safuZvelis mowyoba m200 betonisagan (იატაკის ფილა 80მმ სისქის არმირებული)</t>
  </si>
  <si>
    <t>betoni m200 (yinvagamZle danamatebiT)</t>
  </si>
  <si>
    <t>daTbuneba pemziT (50მმ)</t>
  </si>
  <si>
    <t xml:space="preserve">sacremluris mowyoba </t>
  </si>
  <si>
    <t xml:space="preserve">Tunuqi SeRebili </t>
  </si>
  <si>
    <r>
      <t>reki</t>
    </r>
    <r>
      <rPr>
        <sz val="10"/>
        <rFont val="Arial"/>
        <family val="2"/>
      </rPr>
      <t xml:space="preserve"> </t>
    </r>
    <r>
      <rPr>
        <sz val="10"/>
        <rFont val="AcadNusx"/>
        <family val="0"/>
      </rPr>
      <t xml:space="preserve"> karada kedeli, minis kariT,saketiT aranakleb 18</t>
    </r>
    <r>
      <rPr>
        <sz val="10"/>
        <rFont val="Calibri"/>
        <family val="2"/>
      </rPr>
      <t>U</t>
    </r>
  </si>
  <si>
    <r>
      <t>reki,</t>
    </r>
    <r>
      <rPr>
        <b/>
        <sz val="10"/>
        <rFont val="Arial"/>
        <family val="2"/>
      </rPr>
      <t xml:space="preserve"> </t>
    </r>
    <r>
      <rPr>
        <b/>
        <sz val="10"/>
        <rFont val="AcadNusx"/>
        <family val="0"/>
      </rPr>
      <t xml:space="preserve"> karada kedeli, minis kariT, saketiT, aranakleb 18</t>
    </r>
    <r>
      <rPr>
        <b/>
        <sz val="10"/>
        <rFont val="Calibri"/>
        <family val="2"/>
      </rPr>
      <t>U</t>
    </r>
  </si>
  <si>
    <t xml:space="preserve">sazogadoebrivi centri </t>
  </si>
  <si>
    <t>sazogadoebrivi centri</t>
  </si>
  <si>
    <t>sademontaJo, miwis samuSaoebi da rk/betonis konstruqciebi</t>
  </si>
  <si>
    <t>obieqturi xarjTaRricxva #2</t>
  </si>
  <si>
    <t>miwis samuSaoebi da rk/betonis konstruqciebi</t>
  </si>
  <si>
    <t>betoni m250</t>
  </si>
  <si>
    <t>1-79-8</t>
  </si>
  <si>
    <t>1-81-2</t>
  </si>
  <si>
    <t>I kat.gruntis ukuCayra xeliT</t>
  </si>
  <si>
    <t>zedmeti miwis datvirTva a/manqanebze xeliT 20X1,8</t>
  </si>
  <si>
    <t>6-1-1</t>
  </si>
  <si>
    <t>6-11-1</t>
  </si>
  <si>
    <t>monoliTuri betonis arxis kedlebis mowyoba m250 betonisagan kuTxovanebi(30X20X1.5) CanarTiT</t>
  </si>
  <si>
    <t>kuTxovana (30X20X1,5)</t>
  </si>
  <si>
    <t>6-9-10</t>
  </si>
  <si>
    <t>arxis betonis armireba</t>
  </si>
  <si>
    <t>8-7-5</t>
  </si>
  <si>
    <t>arxis gadaxurva liTonis gisosiT</t>
  </si>
  <si>
    <t>gisosi</t>
  </si>
  <si>
    <t>gisosis SeRebva zeTovani saRebaviT orjer</t>
  </si>
  <si>
    <t>1-11-15</t>
  </si>
  <si>
    <t>II kategoriis gruntis damuSaveba xeliT (Txrilis Ziris mosworeba xeliT)</t>
  </si>
  <si>
    <t>1-22-15</t>
  </si>
  <si>
    <t>II kategoriis gruntis damuSaveba eqskavatoriT da datvirTva avtomanqanebze</t>
  </si>
  <si>
    <t>zedmeti gruntis gatana 5km-ze 130X1,95=</t>
  </si>
  <si>
    <t>6-11-5</t>
  </si>
  <si>
    <t xml:space="preserve">monoliTuri rk/betonis sayrdeni kedlis mowyoba m200 betonisagan      </t>
  </si>
  <si>
    <t xml:space="preserve">sayrdeni kedlis ukan qviSis Cayra </t>
  </si>
  <si>
    <t>wvrilmarcvlovani qviSa</t>
  </si>
  <si>
    <t>msxvilmarcvlovani qviSa</t>
  </si>
  <si>
    <t>'16-8-3</t>
  </si>
  <si>
    <t>wylis sawreti polieTilenis milebis montaJi d=10mm</t>
  </si>
  <si>
    <t xml:space="preserve">sayrdenikedlis  Selesva cementis xsnariT </t>
  </si>
  <si>
    <t>sayrdeni kedlis SeRebva</t>
  </si>
  <si>
    <t>xarjTaRricxva #1/1-1</t>
  </si>
  <si>
    <t>xarjTaRricxva #1/1-2</t>
  </si>
  <si>
    <t>xarjTaRricxva #1/2</t>
  </si>
  <si>
    <t>plastmasis avzi 1000l</t>
  </si>
  <si>
    <t>1/1-1</t>
  </si>
  <si>
    <t>1/1-2</t>
  </si>
  <si>
    <t>1/2</t>
  </si>
  <si>
    <t>1/3</t>
  </si>
  <si>
    <t>1/4</t>
  </si>
  <si>
    <t>1/5</t>
  </si>
  <si>
    <t>1/6</t>
  </si>
  <si>
    <t>1/7</t>
  </si>
  <si>
    <t>1/8</t>
  </si>
  <si>
    <t>1/9</t>
  </si>
  <si>
    <t>1/10</t>
  </si>
  <si>
    <t>1/11</t>
  </si>
  <si>
    <t>1/12</t>
  </si>
  <si>
    <t>xarjTaRricxva #~1/3</t>
  </si>
  <si>
    <t>xarjTaRricxva #1/4</t>
  </si>
  <si>
    <t>xarjTaRricxva #1/5</t>
  </si>
  <si>
    <t>xarjTaRricxva #1/6</t>
  </si>
  <si>
    <t>xarjTaRricxva #1/8</t>
  </si>
  <si>
    <t>xarjTaRricxva #1/9</t>
  </si>
  <si>
    <t>xarjTaRricxva #1/10</t>
  </si>
  <si>
    <t>xarjTaRricxva #1/11</t>
  </si>
  <si>
    <t>xarjTaRricxva #1/12</t>
  </si>
  <si>
    <t>1. miwis samuSaoebi</t>
  </si>
  <si>
    <t>kanalizaciis Wa პოლიმერული xufiT d=800mm   (4c)</t>
  </si>
  <si>
    <t xml:space="preserve">arxis Ziris mowyoba m100 betonisagan </t>
  </si>
  <si>
    <r>
      <t>I</t>
    </r>
    <r>
      <rPr>
        <b/>
        <sz val="10"/>
        <rFont val="Arial"/>
        <family val="2"/>
      </rPr>
      <t xml:space="preserve">  </t>
    </r>
    <r>
      <rPr>
        <b/>
        <sz val="10"/>
        <rFont val="AcadNusx"/>
        <family val="0"/>
      </rPr>
      <t>kategoriis miwis damuSaveba xeliT</t>
    </r>
  </si>
  <si>
    <t>Coxtauris municipaliteti, sof. koxnari</t>
  </si>
  <si>
    <t>sazogadoebrivi centri Coxtauris municipaliteti, sof. koxnari</t>
  </si>
  <si>
    <t>sazogadoebrivi centri      Coxtauris municipaliteti, sof. koxnari</t>
  </si>
  <si>
    <t>sazogadoebrivi centri   Coxtauris municipaliteti, sof. koxnari</t>
  </si>
  <si>
    <t xml:space="preserve">sazogadoebrivi centri Coxtauris municipaliteti, sof. koxnari                                                         </t>
  </si>
  <si>
    <t>sazogadoebrivi centri GCoxtauris municipaliteti, sof. koxnari</t>
  </si>
  <si>
    <t>jami  Tavi 2</t>
  </si>
  <si>
    <t>sakanalizacio ormo</t>
  </si>
  <si>
    <t>6-26-4</t>
  </si>
  <si>
    <t>8-4-7</t>
  </si>
  <si>
    <t xml:space="preserve">gare da Sida zedapiris dafarva cxeli biTumiT </t>
  </si>
  <si>
    <t>16-8-2</t>
  </si>
  <si>
    <t xml:space="preserve">foladis  saventilacio milis montaJi d=100mm </t>
  </si>
  <si>
    <t xml:space="preserve">foladis  mili d=100X3mm </t>
  </si>
  <si>
    <t>plastmasis  sadrenaJe mili d=100 mm</t>
  </si>
  <si>
    <t>20-12-1</t>
  </si>
  <si>
    <t>defleqtoris mowyoba</t>
  </si>
  <si>
    <t>defleqtori</t>
  </si>
  <si>
    <t>liTonis milis SeRebva zeTovani saRebaviT orjer</t>
  </si>
  <si>
    <t>23-23</t>
  </si>
  <si>
    <t>Coxatauris municipaliteti, sof. koxnari</t>
  </si>
  <si>
    <t>ხარჯთაღრიცხვა # 1/7</t>
  </si>
  <si>
    <t>xarjTaRricxva #1/13</t>
  </si>
  <si>
    <t>xarjTaRricxva #1/14</t>
  </si>
  <si>
    <t>xarjTaRricxva #1/15</t>
  </si>
  <si>
    <t>xarjTaRricxva #1/16</t>
  </si>
  <si>
    <t>xarjTaRricxva #1/17</t>
  </si>
  <si>
    <t>xarjTaRricxva #1/18</t>
  </si>
  <si>
    <t>sakanalizacio ormo (septiki)</t>
  </si>
  <si>
    <t>arxi</t>
  </si>
  <si>
    <t>kedeli</t>
  </si>
  <si>
    <t xml:space="preserve"> xarj. #1/13</t>
  </si>
  <si>
    <t xml:space="preserve"> xarj. #1/14</t>
  </si>
  <si>
    <t xml:space="preserve"> xarj. #1/18</t>
  </si>
  <si>
    <t xml:space="preserve"> xarj. #1/15</t>
  </si>
  <si>
    <t xml:space="preserve"> xarj. #1/16</t>
  </si>
  <si>
    <t xml:space="preserve"> xarj. #1/17</t>
  </si>
  <si>
    <r>
      <t xml:space="preserve">  </t>
    </r>
    <r>
      <rPr>
        <sz val="11"/>
        <rFont val="AcadNusx"/>
        <family val="0"/>
      </rPr>
      <t>Tavi 3</t>
    </r>
  </si>
  <si>
    <t>jami Tavis 3</t>
  </si>
  <si>
    <t>jami  Tavi 1-3</t>
  </si>
  <si>
    <t xml:space="preserve">wylis gadamyvani milebis mowyoba </t>
  </si>
  <si>
    <t xml:space="preserve">monoliTuri rk/betonis kibis და baqnebis mowyoba m250 betonisagan </t>
  </si>
  <si>
    <t>metalo-kramiti</t>
  </si>
  <si>
    <t xml:space="preserve">tixrebis mowyoba  TabaSir-muyaoTi ormxrivad (liTonis karkasze) xmis izolaciiT </t>
  </si>
  <si>
    <t>penoplasti (xmis izolacia)</t>
  </si>
  <si>
    <t>betonis saxuravis orTqlizolacia erTi fena ruberoidiT</t>
  </si>
  <si>
    <t>ლავგარდანის შემოსვა წვრილი ბლოკით 39X29X09</t>
  </si>
  <si>
    <t xml:space="preserve">fasadis dekoratiuli saRebavi  </t>
  </si>
  <si>
    <t xml:space="preserve">fasadis mopirkeTeba maRali xarisxis xis faqturis keramogranitiT </t>
  </si>
  <si>
    <t>maRali xarisxis keramograniti, xis faqturis</t>
  </si>
  <si>
    <r>
      <t xml:space="preserve">samacivro danadgari "Cileri" hidro moduliT da sacirkulacio tumboebiT warmadobiT </t>
    </r>
    <r>
      <rPr>
        <b/>
        <sz val="10"/>
        <rFont val="Arial"/>
        <family val="2"/>
      </rPr>
      <t>Q</t>
    </r>
    <r>
      <rPr>
        <b/>
        <sz val="10"/>
        <rFont val="AcadNusx"/>
        <family val="0"/>
      </rPr>
      <t xml:space="preserve">=45kvt, energia #=15kvt </t>
    </r>
  </si>
  <si>
    <r>
      <t xml:space="preserve">samacivro danadgari "Cileri" warmadobiT </t>
    </r>
    <r>
      <rPr>
        <sz val="10"/>
        <rFont val="Arial"/>
        <family val="2"/>
      </rPr>
      <t>Q</t>
    </r>
    <r>
      <rPr>
        <sz val="10"/>
        <rFont val="AcadNusx"/>
        <family val="0"/>
      </rPr>
      <t>=45kvt-i , energia #=15kvt</t>
    </r>
  </si>
  <si>
    <t>kedlebis Selesva qviSa-cementis xsnariT (sankvanZebSi)</t>
  </si>
  <si>
    <t>kedlebis mopirkeTeba moWiquli filebiT (sankvanZebSi, samzareuloSi)</t>
  </si>
  <si>
    <r>
      <t xml:space="preserve">ventilatori-saxuravis </t>
    </r>
    <r>
      <rPr>
        <b/>
        <sz val="10"/>
        <rFont val="Arial"/>
        <family val="2"/>
      </rPr>
      <t xml:space="preserve">BKMK315 </t>
    </r>
    <r>
      <rPr>
        <b/>
        <sz val="10"/>
        <rFont val="Arial"/>
        <family val="2"/>
      </rPr>
      <t>L=1000</t>
    </r>
    <r>
      <rPr>
        <b/>
        <sz val="10"/>
        <rFont val="AcadNusx"/>
        <family val="0"/>
      </rPr>
      <t xml:space="preserve">m3/sT  </t>
    </r>
    <r>
      <rPr>
        <b/>
        <sz val="10"/>
        <rFont val="Arial"/>
        <family val="2"/>
      </rPr>
      <t>p</t>
    </r>
    <r>
      <rPr>
        <b/>
        <sz val="10"/>
        <rFont val="AcadNusx"/>
        <family val="0"/>
      </rPr>
      <t xml:space="preserve">=500pa </t>
    </r>
    <r>
      <rPr>
        <b/>
        <sz val="10"/>
        <rFont val="Arial"/>
        <family val="2"/>
      </rPr>
      <t>N</t>
    </r>
    <r>
      <rPr>
        <b/>
        <sz val="10"/>
        <rFont val="AcadNusx"/>
        <family val="0"/>
      </rPr>
      <t>=0,3kvt, xmis CamxSobiT</t>
    </r>
  </si>
  <si>
    <r>
      <t xml:space="preserve">ventilatori-saxuravis </t>
    </r>
    <r>
      <rPr>
        <sz val="10"/>
        <rFont val="Arial"/>
        <family val="2"/>
      </rPr>
      <t>BKMK</t>
    </r>
    <r>
      <rPr>
        <sz val="10"/>
        <rFont val="AcadNusx"/>
        <family val="0"/>
      </rPr>
      <t xml:space="preserve">315 </t>
    </r>
    <r>
      <rPr>
        <sz val="10"/>
        <rFont val="Arial"/>
        <family val="2"/>
      </rPr>
      <t>L=1000</t>
    </r>
    <r>
      <rPr>
        <sz val="10"/>
        <rFont val="AcadNusx"/>
        <family val="0"/>
      </rPr>
      <t xml:space="preserve">m3/sT  </t>
    </r>
    <r>
      <rPr>
        <sz val="10"/>
        <rFont val="Arial"/>
        <family val="2"/>
      </rPr>
      <t>p</t>
    </r>
    <r>
      <rPr>
        <sz val="10"/>
        <rFont val="AcadNusx"/>
        <family val="0"/>
      </rPr>
      <t xml:space="preserve">=500pa </t>
    </r>
    <r>
      <rPr>
        <sz val="10"/>
        <rFont val="Arial"/>
        <family val="2"/>
      </rPr>
      <t>N</t>
    </r>
    <r>
      <rPr>
        <sz val="10"/>
        <rFont val="AcadNusx"/>
        <family val="0"/>
      </rPr>
      <t>=0,3kvt, xmis CamxSobiT</t>
    </r>
  </si>
  <si>
    <t xml:space="preserve">kedlis arxuli fenkoili sruli avtomatikiT , marTvis pultiT, Camket-maregulirebeli ventilebiT da samsvliani  klapaniT, Tboteqnikuri maCvenebelia:  sicive 3,7kvt.    </t>
  </si>
  <si>
    <t>დიზელgeneratori ავტომატური ჩართვა გამორთვის ფუნქციით simZlavriT 11,6kva-dan _ 14 kva-s CaTvliT, მონტაჟი (იხ. დანართი 1)</t>
  </si>
  <si>
    <t>დიზელgeneratori ავტომატური ჩართვა გამორთვის ფუნქციით, simZlavriT 11,6kva-dan _ 14 kva-s CaTvliT,  (იხ. დანართი)</t>
  </si>
  <si>
    <r>
      <t xml:space="preserve">II </t>
    </r>
    <r>
      <rPr>
        <b/>
        <sz val="10"/>
        <rFont val="Arial"/>
        <family val="2"/>
      </rPr>
      <t xml:space="preserve"> </t>
    </r>
    <r>
      <rPr>
        <b/>
        <sz val="10"/>
        <rFont val="AcadNusx"/>
        <family val="0"/>
      </rPr>
      <t>kategoriis gruntis gaTxra xeliT</t>
    </r>
  </si>
  <si>
    <t>1-79-9</t>
  </si>
  <si>
    <r>
      <t>III</t>
    </r>
    <r>
      <rPr>
        <b/>
        <sz val="10"/>
        <rFont val="Arial"/>
        <family val="2"/>
      </rPr>
      <t xml:space="preserve">  </t>
    </r>
    <r>
      <rPr>
        <b/>
        <sz val="10"/>
        <rFont val="AcadNusx"/>
        <family val="0"/>
      </rPr>
      <t>kategoriis miwis damuSaveba xeliT</t>
    </r>
  </si>
  <si>
    <t>zedmeti miwis datvirTva a/manqanebze xeliT 22.4X1.95</t>
  </si>
  <si>
    <r>
      <t xml:space="preserve">sakanalizacio ormosTvis rk.betonis rgolebis mowyoba (2c. Ziriani d=1,50m </t>
    </r>
    <r>
      <rPr>
        <b/>
        <sz val="10"/>
        <rFont val="Calibri"/>
        <family val="2"/>
      </rPr>
      <t>h</t>
    </r>
    <r>
      <rPr>
        <b/>
        <sz val="10"/>
        <rFont val="AcadNusx"/>
        <family val="0"/>
      </rPr>
      <t xml:space="preserve">=1m, 2c Ziris gareSe d=1,50m. </t>
    </r>
    <r>
      <rPr>
        <b/>
        <sz val="10"/>
        <rFont val="Calibri"/>
        <family val="2"/>
      </rPr>
      <t xml:space="preserve">h=1m  ) </t>
    </r>
    <r>
      <rPr>
        <b/>
        <sz val="10"/>
        <rFont val="LitNusx"/>
        <family val="2"/>
      </rPr>
      <t xml:space="preserve"> </t>
    </r>
    <r>
      <rPr>
        <b/>
        <sz val="11"/>
        <rFont val="LitNusx"/>
        <family val="2"/>
      </rPr>
      <t>xufebiT kompleqtSi</t>
    </r>
  </si>
  <si>
    <t>c.</t>
  </si>
  <si>
    <r>
      <t xml:space="preserve">sakanalizacio ormosTvis rk.betonis  rgolebis mowyoba (2c. Ziriani d=1,50m </t>
    </r>
    <r>
      <rPr>
        <sz val="10"/>
        <rFont val="Calibri"/>
        <family val="2"/>
      </rPr>
      <t>h=1m</t>
    </r>
    <r>
      <rPr>
        <sz val="10"/>
        <rFont val="AcadNusx"/>
        <family val="0"/>
      </rPr>
      <t xml:space="preserve">, 2c Ziris gareSe d=1,50m. </t>
    </r>
    <r>
      <rPr>
        <sz val="10"/>
        <rFont val="Calibri"/>
        <family val="2"/>
      </rPr>
      <t>h</t>
    </r>
    <r>
      <rPr>
        <sz val="10"/>
        <rFont val="AcadNusx"/>
        <family val="0"/>
      </rPr>
      <t>=1m)  xufebiT kompleqtSi</t>
    </r>
  </si>
  <si>
    <t>პოლიმერული saxuravis dayeneba</t>
  </si>
  <si>
    <t>პოლიმერული saxuravi</t>
  </si>
  <si>
    <t xml:space="preserve">zedmeti gruntis gatana 5km-ze     </t>
  </si>
  <si>
    <t xml:space="preserve">monoliTuri betonis lenturi saZirkvlis mowyoba m300 betonisagan </t>
  </si>
  <si>
    <t xml:space="preserve">monoliTuri rk/betonis saZirkvlis koWebis mowyoba m300 betonisagan </t>
  </si>
  <si>
    <t>Sesasrulebeli samuSaoebi</t>
  </si>
  <si>
    <t>norm. erT-ze</t>
  </si>
  <si>
    <t>r-ba</t>
  </si>
  <si>
    <t>manqana-meqanizmebi</t>
  </si>
  <si>
    <t>I. sademontaJo samuSaoebi</t>
  </si>
  <si>
    <t xml:space="preserve">s.n. da w.          46-28-2  </t>
  </si>
  <si>
    <t xml:space="preserve">Sromis danaxarji </t>
  </si>
  <si>
    <t>sxva manqanebi</t>
  </si>
  <si>
    <t xml:space="preserve">s.n. da w.          10-11-1        k=0.4  </t>
  </si>
  <si>
    <t>samSeneblo nagvis datvirTva a/manqanebze</t>
  </si>
  <si>
    <t xml:space="preserve">samSeneblo nagvis gatana 5km-ze </t>
  </si>
  <si>
    <t>I Tavis jami</t>
  </si>
  <si>
    <t>საზოგადოებრივი ცენტრი  ჩოხატაურის მუნიციპალიტეტი, სოფ.კოხნარი</t>
  </si>
  <si>
    <t>მოსამზადებელი და სადემონტაჟო სამუშაოები</t>
  </si>
  <si>
    <t>teritoriaze arsebuli yore-qvis saZirkvlis narCenebis demontaJi</t>
  </si>
  <si>
    <t>teritoriis momzadeba da narCenebis gatana</t>
  </si>
  <si>
    <t>ხართჯაღრიცხვა 1/0-1</t>
  </si>
  <si>
    <t>1/0-1</t>
  </si>
  <si>
    <t>sademontaJo da mosamzadebeli samuSaoebi</t>
  </si>
  <si>
    <t>Sekiduli EWeris mowyoba არმსტრონგის ტიპის (ფილები 600*600მმ) (sanaTebis tipi SeTanxmdes damkveTTan)</t>
  </si>
  <si>
    <t>"ამსტრონგის ფილებით (600*600) შეკიდული ჭერის მოწყობა კონსტრუქციით (sanaTebis tipi SeTanxmdes damkveTTan)</t>
  </si>
  <si>
    <t>saqvabe eleqrobaze</t>
  </si>
  <si>
    <t xml:space="preserve">DS-7716/32NI-SP “HDD 4TB”
</t>
  </si>
  <si>
    <t xml:space="preserve">DS-7716/32NI-SP“HDD 4TB”
</t>
  </si>
  <si>
    <r>
      <rPr>
        <b/>
        <sz val="10"/>
        <rFont val="Cambria"/>
        <family val="1"/>
      </rPr>
      <t xml:space="preserve">UTP cat6 </t>
    </r>
    <r>
      <rPr>
        <b/>
        <sz val="10"/>
        <rFont val="AcadNusx"/>
        <family val="0"/>
      </rPr>
      <t>patC-kordi qselis  1 მეტრიანი</t>
    </r>
  </si>
  <si>
    <r>
      <t xml:space="preserve"> </t>
    </r>
    <r>
      <rPr>
        <sz val="10"/>
        <rFont val="Cambria"/>
        <family val="1"/>
      </rPr>
      <t xml:space="preserve">UTP cat6 </t>
    </r>
    <r>
      <rPr>
        <sz val="10"/>
        <rFont val="AcadNusx"/>
        <family val="0"/>
      </rPr>
      <t>patC-kordi qselis  1 მეტრიანი</t>
    </r>
  </si>
  <si>
    <r>
      <rPr>
        <b/>
        <sz val="10"/>
        <rFont val="Cambria"/>
        <family val="1"/>
      </rPr>
      <t xml:space="preserve">UTP cat6 </t>
    </r>
    <r>
      <rPr>
        <b/>
        <sz val="10"/>
        <rFont val="AcadNusx"/>
        <family val="0"/>
      </rPr>
      <t>patC-kordi qselis  5 მეტრიანი</t>
    </r>
  </si>
  <si>
    <r>
      <t xml:space="preserve"> </t>
    </r>
    <r>
      <rPr>
        <sz val="10"/>
        <rFont val="Cambria"/>
        <family val="1"/>
      </rPr>
      <t xml:space="preserve">UTP cat6 </t>
    </r>
    <r>
      <rPr>
        <sz val="10"/>
        <rFont val="AcadNusx"/>
        <family val="0"/>
      </rPr>
      <t>patC-kordi qselis  5 მეტრიანი</t>
    </r>
  </si>
  <si>
    <t xml:space="preserve">ჩაფლული led.sanaTi 60ვტ.
  </t>
  </si>
  <si>
    <t>wyalamridi arxi (40 grZ.m.)</t>
  </si>
  <si>
    <t>sayrdeni kedeli (30 grZ.m)</t>
  </si>
  <si>
    <t>gamwvanebis zolebis mowyoba</t>
  </si>
  <si>
    <t>balaxis belti</t>
  </si>
  <si>
    <t>maradmwvane xe _ kriptomeria</t>
  </si>
  <si>
    <t>teritoriaze maradmwvane xeebis dargva (kriptomeria)</t>
  </si>
  <si>
    <t>keTimowyoba</t>
  </si>
  <si>
    <t xml:space="preserve">Tunuqi </t>
  </si>
  <si>
    <t>fanjrebze sacremlurebis mowyoba  feradi moTuTiebuli TunuqiT</t>
  </si>
  <si>
    <t xml:space="preserve">Semyvan-gamanawilebeli mowyobilobis mTavari fari  samfaza avtomaturi gamomrTveliT,   </t>
  </si>
  <si>
    <t>wert.</t>
  </si>
  <si>
    <t>masala: m.S</t>
  </si>
  <si>
    <t>samfaza avtomaturi gamomrTveli 160amp 3polusa</t>
  </si>
  <si>
    <t>avtomaturi amomrTveli 80amp 3 polusa</t>
  </si>
  <si>
    <t>avtomaturi amomrTveli 63amp 2 polusa</t>
  </si>
  <si>
    <t>avtomaturi amomrTveli 63amp 3 polusa</t>
  </si>
  <si>
    <t>avtomaturi amomrTveli 32amp 3 polusa</t>
  </si>
  <si>
    <t>avtomaturi amomrTveli 25amp 3 polusa</t>
  </si>
  <si>
    <t>avtomaturi amomrTveli 25amp 1 polusa</t>
  </si>
  <si>
    <t>avtomaturi amomrTveli 16 amp 1 polusa</t>
  </si>
  <si>
    <t>avtomaturi amomrTveli 10 amp 3 polusa</t>
  </si>
  <si>
    <t>avtomaturi amomrTveli 10amp 1 polusa</t>
  </si>
  <si>
    <t>avtomaturi amomrTveli 6amp 1 polusa</t>
  </si>
  <si>
    <t>kontaqtori 7,5kvt</t>
  </si>
  <si>
    <t>fazebis bloki 4 polusa 160amp</t>
  </si>
  <si>
    <t xml:space="preserve">dabindebis rele </t>
  </si>
  <si>
    <t>liTonis karada 1250*800*300 samontaJo dafiT</t>
  </si>
  <si>
    <t>spilenZis gamanawilebeli salte</t>
  </si>
  <si>
    <t>kontaqtori 30kvt</t>
  </si>
  <si>
    <t xml:space="preserve">indikatori mwvane </t>
  </si>
  <si>
    <t>fiqsirebuli gadamrTveli (ventilaciisaTvis)</t>
  </si>
  <si>
    <t>gamanawilebeli  bloki 2 polusa 125amp</t>
  </si>
  <si>
    <t>damiwebis klema</t>
  </si>
  <si>
    <t>saStefselo rozeti orpolusiani mesame damamiwebeli kontaqtiT Cveulebrivi da generatoris</t>
  </si>
  <si>
    <t>spilenZis  ormagizolaciani kabeli kveTiT 2*1,5</t>
  </si>
  <si>
    <t>spilenZis kabeli pvs 7*1,5</t>
  </si>
  <si>
    <t>damiwebis Stanga-jvaredini galvanizirebuli</t>
  </si>
  <si>
    <t>mrgvali foladi d=8mm galvanizirebuli</t>
  </si>
  <si>
    <t>zednadebi xarjebi  - % xelfasidan</t>
  </si>
  <si>
    <t xml:space="preserve">mogeba  </t>
  </si>
  <si>
    <t xml:space="preserve">Zalovani kabeli ormagizolaciani aluminis 3X70mm+25mm. gofrirebuli </t>
  </si>
  <si>
    <t>gofrirebuli mili wiTeli</t>
  </si>
  <si>
    <t>mTavari mkvebavi kabelis Cadeba TxrilSi</t>
  </si>
  <si>
    <t>betonis bordiurebis mowyoba (30sm smimarlis)</t>
  </si>
  <si>
    <t>generatori</t>
  </si>
  <si>
    <t xml:space="preserve">generatori </t>
  </si>
  <si>
    <t xml:space="preserve">kompiuteruli Sida qseli </t>
  </si>
  <si>
    <t>%</t>
  </si>
  <si>
    <t>data rozeti</t>
  </si>
  <si>
    <t>mogeba- %</t>
  </si>
  <si>
    <t>kompania:--------------------</t>
  </si>
  <si>
    <t>saerTo saxarjTaRricxvo Rirebuleba lari</t>
  </si>
  <si>
    <t xml:space="preserve">saerrTo saxarjTaR. Rirebuleba, lari  </t>
  </si>
  <si>
    <t>kedelze dasakidi  eleqtro qvabi warmadobiT 42kvt-dan -45 kvt.s CaTvliT</t>
  </si>
  <si>
    <t>eleqtro qvabi warmadobiT 42kvt-dan -45 kvt.s CaTvliT</t>
  </si>
  <si>
    <t xml:space="preserve">  შენიშვნა:     1)  სასურველია პრეტენდენტი  ადგილზე გაეცნოს არსებულ მდგომარეობას;
                2)  პროცენტული მაჩვენებლები არ უნდა ეწინააღმდეგებოდეს ზედნადები ხარჯებისა და გეგმიური მოგების განსაზღვრის წესს (2014 წლის 14 იანვრის საქართველოს მთავრობის დადგენილება №55)
                3)  ხარჯთაღრიცხვაში მოცემული 3%-გაუთვალისწინებელი ხარჯების საპროცენტო განაკვეთი უნდა დარჩეს უცვლელად.
 </t>
  </si>
</sst>
</file>

<file path=xl/styles.xml><?xml version="1.0" encoding="utf-8"?>
<styleSheet xmlns="http://schemas.openxmlformats.org/spreadsheetml/2006/main">
  <numFmts count="5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Lari&quot;;\-#,##0\ &quot;Lari&quot;"/>
    <numFmt numFmtId="173" formatCode="#,##0\ &quot;Lari&quot;;[Red]\-#,##0\ &quot;Lari&quot;"/>
    <numFmt numFmtId="174" formatCode="#,##0.00\ &quot;Lari&quot;;\-#,##0.00\ &quot;Lari&quot;"/>
    <numFmt numFmtId="175" formatCode="#,##0.00\ &quot;Lari&quot;;[Red]\-#,##0.00\ &quot;Lari&quot;"/>
    <numFmt numFmtId="176" formatCode="_-* #,##0\ &quot;Lari&quot;_-;\-* #,##0\ &quot;Lari&quot;_-;_-* &quot;-&quot;\ &quot;Lari&quot;_-;_-@_-"/>
    <numFmt numFmtId="177" formatCode="_-* #,##0\ _L_a_r_i_-;\-* #,##0\ _L_a_r_i_-;_-* &quot;-&quot;\ _L_a_r_i_-;_-@_-"/>
    <numFmt numFmtId="178" formatCode="_-* #,##0.00\ &quot;Lari&quot;_-;\-* #,##0.00\ &quot;Lari&quot;_-;_-* &quot;-&quot;??\ &quot;Lari&quot;_-;_-@_-"/>
    <numFmt numFmtId="179" formatCode="_-* #,##0.00\ _L_a_r_i_-;\-* #,##0.00\ _L_a_r_i_-;_-* &quot;-&quot;??\ _L_a_r_i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р.&quot;#,##0_);\(&quot;р.&quot;#,##0\)"/>
    <numFmt numFmtId="189" formatCode="&quot;р.&quot;#,##0_);[Red]\(&quot;р.&quot;#,##0\)"/>
    <numFmt numFmtId="190" formatCode="&quot;р.&quot;#,##0.00_);\(&quot;р.&quot;#,##0.00\)"/>
    <numFmt numFmtId="191" formatCode="&quot;р.&quot;#,##0.00_);[Red]\(&quot;р.&quot;#,##0.00\)"/>
    <numFmt numFmtId="192" formatCode="_(&quot;р.&quot;* #,##0_);_(&quot;р.&quot;* \(#,##0\);_(&quot;р.&quot;* &quot;-&quot;_);_(@_)"/>
    <numFmt numFmtId="193" formatCode="_(&quot;р.&quot;* #,##0.00_);_(&quot;р.&quot;* \(#,##0.00\);_(&quot;р.&quot;* &quot;-&quot;??_);_(@_)"/>
    <numFmt numFmtId="194" formatCode="0.0000"/>
    <numFmt numFmtId="195" formatCode="0.000"/>
    <numFmt numFmtId="196" formatCode="0.00000"/>
    <numFmt numFmtId="197" formatCode="0.0"/>
    <numFmt numFmtId="198" formatCode="0.000000"/>
    <numFmt numFmtId="199" formatCode="0.0000000"/>
    <numFmt numFmtId="200" formatCode="_-* #,##0.0_р_._-;\-* #,##0.0_р_._-;_-* &quot;-&quot;??_р_._-;_-@_-"/>
    <numFmt numFmtId="201" formatCode="_-* #,##0_р_._-;\-* #,##0_р_._-;_-* &quot;-&quot;??_р_._-;_-@_-"/>
    <numFmt numFmtId="202" formatCode="_-* #,##0.000_р_._-;\-* #,##0.000_р_._-;_-* &quot;-&quot;??_р_._-;_-@_-"/>
    <numFmt numFmtId="203" formatCode="_-* #,##0.0000_р_._-;\-* #,##0.0000_р_._-;_-* &quot;-&quot;??_р_._-;_-@_-"/>
    <numFmt numFmtId="204" formatCode="_-* #,##0.00000_р_._-;\-* #,##0.00000_р_._-;_-* &quot;-&quot;??_р_._-;_-@_-"/>
    <numFmt numFmtId="205" formatCode="_-* #,##0.000000_р_._-;\-* #,##0.000000_р_._-;_-* &quot;-&quot;??_р_._-;_-@_-"/>
    <numFmt numFmtId="206" formatCode="_-* #,##0.0000000_р_._-;\-* #,##0.0000000_р_._-;_-* &quot;-&quot;??_р_._-;_-@_-"/>
    <numFmt numFmtId="207" formatCode="0.00000000"/>
    <numFmt numFmtId="208" formatCode="[$-437]yyyy\ &quot;წლის&quot;\ dd\ mm\,\ dddd"/>
    <numFmt numFmtId="209" formatCode="0.000000000"/>
    <numFmt numFmtId="210" formatCode="0.0000000000"/>
    <numFmt numFmtId="211" formatCode="0.000000000000"/>
    <numFmt numFmtId="212" formatCode="0.00000000000"/>
    <numFmt numFmtId="213" formatCode="_(* #,##0.000_);_(* \(#,##0.000\);_(* &quot;-&quot;???_);_(@_)"/>
  </numFmts>
  <fonts count="110">
    <font>
      <sz val="10"/>
      <name val="Arial Cyr"/>
      <family val="0"/>
    </font>
    <font>
      <sz val="10"/>
      <name val="AcadNusx"/>
      <family val="0"/>
    </font>
    <font>
      <sz val="10"/>
      <color indexed="8"/>
      <name val="AcadNusx"/>
      <family val="0"/>
    </font>
    <font>
      <b/>
      <sz val="12"/>
      <name val="AcadNusx"/>
      <family val="0"/>
    </font>
    <font>
      <sz val="12"/>
      <name val="AcadNusx"/>
      <family val="0"/>
    </font>
    <font>
      <sz val="10"/>
      <name val="Times New Roman"/>
      <family val="1"/>
    </font>
    <font>
      <sz val="11"/>
      <name val="AcadNusx"/>
      <family val="0"/>
    </font>
    <font>
      <b/>
      <sz val="11"/>
      <name val="AcadNusx"/>
      <family val="0"/>
    </font>
    <font>
      <b/>
      <sz val="10"/>
      <name val="AcadNusx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0"/>
      <name val="AcadNusx"/>
      <family val="0"/>
    </font>
    <font>
      <sz val="10"/>
      <name val="Arial"/>
      <family val="2"/>
    </font>
    <font>
      <sz val="8"/>
      <name val="Arial Cyr"/>
      <family val="0"/>
    </font>
    <font>
      <sz val="11"/>
      <name val="Arial"/>
      <family val="2"/>
    </font>
    <font>
      <sz val="11"/>
      <name val="Times New Roman"/>
      <family val="1"/>
    </font>
    <font>
      <sz val="11"/>
      <name val="Arial Cyr"/>
      <family val="0"/>
    </font>
    <font>
      <sz val="10"/>
      <name val="Helv"/>
      <family val="0"/>
    </font>
    <font>
      <sz val="10"/>
      <name val="Grigolia"/>
      <family val="0"/>
    </font>
    <font>
      <b/>
      <sz val="10"/>
      <name val="Times New Roman"/>
      <family val="1"/>
    </font>
    <font>
      <sz val="12"/>
      <name val="Arial Cyr"/>
      <family val="0"/>
    </font>
    <font>
      <sz val="8"/>
      <name val="AcadNusx"/>
      <family val="0"/>
    </font>
    <font>
      <sz val="9"/>
      <name val="AcadNusx"/>
      <family val="0"/>
    </font>
    <font>
      <b/>
      <sz val="10"/>
      <name val="Helv"/>
      <family val="0"/>
    </font>
    <font>
      <sz val="9"/>
      <name val="Times New Roman"/>
      <family val="1"/>
    </font>
    <font>
      <b/>
      <sz val="9"/>
      <name val="AcadNusx"/>
      <family val="0"/>
    </font>
    <font>
      <b/>
      <sz val="11"/>
      <name val="Arial"/>
      <family val="2"/>
    </font>
    <font>
      <b/>
      <sz val="10"/>
      <name val="Arial"/>
      <family val="2"/>
    </font>
    <font>
      <b/>
      <sz val="10"/>
      <name val="Arial Cyr"/>
      <family val="0"/>
    </font>
    <font>
      <u val="single"/>
      <sz val="10"/>
      <name val="AcadNusx"/>
      <family val="0"/>
    </font>
    <font>
      <b/>
      <u val="single"/>
      <sz val="10"/>
      <name val="AcadNusx"/>
      <family val="0"/>
    </font>
    <font>
      <b/>
      <sz val="10"/>
      <color indexed="8"/>
      <name val="AcadNusx"/>
      <family val="0"/>
    </font>
    <font>
      <sz val="10"/>
      <color indexed="8"/>
      <name val="Arial"/>
      <family val="2"/>
    </font>
    <font>
      <sz val="10"/>
      <name val="Sylfaen"/>
      <family val="1"/>
    </font>
    <font>
      <b/>
      <sz val="10"/>
      <color indexed="8"/>
      <name val="Arial"/>
      <family val="2"/>
    </font>
    <font>
      <b/>
      <sz val="10"/>
      <name val="Sylfaen"/>
      <family val="1"/>
    </font>
    <font>
      <b/>
      <sz val="10"/>
      <name val="Calibri"/>
      <family val="2"/>
    </font>
    <font>
      <sz val="10"/>
      <name val="Calibri"/>
      <family val="2"/>
    </font>
    <font>
      <b/>
      <sz val="11"/>
      <name val="Times New Roman"/>
      <family val="1"/>
    </font>
    <font>
      <b/>
      <sz val="11"/>
      <name val="Arial Cyr"/>
      <family val="0"/>
    </font>
    <font>
      <b/>
      <sz val="10"/>
      <name val="LitNusx"/>
      <family val="2"/>
    </font>
    <font>
      <b/>
      <sz val="11"/>
      <name val="LitNusx"/>
      <family val="2"/>
    </font>
    <font>
      <b/>
      <sz val="14"/>
      <name val="AcadNusx"/>
      <family val="0"/>
    </font>
    <font>
      <b/>
      <sz val="12"/>
      <name val="Arial Cyr"/>
      <family val="0"/>
    </font>
    <font>
      <b/>
      <sz val="10"/>
      <name val="Cambria"/>
      <family val="1"/>
    </font>
    <font>
      <sz val="10"/>
      <name val="Cambria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cadNusx"/>
      <family val="0"/>
    </font>
    <font>
      <sz val="10"/>
      <color indexed="10"/>
      <name val="Arial Cyr"/>
      <family val="0"/>
    </font>
    <font>
      <sz val="10"/>
      <color indexed="10"/>
      <name val="Times New Roman"/>
      <family val="1"/>
    </font>
    <font>
      <sz val="10"/>
      <color indexed="10"/>
      <name val="Arial"/>
      <family val="2"/>
    </font>
    <font>
      <sz val="10"/>
      <color indexed="62"/>
      <name val="Helv"/>
      <family val="0"/>
    </font>
    <font>
      <sz val="10"/>
      <color indexed="10"/>
      <name val="Helv"/>
      <family val="0"/>
    </font>
    <font>
      <b/>
      <sz val="12"/>
      <color indexed="8"/>
      <name val="AcadNusx"/>
      <family val="0"/>
    </font>
    <font>
      <sz val="10"/>
      <color indexed="8"/>
      <name val="Times New Roman"/>
      <family val="1"/>
    </font>
    <font>
      <sz val="10"/>
      <color indexed="8"/>
      <name val="Arial Cyr"/>
      <family val="0"/>
    </font>
    <font>
      <sz val="10"/>
      <color indexed="8"/>
      <name val="Helv"/>
      <family val="0"/>
    </font>
    <font>
      <b/>
      <sz val="11"/>
      <color indexed="8"/>
      <name val="AcadNusx"/>
      <family val="0"/>
    </font>
    <font>
      <i/>
      <sz val="11"/>
      <color indexed="8"/>
      <name val="AcadNusx"/>
      <family val="0"/>
    </font>
    <font>
      <i/>
      <sz val="10"/>
      <color indexed="8"/>
      <name val="AcadNusx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cadNusx"/>
      <family val="0"/>
    </font>
    <font>
      <sz val="10"/>
      <color rgb="FFFF0000"/>
      <name val="Arial Cyr"/>
      <family val="0"/>
    </font>
    <font>
      <sz val="10"/>
      <color rgb="FFFF0000"/>
      <name val="Times New Roman"/>
      <family val="1"/>
    </font>
    <font>
      <sz val="10"/>
      <color rgb="FFFF0000"/>
      <name val="Arial"/>
      <family val="2"/>
    </font>
    <font>
      <sz val="10"/>
      <color theme="4" tint="-0.24997000396251678"/>
      <name val="Helv"/>
      <family val="0"/>
    </font>
    <font>
      <sz val="10"/>
      <color rgb="FFFF0000"/>
      <name val="Helv"/>
      <family val="0"/>
    </font>
    <font>
      <b/>
      <sz val="12"/>
      <color theme="1"/>
      <name val="AcadNusx"/>
      <family val="0"/>
    </font>
    <font>
      <sz val="10"/>
      <color theme="1"/>
      <name val="Times New Roman"/>
      <family val="1"/>
    </font>
    <font>
      <sz val="10"/>
      <color theme="1"/>
      <name val="AcadNusx"/>
      <family val="0"/>
    </font>
    <font>
      <sz val="10"/>
      <color theme="1"/>
      <name val="Arial Cyr"/>
      <family val="0"/>
    </font>
    <font>
      <sz val="10"/>
      <color theme="1"/>
      <name val="Helv"/>
      <family val="0"/>
    </font>
    <font>
      <b/>
      <sz val="10"/>
      <color theme="1"/>
      <name val="AcadNusx"/>
      <family val="0"/>
    </font>
    <font>
      <b/>
      <sz val="11"/>
      <color theme="1"/>
      <name val="AcadNusx"/>
      <family val="0"/>
    </font>
    <font>
      <i/>
      <sz val="11"/>
      <color theme="1"/>
      <name val="AcadNusx"/>
      <family val="0"/>
    </font>
    <font>
      <i/>
      <sz val="10"/>
      <color theme="1"/>
      <name val="AcadNusx"/>
      <family val="0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8" fillId="2" borderId="0" applyNumberFormat="0" applyBorder="0" applyAlignment="0" applyProtection="0"/>
    <xf numFmtId="0" fontId="78" fillId="3" borderId="0" applyNumberFormat="0" applyBorder="0" applyAlignment="0" applyProtection="0"/>
    <xf numFmtId="0" fontId="78" fillId="4" borderId="0" applyNumberFormat="0" applyBorder="0" applyAlignment="0" applyProtection="0"/>
    <xf numFmtId="0" fontId="78" fillId="5" borderId="0" applyNumberFormat="0" applyBorder="0" applyAlignment="0" applyProtection="0"/>
    <xf numFmtId="0" fontId="78" fillId="6" borderId="0" applyNumberFormat="0" applyBorder="0" applyAlignment="0" applyProtection="0"/>
    <xf numFmtId="0" fontId="78" fillId="7" borderId="0" applyNumberFormat="0" applyBorder="0" applyAlignment="0" applyProtection="0"/>
    <xf numFmtId="0" fontId="78" fillId="8" borderId="0" applyNumberFormat="0" applyBorder="0" applyAlignment="0" applyProtection="0"/>
    <xf numFmtId="0" fontId="78" fillId="9" borderId="0" applyNumberFormat="0" applyBorder="0" applyAlignment="0" applyProtection="0"/>
    <xf numFmtId="0" fontId="78" fillId="10" borderId="0" applyNumberFormat="0" applyBorder="0" applyAlignment="0" applyProtection="0"/>
    <xf numFmtId="0" fontId="78" fillId="11" borderId="0" applyNumberFormat="0" applyBorder="0" applyAlignment="0" applyProtection="0"/>
    <xf numFmtId="0" fontId="78" fillId="12" borderId="0" applyNumberFormat="0" applyBorder="0" applyAlignment="0" applyProtection="0"/>
    <xf numFmtId="0" fontId="78" fillId="13" borderId="0" applyNumberFormat="0" applyBorder="0" applyAlignment="0" applyProtection="0"/>
    <xf numFmtId="0" fontId="79" fillId="14" borderId="0" applyNumberFormat="0" applyBorder="0" applyAlignment="0" applyProtection="0"/>
    <xf numFmtId="0" fontId="79" fillId="15" borderId="0" applyNumberFormat="0" applyBorder="0" applyAlignment="0" applyProtection="0"/>
    <xf numFmtId="0" fontId="79" fillId="10" borderId="0" applyNumberFormat="0" applyBorder="0" applyAlignment="0" applyProtection="0"/>
    <xf numFmtId="0" fontId="79" fillId="16" borderId="0" applyNumberFormat="0" applyBorder="0" applyAlignment="0" applyProtection="0"/>
    <xf numFmtId="0" fontId="79" fillId="17" borderId="0" applyNumberFormat="0" applyBorder="0" applyAlignment="0" applyProtection="0"/>
    <xf numFmtId="0" fontId="79" fillId="18" borderId="0" applyNumberFormat="0" applyBorder="0" applyAlignment="0" applyProtection="0"/>
    <xf numFmtId="0" fontId="79" fillId="19" borderId="0" applyNumberFormat="0" applyBorder="0" applyAlignment="0" applyProtection="0"/>
    <xf numFmtId="0" fontId="79" fillId="20" borderId="0" applyNumberFormat="0" applyBorder="0" applyAlignment="0" applyProtection="0"/>
    <xf numFmtId="0" fontId="79" fillId="21" borderId="0" applyNumberFormat="0" applyBorder="0" applyAlignment="0" applyProtection="0"/>
    <xf numFmtId="0" fontId="79" fillId="22" borderId="0" applyNumberFormat="0" applyBorder="0" applyAlignment="0" applyProtection="0"/>
    <xf numFmtId="0" fontId="79" fillId="23" borderId="0" applyNumberFormat="0" applyBorder="0" applyAlignment="0" applyProtection="0"/>
    <xf numFmtId="0" fontId="79" fillId="24" borderId="0" applyNumberFormat="0" applyBorder="0" applyAlignment="0" applyProtection="0"/>
    <xf numFmtId="0" fontId="80" fillId="25" borderId="0" applyNumberFormat="0" applyBorder="0" applyAlignment="0" applyProtection="0"/>
    <xf numFmtId="0" fontId="81" fillId="26" borderId="1" applyNumberFormat="0" applyAlignment="0" applyProtection="0"/>
    <xf numFmtId="0" fontId="82" fillId="27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8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84" fillId="28" borderId="0" applyNumberFormat="0" applyBorder="0" applyAlignment="0" applyProtection="0"/>
    <xf numFmtId="0" fontId="85" fillId="0" borderId="3" applyNumberFormat="0" applyFill="0" applyAlignment="0" applyProtection="0"/>
    <xf numFmtId="0" fontId="86" fillId="0" borderId="4" applyNumberFormat="0" applyFill="0" applyAlignment="0" applyProtection="0"/>
    <xf numFmtId="0" fontId="87" fillId="0" borderId="5" applyNumberFormat="0" applyFill="0" applyAlignment="0" applyProtection="0"/>
    <xf numFmtId="0" fontId="8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8" fillId="29" borderId="1" applyNumberFormat="0" applyAlignment="0" applyProtection="0"/>
    <xf numFmtId="0" fontId="89" fillId="0" borderId="6" applyNumberFormat="0" applyFill="0" applyAlignment="0" applyProtection="0"/>
    <xf numFmtId="0" fontId="90" fillId="30" borderId="0" applyNumberFormat="0" applyBorder="0" applyAlignment="0" applyProtection="0"/>
    <xf numFmtId="0" fontId="0" fillId="31" borderId="7" applyNumberFormat="0" applyFont="0" applyAlignment="0" applyProtection="0"/>
    <xf numFmtId="0" fontId="91" fillId="26" borderId="8" applyNumberFormat="0" applyAlignment="0" applyProtection="0"/>
    <xf numFmtId="9" fontId="0" fillId="0" borderId="0" applyFont="0" applyFill="0" applyBorder="0" applyAlignment="0" applyProtection="0"/>
    <xf numFmtId="0" fontId="92" fillId="0" borderId="0" applyNumberFormat="0" applyFill="0" applyBorder="0" applyAlignment="0" applyProtection="0"/>
    <xf numFmtId="0" fontId="93" fillId="0" borderId="9" applyNumberFormat="0" applyFill="0" applyAlignment="0" applyProtection="0"/>
    <xf numFmtId="0" fontId="94" fillId="0" borderId="0" applyNumberFormat="0" applyFill="0" applyBorder="0" applyAlignment="0" applyProtection="0"/>
    <xf numFmtId="187" fontId="0" fillId="0" borderId="0" applyFont="0" applyFill="0" applyBorder="0" applyAlignment="0" applyProtection="0"/>
  </cellStyleXfs>
  <cellXfs count="704">
    <xf numFmtId="0" fontId="0" fillId="0" borderId="0" xfId="0" applyAlignment="1">
      <alignment/>
    </xf>
    <xf numFmtId="0" fontId="0" fillId="0" borderId="0" xfId="0" applyAlignment="1">
      <alignment vertical="top" wrapText="1"/>
    </xf>
    <xf numFmtId="0" fontId="3" fillId="0" borderId="0" xfId="0" applyNumberFormat="1" applyFont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4" fillId="0" borderId="0" xfId="0" applyNumberFormat="1" applyFont="1" applyBorder="1" applyAlignment="1">
      <alignment horizontal="center" vertical="top" wrapText="1"/>
    </xf>
    <xf numFmtId="0" fontId="1" fillId="0" borderId="0" xfId="0" applyFont="1" applyFill="1" applyBorder="1" applyAlignment="1">
      <alignment horizontal="left" vertical="top" wrapText="1"/>
    </xf>
    <xf numFmtId="0" fontId="7" fillId="0" borderId="0" xfId="0" applyNumberFormat="1" applyFont="1" applyBorder="1" applyAlignment="1">
      <alignment horizontal="left" vertical="top" wrapText="1"/>
    </xf>
    <xf numFmtId="0" fontId="7" fillId="0" borderId="0" xfId="0" applyNumberFormat="1" applyFont="1" applyBorder="1" applyAlignment="1">
      <alignment horizontal="center" vertical="top" wrapText="1"/>
    </xf>
    <xf numFmtId="0" fontId="6" fillId="0" borderId="0" xfId="0" applyFont="1" applyBorder="1" applyAlignment="1">
      <alignment vertical="top" wrapText="1"/>
    </xf>
    <xf numFmtId="2" fontId="6" fillId="0" borderId="0" xfId="0" applyNumberFormat="1" applyFont="1" applyBorder="1" applyAlignment="1">
      <alignment vertical="top" wrapText="1"/>
    </xf>
    <xf numFmtId="0" fontId="6" fillId="0" borderId="0" xfId="0" applyFont="1" applyAlignment="1">
      <alignment/>
    </xf>
    <xf numFmtId="0" fontId="6" fillId="0" borderId="0" xfId="0" applyFont="1" applyAlignment="1">
      <alignment vertical="top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6" fillId="0" borderId="11" xfId="0" applyFont="1" applyBorder="1" applyAlignment="1" quotePrefix="1">
      <alignment horizontal="center" vertical="top" wrapText="1"/>
    </xf>
    <xf numFmtId="0" fontId="6" fillId="0" borderId="11" xfId="0" applyNumberFormat="1" applyFont="1" applyBorder="1" applyAlignment="1" quotePrefix="1">
      <alignment horizontal="center" vertical="top" wrapText="1"/>
    </xf>
    <xf numFmtId="49" fontId="6" fillId="0" borderId="11" xfId="0" applyNumberFormat="1" applyFont="1" applyBorder="1" applyAlignment="1" quotePrefix="1">
      <alignment horizontal="center" vertical="top" wrapText="1"/>
    </xf>
    <xf numFmtId="1" fontId="6" fillId="0" borderId="11" xfId="0" applyNumberFormat="1" applyFont="1" applyBorder="1" applyAlignment="1" quotePrefix="1">
      <alignment horizontal="center" vertical="top" wrapText="1"/>
    </xf>
    <xf numFmtId="1" fontId="1" fillId="0" borderId="0" xfId="0" applyNumberFormat="1" applyFont="1" applyAlignment="1">
      <alignment horizontal="center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vertical="top" wrapText="1"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NumberFormat="1" applyFont="1" applyBorder="1" applyAlignment="1">
      <alignment horizontal="left" vertical="top" wrapText="1"/>
    </xf>
    <xf numFmtId="2" fontId="4" fillId="0" borderId="0" xfId="0" applyNumberFormat="1" applyFont="1" applyBorder="1" applyAlignment="1">
      <alignment vertical="top" wrapText="1"/>
    </xf>
    <xf numFmtId="1" fontId="1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Border="1" applyAlignment="1" quotePrefix="1">
      <alignment horizontal="center" vertical="top" wrapText="1"/>
    </xf>
    <xf numFmtId="2" fontId="1" fillId="0" borderId="0" xfId="0" applyNumberFormat="1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  <xf numFmtId="1" fontId="1" fillId="0" borderId="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left" vertical="center" wrapText="1"/>
    </xf>
    <xf numFmtId="0" fontId="1" fillId="0" borderId="0" xfId="0" applyNumberFormat="1" applyFont="1" applyFill="1" applyBorder="1" applyAlignment="1">
      <alignment horizontal="center" vertical="top" wrapText="1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vertical="top"/>
    </xf>
    <xf numFmtId="0" fontId="14" fillId="0" borderId="0" xfId="0" applyFont="1" applyAlignment="1">
      <alignment horizontal="center"/>
    </xf>
    <xf numFmtId="0" fontId="15" fillId="0" borderId="0" xfId="0" applyFont="1" applyAlignment="1">
      <alignment/>
    </xf>
    <xf numFmtId="1" fontId="12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16" fillId="0" borderId="0" xfId="0" applyFont="1" applyAlignment="1">
      <alignment/>
    </xf>
    <xf numFmtId="0" fontId="1" fillId="0" borderId="11" xfId="0" applyFont="1" applyBorder="1" applyAlignment="1">
      <alignment horizontal="center" vertical="center" wrapText="1"/>
    </xf>
    <xf numFmtId="2" fontId="1" fillId="0" borderId="11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0" fontId="5" fillId="0" borderId="11" xfId="0" applyFont="1" applyBorder="1" applyAlignment="1" quotePrefix="1">
      <alignment horizontal="center" vertical="top" wrapText="1"/>
    </xf>
    <xf numFmtId="0" fontId="5" fillId="0" borderId="11" xfId="0" applyNumberFormat="1" applyFont="1" applyBorder="1" applyAlignment="1" quotePrefix="1">
      <alignment horizontal="center" vertical="top" wrapText="1"/>
    </xf>
    <xf numFmtId="49" fontId="5" fillId="0" borderId="11" xfId="0" applyNumberFormat="1" applyFont="1" applyBorder="1" applyAlignment="1">
      <alignment horizontal="center" vertical="top" wrapText="1"/>
    </xf>
    <xf numFmtId="1" fontId="5" fillId="0" borderId="11" xfId="0" applyNumberFormat="1" applyFont="1" applyBorder="1" applyAlignment="1" quotePrefix="1">
      <alignment horizontal="center" vertical="top" wrapText="1"/>
    </xf>
    <xf numFmtId="0" fontId="15" fillId="0" borderId="0" xfId="0" applyFont="1" applyAlignment="1">
      <alignment vertical="top" wrapText="1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 vertical="top" wrapText="1"/>
    </xf>
    <xf numFmtId="0" fontId="17" fillId="0" borderId="0" xfId="0" applyFont="1" applyAlignment="1">
      <alignment vertical="top" wrapText="1"/>
    </xf>
    <xf numFmtId="0" fontId="17" fillId="0" borderId="0" xfId="0" applyFont="1" applyAlignment="1">
      <alignment/>
    </xf>
    <xf numFmtId="0" fontId="1" fillId="0" borderId="0" xfId="0" applyFont="1" applyBorder="1" applyAlignment="1">
      <alignment/>
    </xf>
    <xf numFmtId="0" fontId="8" fillId="0" borderId="0" xfId="0" applyFont="1" applyBorder="1" applyAlignment="1" quotePrefix="1">
      <alignment horizontal="center" vertical="top" wrapText="1"/>
    </xf>
    <xf numFmtId="0" fontId="1" fillId="0" borderId="0" xfId="0" applyFont="1" applyBorder="1" applyAlignment="1">
      <alignment vertical="top" wrapText="1"/>
    </xf>
    <xf numFmtId="2" fontId="1" fillId="0" borderId="0" xfId="0" applyNumberFormat="1" applyFont="1" applyFill="1" applyBorder="1" applyAlignment="1">
      <alignment horizontal="center" vertical="top" wrapText="1"/>
    </xf>
    <xf numFmtId="1" fontId="1" fillId="0" borderId="0" xfId="0" applyNumberFormat="1" applyFont="1" applyAlignment="1">
      <alignment/>
    </xf>
    <xf numFmtId="0" fontId="6" fillId="0" borderId="0" xfId="0" applyFont="1" applyAlignment="1">
      <alignment vertical="top"/>
    </xf>
    <xf numFmtId="0" fontId="17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0" xfId="0" applyFont="1" applyFill="1" applyAlignment="1">
      <alignment/>
    </xf>
    <xf numFmtId="0" fontId="17" fillId="0" borderId="0" xfId="0" applyFont="1" applyAlignment="1">
      <alignment horizontal="center"/>
    </xf>
    <xf numFmtId="0" fontId="5" fillId="0" borderId="0" xfId="0" applyFont="1" applyFill="1" applyAlignment="1">
      <alignment/>
    </xf>
    <xf numFmtId="0" fontId="17" fillId="0" borderId="0" xfId="0" applyFont="1" applyFill="1" applyAlignment="1">
      <alignment/>
    </xf>
    <xf numFmtId="0" fontId="12" fillId="0" borderId="0" xfId="0" applyFont="1" applyAlignment="1">
      <alignment horizontal="center"/>
    </xf>
    <xf numFmtId="0" fontId="5" fillId="0" borderId="0" xfId="0" applyFont="1" applyAlignment="1">
      <alignment/>
    </xf>
    <xf numFmtId="1" fontId="12" fillId="0" borderId="0" xfId="0" applyNumberFormat="1" applyFont="1" applyBorder="1" applyAlignment="1">
      <alignment horizontal="center" vertical="top"/>
    </xf>
    <xf numFmtId="0" fontId="0" fillId="0" borderId="0" xfId="0" applyFont="1" applyBorder="1" applyAlignment="1">
      <alignment vertical="top"/>
    </xf>
    <xf numFmtId="0" fontId="0" fillId="0" borderId="0" xfId="0" applyFont="1" applyAlignment="1">
      <alignment vertical="top"/>
    </xf>
    <xf numFmtId="1" fontId="1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12" fillId="0" borderId="12" xfId="0" applyFont="1" applyBorder="1" applyAlignment="1">
      <alignment horizontal="center"/>
    </xf>
    <xf numFmtId="1" fontId="1" fillId="0" borderId="0" xfId="0" applyNumberFormat="1" applyFont="1" applyBorder="1" applyAlignment="1">
      <alignment/>
    </xf>
    <xf numFmtId="0" fontId="0" fillId="0" borderId="0" xfId="0" applyFont="1" applyAlignment="1">
      <alignment vertical="top" wrapText="1"/>
    </xf>
    <xf numFmtId="0" fontId="0" fillId="0" borderId="0" xfId="0" applyFont="1" applyAlignment="1">
      <alignment/>
    </xf>
    <xf numFmtId="1" fontId="12" fillId="0" borderId="0" xfId="0" applyNumberFormat="1" applyFont="1" applyAlignment="1">
      <alignment horizontal="center"/>
    </xf>
    <xf numFmtId="0" fontId="0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left" vertical="top" wrapText="1"/>
    </xf>
    <xf numFmtId="0" fontId="12" fillId="0" borderId="0" xfId="0" applyNumberFormat="1" applyFont="1" applyFill="1" applyBorder="1" applyAlignment="1">
      <alignment horizontal="center" vertical="top" wrapText="1"/>
    </xf>
    <xf numFmtId="0" fontId="12" fillId="0" borderId="0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2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vertical="top"/>
    </xf>
    <xf numFmtId="0" fontId="12" fillId="0" borderId="0" xfId="0" applyFont="1" applyAlignment="1">
      <alignment horizontal="center" vertical="top"/>
    </xf>
    <xf numFmtId="1" fontId="12" fillId="0" borderId="0" xfId="0" applyNumberFormat="1" applyFont="1" applyBorder="1" applyAlignment="1">
      <alignment horizontal="center"/>
    </xf>
    <xf numFmtId="0" fontId="1" fillId="0" borderId="0" xfId="0" applyFont="1" applyAlignment="1">
      <alignment vertical="top" wrapText="1"/>
    </xf>
    <xf numFmtId="0" fontId="0" fillId="0" borderId="0" xfId="0" applyFont="1" applyAlignment="1">
      <alignment vertical="top" wrapText="1"/>
    </xf>
    <xf numFmtId="1" fontId="1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2" fillId="0" borderId="0" xfId="0" applyFont="1" applyAlignment="1">
      <alignment horizontal="center"/>
    </xf>
    <xf numFmtId="2" fontId="12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0" fontId="19" fillId="0" borderId="0" xfId="0" applyFont="1" applyAlignment="1">
      <alignment/>
    </xf>
    <xf numFmtId="0" fontId="1" fillId="0" borderId="11" xfId="0" applyFont="1" applyBorder="1" applyAlignment="1" quotePrefix="1">
      <alignment horizontal="center" vertical="top" wrapText="1"/>
    </xf>
    <xf numFmtId="0" fontId="1" fillId="0" borderId="11" xfId="0" applyNumberFormat="1" applyFont="1" applyBorder="1" applyAlignment="1" quotePrefix="1">
      <alignment horizontal="center" vertical="top" wrapText="1"/>
    </xf>
    <xf numFmtId="49" fontId="1" fillId="0" borderId="11" xfId="0" applyNumberFormat="1" applyFont="1" applyBorder="1" applyAlignment="1" quotePrefix="1">
      <alignment horizontal="center" vertical="top" wrapText="1"/>
    </xf>
    <xf numFmtId="1" fontId="1" fillId="0" borderId="11" xfId="0" applyNumberFormat="1" applyFont="1" applyBorder="1" applyAlignment="1" quotePrefix="1">
      <alignment horizontal="center" vertical="top" wrapText="1"/>
    </xf>
    <xf numFmtId="2" fontId="0" fillId="0" borderId="0" xfId="0" applyNumberFormat="1" applyFont="1" applyAlignment="1">
      <alignment/>
    </xf>
    <xf numFmtId="0" fontId="5" fillId="0" borderId="10" xfId="0" applyFont="1" applyBorder="1" applyAlignment="1">
      <alignment horizontal="center" vertical="top" wrapText="1"/>
    </xf>
    <xf numFmtId="2" fontId="1" fillId="0" borderId="0" xfId="0" applyNumberFormat="1" applyFont="1" applyAlignment="1">
      <alignment horizontal="center"/>
    </xf>
    <xf numFmtId="1" fontId="12" fillId="0" borderId="0" xfId="0" applyNumberFormat="1" applyFont="1" applyAlignment="1">
      <alignment horizontal="center"/>
    </xf>
    <xf numFmtId="1" fontId="12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 vertical="top" wrapText="1"/>
    </xf>
    <xf numFmtId="1" fontId="6" fillId="0" borderId="0" xfId="0" applyNumberFormat="1" applyFont="1" applyAlignment="1">
      <alignment wrapText="1"/>
    </xf>
    <xf numFmtId="0" fontId="0" fillId="0" borderId="0" xfId="0" applyFont="1" applyAlignment="1">
      <alignment horizontal="center" vertical="top" wrapText="1"/>
    </xf>
    <xf numFmtId="0" fontId="5" fillId="0" borderId="0" xfId="0" applyFont="1" applyAlignment="1">
      <alignment vertical="top"/>
    </xf>
    <xf numFmtId="0" fontId="17" fillId="0" borderId="0" xfId="0" applyFont="1" applyAlignment="1">
      <alignment horizontal="center" vertical="top" wrapText="1"/>
    </xf>
    <xf numFmtId="0" fontId="0" fillId="0" borderId="0" xfId="0" applyFont="1" applyAlignment="1">
      <alignment horizontal="center"/>
    </xf>
    <xf numFmtId="1" fontId="6" fillId="0" borderId="0" xfId="0" applyNumberFormat="1" applyFont="1" applyAlignment="1">
      <alignment/>
    </xf>
    <xf numFmtId="0" fontId="1" fillId="0" borderId="0" xfId="0" applyFont="1" applyBorder="1" applyAlignment="1">
      <alignment wrapText="1"/>
    </xf>
    <xf numFmtId="0" fontId="17" fillId="0" borderId="0" xfId="0" applyFont="1" applyAlignment="1">
      <alignment wrapText="1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 quotePrefix="1">
      <alignment horizontal="left" wrapText="1"/>
    </xf>
    <xf numFmtId="0" fontId="3" fillId="0" borderId="0" xfId="0" applyNumberFormat="1" applyFont="1" applyBorder="1" applyAlignment="1">
      <alignment horizontal="center" vertical="top"/>
    </xf>
    <xf numFmtId="0" fontId="4" fillId="0" borderId="0" xfId="0" applyNumberFormat="1" applyFont="1" applyBorder="1" applyAlignment="1">
      <alignment horizontal="center" vertical="top"/>
    </xf>
    <xf numFmtId="0" fontId="1" fillId="0" borderId="11" xfId="0" applyFont="1" applyBorder="1" applyAlignment="1" quotePrefix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11" xfId="0" applyFont="1" applyBorder="1" applyAlignment="1" quotePrefix="1">
      <alignment horizontal="center" vertical="center" wrapText="1"/>
    </xf>
    <xf numFmtId="0" fontId="1" fillId="0" borderId="11" xfId="0" applyFont="1" applyBorder="1" applyAlignment="1">
      <alignment horizontal="center"/>
    </xf>
    <xf numFmtId="2" fontId="17" fillId="0" borderId="0" xfId="0" applyNumberFormat="1" applyFont="1" applyAlignment="1">
      <alignment/>
    </xf>
    <xf numFmtId="0" fontId="1" fillId="0" borderId="11" xfId="0" applyFont="1" applyBorder="1" applyAlignment="1">
      <alignment horizontal="center" vertical="top" wrapText="1"/>
    </xf>
    <xf numFmtId="195" fontId="17" fillId="0" borderId="0" xfId="0" applyNumberFormat="1" applyFont="1" applyAlignment="1">
      <alignment/>
    </xf>
    <xf numFmtId="0" fontId="1" fillId="0" borderId="11" xfId="0" applyFont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center"/>
    </xf>
    <xf numFmtId="0" fontId="1" fillId="0" borderId="0" xfId="0" applyNumberFormat="1" applyFont="1" applyBorder="1" applyAlignment="1">
      <alignment/>
    </xf>
    <xf numFmtId="0" fontId="1" fillId="0" borderId="0" xfId="0" applyNumberFormat="1" applyFont="1" applyAlignment="1">
      <alignment/>
    </xf>
    <xf numFmtId="0" fontId="7" fillId="0" borderId="0" xfId="0" applyNumberFormat="1" applyFont="1" applyAlignment="1">
      <alignment horizontal="center"/>
    </xf>
    <xf numFmtId="2" fontId="6" fillId="0" borderId="0" xfId="0" applyNumberFormat="1" applyFont="1" applyBorder="1" applyAlignment="1">
      <alignment horizontal="right"/>
    </xf>
    <xf numFmtId="0" fontId="1" fillId="0" borderId="11" xfId="0" applyNumberFormat="1" applyFont="1" applyBorder="1" applyAlignment="1" quotePrefix="1">
      <alignment horizontal="center" vertical="center" wrapText="1"/>
    </xf>
    <xf numFmtId="0" fontId="1" fillId="0" borderId="11" xfId="0" applyNumberFormat="1" applyFont="1" applyBorder="1" applyAlignment="1">
      <alignment horizontal="center"/>
    </xf>
    <xf numFmtId="0" fontId="1" fillId="0" borderId="11" xfId="0" applyNumberFormat="1" applyFont="1" applyBorder="1" applyAlignment="1">
      <alignment horizontal="center" vertical="top" wrapText="1"/>
    </xf>
    <xf numFmtId="195" fontId="1" fillId="0" borderId="0" xfId="0" applyNumberFormat="1" applyFont="1" applyAlignment="1">
      <alignment/>
    </xf>
    <xf numFmtId="2" fontId="1" fillId="0" borderId="12" xfId="0" applyNumberFormat="1" applyFont="1" applyBorder="1" applyAlignment="1">
      <alignment horizontal="center" vertical="top" wrapText="1"/>
    </xf>
    <xf numFmtId="2" fontId="1" fillId="0" borderId="0" xfId="0" applyNumberFormat="1" applyFont="1" applyBorder="1" applyAlignment="1">
      <alignment/>
    </xf>
    <xf numFmtId="49" fontId="1" fillId="0" borderId="0" xfId="0" applyNumberFormat="1" applyFont="1" applyBorder="1" applyAlignment="1">
      <alignment horizontal="center" vertical="top" wrapText="1"/>
    </xf>
    <xf numFmtId="0" fontId="1" fillId="0" borderId="0" xfId="0" applyNumberFormat="1" applyFont="1" applyBorder="1" applyAlignment="1">
      <alignment horizontal="left" vertical="top" wrapText="1"/>
    </xf>
    <xf numFmtId="2" fontId="1" fillId="0" borderId="0" xfId="0" applyNumberFormat="1" applyFont="1" applyBorder="1" applyAlignment="1">
      <alignment horizontal="center" vertical="top" wrapText="1"/>
    </xf>
    <xf numFmtId="0" fontId="1" fillId="0" borderId="0" xfId="0" applyNumberFormat="1" applyFont="1" applyBorder="1" applyAlignment="1">
      <alignment horizontal="right"/>
    </xf>
    <xf numFmtId="49" fontId="6" fillId="0" borderId="0" xfId="0" applyNumberFormat="1" applyFont="1" applyBorder="1" applyAlignment="1">
      <alignment horizontal="center" vertical="top" wrapText="1"/>
    </xf>
    <xf numFmtId="2" fontId="6" fillId="0" borderId="0" xfId="0" applyNumberFormat="1" applyFont="1" applyBorder="1" applyAlignment="1">
      <alignment horizontal="center" vertical="top" wrapText="1"/>
    </xf>
    <xf numFmtId="195" fontId="6" fillId="0" borderId="0" xfId="0" applyNumberFormat="1" applyFont="1" applyBorder="1" applyAlignment="1">
      <alignment horizontal="center" vertical="top" wrapText="1"/>
    </xf>
    <xf numFmtId="0" fontId="4" fillId="0" borderId="0" xfId="0" applyNumberFormat="1" applyFont="1" applyBorder="1" applyAlignment="1">
      <alignment horizontal="center"/>
    </xf>
    <xf numFmtId="0" fontId="12" fillId="0" borderId="11" xfId="0" applyFont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top" wrapText="1"/>
    </xf>
    <xf numFmtId="0" fontId="1" fillId="0" borderId="11" xfId="0" applyNumberFormat="1" applyFont="1" applyFill="1" applyBorder="1" applyAlignment="1">
      <alignment horizontal="center" vertical="top" wrapText="1"/>
    </xf>
    <xf numFmtId="2" fontId="1" fillId="0" borderId="11" xfId="0" applyNumberFormat="1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left" vertical="top" wrapText="1"/>
    </xf>
    <xf numFmtId="0" fontId="1" fillId="0" borderId="11" xfId="0" applyFont="1" applyBorder="1" applyAlignment="1">
      <alignment vertical="top" wrapText="1"/>
    </xf>
    <xf numFmtId="49" fontId="1" fillId="0" borderId="11" xfId="0" applyNumberFormat="1" applyFont="1" applyFill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top" wrapText="1"/>
    </xf>
    <xf numFmtId="0" fontId="8" fillId="0" borderId="11" xfId="0" applyFont="1" applyBorder="1" applyAlignment="1">
      <alignment vertical="top" wrapText="1"/>
    </xf>
    <xf numFmtId="2" fontId="8" fillId="0" borderId="11" xfId="0" applyNumberFormat="1" applyFont="1" applyFill="1" applyBorder="1" applyAlignment="1">
      <alignment horizontal="center" vertical="top" wrapText="1"/>
    </xf>
    <xf numFmtId="0" fontId="23" fillId="0" borderId="0" xfId="0" applyFont="1" applyAlignment="1">
      <alignment/>
    </xf>
    <xf numFmtId="195" fontId="1" fillId="0" borderId="11" xfId="0" applyNumberFormat="1" applyFont="1" applyFill="1" applyBorder="1" applyAlignment="1">
      <alignment horizontal="center" vertical="top" wrapText="1"/>
    </xf>
    <xf numFmtId="1" fontId="1" fillId="0" borderId="11" xfId="0" applyNumberFormat="1" applyFont="1" applyFill="1" applyBorder="1" applyAlignment="1">
      <alignment horizontal="center" vertical="top" wrapText="1"/>
    </xf>
    <xf numFmtId="0" fontId="12" fillId="0" borderId="11" xfId="0" applyNumberFormat="1" applyFont="1" applyFill="1" applyBorder="1" applyAlignment="1">
      <alignment horizontal="center" vertical="top" wrapText="1"/>
    </xf>
    <xf numFmtId="1" fontId="8" fillId="0" borderId="11" xfId="0" applyNumberFormat="1" applyFont="1" applyFill="1" applyBorder="1" applyAlignment="1">
      <alignment horizontal="center" vertical="top" wrapText="1"/>
    </xf>
    <xf numFmtId="0" fontId="1" fillId="0" borderId="11" xfId="0" applyFont="1" applyBorder="1" applyAlignment="1">
      <alignment/>
    </xf>
    <xf numFmtId="0" fontId="0" fillId="0" borderId="11" xfId="0" applyFont="1" applyBorder="1" applyAlignment="1">
      <alignment/>
    </xf>
    <xf numFmtId="9" fontId="12" fillId="0" borderId="11" xfId="0" applyNumberFormat="1" applyFont="1" applyFill="1" applyBorder="1" applyAlignment="1">
      <alignment horizontal="center" vertical="top" wrapText="1"/>
    </xf>
    <xf numFmtId="1" fontId="8" fillId="0" borderId="11" xfId="0" applyNumberFormat="1" applyFont="1" applyBorder="1" applyAlignment="1">
      <alignment horizontal="center"/>
    </xf>
    <xf numFmtId="1" fontId="8" fillId="0" borderId="0" xfId="0" applyNumberFormat="1" applyFont="1" applyBorder="1" applyAlignment="1">
      <alignment horizontal="center"/>
    </xf>
    <xf numFmtId="0" fontId="5" fillId="0" borderId="0" xfId="0" applyFont="1" applyAlignment="1">
      <alignment vertical="top" wrapText="1"/>
    </xf>
    <xf numFmtId="0" fontId="5" fillId="0" borderId="11" xfId="0" applyFont="1" applyBorder="1" applyAlignment="1">
      <alignment horizontal="center" vertical="top" wrapText="1"/>
    </xf>
    <xf numFmtId="0" fontId="22" fillId="0" borderId="11" xfId="0" applyFont="1" applyBorder="1" applyAlignment="1">
      <alignment horizontal="center" vertical="top" wrapText="1"/>
    </xf>
    <xf numFmtId="0" fontId="24" fillId="0" borderId="11" xfId="0" applyFont="1" applyBorder="1" applyAlignment="1" quotePrefix="1">
      <alignment horizontal="center" vertical="top" wrapText="1"/>
    </xf>
    <xf numFmtId="0" fontId="22" fillId="0" borderId="11" xfId="0" applyFont="1" applyFill="1" applyBorder="1" applyAlignment="1">
      <alignment horizontal="center" vertical="top" wrapText="1"/>
    </xf>
    <xf numFmtId="0" fontId="22" fillId="0" borderId="11" xfId="0" applyNumberFormat="1" applyFont="1" applyFill="1" applyBorder="1" applyAlignment="1">
      <alignment horizontal="center" vertical="top" wrapText="1"/>
    </xf>
    <xf numFmtId="2" fontId="22" fillId="0" borderId="11" xfId="0" applyNumberFormat="1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left" vertical="center" wrapText="1"/>
    </xf>
    <xf numFmtId="0" fontId="5" fillId="0" borderId="11" xfId="0" applyFont="1" applyBorder="1" applyAlignment="1" quotePrefix="1">
      <alignment horizontal="center" vertical="top" wrapText="1"/>
    </xf>
    <xf numFmtId="2" fontId="1" fillId="0" borderId="11" xfId="0" applyNumberFormat="1" applyFont="1" applyBorder="1" applyAlignment="1">
      <alignment horizontal="center" vertical="top" wrapText="1"/>
    </xf>
    <xf numFmtId="0" fontId="1" fillId="0" borderId="11" xfId="0" applyFont="1" applyBorder="1" applyAlignment="1">
      <alignment horizontal="left" vertical="top"/>
    </xf>
    <xf numFmtId="0" fontId="1" fillId="0" borderId="11" xfId="0" applyFont="1" applyBorder="1" applyAlignment="1">
      <alignment horizontal="center" vertical="top"/>
    </xf>
    <xf numFmtId="0" fontId="6" fillId="0" borderId="1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0" fontId="2" fillId="32" borderId="11" xfId="53" applyNumberFormat="1" applyFont="1" applyFill="1" applyBorder="1" applyAlignment="1" applyProtection="1">
      <alignment horizontal="center" vertical="top" wrapText="1"/>
      <protection/>
    </xf>
    <xf numFmtId="0" fontId="1" fillId="0" borderId="11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left" vertical="top" wrapText="1"/>
    </xf>
    <xf numFmtId="2" fontId="1" fillId="0" borderId="11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center" vertical="center" wrapText="1"/>
    </xf>
    <xf numFmtId="1" fontId="1" fillId="0" borderId="11" xfId="0" applyNumberFormat="1" applyFont="1" applyBorder="1" applyAlignment="1">
      <alignment horizontal="center"/>
    </xf>
    <xf numFmtId="0" fontId="5" fillId="0" borderId="11" xfId="0" applyFont="1" applyBorder="1" applyAlignment="1">
      <alignment/>
    </xf>
    <xf numFmtId="0" fontId="8" fillId="0" borderId="11" xfId="0" applyFont="1" applyBorder="1" applyAlignment="1" quotePrefix="1">
      <alignment horizontal="center" vertical="top" wrapText="1"/>
    </xf>
    <xf numFmtId="197" fontId="1" fillId="0" borderId="11" xfId="0" applyNumberFormat="1" applyFont="1" applyFill="1" applyBorder="1" applyAlignment="1">
      <alignment horizontal="center" vertical="top" wrapText="1"/>
    </xf>
    <xf numFmtId="0" fontId="19" fillId="0" borderId="11" xfId="0" applyFont="1" applyBorder="1" applyAlignment="1" quotePrefix="1">
      <alignment horizontal="center" vertical="top" wrapText="1"/>
    </xf>
    <xf numFmtId="0" fontId="1" fillId="0" borderId="11" xfId="0" applyFont="1" applyBorder="1" applyAlignment="1">
      <alignment vertical="top"/>
    </xf>
    <xf numFmtId="0" fontId="5" fillId="0" borderId="11" xfId="0" applyFont="1" applyFill="1" applyBorder="1" applyAlignment="1" quotePrefix="1">
      <alignment horizontal="center" vertical="top" wrapText="1"/>
    </xf>
    <xf numFmtId="0" fontId="1" fillId="0" borderId="11" xfId="0" applyFont="1" applyFill="1" applyBorder="1" applyAlignment="1">
      <alignment vertical="top" wrapText="1"/>
    </xf>
    <xf numFmtId="0" fontId="0" fillId="0" borderId="11" xfId="0" applyFont="1" applyBorder="1" applyAlignment="1">
      <alignment/>
    </xf>
    <xf numFmtId="9" fontId="0" fillId="0" borderId="11" xfId="0" applyNumberFormat="1" applyFont="1" applyBorder="1" applyAlignment="1">
      <alignment horizontal="center"/>
    </xf>
    <xf numFmtId="9" fontId="1" fillId="0" borderId="11" xfId="0" applyNumberFormat="1" applyFont="1" applyBorder="1" applyAlignment="1">
      <alignment horizontal="center" vertical="top" wrapText="1"/>
    </xf>
    <xf numFmtId="49" fontId="1" fillId="0" borderId="11" xfId="0" applyNumberFormat="1" applyFont="1" applyBorder="1" applyAlignment="1">
      <alignment horizontal="center" vertical="top" wrapText="1"/>
    </xf>
    <xf numFmtId="0" fontId="1" fillId="0" borderId="11" xfId="0" applyNumberFormat="1" applyFont="1" applyBorder="1" applyAlignment="1">
      <alignment horizontal="left" vertical="top" wrapText="1"/>
    </xf>
    <xf numFmtId="195" fontId="1" fillId="0" borderId="11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top" wrapText="1"/>
    </xf>
    <xf numFmtId="0" fontId="1" fillId="0" borderId="11" xfId="0" applyFont="1" applyBorder="1" applyAlignment="1">
      <alignment vertical="top" wrapText="1"/>
    </xf>
    <xf numFmtId="0" fontId="1" fillId="0" borderId="11" xfId="0" applyNumberFormat="1" applyFont="1" applyFill="1" applyBorder="1" applyAlignment="1">
      <alignment horizontal="center" vertical="top" wrapText="1"/>
    </xf>
    <xf numFmtId="1" fontId="1" fillId="0" borderId="11" xfId="0" applyNumberFormat="1" applyFont="1" applyFill="1" applyBorder="1" applyAlignment="1">
      <alignment horizontal="center" vertical="center" wrapText="1"/>
    </xf>
    <xf numFmtId="16" fontId="8" fillId="0" borderId="11" xfId="0" applyNumberFormat="1" applyFont="1" applyBorder="1" applyAlignment="1" quotePrefix="1">
      <alignment horizontal="center" vertical="top" wrapText="1"/>
    </xf>
    <xf numFmtId="0" fontId="1" fillId="0" borderId="11" xfId="0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horizontal="center" vertical="top" wrapText="1"/>
    </xf>
    <xf numFmtId="1" fontId="1" fillId="0" borderId="11" xfId="0" applyNumberFormat="1" applyFont="1" applyFill="1" applyBorder="1" applyAlignment="1">
      <alignment horizontal="center" vertical="top" wrapText="1"/>
    </xf>
    <xf numFmtId="49" fontId="1" fillId="0" borderId="11" xfId="0" applyNumberFormat="1" applyFont="1" applyFill="1" applyBorder="1" applyAlignment="1">
      <alignment horizontal="center" vertical="top" wrapText="1"/>
    </xf>
    <xf numFmtId="0" fontId="1" fillId="0" borderId="11" xfId="0" applyNumberFormat="1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left" vertical="center" wrapText="1"/>
    </xf>
    <xf numFmtId="0" fontId="8" fillId="0" borderId="11" xfId="0" applyFont="1" applyBorder="1" applyAlignment="1" quotePrefix="1">
      <alignment horizontal="center" vertical="top" wrapText="1"/>
    </xf>
    <xf numFmtId="0" fontId="1" fillId="0" borderId="11" xfId="0" applyFont="1" applyBorder="1" applyAlignment="1">
      <alignment horizontal="center" vertical="center" wrapText="1"/>
    </xf>
    <xf numFmtId="0" fontId="15" fillId="0" borderId="11" xfId="0" applyFont="1" applyBorder="1" applyAlignment="1">
      <alignment/>
    </xf>
    <xf numFmtId="195" fontId="1" fillId="0" borderId="11" xfId="0" applyNumberFormat="1" applyFont="1" applyBorder="1" applyAlignment="1">
      <alignment horizontal="center" vertical="center" wrapText="1"/>
    </xf>
    <xf numFmtId="0" fontId="8" fillId="0" borderId="11" xfId="0" applyFont="1" applyFill="1" applyBorder="1" applyAlignment="1" quotePrefix="1">
      <alignment horizontal="center" vertical="top" wrapText="1"/>
    </xf>
    <xf numFmtId="0" fontId="5" fillId="0" borderId="11" xfId="0" applyFont="1" applyFill="1" applyBorder="1" applyAlignment="1">
      <alignment horizontal="center" vertical="top" wrapText="1"/>
    </xf>
    <xf numFmtId="0" fontId="12" fillId="0" borderId="11" xfId="0" applyNumberFormat="1" applyFont="1" applyFill="1" applyBorder="1" applyAlignment="1">
      <alignment horizontal="center" vertical="top" wrapText="1"/>
    </xf>
    <xf numFmtId="0" fontId="0" fillId="0" borderId="11" xfId="0" applyFont="1" applyBorder="1" applyAlignment="1">
      <alignment vertical="top"/>
    </xf>
    <xf numFmtId="194" fontId="1" fillId="0" borderId="11" xfId="0" applyNumberFormat="1" applyFont="1" applyFill="1" applyBorder="1" applyAlignment="1">
      <alignment horizontal="center" vertical="top" wrapText="1"/>
    </xf>
    <xf numFmtId="0" fontId="18" fillId="0" borderId="11" xfId="0" applyFont="1" applyBorder="1" applyAlignment="1">
      <alignment horizontal="centerContinuous" vertical="top" wrapText="1"/>
    </xf>
    <xf numFmtId="14" fontId="18" fillId="0" borderId="11" xfId="0" applyNumberFormat="1" applyFont="1" applyBorder="1" applyAlignment="1" quotePrefix="1">
      <alignment horizontal="centerContinuous" vertical="top" wrapText="1"/>
    </xf>
    <xf numFmtId="195" fontId="1" fillId="0" borderId="11" xfId="0" applyNumberFormat="1" applyFont="1" applyFill="1" applyBorder="1" applyAlignment="1">
      <alignment horizontal="center" vertical="center" wrapText="1"/>
    </xf>
    <xf numFmtId="9" fontId="1" fillId="0" borderId="11" xfId="0" applyNumberFormat="1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top" wrapText="1"/>
    </xf>
    <xf numFmtId="0" fontId="12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1" fontId="12" fillId="0" borderId="0" xfId="0" applyNumberFormat="1" applyFont="1" applyAlignment="1">
      <alignment horizontal="center"/>
    </xf>
    <xf numFmtId="0" fontId="12" fillId="0" borderId="0" xfId="0" applyNumberFormat="1" applyFont="1" applyFill="1" applyBorder="1" applyAlignment="1">
      <alignment horizontal="center" vertical="top" wrapText="1"/>
    </xf>
    <xf numFmtId="0" fontId="12" fillId="0" borderId="0" xfId="0" applyFont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 vertical="top" wrapText="1"/>
    </xf>
    <xf numFmtId="1" fontId="1" fillId="0" borderId="13" xfId="0" applyNumberFormat="1" applyFont="1" applyFill="1" applyBorder="1" applyAlignment="1">
      <alignment horizontal="center" vertical="top" wrapText="1"/>
    </xf>
    <xf numFmtId="1" fontId="12" fillId="0" borderId="12" xfId="0" applyNumberFormat="1" applyFon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1" fillId="0" borderId="11" xfId="0" applyFont="1" applyFill="1" applyBorder="1" applyAlignment="1">
      <alignment horizontal="left" vertical="top" wrapText="1"/>
    </xf>
    <xf numFmtId="0" fontId="14" fillId="0" borderId="12" xfId="0" applyFont="1" applyBorder="1" applyAlignment="1">
      <alignment vertical="top"/>
    </xf>
    <xf numFmtId="0" fontId="14" fillId="0" borderId="0" xfId="0" applyFont="1" applyBorder="1" applyAlignment="1">
      <alignment vertical="top"/>
    </xf>
    <xf numFmtId="0" fontId="14" fillId="0" borderId="14" xfId="0" applyFont="1" applyBorder="1" applyAlignment="1">
      <alignment vertical="top"/>
    </xf>
    <xf numFmtId="0" fontId="14" fillId="0" borderId="10" xfId="0" applyFont="1" applyBorder="1" applyAlignment="1">
      <alignment vertical="top"/>
    </xf>
    <xf numFmtId="49" fontId="1" fillId="0" borderId="11" xfId="0" applyNumberFormat="1" applyFont="1" applyFill="1" applyBorder="1" applyAlignment="1" quotePrefix="1">
      <alignment horizontal="center" vertical="top" wrapText="1"/>
    </xf>
    <xf numFmtId="0" fontId="19" fillId="0" borderId="11" xfId="0" applyFont="1" applyFill="1" applyBorder="1" applyAlignment="1" quotePrefix="1">
      <alignment horizontal="center" vertical="top" wrapText="1"/>
    </xf>
    <xf numFmtId="0" fontId="1" fillId="33" borderId="11" xfId="0" applyFont="1" applyFill="1" applyBorder="1" applyAlignment="1">
      <alignment horizontal="center" vertical="top" wrapText="1"/>
    </xf>
    <xf numFmtId="0" fontId="5" fillId="33" borderId="11" xfId="0" applyFont="1" applyFill="1" applyBorder="1" applyAlignment="1" quotePrefix="1">
      <alignment horizontal="center" vertical="top" wrapText="1"/>
    </xf>
    <xf numFmtId="0" fontId="1" fillId="33" borderId="11" xfId="0" applyFont="1" applyFill="1" applyBorder="1" applyAlignment="1">
      <alignment vertical="top" wrapText="1"/>
    </xf>
    <xf numFmtId="0" fontId="1" fillId="33" borderId="11" xfId="0" applyNumberFormat="1" applyFont="1" applyFill="1" applyBorder="1" applyAlignment="1">
      <alignment horizontal="center" vertical="top" wrapText="1"/>
    </xf>
    <xf numFmtId="2" fontId="1" fillId="33" borderId="11" xfId="0" applyNumberFormat="1" applyFont="1" applyFill="1" applyBorder="1" applyAlignment="1">
      <alignment horizontal="center" vertical="top" wrapText="1"/>
    </xf>
    <xf numFmtId="197" fontId="1" fillId="33" borderId="11" xfId="0" applyNumberFormat="1" applyFont="1" applyFill="1" applyBorder="1" applyAlignment="1">
      <alignment horizontal="center" vertical="top" wrapText="1"/>
    </xf>
    <xf numFmtId="0" fontId="1" fillId="33" borderId="11" xfId="0" applyFont="1" applyFill="1" applyBorder="1" applyAlignment="1">
      <alignment horizontal="left" vertical="top" wrapText="1"/>
    </xf>
    <xf numFmtId="1" fontId="1" fillId="33" borderId="11" xfId="0" applyNumberFormat="1" applyFont="1" applyFill="1" applyBorder="1" applyAlignment="1">
      <alignment horizontal="center" vertical="top" wrapText="1"/>
    </xf>
    <xf numFmtId="0" fontId="12" fillId="33" borderId="11" xfId="0" applyFont="1" applyFill="1" applyBorder="1" applyAlignment="1">
      <alignment horizontal="center" vertical="top" wrapText="1"/>
    </xf>
    <xf numFmtId="195" fontId="1" fillId="33" borderId="11" xfId="0" applyNumberFormat="1" applyFont="1" applyFill="1" applyBorder="1" applyAlignment="1">
      <alignment horizontal="center" vertical="top" wrapText="1"/>
    </xf>
    <xf numFmtId="0" fontId="1" fillId="33" borderId="11" xfId="0" applyFont="1" applyFill="1" applyBorder="1" applyAlignment="1">
      <alignment horizontal="center" vertical="center" wrapText="1"/>
    </xf>
    <xf numFmtId="0" fontId="5" fillId="33" borderId="11" xfId="0" applyNumberFormat="1" applyFont="1" applyFill="1" applyBorder="1" applyAlignment="1" quotePrefix="1">
      <alignment horizontal="center" vertical="top" wrapText="1"/>
    </xf>
    <xf numFmtId="2" fontId="22" fillId="33" borderId="11" xfId="0" applyNumberFormat="1" applyFont="1" applyFill="1" applyBorder="1" applyAlignment="1">
      <alignment horizontal="center" vertical="top" wrapText="1"/>
    </xf>
    <xf numFmtId="194" fontId="1" fillId="33" borderId="11" xfId="0" applyNumberFormat="1" applyFont="1" applyFill="1" applyBorder="1" applyAlignment="1">
      <alignment horizontal="center" vertical="top" wrapText="1"/>
    </xf>
    <xf numFmtId="2" fontId="1" fillId="33" borderId="10" xfId="0" applyNumberFormat="1" applyFont="1" applyFill="1" applyBorder="1" applyAlignment="1">
      <alignment horizontal="center" vertical="top" wrapText="1"/>
    </xf>
    <xf numFmtId="0" fontId="12" fillId="33" borderId="11" xfId="0" applyNumberFormat="1" applyFont="1" applyFill="1" applyBorder="1" applyAlignment="1">
      <alignment horizontal="center" vertical="top" wrapText="1"/>
    </xf>
    <xf numFmtId="0" fontId="1" fillId="33" borderId="0" xfId="0" applyFont="1" applyFill="1" applyBorder="1" applyAlignment="1">
      <alignment horizontal="center" vertical="top" wrapText="1"/>
    </xf>
    <xf numFmtId="0" fontId="17" fillId="33" borderId="0" xfId="0" applyFont="1" applyFill="1" applyAlignment="1">
      <alignment/>
    </xf>
    <xf numFmtId="0" fontId="1" fillId="33" borderId="11" xfId="0" applyFont="1" applyFill="1" applyBorder="1" applyAlignment="1" quotePrefix="1">
      <alignment horizontal="center" vertical="top" wrapText="1"/>
    </xf>
    <xf numFmtId="0" fontId="1" fillId="33" borderId="11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top" wrapText="1"/>
    </xf>
    <xf numFmtId="0" fontId="11" fillId="0" borderId="11" xfId="0" applyFont="1" applyFill="1" applyBorder="1" applyAlignment="1">
      <alignment horizontal="center" vertical="top" wrapText="1"/>
    </xf>
    <xf numFmtId="2" fontId="1" fillId="0" borderId="0" xfId="0" applyNumberFormat="1" applyFont="1" applyAlignment="1">
      <alignment vertical="top"/>
    </xf>
    <xf numFmtId="0" fontId="12" fillId="0" borderId="11" xfId="0" applyFont="1" applyFill="1" applyBorder="1" applyAlignment="1">
      <alignment horizontal="left" vertical="top" wrapText="1"/>
    </xf>
    <xf numFmtId="0" fontId="17" fillId="0" borderId="0" xfId="0" applyFont="1" applyBorder="1" applyAlignment="1">
      <alignment vertical="top" wrapText="1"/>
    </xf>
    <xf numFmtId="0" fontId="17" fillId="0" borderId="0" xfId="0" applyFont="1" applyBorder="1" applyAlignment="1">
      <alignment horizontal="center" vertical="top" wrapText="1"/>
    </xf>
    <xf numFmtId="0" fontId="0" fillId="0" borderId="0" xfId="0" applyAlignment="1">
      <alignment/>
    </xf>
    <xf numFmtId="197" fontId="1" fillId="0" borderId="11" xfId="0" applyNumberFormat="1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wrapText="1"/>
    </xf>
    <xf numFmtId="2" fontId="1" fillId="33" borderId="11" xfId="0" applyNumberFormat="1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 wrapText="1"/>
    </xf>
    <xf numFmtId="2" fontId="1" fillId="0" borderId="11" xfId="0" applyNumberFormat="1" applyFont="1" applyFill="1" applyBorder="1" applyAlignment="1">
      <alignment horizontal="center" wrapText="1"/>
    </xf>
    <xf numFmtId="0" fontId="1" fillId="0" borderId="11" xfId="0" applyNumberFormat="1" applyFont="1" applyFill="1" applyBorder="1" applyAlignment="1">
      <alignment horizontal="center" wrapText="1"/>
    </xf>
    <xf numFmtId="2" fontId="8" fillId="0" borderId="11" xfId="0" applyNumberFormat="1" applyFont="1" applyFill="1" applyBorder="1" applyAlignment="1">
      <alignment horizontal="center" wrapText="1"/>
    </xf>
    <xf numFmtId="0" fontId="5" fillId="0" borderId="11" xfId="0" applyFont="1" applyBorder="1" applyAlignment="1" quotePrefix="1">
      <alignment horizontal="center" wrapText="1"/>
    </xf>
    <xf numFmtId="0" fontId="5" fillId="33" borderId="11" xfId="0" applyNumberFormat="1" applyFont="1" applyFill="1" applyBorder="1" applyAlignment="1" quotePrefix="1">
      <alignment horizontal="center" wrapText="1"/>
    </xf>
    <xf numFmtId="49" fontId="5" fillId="0" borderId="11" xfId="0" applyNumberFormat="1" applyFont="1" applyBorder="1" applyAlignment="1">
      <alignment horizontal="center" wrapText="1"/>
    </xf>
    <xf numFmtId="1" fontId="5" fillId="0" borderId="11" xfId="0" applyNumberFormat="1" applyFont="1" applyBorder="1" applyAlignment="1" quotePrefix="1">
      <alignment horizontal="center" wrapText="1"/>
    </xf>
    <xf numFmtId="0" fontId="5" fillId="0" borderId="11" xfId="0" applyNumberFormat="1" applyFont="1" applyBorder="1" applyAlignment="1" quotePrefix="1">
      <alignment horizontal="center" wrapText="1"/>
    </xf>
    <xf numFmtId="0" fontId="17" fillId="0" borderId="11" xfId="0" applyFont="1" applyBorder="1" applyAlignment="1">
      <alignment/>
    </xf>
    <xf numFmtId="0" fontId="1" fillId="0" borderId="11" xfId="0" applyFont="1" applyBorder="1" applyAlignment="1">
      <alignment wrapText="1"/>
    </xf>
    <xf numFmtId="0" fontId="1" fillId="0" borderId="11" xfId="0" applyNumberFormat="1" applyFont="1" applyBorder="1" applyAlignment="1">
      <alignment horizontal="center" wrapText="1"/>
    </xf>
    <xf numFmtId="49" fontId="1" fillId="0" borderId="11" xfId="0" applyNumberFormat="1" applyFont="1" applyBorder="1" applyAlignment="1" quotePrefix="1">
      <alignment horizontal="center" wrapText="1"/>
    </xf>
    <xf numFmtId="1" fontId="1" fillId="0" borderId="11" xfId="0" applyNumberFormat="1" applyFont="1" applyBorder="1" applyAlignment="1" quotePrefix="1">
      <alignment horizontal="center" wrapText="1"/>
    </xf>
    <xf numFmtId="0" fontId="1" fillId="0" borderId="11" xfId="0" applyNumberFormat="1" applyFont="1" applyBorder="1" applyAlignment="1" quotePrefix="1">
      <alignment horizontal="center" wrapText="1"/>
    </xf>
    <xf numFmtId="0" fontId="1" fillId="0" borderId="11" xfId="0" applyFont="1" applyBorder="1" applyAlignment="1" quotePrefix="1">
      <alignment horizontal="center" wrapText="1"/>
    </xf>
    <xf numFmtId="0" fontId="2" fillId="0" borderId="11" xfId="0" applyFont="1" applyFill="1" applyBorder="1" applyAlignment="1">
      <alignment vertical="top" wrapText="1"/>
    </xf>
    <xf numFmtId="0" fontId="2" fillId="0" borderId="11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wrapText="1"/>
    </xf>
    <xf numFmtId="0" fontId="12" fillId="0" borderId="11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 quotePrefix="1">
      <alignment horizontal="center" vertical="top" wrapText="1"/>
    </xf>
    <xf numFmtId="9" fontId="1" fillId="0" borderId="0" xfId="0" applyNumberFormat="1" applyFont="1" applyFill="1" applyBorder="1" applyAlignment="1">
      <alignment horizontal="center" vertical="top" wrapText="1"/>
    </xf>
    <xf numFmtId="1" fontId="8" fillId="0" borderId="0" xfId="0" applyNumberFormat="1" applyFont="1" applyFill="1" applyBorder="1" applyAlignment="1">
      <alignment horizontal="center" vertical="top" wrapText="1"/>
    </xf>
    <xf numFmtId="9" fontId="1" fillId="0" borderId="0" xfId="0" applyNumberFormat="1" applyFont="1" applyFill="1" applyBorder="1" applyAlignment="1">
      <alignment horizontal="center" vertical="center" wrapText="1"/>
    </xf>
    <xf numFmtId="0" fontId="17" fillId="0" borderId="15" xfId="0" applyFont="1" applyBorder="1" applyAlignment="1">
      <alignment/>
    </xf>
    <xf numFmtId="0" fontId="5" fillId="0" borderId="11" xfId="0" applyFont="1" applyBorder="1" applyAlignment="1">
      <alignment horizontal="center" vertical="top"/>
    </xf>
    <xf numFmtId="14" fontId="1" fillId="0" borderId="11" xfId="0" applyNumberFormat="1" applyFont="1" applyBorder="1" applyAlignment="1">
      <alignment horizontal="center" vertical="top" wrapText="1"/>
    </xf>
    <xf numFmtId="0" fontId="5" fillId="0" borderId="11" xfId="0" applyFont="1" applyBorder="1" applyAlignment="1">
      <alignment/>
    </xf>
    <xf numFmtId="14" fontId="1" fillId="0" borderId="11" xfId="0" applyNumberFormat="1" applyFont="1" applyBorder="1" applyAlignment="1" quotePrefix="1">
      <alignment horizontal="center" vertical="top" wrapText="1"/>
    </xf>
    <xf numFmtId="0" fontId="12" fillId="0" borderId="11" xfId="0" applyNumberFormat="1" applyFont="1" applyFill="1" applyBorder="1" applyAlignment="1">
      <alignment horizontal="center" vertical="top" wrapText="1"/>
    </xf>
    <xf numFmtId="9" fontId="1" fillId="0" borderId="11" xfId="0" applyNumberFormat="1" applyFont="1" applyFill="1" applyBorder="1" applyAlignment="1">
      <alignment horizontal="center" vertical="top" wrapText="1"/>
    </xf>
    <xf numFmtId="1" fontId="8" fillId="0" borderId="13" xfId="0" applyNumberFormat="1" applyFont="1" applyFill="1" applyBorder="1" applyAlignment="1">
      <alignment horizontal="center" vertical="top" wrapText="1"/>
    </xf>
    <xf numFmtId="0" fontId="8" fillId="0" borderId="11" xfId="0" applyFont="1" applyBorder="1" applyAlignment="1">
      <alignment horizontal="center" wrapText="1"/>
    </xf>
    <xf numFmtId="0" fontId="7" fillId="0" borderId="11" xfId="0" applyFont="1" applyBorder="1" applyAlignment="1">
      <alignment horizontal="center" vertical="top" wrapText="1"/>
    </xf>
    <xf numFmtId="0" fontId="8" fillId="0" borderId="11" xfId="0" applyFont="1" applyFill="1" applyBorder="1" applyAlignment="1">
      <alignment horizontal="left" vertical="top" wrapText="1"/>
    </xf>
    <xf numFmtId="0" fontId="8" fillId="33" borderId="11" xfId="0" applyNumberFormat="1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 horizontal="center" wrapText="1"/>
    </xf>
    <xf numFmtId="0" fontId="8" fillId="33" borderId="11" xfId="0" applyNumberFormat="1" applyFont="1" applyFill="1" applyBorder="1" applyAlignment="1">
      <alignment horizontal="center" wrapText="1"/>
    </xf>
    <xf numFmtId="2" fontId="8" fillId="33" borderId="11" xfId="0" applyNumberFormat="1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 vertical="top" wrapText="1"/>
    </xf>
    <xf numFmtId="0" fontId="3" fillId="0" borderId="11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left" vertical="top" wrapText="1"/>
    </xf>
    <xf numFmtId="0" fontId="8" fillId="32" borderId="11" xfId="0" applyFont="1" applyFill="1" applyBorder="1" applyAlignment="1">
      <alignment horizontal="left" vertical="top" wrapText="1"/>
    </xf>
    <xf numFmtId="0" fontId="19" fillId="33" borderId="11" xfId="0" applyFont="1" applyFill="1" applyBorder="1" applyAlignment="1" quotePrefix="1">
      <alignment horizontal="center" vertical="top" wrapText="1"/>
    </xf>
    <xf numFmtId="0" fontId="8" fillId="33" borderId="11" xfId="0" applyFont="1" applyFill="1" applyBorder="1" applyAlignment="1">
      <alignment horizontal="center" vertical="top" wrapText="1"/>
    </xf>
    <xf numFmtId="0" fontId="25" fillId="0" borderId="11" xfId="0" applyFont="1" applyBorder="1" applyAlignment="1" quotePrefix="1">
      <alignment horizontal="center" vertical="top" wrapText="1"/>
    </xf>
    <xf numFmtId="0" fontId="25" fillId="0" borderId="11" xfId="0" applyFont="1" applyFill="1" applyBorder="1" applyAlignment="1">
      <alignment horizontal="center" vertical="top" wrapText="1"/>
    </xf>
    <xf numFmtId="0" fontId="25" fillId="33" borderId="11" xfId="0" applyNumberFormat="1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17" fillId="0" borderId="11" xfId="0" applyFont="1" applyBorder="1" applyAlignment="1">
      <alignment/>
    </xf>
    <xf numFmtId="0" fontId="17" fillId="33" borderId="11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0" fontId="1" fillId="33" borderId="0" xfId="0" applyFont="1" applyFill="1" applyAlignment="1">
      <alignment/>
    </xf>
    <xf numFmtId="1" fontId="17" fillId="0" borderId="0" xfId="0" applyNumberFormat="1" applyFont="1" applyBorder="1" applyAlignment="1">
      <alignment/>
    </xf>
    <xf numFmtId="0" fontId="1" fillId="0" borderId="11" xfId="0" applyFont="1" applyFill="1" applyBorder="1" applyAlignment="1">
      <alignment horizontal="center"/>
    </xf>
    <xf numFmtId="0" fontId="12" fillId="0" borderId="11" xfId="0" applyNumberFormat="1" applyFont="1" applyFill="1" applyBorder="1" applyAlignment="1">
      <alignment horizontal="center"/>
    </xf>
    <xf numFmtId="0" fontId="8" fillId="0" borderId="11" xfId="0" applyFont="1" applyFill="1" applyBorder="1" applyAlignment="1">
      <alignment horizontal="left"/>
    </xf>
    <xf numFmtId="0" fontId="8" fillId="0" borderId="11" xfId="0" applyFont="1" applyBorder="1" applyAlignment="1">
      <alignment wrapText="1"/>
    </xf>
    <xf numFmtId="1" fontId="0" fillId="0" borderId="0" xfId="0" applyNumberFormat="1" applyFont="1" applyAlignment="1">
      <alignment/>
    </xf>
    <xf numFmtId="9" fontId="27" fillId="0" borderId="11" xfId="0" applyNumberFormat="1" applyFont="1" applyFill="1" applyBorder="1" applyAlignment="1">
      <alignment horizontal="center" vertical="top" wrapText="1"/>
    </xf>
    <xf numFmtId="0" fontId="28" fillId="0" borderId="11" xfId="0" applyFont="1" applyBorder="1" applyAlignment="1">
      <alignment/>
    </xf>
    <xf numFmtId="9" fontId="28" fillId="0" borderId="11" xfId="0" applyNumberFormat="1" applyFont="1" applyBorder="1" applyAlignment="1">
      <alignment horizontal="center"/>
    </xf>
    <xf numFmtId="2" fontId="8" fillId="0" borderId="11" xfId="0" applyNumberFormat="1" applyFont="1" applyBorder="1" applyAlignment="1">
      <alignment horizontal="center"/>
    </xf>
    <xf numFmtId="2" fontId="8" fillId="0" borderId="11" xfId="0" applyNumberFormat="1" applyFont="1" applyFill="1" applyBorder="1" applyAlignment="1">
      <alignment horizontal="right" vertical="top" wrapText="1"/>
    </xf>
    <xf numFmtId="2" fontId="8" fillId="0" borderId="11" xfId="0" applyNumberFormat="1" applyFont="1" applyBorder="1" applyAlignment="1">
      <alignment horizontal="right"/>
    </xf>
    <xf numFmtId="2" fontId="8" fillId="0" borderId="11" xfId="0" applyNumberFormat="1" applyFont="1" applyFill="1" applyBorder="1" applyAlignment="1">
      <alignment horizontal="center"/>
    </xf>
    <xf numFmtId="0" fontId="27" fillId="0" borderId="11" xfId="0" applyNumberFormat="1" applyFont="1" applyFill="1" applyBorder="1" applyAlignment="1">
      <alignment horizontal="center" vertical="top" wrapText="1"/>
    </xf>
    <xf numFmtId="2" fontId="1" fillId="0" borderId="11" xfId="0" applyNumberFormat="1" applyFont="1" applyBorder="1" applyAlignment="1">
      <alignment/>
    </xf>
    <xf numFmtId="49" fontId="13" fillId="0" borderId="11" xfId="0" applyNumberFormat="1" applyFont="1" applyBorder="1" applyAlignment="1">
      <alignment/>
    </xf>
    <xf numFmtId="2" fontId="1" fillId="33" borderId="11" xfId="0" applyNumberFormat="1" applyFont="1" applyFill="1" applyBorder="1" applyAlignment="1">
      <alignment horizontal="right" vertical="top" wrapText="1"/>
    </xf>
    <xf numFmtId="49" fontId="8" fillId="0" borderId="11" xfId="0" applyNumberFormat="1" applyFont="1" applyBorder="1" applyAlignment="1">
      <alignment/>
    </xf>
    <xf numFmtId="0" fontId="8" fillId="0" borderId="11" xfId="0" applyFont="1" applyBorder="1" applyAlignment="1">
      <alignment/>
    </xf>
    <xf numFmtId="0" fontId="8" fillId="33" borderId="11" xfId="0" applyFont="1" applyFill="1" applyBorder="1" applyAlignment="1">
      <alignment/>
    </xf>
    <xf numFmtId="0" fontId="0" fillId="0" borderId="16" xfId="0" applyFont="1" applyBorder="1" applyAlignment="1">
      <alignment/>
    </xf>
    <xf numFmtId="0" fontId="8" fillId="0" borderId="16" xfId="0" applyFont="1" applyFill="1" applyBorder="1" applyAlignment="1">
      <alignment horizontal="left" vertical="top" wrapText="1"/>
    </xf>
    <xf numFmtId="0" fontId="28" fillId="0" borderId="0" xfId="0" applyFont="1" applyBorder="1" applyAlignment="1">
      <alignment/>
    </xf>
    <xf numFmtId="0" fontId="28" fillId="0" borderId="16" xfId="0" applyFont="1" applyBorder="1" applyAlignment="1">
      <alignment/>
    </xf>
    <xf numFmtId="1" fontId="1" fillId="0" borderId="16" xfId="0" applyNumberFormat="1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8" fillId="0" borderId="0" xfId="0" applyNumberFormat="1" applyFont="1" applyBorder="1" applyAlignment="1">
      <alignment horizontal="right"/>
    </xf>
    <xf numFmtId="0" fontId="8" fillId="0" borderId="0" xfId="0" applyFont="1" applyFill="1" applyBorder="1" applyAlignment="1">
      <alignment horizontal="left" vertical="top" wrapText="1"/>
    </xf>
    <xf numFmtId="0" fontId="95" fillId="0" borderId="11" xfId="0" applyFont="1" applyFill="1" applyBorder="1" applyAlignment="1">
      <alignment horizontal="center" vertical="top" wrapText="1"/>
    </xf>
    <xf numFmtId="2" fontId="95" fillId="0" borderId="11" xfId="0" applyNumberFormat="1" applyFont="1" applyFill="1" applyBorder="1" applyAlignment="1">
      <alignment horizontal="center" vertical="top" wrapText="1"/>
    </xf>
    <xf numFmtId="0" fontId="1" fillId="0" borderId="15" xfId="0" applyFont="1" applyBorder="1" applyAlignment="1">
      <alignment/>
    </xf>
    <xf numFmtId="0" fontId="17" fillId="0" borderId="15" xfId="0" applyFont="1" applyBorder="1" applyAlignment="1">
      <alignment/>
    </xf>
    <xf numFmtId="0" fontId="8" fillId="0" borderId="11" xfId="0" applyFont="1" applyFill="1" applyBorder="1" applyAlignment="1">
      <alignment wrapText="1"/>
    </xf>
    <xf numFmtId="2" fontId="8" fillId="0" borderId="11" xfId="0" applyNumberFormat="1" applyFont="1" applyBorder="1" applyAlignment="1">
      <alignment/>
    </xf>
    <xf numFmtId="2" fontId="17" fillId="0" borderId="0" xfId="0" applyNumberFormat="1" applyFont="1" applyBorder="1" applyAlignment="1">
      <alignment/>
    </xf>
    <xf numFmtId="2" fontId="96" fillId="0" borderId="0" xfId="0" applyNumberFormat="1" applyFont="1" applyAlignment="1">
      <alignment/>
    </xf>
    <xf numFmtId="0" fontId="97" fillId="0" borderId="0" xfId="0" applyFont="1" applyAlignment="1">
      <alignment/>
    </xf>
    <xf numFmtId="0" fontId="7" fillId="0" borderId="15" xfId="0" applyFont="1" applyBorder="1" applyAlignment="1">
      <alignment/>
    </xf>
    <xf numFmtId="0" fontId="6" fillId="0" borderId="0" xfId="0" applyFont="1" applyBorder="1" applyAlignment="1">
      <alignment wrapText="1"/>
    </xf>
    <xf numFmtId="2" fontId="6" fillId="0" borderId="0" xfId="0" applyNumberFormat="1" applyFont="1" applyBorder="1" applyAlignment="1">
      <alignment wrapText="1"/>
    </xf>
    <xf numFmtId="0" fontId="6" fillId="0" borderId="0" xfId="0" applyFont="1" applyBorder="1" applyAlignment="1">
      <alignment horizontal="left" vertical="top" wrapText="1"/>
    </xf>
    <xf numFmtId="2" fontId="6" fillId="0" borderId="0" xfId="0" applyNumberFormat="1" applyFont="1" applyAlignment="1">
      <alignment/>
    </xf>
    <xf numFmtId="0" fontId="6" fillId="0" borderId="0" xfId="0" applyFont="1" applyAlignment="1">
      <alignment/>
    </xf>
    <xf numFmtId="2" fontId="1" fillId="0" borderId="11" xfId="0" applyNumberFormat="1" applyFont="1" applyFill="1" applyBorder="1" applyAlignment="1">
      <alignment horizontal="left" vertical="top" wrapText="1"/>
    </xf>
    <xf numFmtId="1" fontId="0" fillId="0" borderId="0" xfId="0" applyNumberFormat="1" applyAlignment="1">
      <alignment/>
    </xf>
    <xf numFmtId="0" fontId="8" fillId="0" borderId="11" xfId="0" applyFont="1" applyFill="1" applyBorder="1" applyAlignment="1">
      <alignment horizontal="center" vertical="center" wrapText="1"/>
    </xf>
    <xf numFmtId="0" fontId="8" fillId="0" borderId="11" xfId="0" applyNumberFormat="1" applyFont="1" applyFill="1" applyBorder="1" applyAlignment="1">
      <alignment horizontal="center" vertical="center" wrapText="1"/>
    </xf>
    <xf numFmtId="1" fontId="1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1" fontId="17" fillId="33" borderId="0" xfId="0" applyNumberFormat="1" applyFont="1" applyFill="1" applyAlignment="1">
      <alignment/>
    </xf>
    <xf numFmtId="0" fontId="98" fillId="33" borderId="0" xfId="0" applyFont="1" applyFill="1" applyAlignment="1">
      <alignment horizontal="center"/>
    </xf>
    <xf numFmtId="0" fontId="96" fillId="33" borderId="0" xfId="0" applyFont="1" applyFill="1" applyAlignment="1">
      <alignment/>
    </xf>
    <xf numFmtId="0" fontId="99" fillId="33" borderId="0" xfId="0" applyFont="1" applyFill="1" applyAlignment="1">
      <alignment/>
    </xf>
    <xf numFmtId="0" fontId="97" fillId="33" borderId="0" xfId="0" applyFont="1" applyFill="1" applyAlignment="1">
      <alignment horizontal="center"/>
    </xf>
    <xf numFmtId="0" fontId="5" fillId="33" borderId="0" xfId="0" applyFont="1" applyFill="1" applyAlignment="1">
      <alignment/>
    </xf>
    <xf numFmtId="1" fontId="12" fillId="0" borderId="0" xfId="0" applyNumberFormat="1" applyFont="1" applyBorder="1" applyAlignment="1">
      <alignment horizontal="center" wrapText="1"/>
    </xf>
    <xf numFmtId="1" fontId="12" fillId="0" borderId="0" xfId="0" applyNumberFormat="1" applyFont="1" applyBorder="1" applyAlignment="1">
      <alignment horizontal="center" vertical="top" wrapText="1"/>
    </xf>
    <xf numFmtId="1" fontId="12" fillId="0" borderId="0" xfId="0" applyNumberFormat="1" applyFont="1" applyBorder="1" applyAlignment="1">
      <alignment horizontal="center" wrapText="1"/>
    </xf>
    <xf numFmtId="0" fontId="0" fillId="33" borderId="0" xfId="0" applyFill="1" applyAlignment="1">
      <alignment/>
    </xf>
    <xf numFmtId="0" fontId="1" fillId="33" borderId="10" xfId="0" applyFont="1" applyFill="1" applyBorder="1" applyAlignment="1">
      <alignment horizontal="center" vertical="top" wrapText="1"/>
    </xf>
    <xf numFmtId="0" fontId="5" fillId="34" borderId="0" xfId="0" applyFont="1" applyFill="1" applyAlignment="1">
      <alignment/>
    </xf>
    <xf numFmtId="0" fontId="8" fillId="33" borderId="11" xfId="0" applyFont="1" applyFill="1" applyBorder="1" applyAlignment="1">
      <alignment horizontal="left" vertical="top" wrapText="1"/>
    </xf>
    <xf numFmtId="0" fontId="22" fillId="33" borderId="11" xfId="0" applyFont="1" applyFill="1" applyBorder="1" applyAlignment="1">
      <alignment horizontal="center" vertical="top" wrapText="1"/>
    </xf>
    <xf numFmtId="0" fontId="22" fillId="33" borderId="11" xfId="0" applyFont="1" applyFill="1" applyBorder="1" applyAlignment="1" quotePrefix="1">
      <alignment horizontal="center" vertical="top" wrapText="1"/>
    </xf>
    <xf numFmtId="0" fontId="1" fillId="33" borderId="11" xfId="0" applyFont="1" applyFill="1" applyBorder="1" applyAlignment="1">
      <alignment horizontal="center" wrapText="1"/>
    </xf>
    <xf numFmtId="0" fontId="1" fillId="33" borderId="11" xfId="0" applyFont="1" applyFill="1" applyBorder="1" applyAlignment="1">
      <alignment wrapText="1"/>
    </xf>
    <xf numFmtId="0" fontId="1" fillId="0" borderId="13" xfId="0" applyFont="1" applyFill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7" fillId="0" borderId="13" xfId="0" applyFont="1" applyBorder="1" applyAlignment="1">
      <alignment/>
    </xf>
    <xf numFmtId="0" fontId="1" fillId="0" borderId="13" xfId="0" applyFont="1" applyBorder="1" applyAlignment="1">
      <alignment/>
    </xf>
    <xf numFmtId="0" fontId="19" fillId="0" borderId="0" xfId="0" applyFont="1" applyFill="1" applyBorder="1" applyAlignment="1" quotePrefix="1">
      <alignment horizontal="center" vertical="top" wrapText="1"/>
    </xf>
    <xf numFmtId="0" fontId="5" fillId="0" borderId="0" xfId="0" applyFont="1" applyFill="1" applyBorder="1" applyAlignment="1" quotePrefix="1">
      <alignment horizontal="center" vertical="top" wrapText="1"/>
    </xf>
    <xf numFmtId="0" fontId="1" fillId="0" borderId="0" xfId="0" applyFont="1" applyFill="1" applyBorder="1" applyAlignment="1">
      <alignment vertical="top" wrapText="1"/>
    </xf>
    <xf numFmtId="0" fontId="8" fillId="0" borderId="0" xfId="0" applyFont="1" applyFill="1" applyBorder="1" applyAlignment="1">
      <alignment horizontal="center" vertical="top" wrapText="1"/>
    </xf>
    <xf numFmtId="0" fontId="27" fillId="0" borderId="0" xfId="0" applyNumberFormat="1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wrapText="1"/>
    </xf>
    <xf numFmtId="197" fontId="1" fillId="0" borderId="0" xfId="0" applyNumberFormat="1" applyFont="1" applyFill="1" applyBorder="1" applyAlignment="1">
      <alignment horizontal="center" vertical="top" wrapText="1"/>
    </xf>
    <xf numFmtId="2" fontId="1" fillId="0" borderId="0" xfId="0" applyNumberFormat="1" applyFont="1" applyFill="1" applyBorder="1" applyAlignment="1">
      <alignment horizontal="center" wrapText="1"/>
    </xf>
    <xf numFmtId="0" fontId="5" fillId="0" borderId="0" xfId="0" applyFont="1" applyFill="1" applyBorder="1" applyAlignment="1">
      <alignment/>
    </xf>
    <xf numFmtId="0" fontId="28" fillId="0" borderId="0" xfId="0" applyFont="1" applyFill="1" applyBorder="1" applyAlignment="1">
      <alignment/>
    </xf>
    <xf numFmtId="1" fontId="1" fillId="0" borderId="0" xfId="0" applyNumberFormat="1" applyFont="1" applyFill="1" applyBorder="1" applyAlignment="1">
      <alignment horizontal="center"/>
    </xf>
    <xf numFmtId="2" fontId="8" fillId="0" borderId="0" xfId="0" applyNumberFormat="1" applyFont="1" applyFill="1" applyBorder="1" applyAlignment="1">
      <alignment horizontal="right"/>
    </xf>
    <xf numFmtId="0" fontId="17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2" fontId="0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2" fontId="5" fillId="0" borderId="0" xfId="0" applyNumberFormat="1" applyFont="1" applyFill="1" applyBorder="1" applyAlignment="1">
      <alignment/>
    </xf>
    <xf numFmtId="1" fontId="17" fillId="0" borderId="0" xfId="0" applyNumberFormat="1" applyFont="1" applyFill="1" applyBorder="1" applyAlignment="1">
      <alignment/>
    </xf>
    <xf numFmtId="49" fontId="13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/>
    </xf>
    <xf numFmtId="2" fontId="1" fillId="0" borderId="0" xfId="0" applyNumberFormat="1" applyFont="1" applyFill="1" applyBorder="1" applyAlignment="1">
      <alignment/>
    </xf>
    <xf numFmtId="0" fontId="23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right" vertical="top" wrapText="1"/>
    </xf>
    <xf numFmtId="2" fontId="1" fillId="0" borderId="0" xfId="0" applyNumberFormat="1" applyFont="1" applyFill="1" applyBorder="1" applyAlignment="1">
      <alignment horizontal="right" vertical="top" wrapText="1"/>
    </xf>
    <xf numFmtId="0" fontId="8" fillId="0" borderId="0" xfId="0" applyFont="1" applyFill="1" applyBorder="1" applyAlignment="1">
      <alignment wrapText="1"/>
    </xf>
    <xf numFmtId="49" fontId="8" fillId="0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194" fontId="1" fillId="0" borderId="0" xfId="0" applyNumberFormat="1" applyFont="1" applyFill="1" applyBorder="1" applyAlignment="1">
      <alignment horizontal="center" vertical="top" wrapText="1"/>
    </xf>
    <xf numFmtId="195" fontId="1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195" fontId="17" fillId="33" borderId="0" xfId="0" applyNumberFormat="1" applyFont="1" applyFill="1" applyAlignment="1">
      <alignment/>
    </xf>
    <xf numFmtId="0" fontId="15" fillId="33" borderId="0" xfId="0" applyFont="1" applyFill="1" applyAlignment="1">
      <alignment vertical="top" wrapText="1"/>
    </xf>
    <xf numFmtId="197" fontId="8" fillId="33" borderId="11" xfId="0" applyNumberFormat="1" applyFont="1" applyFill="1" applyBorder="1" applyAlignment="1">
      <alignment horizontal="center" vertical="top" wrapText="1"/>
    </xf>
    <xf numFmtId="2" fontId="8" fillId="33" borderId="11" xfId="0" applyNumberFormat="1" applyFont="1" applyFill="1" applyBorder="1" applyAlignment="1">
      <alignment horizontal="center" wrapText="1"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8" fillId="33" borderId="11" xfId="0" applyFont="1" applyFill="1" applyBorder="1" applyAlignment="1">
      <alignment horizontal="left"/>
    </xf>
    <xf numFmtId="1" fontId="1" fillId="33" borderId="13" xfId="0" applyNumberFormat="1" applyFont="1" applyFill="1" applyBorder="1" applyAlignment="1">
      <alignment horizontal="center" vertical="top" wrapText="1"/>
    </xf>
    <xf numFmtId="0" fontId="1" fillId="33" borderId="0" xfId="0" applyFont="1" applyFill="1" applyAlignment="1">
      <alignment horizontal="center"/>
    </xf>
    <xf numFmtId="2" fontId="1" fillId="33" borderId="0" xfId="0" applyNumberFormat="1" applyFont="1" applyFill="1" applyAlignment="1">
      <alignment horizontal="center"/>
    </xf>
    <xf numFmtId="1" fontId="8" fillId="33" borderId="11" xfId="0" applyNumberFormat="1" applyFont="1" applyFill="1" applyBorder="1" applyAlignment="1">
      <alignment horizontal="center" vertical="top" wrapText="1"/>
    </xf>
    <xf numFmtId="0" fontId="12" fillId="33" borderId="0" xfId="0" applyFont="1" applyFill="1" applyAlignment="1">
      <alignment horizontal="center"/>
    </xf>
    <xf numFmtId="0" fontId="5" fillId="33" borderId="0" xfId="0" applyFont="1" applyFill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NumberFormat="1" applyFont="1" applyFill="1" applyBorder="1" applyAlignment="1">
      <alignment horizontal="center" vertical="top" wrapText="1"/>
    </xf>
    <xf numFmtId="0" fontId="1" fillId="33" borderId="12" xfId="0" applyFont="1" applyFill="1" applyBorder="1" applyAlignment="1">
      <alignment horizontal="center" vertical="top" wrapText="1"/>
    </xf>
    <xf numFmtId="0" fontId="1" fillId="33" borderId="10" xfId="0" applyFont="1" applyFill="1" applyBorder="1" applyAlignment="1">
      <alignment vertical="top" wrapText="1"/>
    </xf>
    <xf numFmtId="0" fontId="8" fillId="33" borderId="10" xfId="0" applyFont="1" applyFill="1" applyBorder="1" applyAlignment="1" quotePrefix="1">
      <alignment horizontal="center" vertical="top" wrapText="1"/>
    </xf>
    <xf numFmtId="0" fontId="1" fillId="33" borderId="14" xfId="0" applyFont="1" applyFill="1" applyBorder="1" applyAlignment="1">
      <alignment horizontal="center" vertical="top" wrapText="1"/>
    </xf>
    <xf numFmtId="0" fontId="1" fillId="33" borderId="14" xfId="0" applyNumberFormat="1" applyFont="1" applyFill="1" applyBorder="1" applyAlignment="1">
      <alignment horizontal="center" vertical="top" wrapText="1"/>
    </xf>
    <xf numFmtId="0" fontId="5" fillId="33" borderId="10" xfId="0" applyFont="1" applyFill="1" applyBorder="1" applyAlignment="1" quotePrefix="1">
      <alignment horizontal="center" vertical="top" wrapText="1"/>
    </xf>
    <xf numFmtId="0" fontId="3" fillId="33" borderId="11" xfId="0" applyFont="1" applyFill="1" applyBorder="1" applyAlignment="1">
      <alignment horizontal="center" vertical="top" wrapText="1"/>
    </xf>
    <xf numFmtId="0" fontId="19" fillId="33" borderId="0" xfId="0" applyFont="1" applyFill="1" applyAlignment="1">
      <alignment/>
    </xf>
    <xf numFmtId="2" fontId="98" fillId="33" borderId="0" xfId="0" applyNumberFormat="1" applyFont="1" applyFill="1" applyAlignment="1">
      <alignment horizontal="center"/>
    </xf>
    <xf numFmtId="0" fontId="100" fillId="33" borderId="0" xfId="0" applyFont="1" applyFill="1" applyAlignment="1">
      <alignment/>
    </xf>
    <xf numFmtId="2" fontId="96" fillId="33" borderId="0" xfId="0" applyNumberFormat="1" applyFont="1" applyFill="1" applyAlignment="1">
      <alignment/>
    </xf>
    <xf numFmtId="187" fontId="1" fillId="0" borderId="11" xfId="42" applyFont="1" applyFill="1" applyBorder="1" applyAlignment="1">
      <alignment horizontal="center" vertical="top" wrapText="1"/>
    </xf>
    <xf numFmtId="0" fontId="19" fillId="33" borderId="0" xfId="0" applyFont="1" applyFill="1" applyAlignment="1">
      <alignment/>
    </xf>
    <xf numFmtId="0" fontId="8" fillId="0" borderId="11" xfId="0" applyFont="1" applyBorder="1" applyAlignment="1">
      <alignment horizontal="left" vertical="center" wrapText="1"/>
    </xf>
    <xf numFmtId="2" fontId="23" fillId="0" borderId="0" xfId="0" applyNumberFormat="1" applyFont="1" applyAlignment="1">
      <alignment/>
    </xf>
    <xf numFmtId="0" fontId="8" fillId="0" borderId="11" xfId="0" applyFont="1" applyBorder="1" applyAlignment="1">
      <alignment horizontal="left" vertical="top" wrapText="1"/>
    </xf>
    <xf numFmtId="0" fontId="8" fillId="0" borderId="11" xfId="0" applyNumberFormat="1" applyFont="1" applyFill="1" applyBorder="1" applyAlignment="1">
      <alignment horizontal="center" vertical="top" wrapText="1"/>
    </xf>
    <xf numFmtId="0" fontId="15" fillId="0" borderId="0" xfId="0" applyFont="1" applyFill="1" applyAlignment="1">
      <alignment vertical="top" wrapText="1"/>
    </xf>
    <xf numFmtId="0" fontId="7" fillId="0" borderId="11" xfId="0" applyFont="1" applyFill="1" applyBorder="1" applyAlignment="1">
      <alignment horizontal="center" vertical="top" wrapText="1"/>
    </xf>
    <xf numFmtId="0" fontId="7" fillId="0" borderId="11" xfId="0" applyNumberFormat="1" applyFont="1" applyFill="1" applyBorder="1" applyAlignment="1">
      <alignment horizontal="center" vertical="top" wrapText="1"/>
    </xf>
    <xf numFmtId="0" fontId="8" fillId="33" borderId="11" xfId="0" applyNumberFormat="1" applyFont="1" applyFill="1" applyBorder="1" applyAlignment="1">
      <alignment horizontal="center" vertical="top" wrapText="1"/>
    </xf>
    <xf numFmtId="0" fontId="8" fillId="0" borderId="11" xfId="0" applyFont="1" applyBorder="1" applyAlignment="1">
      <alignment horizontal="center"/>
    </xf>
    <xf numFmtId="0" fontId="1" fillId="0" borderId="11" xfId="0" applyNumberFormat="1" applyFont="1" applyFill="1" applyBorder="1" applyAlignment="1">
      <alignment horizontal="left" vertical="top" wrapText="1"/>
    </xf>
    <xf numFmtId="0" fontId="7" fillId="0" borderId="11" xfId="0" applyNumberFormat="1" applyFont="1" applyBorder="1" applyAlignment="1">
      <alignment horizontal="left" vertical="top" wrapText="1"/>
    </xf>
    <xf numFmtId="2" fontId="7" fillId="33" borderId="11" xfId="0" applyNumberFormat="1" applyFont="1" applyFill="1" applyBorder="1" applyAlignment="1">
      <alignment horizontal="center" vertical="top" wrapText="1"/>
    </xf>
    <xf numFmtId="0" fontId="7" fillId="33" borderId="11" xfId="0" applyNumberFormat="1" applyFont="1" applyFill="1" applyBorder="1" applyAlignment="1">
      <alignment horizontal="center" vertical="top" wrapText="1"/>
    </xf>
    <xf numFmtId="1" fontId="7" fillId="33" borderId="11" xfId="0" applyNumberFormat="1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0" fontId="8" fillId="33" borderId="11" xfId="0" applyNumberFormat="1" applyFont="1" applyFill="1" applyBorder="1" applyAlignment="1">
      <alignment horizontal="center" wrapText="1"/>
    </xf>
    <xf numFmtId="2" fontId="8" fillId="0" borderId="11" xfId="0" applyNumberFormat="1" applyFont="1" applyFill="1" applyBorder="1" applyAlignment="1">
      <alignment horizontal="center" vertical="center" wrapText="1"/>
    </xf>
    <xf numFmtId="0" fontId="31" fillId="32" borderId="11" xfId="53" applyNumberFormat="1" applyFont="1" applyFill="1" applyBorder="1" applyAlignment="1" applyProtection="1">
      <alignment horizontal="center" vertical="top" wrapText="1"/>
      <protection/>
    </xf>
    <xf numFmtId="0" fontId="8" fillId="0" borderId="11" xfId="0" applyFont="1" applyFill="1" applyBorder="1" applyAlignment="1">
      <alignment horizontal="center" vertical="top" wrapText="1"/>
    </xf>
    <xf numFmtId="0" fontId="4" fillId="0" borderId="0" xfId="0" applyNumberFormat="1" applyFont="1" applyFill="1" applyBorder="1" applyAlignment="1">
      <alignment horizontal="center" vertical="top" wrapText="1"/>
    </xf>
    <xf numFmtId="0" fontId="3" fillId="0" borderId="0" xfId="0" applyNumberFormat="1" applyFont="1" applyFill="1" applyBorder="1" applyAlignment="1">
      <alignment horizontal="left" vertical="top" wrapText="1"/>
    </xf>
    <xf numFmtId="0" fontId="3" fillId="0" borderId="0" xfId="0" applyNumberFormat="1" applyFont="1" applyFill="1" applyBorder="1" applyAlignment="1">
      <alignment horizontal="center" vertical="top" wrapText="1"/>
    </xf>
    <xf numFmtId="49" fontId="1" fillId="0" borderId="11" xfId="0" applyNumberFormat="1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 quotePrefix="1">
      <alignment horizontal="center" vertical="top" wrapText="1"/>
    </xf>
    <xf numFmtId="49" fontId="5" fillId="0" borderId="11" xfId="0" applyNumberFormat="1" applyFont="1" applyFill="1" applyBorder="1" applyAlignment="1">
      <alignment horizontal="center" vertical="top" wrapText="1"/>
    </xf>
    <xf numFmtId="1" fontId="5" fillId="0" borderId="11" xfId="0" applyNumberFormat="1" applyFont="1" applyFill="1" applyBorder="1" applyAlignment="1" quotePrefix="1">
      <alignment horizontal="center" vertical="top" wrapText="1"/>
    </xf>
    <xf numFmtId="0" fontId="12" fillId="0" borderId="0" xfId="0" applyFont="1" applyFill="1" applyBorder="1" applyAlignment="1">
      <alignment horizontal="center" vertical="top" wrapText="1"/>
    </xf>
    <xf numFmtId="0" fontId="101" fillId="0" borderId="0" xfId="0" applyNumberFormat="1" applyFont="1" applyFill="1" applyBorder="1" applyAlignment="1">
      <alignment horizontal="center" vertical="top" wrapText="1"/>
    </xf>
    <xf numFmtId="0" fontId="102" fillId="0" borderId="11" xfId="0" applyFont="1" applyFill="1" applyBorder="1" applyAlignment="1" quotePrefix="1">
      <alignment horizontal="center" vertical="top" wrapText="1"/>
    </xf>
    <xf numFmtId="0" fontId="1" fillId="0" borderId="10" xfId="0" applyFont="1" applyFill="1" applyBorder="1" applyAlignment="1" quotePrefix="1">
      <alignment horizontal="center" vertical="top" wrapText="1"/>
    </xf>
    <xf numFmtId="0" fontId="103" fillId="0" borderId="11" xfId="0" applyFont="1" applyFill="1" applyBorder="1" applyAlignment="1">
      <alignment horizontal="left" vertical="top" wrapText="1"/>
    </xf>
    <xf numFmtId="0" fontId="103" fillId="0" borderId="11" xfId="0" applyFont="1" applyFill="1" applyBorder="1" applyAlignment="1">
      <alignment vertical="top" wrapText="1"/>
    </xf>
    <xf numFmtId="0" fontId="12" fillId="0" borderId="0" xfId="0" applyFont="1" applyFill="1" applyBorder="1" applyAlignment="1">
      <alignment horizontal="center" vertical="top" wrapText="1"/>
    </xf>
    <xf numFmtId="0" fontId="17" fillId="0" borderId="0" xfId="0" applyFont="1" applyFill="1" applyAlignment="1">
      <alignment horizontal="center" vertical="top" wrapText="1"/>
    </xf>
    <xf numFmtId="0" fontId="33" fillId="0" borderId="11" xfId="0" applyFont="1" applyFill="1" applyBorder="1" applyAlignment="1">
      <alignment horizontal="left" vertical="top" wrapText="1"/>
    </xf>
    <xf numFmtId="0" fontId="103" fillId="0" borderId="11" xfId="0" applyFont="1" applyFill="1" applyBorder="1" applyAlignment="1">
      <alignment horizontal="center" vertical="top" wrapText="1"/>
    </xf>
    <xf numFmtId="0" fontId="103" fillId="0" borderId="11" xfId="0" applyFont="1" applyFill="1" applyBorder="1" applyAlignment="1" quotePrefix="1">
      <alignment horizontal="center" vertical="top" wrapText="1"/>
    </xf>
    <xf numFmtId="2" fontId="103" fillId="0" borderId="11" xfId="0" applyNumberFormat="1" applyFont="1" applyFill="1" applyBorder="1" applyAlignment="1">
      <alignment horizontal="center" vertical="top" wrapText="1"/>
    </xf>
    <xf numFmtId="1" fontId="103" fillId="0" borderId="11" xfId="0" applyNumberFormat="1" applyFont="1" applyFill="1" applyBorder="1" applyAlignment="1">
      <alignment horizontal="center" vertical="top" wrapText="1"/>
    </xf>
    <xf numFmtId="0" fontId="104" fillId="0" borderId="0" xfId="0" applyFont="1" applyBorder="1" applyAlignment="1">
      <alignment/>
    </xf>
    <xf numFmtId="0" fontId="102" fillId="0" borderId="11" xfId="0" applyFont="1" applyFill="1" applyBorder="1" applyAlignment="1">
      <alignment horizontal="center" vertical="top" wrapText="1"/>
    </xf>
    <xf numFmtId="0" fontId="103" fillId="0" borderId="11" xfId="0" applyFont="1" applyFill="1" applyBorder="1" applyAlignment="1">
      <alignment horizontal="center" vertical="center" wrapText="1"/>
    </xf>
    <xf numFmtId="1" fontId="103" fillId="33" borderId="11" xfId="0" applyNumberFormat="1" applyFont="1" applyFill="1" applyBorder="1" applyAlignment="1">
      <alignment horizontal="center" vertical="top" wrapText="1"/>
    </xf>
    <xf numFmtId="0" fontId="105" fillId="0" borderId="0" xfId="0" applyFont="1" applyAlignment="1">
      <alignment/>
    </xf>
    <xf numFmtId="197" fontId="8" fillId="0" borderId="11" xfId="0" applyNumberFormat="1" applyFont="1" applyFill="1" applyBorder="1" applyAlignment="1">
      <alignment horizontal="center" vertical="top" wrapText="1"/>
    </xf>
    <xf numFmtId="0" fontId="1" fillId="0" borderId="11" xfId="0" applyNumberFormat="1" applyFont="1" applyFill="1" applyBorder="1" applyAlignment="1" quotePrefix="1">
      <alignment horizontal="center" vertical="top" wrapText="1"/>
    </xf>
    <xf numFmtId="1" fontId="1" fillId="0" borderId="11" xfId="0" applyNumberFormat="1" applyFont="1" applyFill="1" applyBorder="1" applyAlignment="1" quotePrefix="1">
      <alignment horizontal="center" vertical="top" wrapText="1"/>
    </xf>
    <xf numFmtId="9" fontId="1" fillId="33" borderId="11" xfId="0" applyNumberFormat="1" applyFont="1" applyFill="1" applyBorder="1" applyAlignment="1">
      <alignment horizontal="center" vertical="top" wrapText="1"/>
    </xf>
    <xf numFmtId="9" fontId="1" fillId="33" borderId="11" xfId="0" applyNumberFormat="1" applyFont="1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vertical="top" wrapText="1"/>
    </xf>
    <xf numFmtId="0" fontId="2" fillId="33" borderId="11" xfId="0" applyFont="1" applyFill="1" applyBorder="1" applyAlignment="1">
      <alignment horizontal="left" vertical="center" wrapText="1"/>
    </xf>
    <xf numFmtId="49" fontId="1" fillId="33" borderId="11" xfId="0" applyNumberFormat="1" applyFont="1" applyFill="1" applyBorder="1" applyAlignment="1">
      <alignment horizontal="center" vertical="top" wrapText="1"/>
    </xf>
    <xf numFmtId="0" fontId="1" fillId="33" borderId="11" xfId="0" applyFont="1" applyFill="1" applyBorder="1" applyAlignment="1">
      <alignment vertical="center" wrapText="1"/>
    </xf>
    <xf numFmtId="0" fontId="1" fillId="33" borderId="11" xfId="0" applyFont="1" applyFill="1" applyBorder="1" applyAlignment="1">
      <alignment horizontal="left" vertical="center" wrapText="1"/>
    </xf>
    <xf numFmtId="0" fontId="11" fillId="33" borderId="11" xfId="0" applyFont="1" applyFill="1" applyBorder="1" applyAlignment="1">
      <alignment horizontal="left" vertical="top" wrapText="1"/>
    </xf>
    <xf numFmtId="0" fontId="8" fillId="33" borderId="11" xfId="0" applyFont="1" applyFill="1" applyBorder="1" applyAlignment="1" quotePrefix="1">
      <alignment horizontal="center" vertical="top" wrapText="1"/>
    </xf>
    <xf numFmtId="0" fontId="106" fillId="0" borderId="11" xfId="0" applyFont="1" applyFill="1" applyBorder="1" applyAlignment="1">
      <alignment horizontal="left" vertical="top" wrapText="1"/>
    </xf>
    <xf numFmtId="0" fontId="27" fillId="0" borderId="11" xfId="0" applyFont="1" applyFill="1" applyBorder="1" applyAlignment="1">
      <alignment horizontal="left" vertical="top" wrapText="1"/>
    </xf>
    <xf numFmtId="0" fontId="35" fillId="0" borderId="11" xfId="0" applyFont="1" applyFill="1" applyBorder="1" applyAlignment="1">
      <alignment horizontal="left" vertical="top" wrapText="1"/>
    </xf>
    <xf numFmtId="0" fontId="31" fillId="33" borderId="11" xfId="0" applyFont="1" applyFill="1" applyBorder="1" applyAlignment="1">
      <alignment horizontal="left" vertical="center" wrapText="1"/>
    </xf>
    <xf numFmtId="0" fontId="1" fillId="33" borderId="11" xfId="0" applyFont="1" applyFill="1" applyBorder="1" applyAlignment="1">
      <alignment horizontal="center"/>
    </xf>
    <xf numFmtId="0" fontId="0" fillId="33" borderId="11" xfId="0" applyFont="1" applyFill="1" applyBorder="1" applyAlignment="1">
      <alignment horizontal="center"/>
    </xf>
    <xf numFmtId="0" fontId="0" fillId="33" borderId="16" xfId="0" applyFont="1" applyFill="1" applyBorder="1" applyAlignment="1">
      <alignment horizontal="center"/>
    </xf>
    <xf numFmtId="0" fontId="28" fillId="0" borderId="0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8" fillId="33" borderId="10" xfId="0" applyFont="1" applyFill="1" applyBorder="1" applyAlignment="1">
      <alignment vertical="top" wrapText="1"/>
    </xf>
    <xf numFmtId="0" fontId="8" fillId="0" borderId="11" xfId="0" applyFont="1" applyFill="1" applyBorder="1" applyAlignment="1">
      <alignment horizontal="left" vertical="center" wrapText="1"/>
    </xf>
    <xf numFmtId="0" fontId="8" fillId="33" borderId="11" xfId="0" applyFont="1" applyFill="1" applyBorder="1" applyAlignment="1">
      <alignment vertical="top" wrapText="1"/>
    </xf>
    <xf numFmtId="0" fontId="19" fillId="33" borderId="11" xfId="0" applyFont="1" applyFill="1" applyBorder="1" applyAlignment="1" quotePrefix="1">
      <alignment horizontal="center" vertical="top" wrapText="1"/>
    </xf>
    <xf numFmtId="0" fontId="5" fillId="33" borderId="0" xfId="0" applyFont="1" applyFill="1" applyAlignment="1">
      <alignment horizontal="center"/>
    </xf>
    <xf numFmtId="0" fontId="38" fillId="0" borderId="11" xfId="0" applyFont="1" applyBorder="1" applyAlignment="1">
      <alignment horizontal="center" vertical="top" wrapText="1"/>
    </xf>
    <xf numFmtId="2" fontId="0" fillId="33" borderId="0" xfId="0" applyNumberFormat="1" applyFont="1" applyFill="1" applyAlignment="1">
      <alignment/>
    </xf>
    <xf numFmtId="2" fontId="1" fillId="33" borderId="11" xfId="0" applyNumberFormat="1" applyFont="1" applyFill="1" applyBorder="1" applyAlignment="1">
      <alignment horizontal="center" vertical="top" wrapText="1"/>
    </xf>
    <xf numFmtId="0" fontId="1" fillId="33" borderId="11" xfId="0" applyFont="1" applyFill="1" applyBorder="1" applyAlignment="1">
      <alignment horizontal="left" vertical="top" wrapText="1"/>
    </xf>
    <xf numFmtId="0" fontId="1" fillId="33" borderId="11" xfId="0" applyNumberFormat="1" applyFont="1" applyFill="1" applyBorder="1" applyAlignment="1">
      <alignment horizontal="center" wrapText="1"/>
    </xf>
    <xf numFmtId="0" fontId="39" fillId="0" borderId="11" xfId="0" applyFont="1" applyBorder="1" applyAlignment="1">
      <alignment/>
    </xf>
    <xf numFmtId="0" fontId="7" fillId="0" borderId="11" xfId="0" applyFont="1" applyFill="1" applyBorder="1" applyAlignment="1">
      <alignment horizontal="left" vertical="top" wrapText="1"/>
    </xf>
    <xf numFmtId="1" fontId="7" fillId="0" borderId="11" xfId="0" applyNumberFormat="1" applyFont="1" applyBorder="1" applyAlignment="1">
      <alignment horizontal="center"/>
    </xf>
    <xf numFmtId="0" fontId="12" fillId="0" borderId="0" xfId="0" applyFont="1" applyFill="1" applyAlignment="1">
      <alignment horizontal="center"/>
    </xf>
    <xf numFmtId="0" fontId="8" fillId="0" borderId="11" xfId="0" applyFont="1" applyBorder="1" applyAlignment="1">
      <alignment horizontal="center" vertical="center" wrapText="1"/>
    </xf>
    <xf numFmtId="195" fontId="23" fillId="0" borderId="0" xfId="0" applyNumberFormat="1" applyFont="1" applyAlignment="1">
      <alignment/>
    </xf>
    <xf numFmtId="0" fontId="8" fillId="0" borderId="11" xfId="0" applyFont="1" applyBorder="1" applyAlignment="1">
      <alignment horizontal="center" vertical="top"/>
    </xf>
    <xf numFmtId="0" fontId="8" fillId="33" borderId="11" xfId="0" applyFont="1" applyFill="1" applyBorder="1" applyAlignment="1">
      <alignment horizontal="center" vertical="center" wrapText="1"/>
    </xf>
    <xf numFmtId="0" fontId="23" fillId="33" borderId="0" xfId="0" applyFont="1" applyFill="1" applyAlignment="1">
      <alignment/>
    </xf>
    <xf numFmtId="195" fontId="23" fillId="33" borderId="0" xfId="0" applyNumberFormat="1" applyFont="1" applyFill="1" applyAlignment="1">
      <alignment/>
    </xf>
    <xf numFmtId="0" fontId="7" fillId="33" borderId="11" xfId="0" applyFont="1" applyFill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center" wrapText="1"/>
    </xf>
    <xf numFmtId="0" fontId="2" fillId="33" borderId="11" xfId="53" applyNumberFormat="1" applyFont="1" applyFill="1" applyBorder="1" applyAlignment="1" applyProtection="1">
      <alignment horizontal="center" vertical="top" wrapText="1"/>
      <protection/>
    </xf>
    <xf numFmtId="2" fontId="1" fillId="33" borderId="11" xfId="0" applyNumberFormat="1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top"/>
    </xf>
    <xf numFmtId="0" fontId="5" fillId="0" borderId="11" xfId="0" applyFont="1" applyBorder="1" applyAlignment="1">
      <alignment vertical="top"/>
    </xf>
    <xf numFmtId="14" fontId="5" fillId="0" borderId="11" xfId="0" applyNumberFormat="1" applyFont="1" applyBorder="1" applyAlignment="1" quotePrefix="1">
      <alignment horizontal="center" vertical="top" wrapText="1"/>
    </xf>
    <xf numFmtId="0" fontId="7" fillId="0" borderId="11" xfId="0" applyFont="1" applyFill="1" applyBorder="1" applyAlignment="1">
      <alignment horizontal="center" vertical="top" wrapText="1"/>
    </xf>
    <xf numFmtId="0" fontId="38" fillId="0" borderId="11" xfId="0" applyFont="1" applyFill="1" applyBorder="1" applyAlignment="1" quotePrefix="1">
      <alignment horizontal="center" vertical="top" wrapText="1"/>
    </xf>
    <xf numFmtId="0" fontId="7" fillId="0" borderId="11" xfId="0" applyFont="1" applyFill="1" applyBorder="1" applyAlignment="1">
      <alignment vertical="top" wrapText="1"/>
    </xf>
    <xf numFmtId="2" fontId="7" fillId="0" borderId="11" xfId="0" applyNumberFormat="1" applyFont="1" applyFill="1" applyBorder="1" applyAlignment="1">
      <alignment horizontal="center" vertical="top" wrapText="1"/>
    </xf>
    <xf numFmtId="2" fontId="6" fillId="0" borderId="11" xfId="0" applyNumberFormat="1" applyFont="1" applyFill="1" applyBorder="1" applyAlignment="1">
      <alignment horizontal="center" vertical="top" wrapText="1"/>
    </xf>
    <xf numFmtId="49" fontId="1" fillId="35" borderId="11" xfId="0" applyNumberFormat="1" applyFont="1" applyFill="1" applyBorder="1" applyAlignment="1">
      <alignment horizontal="center" vertical="top" wrapText="1"/>
    </xf>
    <xf numFmtId="0" fontId="1" fillId="33" borderId="12" xfId="0" applyFont="1" applyFill="1" applyBorder="1" applyAlignment="1">
      <alignment horizontal="center"/>
    </xf>
    <xf numFmtId="0" fontId="1" fillId="33" borderId="0" xfId="0" applyFont="1" applyFill="1" applyBorder="1" applyAlignment="1">
      <alignment/>
    </xf>
    <xf numFmtId="0" fontId="6" fillId="0" borderId="11" xfId="0" applyNumberFormat="1" applyFont="1" applyFill="1" applyBorder="1" applyAlignment="1">
      <alignment horizontal="center" vertical="top" wrapText="1"/>
    </xf>
    <xf numFmtId="0" fontId="42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wrapText="1"/>
    </xf>
    <xf numFmtId="0" fontId="4" fillId="0" borderId="0" xfId="0" applyFont="1" applyFill="1" applyAlignment="1">
      <alignment horizontal="right" vertical="center" wrapText="1"/>
    </xf>
    <xf numFmtId="0" fontId="6" fillId="0" borderId="0" xfId="0" applyFont="1" applyFill="1" applyAlignment="1">
      <alignment horizontal="right" wrapText="1"/>
    </xf>
    <xf numFmtId="0" fontId="6" fillId="0" borderId="0" xfId="0" applyFont="1" applyFill="1" applyBorder="1" applyAlignment="1">
      <alignment wrapText="1"/>
    </xf>
    <xf numFmtId="0" fontId="7" fillId="0" borderId="0" xfId="0" applyFont="1" applyFill="1" applyBorder="1" applyAlignment="1">
      <alignment horizontal="right" vertical="center" wrapText="1"/>
    </xf>
    <xf numFmtId="0" fontId="6" fillId="0" borderId="0" xfId="0" applyFont="1" applyFill="1" applyBorder="1" applyAlignment="1">
      <alignment horizontal="right" vertical="center" wrapText="1"/>
    </xf>
    <xf numFmtId="0" fontId="6" fillId="0" borderId="0" xfId="0" applyFont="1" applyFill="1" applyBorder="1" applyAlignment="1">
      <alignment horizontal="right" wrapText="1"/>
    </xf>
    <xf numFmtId="0" fontId="7" fillId="0" borderId="15" xfId="0" applyFont="1" applyFill="1" applyBorder="1" applyAlignment="1">
      <alignment horizontal="right" vertical="center" wrapText="1"/>
    </xf>
    <xf numFmtId="0" fontId="0" fillId="0" borderId="15" xfId="0" applyFill="1" applyBorder="1" applyAlignment="1">
      <alignment horizontal="right" vertical="center" wrapText="1"/>
    </xf>
    <xf numFmtId="0" fontId="6" fillId="0" borderId="0" xfId="0" applyFont="1" applyFill="1" applyAlignment="1">
      <alignment horizontal="right" vertical="center" wrapText="1"/>
    </xf>
    <xf numFmtId="0" fontId="106" fillId="0" borderId="11" xfId="0" applyFont="1" applyFill="1" applyBorder="1" applyAlignment="1">
      <alignment horizontal="center" vertical="center" wrapText="1"/>
    </xf>
    <xf numFmtId="0" fontId="106" fillId="0" borderId="11" xfId="0" applyFont="1" applyFill="1" applyBorder="1" applyAlignment="1">
      <alignment vertical="center" wrapText="1"/>
    </xf>
    <xf numFmtId="2" fontId="103" fillId="0" borderId="11" xfId="0" applyNumberFormat="1" applyFont="1" applyFill="1" applyBorder="1" applyAlignment="1">
      <alignment horizontal="center" vertical="center" wrapText="1"/>
    </xf>
    <xf numFmtId="2" fontId="106" fillId="0" borderId="11" xfId="0" applyNumberFormat="1" applyFont="1" applyFill="1" applyBorder="1" applyAlignment="1">
      <alignment horizontal="center" vertical="center" wrapText="1"/>
    </xf>
    <xf numFmtId="0" fontId="103" fillId="0" borderId="11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vertical="center" wrapText="1"/>
    </xf>
    <xf numFmtId="0" fontId="107" fillId="0" borderId="11" xfId="0" applyFont="1" applyFill="1" applyBorder="1" applyAlignment="1">
      <alignment horizontal="center" vertical="center" wrapText="1"/>
    </xf>
    <xf numFmtId="0" fontId="106" fillId="0" borderId="11" xfId="0" applyFont="1" applyFill="1" applyBorder="1" applyAlignment="1">
      <alignment horizontal="left" vertical="center" wrapText="1"/>
    </xf>
    <xf numFmtId="187" fontId="1" fillId="0" borderId="11" xfId="42" applyFont="1" applyFill="1" applyBorder="1" applyAlignment="1">
      <alignment horizontal="center" vertical="center" wrapText="1"/>
    </xf>
    <xf numFmtId="201" fontId="1" fillId="0" borderId="11" xfId="42" applyNumberFormat="1" applyFont="1" applyFill="1" applyBorder="1" applyAlignment="1" quotePrefix="1">
      <alignment horizontal="center" vertical="top" wrapText="1"/>
    </xf>
    <xf numFmtId="0" fontId="1" fillId="0" borderId="17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center"/>
    </xf>
    <xf numFmtId="1" fontId="1" fillId="33" borderId="11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top" wrapText="1"/>
    </xf>
    <xf numFmtId="0" fontId="1" fillId="33" borderId="18" xfId="0" applyFont="1" applyFill="1" applyBorder="1" applyAlignment="1">
      <alignment vertical="top" wrapText="1"/>
    </xf>
    <xf numFmtId="0" fontId="1" fillId="0" borderId="19" xfId="0" applyFont="1" applyFill="1" applyBorder="1" applyAlignment="1">
      <alignment horizontal="left" vertical="top" wrapText="1"/>
    </xf>
    <xf numFmtId="0" fontId="1" fillId="0" borderId="19" xfId="0" applyFont="1" applyFill="1" applyBorder="1" applyAlignment="1">
      <alignment horizontal="center" vertical="top" wrapText="1"/>
    </xf>
    <xf numFmtId="2" fontId="1" fillId="0" borderId="19" xfId="0" applyNumberFormat="1" applyFont="1" applyFill="1" applyBorder="1" applyAlignment="1">
      <alignment horizontal="center" vertical="top" wrapText="1"/>
    </xf>
    <xf numFmtId="0" fontId="1" fillId="0" borderId="19" xfId="0" applyNumberFormat="1" applyFont="1" applyFill="1" applyBorder="1" applyAlignment="1">
      <alignment horizontal="center" vertical="top" wrapText="1"/>
    </xf>
    <xf numFmtId="0" fontId="12" fillId="33" borderId="0" xfId="0" applyFont="1" applyFill="1" applyAlignment="1">
      <alignment horizontal="center"/>
    </xf>
    <xf numFmtId="2" fontId="17" fillId="0" borderId="0" xfId="0" applyNumberFormat="1" applyFont="1" applyFill="1" applyAlignment="1">
      <alignment/>
    </xf>
    <xf numFmtId="0" fontId="31" fillId="0" borderId="11" xfId="0" applyFont="1" applyFill="1" applyBorder="1" applyAlignment="1">
      <alignment vertical="top" wrapText="1"/>
    </xf>
    <xf numFmtId="0" fontId="31" fillId="0" borderId="11" xfId="0" applyFont="1" applyFill="1" applyBorder="1" applyAlignment="1">
      <alignment horizontal="center" vertical="center" wrapText="1"/>
    </xf>
    <xf numFmtId="2" fontId="5" fillId="0" borderId="0" xfId="0" applyNumberFormat="1" applyFont="1" applyAlignment="1">
      <alignment/>
    </xf>
    <xf numFmtId="187" fontId="1" fillId="0" borderId="0" xfId="42" applyFont="1" applyAlignment="1">
      <alignment/>
    </xf>
    <xf numFmtId="2" fontId="8" fillId="0" borderId="11" xfId="0" applyNumberFormat="1" applyFont="1" applyFill="1" applyBorder="1" applyAlignment="1">
      <alignment horizontal="center" vertical="top" wrapText="1"/>
    </xf>
    <xf numFmtId="0" fontId="12" fillId="0" borderId="11" xfId="0" applyFont="1" applyFill="1" applyBorder="1" applyAlignment="1">
      <alignment horizontal="center"/>
    </xf>
    <xf numFmtId="2" fontId="12" fillId="0" borderId="11" xfId="0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 vertical="top"/>
    </xf>
    <xf numFmtId="187" fontId="7" fillId="0" borderId="11" xfId="42" applyFont="1" applyFill="1" applyBorder="1" applyAlignment="1">
      <alignment horizontal="left" vertical="center" wrapText="1"/>
    </xf>
    <xf numFmtId="0" fontId="1" fillId="35" borderId="11" xfId="0" applyFont="1" applyFill="1" applyBorder="1" applyAlignment="1">
      <alignment horizontal="left" vertical="top" wrapText="1"/>
    </xf>
    <xf numFmtId="0" fontId="1" fillId="35" borderId="11" xfId="0" applyFont="1" applyFill="1" applyBorder="1" applyAlignment="1">
      <alignment horizontal="center" vertical="top" wrapText="1"/>
    </xf>
    <xf numFmtId="2" fontId="1" fillId="35" borderId="11" xfId="0" applyNumberFormat="1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left" vertical="top" wrapText="1"/>
    </xf>
    <xf numFmtId="0" fontId="4" fillId="0" borderId="0" xfId="0" applyFont="1" applyAlignment="1">
      <alignment horizontal="center"/>
    </xf>
    <xf numFmtId="0" fontId="20" fillId="0" borderId="0" xfId="0" applyFont="1" applyAlignment="1">
      <alignment/>
    </xf>
    <xf numFmtId="0" fontId="4" fillId="0" borderId="0" xfId="0" applyNumberFormat="1" applyFont="1" applyBorder="1" applyAlignment="1">
      <alignment horizontal="center" vertical="top" wrapText="1"/>
    </xf>
    <xf numFmtId="0" fontId="0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 wrapText="1"/>
    </xf>
    <xf numFmtId="2" fontId="6" fillId="0" borderId="0" xfId="0" applyNumberFormat="1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8" fillId="0" borderId="0" xfId="0" applyFont="1" applyBorder="1" applyAlignment="1">
      <alignment horizontal="left" wrapText="1"/>
    </xf>
    <xf numFmtId="0" fontId="1" fillId="0" borderId="0" xfId="0" applyNumberFormat="1" applyFont="1" applyAlignment="1">
      <alignment/>
    </xf>
    <xf numFmtId="0" fontId="1" fillId="0" borderId="0" xfId="0" applyNumberFormat="1" applyFont="1" applyBorder="1" applyAlignment="1">
      <alignment horizontal="right"/>
    </xf>
    <xf numFmtId="0" fontId="1" fillId="0" borderId="0" xfId="0" applyNumberFormat="1" applyFont="1" applyBorder="1" applyAlignment="1">
      <alignment horizontal="center"/>
    </xf>
    <xf numFmtId="0" fontId="6" fillId="0" borderId="0" xfId="0" applyNumberFormat="1" applyFont="1" applyAlignment="1">
      <alignment horizontal="center"/>
    </xf>
    <xf numFmtId="0" fontId="6" fillId="0" borderId="0" xfId="0" applyNumberFormat="1" applyFont="1" applyBorder="1" applyAlignment="1">
      <alignment/>
    </xf>
    <xf numFmtId="0" fontId="6" fillId="0" borderId="0" xfId="0" applyNumberFormat="1" applyFont="1" applyBorder="1" applyAlignment="1">
      <alignment horizontal="right"/>
    </xf>
    <xf numFmtId="0" fontId="6" fillId="0" borderId="15" xfId="0" applyNumberFormat="1" applyFont="1" applyBorder="1" applyAlignment="1">
      <alignment horizontal="center"/>
    </xf>
    <xf numFmtId="0" fontId="108" fillId="0" borderId="11" xfId="0" applyFont="1" applyFill="1" applyBorder="1" applyAlignment="1">
      <alignment horizontal="center" vertical="center" wrapText="1"/>
    </xf>
    <xf numFmtId="0" fontId="109" fillId="0" borderId="18" xfId="0" applyFont="1" applyFill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103" fillId="0" borderId="1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0" fillId="0" borderId="0" xfId="0" applyFont="1" applyFill="1" applyAlignment="1">
      <alignment horizontal="center"/>
    </xf>
    <xf numFmtId="0" fontId="20" fillId="0" borderId="0" xfId="0" applyFont="1" applyAlignment="1">
      <alignment horizontal="center"/>
    </xf>
    <xf numFmtId="0" fontId="43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3" fillId="0" borderId="0" xfId="0" applyNumberFormat="1" applyFont="1" applyBorder="1" applyAlignment="1">
      <alignment horizontal="center" vertical="top" wrapText="1"/>
    </xf>
    <xf numFmtId="0" fontId="1" fillId="0" borderId="13" xfId="0" applyNumberFormat="1" applyFont="1" applyBorder="1" applyAlignment="1">
      <alignment horizontal="center" vertical="center" wrapText="1"/>
    </xf>
    <xf numFmtId="0" fontId="1" fillId="0" borderId="20" xfId="0" applyNumberFormat="1" applyFont="1" applyBorder="1" applyAlignment="1">
      <alignment horizontal="center" vertical="center" wrapText="1"/>
    </xf>
    <xf numFmtId="2" fontId="1" fillId="0" borderId="18" xfId="0" applyNumberFormat="1" applyFont="1" applyBorder="1" applyAlignment="1">
      <alignment horizontal="center" vertical="center" wrapText="1"/>
    </xf>
    <xf numFmtId="2" fontId="1" fillId="0" borderId="19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top" wrapText="1"/>
    </xf>
    <xf numFmtId="0" fontId="17" fillId="0" borderId="0" xfId="0" applyFont="1" applyAlignment="1">
      <alignment horizontal="center" vertical="top" wrapText="1"/>
    </xf>
    <xf numFmtId="0" fontId="3" fillId="0" borderId="15" xfId="0" applyNumberFormat="1" applyFont="1" applyBorder="1" applyAlignment="1">
      <alignment horizontal="center" vertical="top" wrapText="1"/>
    </xf>
    <xf numFmtId="0" fontId="12" fillId="0" borderId="18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2" fontId="1" fillId="0" borderId="13" xfId="0" applyNumberFormat="1" applyFont="1" applyBorder="1" applyAlignment="1">
      <alignment horizontal="center" vertical="center" wrapText="1"/>
    </xf>
    <xf numFmtId="2" fontId="1" fillId="0" borderId="20" xfId="0" applyNumberFormat="1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0" fontId="1" fillId="0" borderId="1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6" fillId="0" borderId="0" xfId="0" applyNumberFormat="1" applyFont="1" applyBorder="1" applyAlignment="1">
      <alignment horizontal="center" vertical="top" wrapText="1"/>
    </xf>
    <xf numFmtId="0" fontId="0" fillId="0" borderId="0" xfId="0" applyFont="1" applyAlignment="1">
      <alignment horizontal="center" vertical="top" wrapText="1"/>
    </xf>
    <xf numFmtId="0" fontId="12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2" fontId="1" fillId="0" borderId="11" xfId="0" applyNumberFormat="1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0" fillId="0" borderId="0" xfId="0" applyAlignment="1">
      <alignment vertical="top" wrapText="1"/>
    </xf>
    <xf numFmtId="0" fontId="7" fillId="0" borderId="0" xfId="0" applyNumberFormat="1" applyFont="1" applyBorder="1" applyAlignment="1">
      <alignment horizontal="center" vertical="top" wrapText="1"/>
    </xf>
    <xf numFmtId="0" fontId="4" fillId="0" borderId="0" xfId="0" applyNumberFormat="1" applyFont="1" applyBorder="1" applyAlignment="1">
      <alignment horizontal="center" vertical="top" wrapText="1"/>
    </xf>
    <xf numFmtId="0" fontId="0" fillId="0" borderId="0" xfId="0" applyFont="1" applyAlignment="1">
      <alignment horizontal="center" vertical="top" wrapText="1"/>
    </xf>
    <xf numFmtId="1" fontId="12" fillId="33" borderId="12" xfId="0" applyNumberFormat="1" applyFont="1" applyFill="1" applyBorder="1" applyAlignment="1">
      <alignment horizontal="center" wrapText="1"/>
    </xf>
    <xf numFmtId="1" fontId="12" fillId="33" borderId="12" xfId="0" applyNumberFormat="1" applyFont="1" applyFill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4" fillId="0" borderId="0" xfId="0" applyNumberFormat="1" applyFont="1" applyFill="1" applyBorder="1" applyAlignment="1">
      <alignment horizontal="center" vertical="top" wrapText="1"/>
    </xf>
    <xf numFmtId="0" fontId="17" fillId="0" borderId="0" xfId="0" applyFont="1" applyFill="1" applyAlignment="1">
      <alignment horizontal="center" vertical="top" wrapText="1"/>
    </xf>
    <xf numFmtId="0" fontId="0" fillId="0" borderId="0" xfId="0" applyFont="1" applyFill="1" applyAlignment="1">
      <alignment horizontal="center" vertical="top" wrapText="1"/>
    </xf>
    <xf numFmtId="0" fontId="0" fillId="0" borderId="0" xfId="0" applyFont="1" applyFill="1" applyAlignment="1">
      <alignment vertical="top" wrapText="1"/>
    </xf>
    <xf numFmtId="0" fontId="3" fillId="0" borderId="0" xfId="0" applyNumberFormat="1" applyFont="1" applyFill="1" applyBorder="1" applyAlignment="1">
      <alignment horizontal="center" vertical="top" wrapText="1"/>
    </xf>
    <xf numFmtId="0" fontId="46" fillId="0" borderId="12" xfId="0" applyFont="1" applyFill="1" applyBorder="1" applyAlignment="1">
      <alignment vertical="center" wrapText="1"/>
    </xf>
    <xf numFmtId="0" fontId="46" fillId="0" borderId="0" xfId="0" applyFont="1" applyFill="1" applyBorder="1" applyAlignment="1">
      <alignment vertical="center" wrapText="1"/>
    </xf>
    <xf numFmtId="0" fontId="46" fillId="0" borderId="12" xfId="0" applyFont="1" applyFill="1" applyBorder="1" applyAlignment="1">
      <alignment/>
    </xf>
    <xf numFmtId="0" fontId="46" fillId="0" borderId="0" xfId="0" applyFont="1" applyFill="1" applyAlignment="1">
      <alignment/>
    </xf>
    <xf numFmtId="0" fontId="1" fillId="0" borderId="11" xfId="0" applyNumberFormat="1" applyFont="1" applyFill="1" applyBorder="1" applyAlignment="1">
      <alignment horizontal="center" vertical="center" wrapText="1"/>
    </xf>
    <xf numFmtId="2" fontId="1" fillId="0" borderId="11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46" fillId="0" borderId="12" xfId="0" applyFont="1" applyFill="1" applyBorder="1" applyAlignment="1">
      <alignment/>
    </xf>
    <xf numFmtId="0" fontId="46" fillId="0" borderId="0" xfId="0" applyFont="1" applyFill="1" applyAlignment="1">
      <alignment/>
    </xf>
    <xf numFmtId="0" fontId="12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03" fillId="0" borderId="18" xfId="0" applyFont="1" applyFill="1" applyBorder="1" applyAlignment="1">
      <alignment horizontal="center" vertical="center" wrapText="1"/>
    </xf>
    <xf numFmtId="0" fontId="103" fillId="0" borderId="19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top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  <cellStyle name="Финансовый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6"/>
  <sheetViews>
    <sheetView zoomScale="106" zoomScaleNormal="106" zoomScalePageLayoutView="0" workbookViewId="0" topLeftCell="A1">
      <selection activeCell="H39" sqref="H39"/>
    </sheetView>
  </sheetViews>
  <sheetFormatPr defaultColWidth="9.00390625" defaultRowHeight="12.75"/>
  <cols>
    <col min="1" max="1" width="4.25390625" style="59" customWidth="1"/>
    <col min="2" max="2" width="22.75390625" style="59" customWidth="1"/>
    <col min="3" max="3" width="49.125" style="59" customWidth="1"/>
    <col min="4" max="4" width="14.25390625" style="59" customWidth="1"/>
    <col min="5" max="5" width="12.625" style="59" customWidth="1"/>
    <col min="6" max="6" width="11.625" style="59" customWidth="1"/>
    <col min="7" max="7" width="13.25390625" style="59" customWidth="1"/>
    <col min="8" max="8" width="14.25390625" style="59" customWidth="1"/>
    <col min="9" max="9" width="9.125" style="59" customWidth="1"/>
    <col min="10" max="10" width="11.625" style="59" bestFit="1" customWidth="1"/>
    <col min="11" max="16384" width="9.125" style="59" customWidth="1"/>
  </cols>
  <sheetData>
    <row r="1" spans="1:8" s="125" customFormat="1" ht="13.5">
      <c r="A1" s="126"/>
      <c r="B1" s="126"/>
      <c r="C1" s="126"/>
      <c r="D1" s="127"/>
      <c r="E1" s="127"/>
      <c r="F1" s="127"/>
      <c r="G1" s="127"/>
      <c r="H1" s="127"/>
    </row>
    <row r="2" spans="1:8" s="125" customFormat="1" ht="13.5">
      <c r="A2" s="126"/>
      <c r="B2" s="126"/>
      <c r="C2" s="126"/>
      <c r="D2" s="127"/>
      <c r="E2" s="127"/>
      <c r="F2" s="127"/>
      <c r="G2" s="127"/>
      <c r="H2" s="127"/>
    </row>
    <row r="3" spans="1:8" ht="16.5">
      <c r="A3" s="618" t="s">
        <v>183</v>
      </c>
      <c r="B3" s="619"/>
      <c r="C3" s="619"/>
      <c r="D3" s="619"/>
      <c r="E3" s="619"/>
      <c r="F3" s="619"/>
      <c r="G3" s="619"/>
      <c r="H3" s="619"/>
    </row>
    <row r="4" spans="1:13" s="58" customFormat="1" ht="17.25">
      <c r="A4" s="620" t="s">
        <v>530</v>
      </c>
      <c r="B4" s="621"/>
      <c r="C4" s="621"/>
      <c r="D4" s="621"/>
      <c r="E4" s="621"/>
      <c r="F4" s="621"/>
      <c r="G4" s="621"/>
      <c r="H4" s="621"/>
      <c r="I4" s="128"/>
      <c r="J4" s="128"/>
      <c r="K4" s="128"/>
      <c r="L4" s="128"/>
      <c r="M4" s="128"/>
    </row>
    <row r="5" spans="1:13" s="58" customFormat="1" ht="16.5">
      <c r="A5" s="620" t="s">
        <v>594</v>
      </c>
      <c r="B5" s="622"/>
      <c r="C5" s="622"/>
      <c r="D5" s="622"/>
      <c r="E5" s="622"/>
      <c r="F5" s="622"/>
      <c r="G5" s="622"/>
      <c r="H5" s="622"/>
      <c r="I5" s="129"/>
      <c r="J5" s="129"/>
      <c r="K5" s="129"/>
      <c r="L5" s="129"/>
      <c r="M5" s="129"/>
    </row>
    <row r="6" spans="1:8" ht="16.5">
      <c r="A6" s="369"/>
      <c r="B6" s="370"/>
      <c r="C6" s="376"/>
      <c r="D6" s="21"/>
      <c r="E6" s="21"/>
      <c r="F6" s="21"/>
      <c r="G6" s="21"/>
      <c r="H6" s="21"/>
    </row>
    <row r="7" spans="1:8" ht="49.5" customHeight="1">
      <c r="A7" s="47" t="s">
        <v>185</v>
      </c>
      <c r="B7" s="130" t="s">
        <v>186</v>
      </c>
      <c r="C7" s="47" t="s">
        <v>187</v>
      </c>
      <c r="D7" s="131" t="s">
        <v>110</v>
      </c>
      <c r="E7" s="131" t="s">
        <v>188</v>
      </c>
      <c r="F7" s="132" t="s">
        <v>189</v>
      </c>
      <c r="G7" s="131" t="s">
        <v>190</v>
      </c>
      <c r="H7" s="131" t="s">
        <v>746</v>
      </c>
    </row>
    <row r="8" spans="1:8" ht="13.5">
      <c r="A8" s="133">
        <v>1</v>
      </c>
      <c r="B8" s="133">
        <v>2</v>
      </c>
      <c r="C8" s="133">
        <v>3</v>
      </c>
      <c r="D8" s="133">
        <v>4</v>
      </c>
      <c r="E8" s="133">
        <v>5</v>
      </c>
      <c r="F8" s="133">
        <v>6</v>
      </c>
      <c r="G8" s="133">
        <v>7</v>
      </c>
      <c r="H8" s="133">
        <v>8</v>
      </c>
    </row>
    <row r="9" spans="1:8" ht="15.75">
      <c r="A9" s="188"/>
      <c r="B9" s="135"/>
      <c r="C9" s="189" t="s">
        <v>424</v>
      </c>
      <c r="D9" s="610"/>
      <c r="E9" s="610"/>
      <c r="F9" s="610"/>
      <c r="G9" s="610"/>
      <c r="H9" s="610"/>
    </row>
    <row r="10" spans="1:8" ht="16.5">
      <c r="A10" s="188"/>
      <c r="B10" s="135"/>
      <c r="C10" s="556" t="s">
        <v>192</v>
      </c>
      <c r="D10" s="610"/>
      <c r="E10" s="611"/>
      <c r="F10" s="610"/>
      <c r="G10" s="610"/>
      <c r="H10" s="610"/>
    </row>
    <row r="11" spans="1:10" ht="13.5">
      <c r="A11" s="135">
        <v>1</v>
      </c>
      <c r="B11" s="135" t="s">
        <v>193</v>
      </c>
      <c r="C11" s="137" t="s">
        <v>184</v>
      </c>
      <c r="D11" s="160"/>
      <c r="E11" s="160"/>
      <c r="F11" s="160"/>
      <c r="G11" s="158"/>
      <c r="H11" s="169"/>
      <c r="J11" s="134"/>
    </row>
    <row r="12" spans="1:9" s="167" customFormat="1" ht="14.25">
      <c r="A12" s="164">
        <v>2</v>
      </c>
      <c r="B12" s="164"/>
      <c r="C12" s="469" t="s">
        <v>436</v>
      </c>
      <c r="D12" s="166"/>
      <c r="E12" s="166"/>
      <c r="F12" s="166"/>
      <c r="G12" s="171"/>
      <c r="H12" s="171"/>
      <c r="I12" s="470"/>
    </row>
    <row r="13" spans="1:8" ht="15.75">
      <c r="A13" s="188">
        <v>3</v>
      </c>
      <c r="B13" s="135"/>
      <c r="C13" s="189" t="s">
        <v>191</v>
      </c>
      <c r="D13" s="612"/>
      <c r="E13" s="612"/>
      <c r="F13" s="612"/>
      <c r="G13" s="612"/>
      <c r="H13" s="160"/>
    </row>
    <row r="14" spans="1:8" ht="16.5">
      <c r="A14" s="164">
        <v>4</v>
      </c>
      <c r="B14" s="135"/>
      <c r="C14" s="556" t="s">
        <v>194</v>
      </c>
      <c r="D14" s="160"/>
      <c r="E14" s="158"/>
      <c r="F14" s="158"/>
      <c r="G14" s="158"/>
      <c r="H14" s="160"/>
    </row>
    <row r="15" spans="1:10" ht="13.5">
      <c r="A15" s="135">
        <v>5</v>
      </c>
      <c r="B15" s="135" t="s">
        <v>625</v>
      </c>
      <c r="C15" s="137" t="s">
        <v>195</v>
      </c>
      <c r="D15" s="160"/>
      <c r="E15" s="158"/>
      <c r="F15" s="158"/>
      <c r="G15" s="158"/>
      <c r="H15" s="160"/>
      <c r="J15" s="134"/>
    </row>
    <row r="16" spans="1:9" ht="14.25">
      <c r="A16" s="164">
        <v>6</v>
      </c>
      <c r="B16" s="135" t="s">
        <v>626</v>
      </c>
      <c r="C16" s="137" t="s">
        <v>196</v>
      </c>
      <c r="D16" s="160"/>
      <c r="E16" s="158"/>
      <c r="F16" s="158"/>
      <c r="G16" s="158"/>
      <c r="H16" s="160"/>
      <c r="I16" s="134"/>
    </row>
    <row r="17" spans="1:9" ht="14.25">
      <c r="A17" s="164">
        <v>6</v>
      </c>
      <c r="B17" s="135" t="s">
        <v>627</v>
      </c>
      <c r="C17" s="137" t="s">
        <v>622</v>
      </c>
      <c r="D17" s="160"/>
      <c r="E17" s="158"/>
      <c r="F17" s="158"/>
      <c r="G17" s="158"/>
      <c r="H17" s="160"/>
      <c r="I17" s="134"/>
    </row>
    <row r="18" spans="1:8" ht="14.25">
      <c r="A18" s="188">
        <v>7</v>
      </c>
      <c r="B18" s="471"/>
      <c r="C18" s="327" t="s">
        <v>600</v>
      </c>
      <c r="D18" s="609"/>
      <c r="E18" s="609"/>
      <c r="F18" s="609"/>
      <c r="G18" s="609"/>
      <c r="H18" s="609"/>
    </row>
    <row r="19" spans="1:10" ht="16.5">
      <c r="A19" s="164">
        <v>8</v>
      </c>
      <c r="B19" s="47"/>
      <c r="C19" s="319" t="s">
        <v>631</v>
      </c>
      <c r="D19" s="160"/>
      <c r="E19" s="160"/>
      <c r="F19" s="160"/>
      <c r="G19" s="160"/>
      <c r="H19" s="160"/>
      <c r="J19" s="136"/>
    </row>
    <row r="20" spans="1:10" ht="16.5">
      <c r="A20" s="135">
        <v>9</v>
      </c>
      <c r="B20" s="135"/>
      <c r="C20" s="555" t="s">
        <v>410</v>
      </c>
      <c r="D20" s="160"/>
      <c r="E20" s="160"/>
      <c r="F20" s="160"/>
      <c r="G20" s="160"/>
      <c r="H20" s="160"/>
      <c r="J20" s="136"/>
    </row>
    <row r="21" spans="1:10" ht="14.25">
      <c r="A21" s="164">
        <v>10</v>
      </c>
      <c r="B21" s="135" t="s">
        <v>628</v>
      </c>
      <c r="C21" s="543" t="s">
        <v>623</v>
      </c>
      <c r="D21" s="160"/>
      <c r="E21" s="160"/>
      <c r="F21" s="160"/>
      <c r="G21" s="160"/>
      <c r="H21" s="160"/>
      <c r="J21" s="136"/>
    </row>
    <row r="22" spans="1:10" ht="15" customHeight="1">
      <c r="A22" s="188">
        <v>11</v>
      </c>
      <c r="B22" s="135" t="s">
        <v>629</v>
      </c>
      <c r="C22" s="543" t="s">
        <v>624</v>
      </c>
      <c r="D22" s="160"/>
      <c r="E22" s="160"/>
      <c r="F22" s="160"/>
      <c r="G22" s="160"/>
      <c r="H22" s="160"/>
      <c r="J22" s="136"/>
    </row>
    <row r="23" spans="1:10" s="273" customFormat="1" ht="14.25">
      <c r="A23" s="164">
        <v>12</v>
      </c>
      <c r="B23" s="135" t="s">
        <v>630</v>
      </c>
      <c r="C23" s="543" t="s">
        <v>700</v>
      </c>
      <c r="D23" s="160"/>
      <c r="E23" s="368"/>
      <c r="F23" s="368"/>
      <c r="G23" s="368"/>
      <c r="H23" s="160"/>
      <c r="J23" s="441"/>
    </row>
    <row r="24" spans="1:10" s="553" customFormat="1" ht="14.25">
      <c r="A24" s="551">
        <v>15</v>
      </c>
      <c r="B24" s="552"/>
      <c r="C24" s="400" t="s">
        <v>632</v>
      </c>
      <c r="D24" s="166"/>
      <c r="E24" s="166"/>
      <c r="F24" s="166"/>
      <c r="G24" s="166"/>
      <c r="H24" s="166"/>
      <c r="J24" s="554"/>
    </row>
    <row r="25" spans="1:10" s="273" customFormat="1" ht="14.25">
      <c r="A25" s="164">
        <v>16</v>
      </c>
      <c r="B25" s="266"/>
      <c r="C25" s="262"/>
      <c r="D25" s="160"/>
      <c r="E25" s="160"/>
      <c r="F25" s="160"/>
      <c r="G25" s="160"/>
      <c r="H25" s="609"/>
      <c r="J25" s="441"/>
    </row>
    <row r="26" spans="1:10" s="167" customFormat="1" ht="16.5">
      <c r="A26" s="164">
        <v>17</v>
      </c>
      <c r="B26" s="549"/>
      <c r="C26" s="327" t="s">
        <v>633</v>
      </c>
      <c r="D26" s="166"/>
      <c r="E26" s="166"/>
      <c r="F26" s="166"/>
      <c r="G26" s="166"/>
      <c r="H26" s="613"/>
      <c r="J26" s="550"/>
    </row>
    <row r="27" spans="1:8" ht="14.25">
      <c r="A27" s="164">
        <v>18</v>
      </c>
      <c r="B27" s="47"/>
      <c r="C27" s="187"/>
      <c r="D27" s="160"/>
      <c r="E27" s="160"/>
      <c r="F27" s="160"/>
      <c r="G27" s="160"/>
      <c r="H27" s="160"/>
    </row>
    <row r="28" spans="1:8" ht="13.5">
      <c r="A28" s="188">
        <v>19</v>
      </c>
      <c r="B28" s="47"/>
      <c r="C28" s="137" t="s">
        <v>6</v>
      </c>
      <c r="D28" s="160"/>
      <c r="E28" s="160"/>
      <c r="F28" s="160"/>
      <c r="G28" s="160"/>
      <c r="H28" s="160"/>
    </row>
    <row r="29" spans="1:8" ht="14.25">
      <c r="A29" s="164">
        <v>20</v>
      </c>
      <c r="B29" s="47"/>
      <c r="C29" s="137" t="s">
        <v>494</v>
      </c>
      <c r="D29" s="160"/>
      <c r="E29" s="160"/>
      <c r="F29" s="160"/>
      <c r="G29" s="160"/>
      <c r="H29" s="160"/>
    </row>
    <row r="30" spans="1:8" ht="13.5">
      <c r="A30" s="135">
        <v>21</v>
      </c>
      <c r="B30" s="47"/>
      <c r="C30" s="187" t="s">
        <v>463</v>
      </c>
      <c r="D30" s="160"/>
      <c r="E30" s="160"/>
      <c r="F30" s="160"/>
      <c r="G30" s="160"/>
      <c r="H30" s="160"/>
    </row>
    <row r="31" spans="1:8" ht="14.25">
      <c r="A31" s="164">
        <v>22</v>
      </c>
      <c r="B31" s="47"/>
      <c r="C31" s="187" t="s">
        <v>197</v>
      </c>
      <c r="D31" s="160"/>
      <c r="E31" s="160"/>
      <c r="F31" s="160"/>
      <c r="G31" s="160"/>
      <c r="H31" s="160"/>
    </row>
    <row r="32" spans="1:10" s="167" customFormat="1" ht="16.5">
      <c r="A32" s="551">
        <v>23</v>
      </c>
      <c r="B32" s="549"/>
      <c r="C32" s="327" t="s">
        <v>198</v>
      </c>
      <c r="D32" s="166"/>
      <c r="E32" s="166"/>
      <c r="F32" s="166"/>
      <c r="G32" s="166"/>
      <c r="H32" s="565"/>
      <c r="J32" s="470"/>
    </row>
    <row r="34" spans="3:9" ht="15.75">
      <c r="C34" s="21" t="s">
        <v>744</v>
      </c>
      <c r="D34" s="623"/>
      <c r="E34" s="623"/>
      <c r="F34" s="623"/>
      <c r="G34" s="623"/>
      <c r="H34" s="380"/>
      <c r="I34" s="134"/>
    </row>
    <row r="35" spans="3:9" ht="13.5">
      <c r="C35" s="21"/>
      <c r="D35" s="20"/>
      <c r="E35" s="20"/>
      <c r="F35" s="20"/>
      <c r="G35" s="20"/>
      <c r="H35" s="608">
        <f>H32*1000</f>
        <v>0</v>
      </c>
      <c r="I35" s="134"/>
    </row>
    <row r="36" spans="1:8" ht="15.75">
      <c r="A36" s="124"/>
      <c r="B36" s="124"/>
      <c r="C36" s="9"/>
      <c r="D36" s="624"/>
      <c r="E36" s="624"/>
      <c r="F36" s="624"/>
      <c r="G36" s="624"/>
      <c r="H36" s="377"/>
    </row>
    <row r="37" spans="1:10" ht="93.75" customHeight="1">
      <c r="A37" s="124"/>
      <c r="B37" s="627" t="s">
        <v>749</v>
      </c>
      <c r="C37" s="627"/>
      <c r="D37" s="627"/>
      <c r="E37" s="627"/>
      <c r="F37" s="627"/>
      <c r="G37" s="627"/>
      <c r="H37" s="627"/>
      <c r="I37" s="134"/>
      <c r="J37" s="134"/>
    </row>
    <row r="38" spans="1:8" ht="15.75">
      <c r="A38" s="124"/>
      <c r="B38" s="124"/>
      <c r="C38" s="377"/>
      <c r="D38" s="377"/>
      <c r="E38" s="377"/>
      <c r="F38" s="377"/>
      <c r="G38" s="377"/>
      <c r="H38" s="377"/>
    </row>
    <row r="39" spans="1:8" ht="15.75">
      <c r="A39" s="124"/>
      <c r="B39" s="124"/>
      <c r="C39" s="9"/>
      <c r="D39" s="377"/>
      <c r="E39" s="377"/>
      <c r="F39" s="625"/>
      <c r="G39" s="626"/>
      <c r="H39" s="378"/>
    </row>
    <row r="40" spans="1:8" s="125" customFormat="1" ht="15.75">
      <c r="A40" s="124"/>
      <c r="B40" s="124"/>
      <c r="C40" s="9"/>
      <c r="D40" s="377"/>
      <c r="E40" s="377"/>
      <c r="F40" s="617"/>
      <c r="G40" s="617"/>
      <c r="H40" s="377"/>
    </row>
    <row r="41" spans="1:8" s="125" customFormat="1" ht="15.75">
      <c r="A41" s="124"/>
      <c r="B41" s="124"/>
      <c r="C41" s="9"/>
      <c r="D41" s="377"/>
      <c r="E41" s="377"/>
      <c r="F41" s="379"/>
      <c r="G41" s="379"/>
      <c r="H41" s="377"/>
    </row>
    <row r="42" spans="1:8" s="125" customFormat="1" ht="15.75">
      <c r="A42" s="124"/>
      <c r="B42" s="124"/>
      <c r="C42" s="9"/>
      <c r="D42" s="377"/>
      <c r="E42" s="377"/>
      <c r="F42" s="617"/>
      <c r="G42" s="617"/>
      <c r="H42" s="377"/>
    </row>
    <row r="43" spans="1:8" s="125" customFormat="1" ht="12.75">
      <c r="A43" s="59"/>
      <c r="B43" s="59"/>
      <c r="C43" s="59"/>
      <c r="D43" s="59"/>
      <c r="E43" s="59"/>
      <c r="F43" s="59"/>
      <c r="G43" s="59"/>
      <c r="H43" s="59"/>
    </row>
    <row r="44" spans="1:8" s="125" customFormat="1" ht="12.75">
      <c r="A44" s="59"/>
      <c r="B44" s="59"/>
      <c r="C44" s="59"/>
      <c r="D44" s="59"/>
      <c r="E44" s="59"/>
      <c r="F44" s="59"/>
      <c r="G44" s="59"/>
      <c r="H44" s="59"/>
    </row>
    <row r="45" spans="1:8" s="125" customFormat="1" ht="12.75">
      <c r="A45" s="59"/>
      <c r="B45" s="59"/>
      <c r="C45" s="59"/>
      <c r="D45" s="59"/>
      <c r="E45" s="59"/>
      <c r="F45" s="59"/>
      <c r="G45" s="59"/>
      <c r="H45" s="59"/>
    </row>
    <row r="46" spans="1:8" s="125" customFormat="1" ht="12.75">
      <c r="A46" s="59"/>
      <c r="B46" s="59"/>
      <c r="C46" s="59"/>
      <c r="D46" s="59"/>
      <c r="E46" s="59"/>
      <c r="F46" s="59"/>
      <c r="G46" s="59"/>
      <c r="H46" s="59"/>
    </row>
  </sheetData>
  <sheetProtection/>
  <mergeCells count="9">
    <mergeCell ref="F42:G42"/>
    <mergeCell ref="A3:H3"/>
    <mergeCell ref="A4:H4"/>
    <mergeCell ref="A5:H5"/>
    <mergeCell ref="D34:G34"/>
    <mergeCell ref="D36:G36"/>
    <mergeCell ref="F39:G39"/>
    <mergeCell ref="F40:G40"/>
    <mergeCell ref="B37:H37"/>
  </mergeCells>
  <printOptions/>
  <pageMargins left="0.31496062992125984" right="0.31496062992125984" top="0.7480314960629921" bottom="0.7480314960629921" header="0.31496062992125984" footer="0.31496062992125984"/>
  <pageSetup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102"/>
  <sheetViews>
    <sheetView zoomScalePageLayoutView="0" workbookViewId="0" topLeftCell="A82">
      <selection activeCell="L98" sqref="L98"/>
    </sheetView>
  </sheetViews>
  <sheetFormatPr defaultColWidth="9.00390625" defaultRowHeight="12.75"/>
  <cols>
    <col min="1" max="1" width="4.25390625" style="73" customWidth="1"/>
    <col min="2" max="2" width="39.625" style="73" customWidth="1"/>
    <col min="3" max="3" width="12.375" style="73" customWidth="1"/>
    <col min="4" max="4" width="8.125" style="73" customWidth="1"/>
    <col min="5" max="5" width="8.00390625" style="73" customWidth="1"/>
    <col min="6" max="6" width="8.125" style="73" customWidth="1"/>
    <col min="7" max="7" width="7.375" style="73" customWidth="1"/>
    <col min="8" max="9" width="7.75390625" style="73" customWidth="1"/>
    <col min="10" max="10" width="7.375" style="73" customWidth="1"/>
    <col min="11" max="11" width="7.00390625" style="73" customWidth="1"/>
    <col min="12" max="12" width="10.75390625" style="73" customWidth="1"/>
    <col min="13" max="13" width="8.25390625" style="73" customWidth="1"/>
    <col min="14" max="16384" width="9.125" style="59" customWidth="1"/>
  </cols>
  <sheetData>
    <row r="1" spans="1:13" s="12" customFormat="1" ht="16.5">
      <c r="A1" s="680" t="s">
        <v>596</v>
      </c>
      <c r="B1" s="680"/>
      <c r="C1" s="680"/>
      <c r="D1" s="680"/>
      <c r="E1" s="680"/>
      <c r="F1" s="680"/>
      <c r="G1" s="680"/>
      <c r="H1" s="680"/>
      <c r="I1" s="680"/>
      <c r="J1" s="680"/>
      <c r="K1" s="680"/>
      <c r="L1" s="680"/>
      <c r="M1" s="680"/>
    </row>
    <row r="2" spans="1:13" s="58" customFormat="1" ht="12.75">
      <c r="A2" s="680" t="s">
        <v>584</v>
      </c>
      <c r="B2" s="681"/>
      <c r="C2" s="681"/>
      <c r="D2" s="681"/>
      <c r="E2" s="681"/>
      <c r="F2" s="681"/>
      <c r="G2" s="681"/>
      <c r="H2" s="681"/>
      <c r="I2" s="681"/>
      <c r="J2" s="681"/>
      <c r="K2" s="681"/>
      <c r="L2" s="681"/>
      <c r="M2" s="681"/>
    </row>
    <row r="3" spans="1:13" s="58" customFormat="1" ht="24" customHeight="1">
      <c r="A3" s="680" t="s">
        <v>38</v>
      </c>
      <c r="B3" s="682"/>
      <c r="C3" s="682"/>
      <c r="D3" s="682"/>
      <c r="E3" s="682"/>
      <c r="F3" s="682"/>
      <c r="G3" s="682"/>
      <c r="H3" s="682"/>
      <c r="I3" s="682"/>
      <c r="J3" s="682"/>
      <c r="K3" s="682"/>
      <c r="L3" s="682"/>
      <c r="M3" s="683"/>
    </row>
    <row r="4" spans="1:12" ht="17.25">
      <c r="A4" s="489"/>
      <c r="B4" s="489"/>
      <c r="C4" s="684" t="s">
        <v>686</v>
      </c>
      <c r="D4" s="684"/>
      <c r="E4" s="684"/>
      <c r="F4" s="684"/>
      <c r="G4" s="684"/>
      <c r="H4" s="684"/>
      <c r="I4" s="684"/>
      <c r="J4" s="684"/>
      <c r="K4" s="684"/>
      <c r="L4" s="518"/>
    </row>
    <row r="5" spans="1:13" ht="13.5">
      <c r="A5" s="695" t="s">
        <v>65</v>
      </c>
      <c r="B5" s="696" t="s">
        <v>67</v>
      </c>
      <c r="C5" s="696" t="s">
        <v>1</v>
      </c>
      <c r="D5" s="697" t="s">
        <v>2</v>
      </c>
      <c r="E5" s="698"/>
      <c r="F5" s="690" t="s">
        <v>3</v>
      </c>
      <c r="G5" s="690"/>
      <c r="H5" s="689" t="s">
        <v>4</v>
      </c>
      <c r="I5" s="689"/>
      <c r="J5" s="689" t="s">
        <v>5</v>
      </c>
      <c r="K5" s="689"/>
      <c r="L5" s="690" t="s">
        <v>6</v>
      </c>
      <c r="M5" s="59"/>
    </row>
    <row r="6" spans="1:12" s="84" customFormat="1" ht="54">
      <c r="A6" s="695"/>
      <c r="B6" s="696"/>
      <c r="C6" s="696"/>
      <c r="D6" s="194" t="s">
        <v>7</v>
      </c>
      <c r="E6" s="194" t="s">
        <v>8</v>
      </c>
      <c r="F6" s="196" t="s">
        <v>9</v>
      </c>
      <c r="G6" s="196" t="s">
        <v>6</v>
      </c>
      <c r="H6" s="590" t="s">
        <v>9</v>
      </c>
      <c r="I6" s="196" t="s">
        <v>6</v>
      </c>
      <c r="J6" s="197" t="s">
        <v>9</v>
      </c>
      <c r="K6" s="196" t="s">
        <v>6</v>
      </c>
      <c r="L6" s="690"/>
    </row>
    <row r="7" spans="1:12" s="84" customFormat="1" ht="13.5">
      <c r="A7" s="306" t="s">
        <v>10</v>
      </c>
      <c r="B7" s="306">
        <v>2</v>
      </c>
      <c r="C7" s="514">
        <v>3</v>
      </c>
      <c r="D7" s="254" t="s">
        <v>20</v>
      </c>
      <c r="E7" s="515">
        <v>5</v>
      </c>
      <c r="F7" s="515">
        <v>6</v>
      </c>
      <c r="G7" s="515">
        <v>7</v>
      </c>
      <c r="H7" s="591">
        <v>8</v>
      </c>
      <c r="I7" s="515">
        <v>9</v>
      </c>
      <c r="J7" s="515">
        <v>10</v>
      </c>
      <c r="K7" s="306">
        <v>11</v>
      </c>
      <c r="L7" s="306">
        <v>12</v>
      </c>
    </row>
    <row r="8" spans="1:12" s="97" customFormat="1" ht="42.75">
      <c r="A8" s="194">
        <v>1</v>
      </c>
      <c r="B8" s="606" t="s">
        <v>703</v>
      </c>
      <c r="C8" s="303" t="s">
        <v>60</v>
      </c>
      <c r="D8" s="304"/>
      <c r="E8" s="263">
        <v>1</v>
      </c>
      <c r="F8" s="160"/>
      <c r="G8" s="160"/>
      <c r="H8" s="158"/>
      <c r="I8" s="160"/>
      <c r="J8" s="159"/>
      <c r="K8" s="160"/>
      <c r="L8" s="160"/>
    </row>
    <row r="9" spans="1:13" s="72" customFormat="1" ht="13.5">
      <c r="A9" s="158"/>
      <c r="B9" s="205" t="s">
        <v>12</v>
      </c>
      <c r="C9" s="158" t="s">
        <v>704</v>
      </c>
      <c r="D9" s="304"/>
      <c r="E9" s="263">
        <v>77</v>
      </c>
      <c r="F9" s="160"/>
      <c r="G9" s="160"/>
      <c r="H9" s="160"/>
      <c r="I9" s="160"/>
      <c r="J9" s="159"/>
      <c r="K9" s="160"/>
      <c r="L9" s="160"/>
      <c r="M9" s="548"/>
    </row>
    <row r="10" spans="1:13" s="73" customFormat="1" ht="14.25">
      <c r="A10" s="592"/>
      <c r="B10" s="205" t="s">
        <v>705</v>
      </c>
      <c r="C10" s="158" t="s">
        <v>60</v>
      </c>
      <c r="D10" s="304"/>
      <c r="E10" s="263">
        <v>1</v>
      </c>
      <c r="F10" s="160"/>
      <c r="G10" s="166"/>
      <c r="H10" s="159"/>
      <c r="I10" s="160"/>
      <c r="J10" s="159"/>
      <c r="K10" s="160"/>
      <c r="L10" s="166"/>
      <c r="M10" s="548"/>
    </row>
    <row r="11" spans="1:13" s="72" customFormat="1" ht="27">
      <c r="A11" s="36"/>
      <c r="B11" s="205" t="s">
        <v>706</v>
      </c>
      <c r="C11" s="158" t="s">
        <v>43</v>
      </c>
      <c r="D11" s="158"/>
      <c r="E11" s="263">
        <v>1</v>
      </c>
      <c r="F11" s="160"/>
      <c r="G11" s="160"/>
      <c r="H11" s="159"/>
      <c r="I11" s="160"/>
      <c r="J11" s="159"/>
      <c r="K11" s="160"/>
      <c r="L11" s="160"/>
      <c r="M11" s="548"/>
    </row>
    <row r="12" spans="1:15" s="72" customFormat="1" ht="27">
      <c r="A12" s="36"/>
      <c r="B12" s="205" t="s">
        <v>707</v>
      </c>
      <c r="C12" s="158" t="s">
        <v>43</v>
      </c>
      <c r="D12" s="158"/>
      <c r="E12" s="263">
        <v>1</v>
      </c>
      <c r="F12" s="160"/>
      <c r="G12" s="160"/>
      <c r="H12" s="159"/>
      <c r="I12" s="160"/>
      <c r="J12" s="159"/>
      <c r="K12" s="160"/>
      <c r="L12" s="160"/>
      <c r="M12" s="691"/>
      <c r="N12" s="692"/>
      <c r="O12" s="692"/>
    </row>
    <row r="13" spans="1:15" s="72" customFormat="1" ht="27">
      <c r="A13" s="36"/>
      <c r="B13" s="205" t="s">
        <v>708</v>
      </c>
      <c r="C13" s="158" t="s">
        <v>43</v>
      </c>
      <c r="D13" s="158"/>
      <c r="E13" s="263">
        <v>2</v>
      </c>
      <c r="F13" s="160"/>
      <c r="G13" s="160"/>
      <c r="H13" s="159"/>
      <c r="I13" s="160"/>
      <c r="J13" s="159"/>
      <c r="K13" s="160"/>
      <c r="L13" s="160"/>
      <c r="M13" s="693"/>
      <c r="N13" s="694"/>
      <c r="O13" s="694"/>
    </row>
    <row r="14" spans="1:12" s="86" customFormat="1" ht="27">
      <c r="A14" s="36"/>
      <c r="B14" s="205" t="s">
        <v>709</v>
      </c>
      <c r="C14" s="158" t="s">
        <v>43</v>
      </c>
      <c r="D14" s="158"/>
      <c r="E14" s="263">
        <v>1</v>
      </c>
      <c r="F14" s="160"/>
      <c r="G14" s="160"/>
      <c r="H14" s="159"/>
      <c r="I14" s="160"/>
      <c r="J14" s="159"/>
      <c r="K14" s="160"/>
      <c r="L14" s="160"/>
    </row>
    <row r="15" spans="1:13" s="72" customFormat="1" ht="27">
      <c r="A15" s="36"/>
      <c r="B15" s="205" t="s">
        <v>710</v>
      </c>
      <c r="C15" s="158" t="s">
        <v>43</v>
      </c>
      <c r="D15" s="158"/>
      <c r="E15" s="263">
        <v>2</v>
      </c>
      <c r="F15" s="160"/>
      <c r="G15" s="160"/>
      <c r="H15" s="159"/>
      <c r="I15" s="160"/>
      <c r="J15" s="159"/>
      <c r="K15" s="160"/>
      <c r="L15" s="160"/>
      <c r="M15" s="548"/>
    </row>
    <row r="16" spans="1:13" s="73" customFormat="1" ht="27">
      <c r="A16" s="36"/>
      <c r="B16" s="205" t="s">
        <v>711</v>
      </c>
      <c r="C16" s="158" t="s">
        <v>43</v>
      </c>
      <c r="D16" s="158"/>
      <c r="E16" s="263">
        <v>1</v>
      </c>
      <c r="F16" s="160"/>
      <c r="G16" s="160"/>
      <c r="H16" s="159"/>
      <c r="I16" s="160"/>
      <c r="J16" s="159"/>
      <c r="K16" s="160"/>
      <c r="L16" s="160"/>
      <c r="M16" s="548"/>
    </row>
    <row r="17" spans="1:13" s="101" customFormat="1" ht="27">
      <c r="A17" s="36"/>
      <c r="B17" s="205" t="s">
        <v>712</v>
      </c>
      <c r="C17" s="158" t="s">
        <v>43</v>
      </c>
      <c r="D17" s="158"/>
      <c r="E17" s="263">
        <v>2</v>
      </c>
      <c r="F17" s="160"/>
      <c r="G17" s="160"/>
      <c r="H17" s="159"/>
      <c r="I17" s="160"/>
      <c r="J17" s="159"/>
      <c r="K17" s="160"/>
      <c r="L17" s="160"/>
      <c r="M17" s="548"/>
    </row>
    <row r="18" spans="1:13" s="72" customFormat="1" ht="27">
      <c r="A18" s="36"/>
      <c r="B18" s="205" t="s">
        <v>713</v>
      </c>
      <c r="C18" s="158" t="s">
        <v>43</v>
      </c>
      <c r="D18" s="158"/>
      <c r="E18" s="263">
        <v>14</v>
      </c>
      <c r="F18" s="160"/>
      <c r="G18" s="160"/>
      <c r="H18" s="159"/>
      <c r="I18" s="160"/>
      <c r="J18" s="159"/>
      <c r="K18" s="160"/>
      <c r="L18" s="160"/>
      <c r="M18" s="548"/>
    </row>
    <row r="19" spans="1:13" s="72" customFormat="1" ht="27">
      <c r="A19" s="36"/>
      <c r="B19" s="205" t="s">
        <v>714</v>
      </c>
      <c r="C19" s="158" t="s">
        <v>43</v>
      </c>
      <c r="D19" s="158"/>
      <c r="E19" s="263">
        <v>1</v>
      </c>
      <c r="F19" s="160"/>
      <c r="G19" s="160"/>
      <c r="H19" s="159"/>
      <c r="I19" s="160"/>
      <c r="J19" s="159"/>
      <c r="K19" s="160"/>
      <c r="L19" s="160"/>
      <c r="M19" s="548"/>
    </row>
    <row r="20" spans="1:13" s="72" customFormat="1" ht="27">
      <c r="A20" s="36"/>
      <c r="B20" s="205" t="s">
        <v>715</v>
      </c>
      <c r="C20" s="158" t="s">
        <v>43</v>
      </c>
      <c r="D20" s="158"/>
      <c r="E20" s="263">
        <v>1</v>
      </c>
      <c r="F20" s="160"/>
      <c r="G20" s="160"/>
      <c r="H20" s="159"/>
      <c r="I20" s="160"/>
      <c r="J20" s="159"/>
      <c r="K20" s="160"/>
      <c r="L20" s="160"/>
      <c r="M20" s="548"/>
    </row>
    <row r="21" spans="1:13" s="72" customFormat="1" ht="13.5">
      <c r="A21" s="36"/>
      <c r="B21" s="205" t="s">
        <v>716</v>
      </c>
      <c r="C21" s="158" t="s">
        <v>43</v>
      </c>
      <c r="D21" s="158"/>
      <c r="E21" s="263">
        <v>6</v>
      </c>
      <c r="F21" s="160"/>
      <c r="G21" s="160"/>
      <c r="H21" s="159"/>
      <c r="I21" s="160"/>
      <c r="J21" s="159"/>
      <c r="K21" s="160"/>
      <c r="L21" s="160"/>
      <c r="M21" s="548"/>
    </row>
    <row r="22" spans="1:13" s="73" customFormat="1" ht="13.5">
      <c r="A22" s="36"/>
      <c r="B22" s="205" t="s">
        <v>717</v>
      </c>
      <c r="C22" s="158" t="s">
        <v>43</v>
      </c>
      <c r="D22" s="158"/>
      <c r="E22" s="263">
        <v>2</v>
      </c>
      <c r="F22" s="160"/>
      <c r="G22" s="160"/>
      <c r="H22" s="159"/>
      <c r="I22" s="160"/>
      <c r="J22" s="159"/>
      <c r="K22" s="160"/>
      <c r="L22" s="160"/>
      <c r="M22" s="548"/>
    </row>
    <row r="23" spans="1:13" s="101" customFormat="1" ht="13.5">
      <c r="A23" s="36"/>
      <c r="B23" s="205" t="s">
        <v>718</v>
      </c>
      <c r="C23" s="158" t="s">
        <v>43</v>
      </c>
      <c r="D23" s="158"/>
      <c r="E23" s="263">
        <v>1</v>
      </c>
      <c r="F23" s="160"/>
      <c r="G23" s="160"/>
      <c r="H23" s="159"/>
      <c r="I23" s="160"/>
      <c r="J23" s="159"/>
      <c r="K23" s="160"/>
      <c r="L23" s="160"/>
      <c r="M23" s="548"/>
    </row>
    <row r="24" spans="1:13" s="72" customFormat="1" ht="13.5">
      <c r="A24" s="36"/>
      <c r="B24" s="205" t="s">
        <v>719</v>
      </c>
      <c r="C24" s="158" t="s">
        <v>43</v>
      </c>
      <c r="D24" s="158"/>
      <c r="E24" s="263">
        <v>2</v>
      </c>
      <c r="F24" s="160"/>
      <c r="G24" s="160"/>
      <c r="H24" s="159"/>
      <c r="I24" s="160"/>
      <c r="J24" s="159"/>
      <c r="K24" s="160"/>
      <c r="L24" s="160"/>
      <c r="M24" s="548"/>
    </row>
    <row r="25" spans="1:13" s="596" customFormat="1" ht="27">
      <c r="A25" s="191"/>
      <c r="B25" s="587" t="s">
        <v>720</v>
      </c>
      <c r="C25" s="194" t="s">
        <v>43</v>
      </c>
      <c r="D25" s="194"/>
      <c r="E25" s="594">
        <v>1</v>
      </c>
      <c r="F25" s="196"/>
      <c r="G25" s="196"/>
      <c r="H25" s="197"/>
      <c r="I25" s="196"/>
      <c r="J25" s="197"/>
      <c r="K25" s="196"/>
      <c r="L25" s="196"/>
      <c r="M25" s="595"/>
    </row>
    <row r="26" spans="1:13" s="72" customFormat="1" ht="13.5">
      <c r="A26" s="36"/>
      <c r="B26" s="205" t="s">
        <v>721</v>
      </c>
      <c r="C26" s="158" t="s">
        <v>43</v>
      </c>
      <c r="D26" s="158"/>
      <c r="E26" s="263">
        <v>1</v>
      </c>
      <c r="F26" s="160"/>
      <c r="G26" s="160"/>
      <c r="H26" s="159"/>
      <c r="I26" s="160"/>
      <c r="J26" s="159"/>
      <c r="K26" s="160"/>
      <c r="L26" s="160"/>
      <c r="M26" s="548"/>
    </row>
    <row r="27" spans="1:16" s="72" customFormat="1" ht="13.5">
      <c r="A27" s="36"/>
      <c r="B27" s="205" t="s">
        <v>722</v>
      </c>
      <c r="C27" s="158" t="s">
        <v>43</v>
      </c>
      <c r="D27" s="158"/>
      <c r="E27" s="263">
        <v>1</v>
      </c>
      <c r="F27" s="160"/>
      <c r="G27" s="160"/>
      <c r="H27" s="159"/>
      <c r="I27" s="160"/>
      <c r="J27" s="159"/>
      <c r="K27" s="160"/>
      <c r="L27" s="160"/>
      <c r="M27" s="685"/>
      <c r="N27" s="686"/>
      <c r="O27" s="686"/>
      <c r="P27" s="686"/>
    </row>
    <row r="28" spans="1:16" s="73" customFormat="1" ht="13.5">
      <c r="A28" s="36"/>
      <c r="B28" s="205" t="s">
        <v>723</v>
      </c>
      <c r="C28" s="158" t="s">
        <v>43</v>
      </c>
      <c r="D28" s="158"/>
      <c r="E28" s="263">
        <v>2</v>
      </c>
      <c r="F28" s="160"/>
      <c r="G28" s="160"/>
      <c r="H28" s="159"/>
      <c r="I28" s="160"/>
      <c r="J28" s="159"/>
      <c r="K28" s="160"/>
      <c r="L28" s="160"/>
      <c r="M28" s="685"/>
      <c r="N28" s="686"/>
      <c r="O28" s="686"/>
      <c r="P28" s="686"/>
    </row>
    <row r="29" spans="1:16" s="101" customFormat="1" ht="27">
      <c r="A29" s="36"/>
      <c r="B29" s="205" t="s">
        <v>724</v>
      </c>
      <c r="C29" s="158" t="s">
        <v>43</v>
      </c>
      <c r="D29" s="158"/>
      <c r="E29" s="263">
        <v>1</v>
      </c>
      <c r="F29" s="160"/>
      <c r="G29" s="160"/>
      <c r="H29" s="159"/>
      <c r="I29" s="160"/>
      <c r="J29" s="159"/>
      <c r="K29" s="160"/>
      <c r="L29" s="160"/>
      <c r="M29" s="685"/>
      <c r="N29" s="686"/>
      <c r="O29" s="686"/>
      <c r="P29" s="686"/>
    </row>
    <row r="30" spans="1:16" s="72" customFormat="1" ht="27">
      <c r="A30" s="597"/>
      <c r="B30" s="205" t="s">
        <v>725</v>
      </c>
      <c r="C30" s="158" t="s">
        <v>43</v>
      </c>
      <c r="D30" s="158"/>
      <c r="E30" s="263">
        <v>1</v>
      </c>
      <c r="F30" s="160"/>
      <c r="G30" s="160"/>
      <c r="H30" s="159"/>
      <c r="I30" s="160"/>
      <c r="J30" s="159"/>
      <c r="K30" s="160"/>
      <c r="L30" s="160"/>
      <c r="M30" s="687"/>
      <c r="N30" s="688"/>
      <c r="O30" s="688"/>
      <c r="P30" s="688"/>
    </row>
    <row r="31" spans="1:13" s="70" customFormat="1" ht="13.5">
      <c r="A31" s="272"/>
      <c r="B31" s="258" t="s">
        <v>726</v>
      </c>
      <c r="C31" s="158" t="s">
        <v>43</v>
      </c>
      <c r="D31" s="256"/>
      <c r="E31" s="263">
        <v>1</v>
      </c>
      <c r="F31" s="542"/>
      <c r="G31" s="542"/>
      <c r="H31" s="259"/>
      <c r="I31" s="542"/>
      <c r="J31" s="259"/>
      <c r="K31" s="542"/>
      <c r="L31" s="542"/>
      <c r="M31" s="593"/>
    </row>
    <row r="32" spans="1:13" s="70" customFormat="1" ht="13.5">
      <c r="A32" s="272"/>
      <c r="B32" s="598"/>
      <c r="C32" s="158"/>
      <c r="D32" s="256"/>
      <c r="E32" s="263"/>
      <c r="F32" s="542"/>
      <c r="G32" s="542"/>
      <c r="H32" s="259"/>
      <c r="I32" s="542"/>
      <c r="J32" s="259"/>
      <c r="K32" s="542"/>
      <c r="L32" s="542"/>
      <c r="M32" s="593"/>
    </row>
    <row r="33" spans="1:13" s="240" customFormat="1" ht="42.75">
      <c r="A33" s="158">
        <v>2</v>
      </c>
      <c r="B33" s="320" t="s">
        <v>727</v>
      </c>
      <c r="C33" s="303" t="s">
        <v>17</v>
      </c>
      <c r="D33" s="158"/>
      <c r="E33" s="159">
        <v>95</v>
      </c>
      <c r="F33" s="160"/>
      <c r="G33" s="160"/>
      <c r="H33" s="158"/>
      <c r="I33" s="160"/>
      <c r="J33" s="159"/>
      <c r="K33" s="160"/>
      <c r="L33" s="160"/>
      <c r="M33" s="239"/>
    </row>
    <row r="34" spans="1:13" ht="13.5">
      <c r="A34" s="158"/>
      <c r="B34" s="205" t="s">
        <v>12</v>
      </c>
      <c r="C34" s="158" t="s">
        <v>704</v>
      </c>
      <c r="D34" s="158">
        <v>1</v>
      </c>
      <c r="E34" s="194">
        <f>E33*D34</f>
        <v>95</v>
      </c>
      <c r="F34" s="160"/>
      <c r="G34" s="160"/>
      <c r="H34" s="160"/>
      <c r="I34" s="160"/>
      <c r="J34" s="159"/>
      <c r="K34" s="160"/>
      <c r="L34" s="160"/>
      <c r="M34" s="74"/>
    </row>
    <row r="35" spans="1:13" ht="13.5">
      <c r="A35" s="158"/>
      <c r="B35" s="205" t="s">
        <v>42</v>
      </c>
      <c r="C35" s="158" t="s">
        <v>0</v>
      </c>
      <c r="D35" s="158">
        <v>0.013</v>
      </c>
      <c r="E35" s="158">
        <f>E33*D35</f>
        <v>1.2349999999999999</v>
      </c>
      <c r="F35" s="160"/>
      <c r="G35" s="160"/>
      <c r="H35" s="159"/>
      <c r="I35" s="160"/>
      <c r="J35" s="159"/>
      <c r="K35" s="160"/>
      <c r="L35" s="160"/>
      <c r="M35" s="74"/>
    </row>
    <row r="36" spans="1:13" s="84" customFormat="1" ht="13.5">
      <c r="A36" s="158"/>
      <c r="B36" s="205" t="s">
        <v>14</v>
      </c>
      <c r="C36" s="158"/>
      <c r="D36" s="158"/>
      <c r="E36" s="194"/>
      <c r="F36" s="160"/>
      <c r="G36" s="160"/>
      <c r="H36" s="158"/>
      <c r="I36" s="160"/>
      <c r="J36" s="159"/>
      <c r="K36" s="160"/>
      <c r="L36" s="160"/>
      <c r="M36" s="74"/>
    </row>
    <row r="37" spans="1:13" s="30" customFormat="1" ht="27">
      <c r="A37" s="158"/>
      <c r="B37" s="161" t="s">
        <v>90</v>
      </c>
      <c r="C37" s="303" t="s">
        <v>17</v>
      </c>
      <c r="D37" s="158">
        <v>1</v>
      </c>
      <c r="E37" s="158">
        <f>E33*D37</f>
        <v>95</v>
      </c>
      <c r="F37" s="160"/>
      <c r="G37" s="160"/>
      <c r="H37" s="158"/>
      <c r="I37" s="160"/>
      <c r="J37" s="159"/>
      <c r="K37" s="160"/>
      <c r="L37" s="160"/>
      <c r="M37" s="74"/>
    </row>
    <row r="38" spans="1:13" s="30" customFormat="1" ht="13.5">
      <c r="A38" s="158"/>
      <c r="B38" s="205" t="s">
        <v>15</v>
      </c>
      <c r="C38" s="158" t="s">
        <v>0</v>
      </c>
      <c r="D38" s="158">
        <v>0.094</v>
      </c>
      <c r="E38" s="168">
        <f>E33*D38</f>
        <v>8.93</v>
      </c>
      <c r="F38" s="160"/>
      <c r="G38" s="160"/>
      <c r="H38" s="158"/>
      <c r="I38" s="160"/>
      <c r="J38" s="159"/>
      <c r="K38" s="160"/>
      <c r="L38" s="160"/>
      <c r="M38" s="74"/>
    </row>
    <row r="39" spans="1:13" s="30" customFormat="1" ht="28.5">
      <c r="A39" s="158">
        <v>3</v>
      </c>
      <c r="B39" s="320" t="s">
        <v>126</v>
      </c>
      <c r="C39" s="303" t="s">
        <v>17</v>
      </c>
      <c r="D39" s="158"/>
      <c r="E39" s="169">
        <v>11</v>
      </c>
      <c r="F39" s="160"/>
      <c r="G39" s="160"/>
      <c r="H39" s="158"/>
      <c r="I39" s="160"/>
      <c r="J39" s="159"/>
      <c r="K39" s="160"/>
      <c r="L39" s="160"/>
      <c r="M39" s="74"/>
    </row>
    <row r="40" spans="1:13" s="30" customFormat="1" ht="13.5">
      <c r="A40" s="158"/>
      <c r="B40" s="205" t="s">
        <v>12</v>
      </c>
      <c r="C40" s="158" t="s">
        <v>704</v>
      </c>
      <c r="D40" s="158">
        <v>1</v>
      </c>
      <c r="E40" s="194">
        <f>E39*D40</f>
        <v>11</v>
      </c>
      <c r="F40" s="160"/>
      <c r="G40" s="160"/>
      <c r="H40" s="160"/>
      <c r="I40" s="160"/>
      <c r="J40" s="159"/>
      <c r="K40" s="160"/>
      <c r="L40" s="160"/>
      <c r="M40" s="74"/>
    </row>
    <row r="41" spans="1:13" s="84" customFormat="1" ht="13.5">
      <c r="A41" s="158"/>
      <c r="B41" s="205" t="s">
        <v>42</v>
      </c>
      <c r="C41" s="158" t="s">
        <v>0</v>
      </c>
      <c r="D41" s="158">
        <v>0.011</v>
      </c>
      <c r="E41" s="158">
        <f>E39*D41</f>
        <v>0.121</v>
      </c>
      <c r="F41" s="160"/>
      <c r="G41" s="160"/>
      <c r="H41" s="159"/>
      <c r="I41" s="160"/>
      <c r="J41" s="159"/>
      <c r="K41" s="160"/>
      <c r="L41" s="160"/>
      <c r="M41" s="74"/>
    </row>
    <row r="42" spans="1:13" s="84" customFormat="1" ht="13.5">
      <c r="A42" s="158"/>
      <c r="B42" s="205" t="s">
        <v>14</v>
      </c>
      <c r="C42" s="158"/>
      <c r="D42" s="158"/>
      <c r="E42" s="194"/>
      <c r="F42" s="160"/>
      <c r="G42" s="160"/>
      <c r="H42" s="158"/>
      <c r="I42" s="160"/>
      <c r="J42" s="159"/>
      <c r="K42" s="160"/>
      <c r="L42" s="160"/>
      <c r="M42" s="74"/>
    </row>
    <row r="43" spans="1:13" s="84" customFormat="1" ht="13.5">
      <c r="A43" s="158"/>
      <c r="B43" s="205" t="s">
        <v>91</v>
      </c>
      <c r="C43" s="303" t="s">
        <v>17</v>
      </c>
      <c r="D43" s="158">
        <v>1</v>
      </c>
      <c r="E43" s="194">
        <f>E39*D43</f>
        <v>11</v>
      </c>
      <c r="F43" s="160"/>
      <c r="G43" s="160"/>
      <c r="H43" s="201"/>
      <c r="I43" s="160"/>
      <c r="J43" s="159"/>
      <c r="K43" s="160"/>
      <c r="L43" s="160"/>
      <c r="M43" s="74"/>
    </row>
    <row r="44" spans="1:13" s="84" customFormat="1" ht="13.5">
      <c r="A44" s="158"/>
      <c r="B44" s="205" t="s">
        <v>15</v>
      </c>
      <c r="C44" s="158" t="s">
        <v>0</v>
      </c>
      <c r="D44" s="158">
        <v>0.103</v>
      </c>
      <c r="E44" s="168">
        <f>E39*D44</f>
        <v>1.133</v>
      </c>
      <c r="F44" s="160"/>
      <c r="G44" s="160"/>
      <c r="H44" s="158"/>
      <c r="I44" s="160"/>
      <c r="J44" s="159"/>
      <c r="K44" s="160"/>
      <c r="L44" s="160"/>
      <c r="M44" s="74"/>
    </row>
    <row r="45" spans="1:13" s="84" customFormat="1" ht="28.5">
      <c r="A45" s="158">
        <v>4</v>
      </c>
      <c r="B45" s="320" t="s">
        <v>127</v>
      </c>
      <c r="C45" s="303" t="s">
        <v>17</v>
      </c>
      <c r="D45" s="158"/>
      <c r="E45" s="169">
        <v>4</v>
      </c>
      <c r="F45" s="160"/>
      <c r="G45" s="160"/>
      <c r="H45" s="158"/>
      <c r="I45" s="160"/>
      <c r="J45" s="159"/>
      <c r="K45" s="160"/>
      <c r="L45" s="160"/>
      <c r="M45" s="74"/>
    </row>
    <row r="46" spans="1:13" ht="13.5">
      <c r="A46" s="158"/>
      <c r="B46" s="205" t="s">
        <v>12</v>
      </c>
      <c r="C46" s="158" t="s">
        <v>704</v>
      </c>
      <c r="D46" s="158">
        <v>1</v>
      </c>
      <c r="E46" s="194">
        <f>E45*D46</f>
        <v>4</v>
      </c>
      <c r="F46" s="160"/>
      <c r="G46" s="160"/>
      <c r="H46" s="160"/>
      <c r="I46" s="160"/>
      <c r="J46" s="159"/>
      <c r="K46" s="160"/>
      <c r="L46" s="160"/>
      <c r="M46" s="74"/>
    </row>
    <row r="47" spans="1:13" ht="13.5">
      <c r="A47" s="158"/>
      <c r="B47" s="205" t="s">
        <v>42</v>
      </c>
      <c r="C47" s="158" t="s">
        <v>0</v>
      </c>
      <c r="D47" s="158">
        <v>0.011</v>
      </c>
      <c r="E47" s="158">
        <f>E45*D47</f>
        <v>0.044</v>
      </c>
      <c r="F47" s="160"/>
      <c r="G47" s="160"/>
      <c r="H47" s="159"/>
      <c r="I47" s="160"/>
      <c r="J47" s="159"/>
      <c r="K47" s="160"/>
      <c r="L47" s="160"/>
      <c r="M47" s="74"/>
    </row>
    <row r="48" spans="1:13" s="84" customFormat="1" ht="13.5">
      <c r="A48" s="158"/>
      <c r="B48" s="205" t="s">
        <v>14</v>
      </c>
      <c r="C48" s="158"/>
      <c r="D48" s="158"/>
      <c r="E48" s="194"/>
      <c r="F48" s="160"/>
      <c r="G48" s="160"/>
      <c r="H48" s="158"/>
      <c r="I48" s="160"/>
      <c r="J48" s="159"/>
      <c r="K48" s="160"/>
      <c r="L48" s="160"/>
      <c r="M48" s="74"/>
    </row>
    <row r="49" spans="1:13" s="30" customFormat="1" ht="13.5">
      <c r="A49" s="158"/>
      <c r="B49" s="205" t="s">
        <v>91</v>
      </c>
      <c r="C49" s="303" t="s">
        <v>17</v>
      </c>
      <c r="D49" s="158">
        <v>1</v>
      </c>
      <c r="E49" s="194">
        <f>E45*D49</f>
        <v>4</v>
      </c>
      <c r="F49" s="160"/>
      <c r="G49" s="160"/>
      <c r="H49" s="201"/>
      <c r="I49" s="160"/>
      <c r="J49" s="159"/>
      <c r="K49" s="160"/>
      <c r="L49" s="160"/>
      <c r="M49" s="74"/>
    </row>
    <row r="50" spans="1:13" s="30" customFormat="1" ht="13.5">
      <c r="A50" s="158"/>
      <c r="B50" s="205" t="s">
        <v>15</v>
      </c>
      <c r="C50" s="158" t="s">
        <v>0</v>
      </c>
      <c r="D50" s="158">
        <v>0.103</v>
      </c>
      <c r="E50" s="168">
        <f>E45*D50</f>
        <v>0.412</v>
      </c>
      <c r="F50" s="160"/>
      <c r="G50" s="160"/>
      <c r="H50" s="158"/>
      <c r="I50" s="160"/>
      <c r="J50" s="159"/>
      <c r="K50" s="160"/>
      <c r="L50" s="160"/>
      <c r="M50" s="74"/>
    </row>
    <row r="51" spans="1:13" s="30" customFormat="1" ht="28.5">
      <c r="A51" s="158">
        <v>5</v>
      </c>
      <c r="B51" s="605" t="s">
        <v>178</v>
      </c>
      <c r="C51" s="303" t="s">
        <v>17</v>
      </c>
      <c r="D51" s="304"/>
      <c r="E51" s="169">
        <v>11</v>
      </c>
      <c r="F51" s="160"/>
      <c r="G51" s="160"/>
      <c r="H51" s="158"/>
      <c r="I51" s="160"/>
      <c r="J51" s="159"/>
      <c r="K51" s="160"/>
      <c r="L51" s="160"/>
      <c r="M51" s="74"/>
    </row>
    <row r="52" spans="1:13" s="30" customFormat="1" ht="13.5">
      <c r="A52" s="158"/>
      <c r="B52" s="205" t="s">
        <v>12</v>
      </c>
      <c r="C52" s="303" t="s">
        <v>17</v>
      </c>
      <c r="D52" s="158">
        <v>1</v>
      </c>
      <c r="E52" s="160">
        <f>E51*D52</f>
        <v>11</v>
      </c>
      <c r="F52" s="160"/>
      <c r="G52" s="160"/>
      <c r="H52" s="201"/>
      <c r="I52" s="160"/>
      <c r="J52" s="159"/>
      <c r="K52" s="160"/>
      <c r="L52" s="160"/>
      <c r="M52" s="74"/>
    </row>
    <row r="53" spans="1:13" s="30" customFormat="1" ht="13.5">
      <c r="A53" s="158"/>
      <c r="B53" s="205" t="s">
        <v>14</v>
      </c>
      <c r="C53" s="158"/>
      <c r="D53" s="158"/>
      <c r="E53" s="160"/>
      <c r="F53" s="160"/>
      <c r="G53" s="160"/>
      <c r="H53" s="158"/>
      <c r="I53" s="160"/>
      <c r="J53" s="159"/>
      <c r="K53" s="160"/>
      <c r="L53" s="160"/>
      <c r="M53" s="74"/>
    </row>
    <row r="54" spans="1:13" s="30" customFormat="1" ht="27">
      <c r="A54" s="158"/>
      <c r="B54" s="302" t="s">
        <v>178</v>
      </c>
      <c r="C54" s="303" t="s">
        <v>17</v>
      </c>
      <c r="D54" s="158">
        <v>1</v>
      </c>
      <c r="E54" s="160">
        <f>E51*D54</f>
        <v>11</v>
      </c>
      <c r="F54" s="160"/>
      <c r="G54" s="160"/>
      <c r="H54" s="158"/>
      <c r="I54" s="160"/>
      <c r="J54" s="159"/>
      <c r="K54" s="160"/>
      <c r="L54" s="160"/>
      <c r="M54" s="74"/>
    </row>
    <row r="55" spans="1:13" s="30" customFormat="1" ht="27">
      <c r="A55" s="158"/>
      <c r="B55" s="161" t="s">
        <v>734</v>
      </c>
      <c r="C55" s="158" t="s">
        <v>70</v>
      </c>
      <c r="D55" s="158"/>
      <c r="E55" s="256">
        <v>120</v>
      </c>
      <c r="F55" s="159"/>
      <c r="G55" s="160"/>
      <c r="H55" s="158"/>
      <c r="I55" s="160"/>
      <c r="J55" s="159"/>
      <c r="K55" s="160"/>
      <c r="L55" s="160"/>
      <c r="M55" s="74"/>
    </row>
    <row r="56" spans="1:13" s="30" customFormat="1" ht="13.5">
      <c r="A56" s="158"/>
      <c r="B56" s="161" t="s">
        <v>735</v>
      </c>
      <c r="C56" s="158" t="s">
        <v>70</v>
      </c>
      <c r="D56" s="158"/>
      <c r="E56" s="256">
        <v>120</v>
      </c>
      <c r="F56" s="159"/>
      <c r="G56" s="160"/>
      <c r="H56" s="158"/>
      <c r="I56" s="160"/>
      <c r="J56" s="159"/>
      <c r="K56" s="160"/>
      <c r="L56" s="160"/>
      <c r="M56" s="74"/>
    </row>
    <row r="57" spans="1:13" s="30" customFormat="1" ht="13.5">
      <c r="A57" s="135"/>
      <c r="B57" s="162" t="s">
        <v>15</v>
      </c>
      <c r="C57" s="135" t="s">
        <v>0</v>
      </c>
      <c r="D57" s="135">
        <v>0.0349</v>
      </c>
      <c r="E57" s="542">
        <f>E45*D57</f>
        <v>0.1396</v>
      </c>
      <c r="F57" s="159"/>
      <c r="G57" s="160"/>
      <c r="H57" s="158"/>
      <c r="I57" s="160"/>
      <c r="J57" s="159"/>
      <c r="K57" s="160"/>
      <c r="L57" s="160"/>
      <c r="M57" s="74"/>
    </row>
    <row r="58" spans="1:12" s="80" customFormat="1" ht="28.5">
      <c r="A58" s="135">
        <v>6</v>
      </c>
      <c r="B58" s="320" t="s">
        <v>736</v>
      </c>
      <c r="C58" s="135" t="s">
        <v>70</v>
      </c>
      <c r="D58" s="158"/>
      <c r="E58" s="159">
        <v>120</v>
      </c>
      <c r="F58" s="159"/>
      <c r="G58" s="160"/>
      <c r="H58" s="158"/>
      <c r="I58" s="160"/>
      <c r="J58" s="159"/>
      <c r="K58" s="160"/>
      <c r="L58" s="160"/>
    </row>
    <row r="59" spans="1:13" ht="13.5">
      <c r="A59" s="135"/>
      <c r="B59" s="162" t="s">
        <v>12</v>
      </c>
      <c r="C59" s="135" t="s">
        <v>13</v>
      </c>
      <c r="D59" s="135">
        <v>0.1</v>
      </c>
      <c r="E59" s="194">
        <f>E58*D59</f>
        <v>12</v>
      </c>
      <c r="F59" s="159"/>
      <c r="G59" s="160"/>
      <c r="H59" s="159"/>
      <c r="I59" s="160"/>
      <c r="J59" s="159"/>
      <c r="K59" s="160"/>
      <c r="L59" s="160"/>
      <c r="M59" s="74"/>
    </row>
    <row r="60" spans="1:13" s="84" customFormat="1" ht="13.5">
      <c r="A60" s="135"/>
      <c r="B60" s="162" t="s">
        <v>37</v>
      </c>
      <c r="C60" s="135" t="s">
        <v>0</v>
      </c>
      <c r="D60" s="158">
        <v>0.0223</v>
      </c>
      <c r="E60" s="194">
        <f>E58*D60</f>
        <v>2.676</v>
      </c>
      <c r="F60" s="159"/>
      <c r="G60" s="160"/>
      <c r="H60" s="158"/>
      <c r="I60" s="160"/>
      <c r="J60" s="159"/>
      <c r="K60" s="160"/>
      <c r="L60" s="160"/>
      <c r="M60" s="74"/>
    </row>
    <row r="61" spans="1:13" s="30" customFormat="1" ht="13.5">
      <c r="A61" s="135"/>
      <c r="B61" s="162" t="s">
        <v>14</v>
      </c>
      <c r="C61" s="135"/>
      <c r="D61" s="135"/>
      <c r="E61" s="194"/>
      <c r="F61" s="159"/>
      <c r="G61" s="160"/>
      <c r="H61" s="158"/>
      <c r="I61" s="160"/>
      <c r="J61" s="159"/>
      <c r="K61" s="160"/>
      <c r="L61" s="160"/>
      <c r="M61" s="74"/>
    </row>
    <row r="62" spans="1:13" s="30" customFormat="1" ht="13.5">
      <c r="A62" s="135"/>
      <c r="B62" s="162" t="s">
        <v>15</v>
      </c>
      <c r="C62" s="135" t="s">
        <v>0</v>
      </c>
      <c r="D62" s="135">
        <v>0.0438</v>
      </c>
      <c r="E62" s="194">
        <f>E58*D62</f>
        <v>5.256</v>
      </c>
      <c r="F62" s="158"/>
      <c r="G62" s="160"/>
      <c r="H62" s="158"/>
      <c r="I62" s="160"/>
      <c r="J62" s="159"/>
      <c r="K62" s="160"/>
      <c r="L62" s="160"/>
      <c r="M62" s="74"/>
    </row>
    <row r="63" spans="1:13" s="30" customFormat="1" ht="14.25">
      <c r="A63" s="158">
        <v>7</v>
      </c>
      <c r="B63" s="320" t="s">
        <v>113</v>
      </c>
      <c r="C63" s="158" t="s">
        <v>70</v>
      </c>
      <c r="D63" s="158"/>
      <c r="E63" s="259">
        <f>E71+E72+E73+E74+E75+E76+E77+E78</f>
        <v>1730</v>
      </c>
      <c r="F63" s="160"/>
      <c r="G63" s="160"/>
      <c r="H63" s="158"/>
      <c r="I63" s="160"/>
      <c r="J63" s="159"/>
      <c r="K63" s="160"/>
      <c r="L63" s="160"/>
      <c r="M63" s="74"/>
    </row>
    <row r="64" spans="1:13" s="30" customFormat="1" ht="13.5">
      <c r="A64" s="158"/>
      <c r="B64" s="205" t="s">
        <v>12</v>
      </c>
      <c r="C64" s="158" t="s">
        <v>70</v>
      </c>
      <c r="D64" s="158">
        <v>1</v>
      </c>
      <c r="E64" s="194">
        <f>E63*D64</f>
        <v>1730</v>
      </c>
      <c r="F64" s="160"/>
      <c r="G64" s="160"/>
      <c r="H64" s="159"/>
      <c r="I64" s="160"/>
      <c r="J64" s="159"/>
      <c r="K64" s="160"/>
      <c r="L64" s="160"/>
      <c r="M64" s="74"/>
    </row>
    <row r="65" spans="1:13" s="30" customFormat="1" ht="13.5">
      <c r="A65" s="158"/>
      <c r="B65" s="205" t="s">
        <v>42</v>
      </c>
      <c r="C65" s="158" t="s">
        <v>0</v>
      </c>
      <c r="D65" s="158">
        <v>0.0027</v>
      </c>
      <c r="E65" s="158">
        <f>E63*D65</f>
        <v>4.671</v>
      </c>
      <c r="F65" s="160"/>
      <c r="G65" s="160"/>
      <c r="H65" s="159"/>
      <c r="I65" s="160"/>
      <c r="J65" s="159"/>
      <c r="K65" s="160"/>
      <c r="L65" s="160"/>
      <c r="M65" s="74"/>
    </row>
    <row r="66" spans="1:13" s="30" customFormat="1" ht="13.5">
      <c r="A66" s="158"/>
      <c r="B66" s="205" t="s">
        <v>14</v>
      </c>
      <c r="C66" s="158"/>
      <c r="D66" s="158"/>
      <c r="E66" s="158"/>
      <c r="F66" s="160"/>
      <c r="G66" s="160"/>
      <c r="H66" s="158"/>
      <c r="I66" s="160"/>
      <c r="J66" s="159"/>
      <c r="K66" s="160"/>
      <c r="L66" s="160"/>
      <c r="M66" s="74"/>
    </row>
    <row r="67" spans="1:13" s="30" customFormat="1" ht="13.5">
      <c r="A67" s="158">
        <v>8</v>
      </c>
      <c r="B67" s="161" t="s">
        <v>113</v>
      </c>
      <c r="C67" s="158" t="s">
        <v>70</v>
      </c>
      <c r="D67" s="158"/>
      <c r="E67" s="259">
        <f>E75+E76+E77+E78+E79+E80+E81+E82</f>
        <v>262.91700000000003</v>
      </c>
      <c r="F67" s="160"/>
      <c r="G67" s="160"/>
      <c r="H67" s="158"/>
      <c r="I67" s="160"/>
      <c r="J67" s="159"/>
      <c r="K67" s="160"/>
      <c r="L67" s="160"/>
      <c r="M67" s="74"/>
    </row>
    <row r="68" spans="1:13" s="30" customFormat="1" ht="13.5">
      <c r="A68" s="158"/>
      <c r="B68" s="205" t="s">
        <v>12</v>
      </c>
      <c r="C68" s="158" t="s">
        <v>70</v>
      </c>
      <c r="D68" s="158">
        <v>1</v>
      </c>
      <c r="E68" s="194">
        <f>E67*D68</f>
        <v>262.91700000000003</v>
      </c>
      <c r="F68" s="160"/>
      <c r="G68" s="160"/>
      <c r="H68" s="159"/>
      <c r="I68" s="160"/>
      <c r="J68" s="159"/>
      <c r="K68" s="160"/>
      <c r="L68" s="160"/>
      <c r="M68" s="74"/>
    </row>
    <row r="69" spans="1:13" s="30" customFormat="1" ht="13.5">
      <c r="A69" s="158"/>
      <c r="B69" s="205" t="s">
        <v>42</v>
      </c>
      <c r="C69" s="158" t="s">
        <v>0</v>
      </c>
      <c r="D69" s="158">
        <v>0.0027</v>
      </c>
      <c r="E69" s="158">
        <f>E67*D69</f>
        <v>0.7098759000000001</v>
      </c>
      <c r="F69" s="160"/>
      <c r="G69" s="160"/>
      <c r="H69" s="159"/>
      <c r="I69" s="160"/>
      <c r="J69" s="159"/>
      <c r="K69" s="160"/>
      <c r="L69" s="160"/>
      <c r="M69" s="74"/>
    </row>
    <row r="70" spans="1:13" s="30" customFormat="1" ht="13.5">
      <c r="A70" s="158"/>
      <c r="B70" s="205" t="s">
        <v>14</v>
      </c>
      <c r="C70" s="158"/>
      <c r="D70" s="158"/>
      <c r="E70" s="158"/>
      <c r="F70" s="160"/>
      <c r="G70" s="160"/>
      <c r="H70" s="158"/>
      <c r="I70" s="160"/>
      <c r="J70" s="159"/>
      <c r="K70" s="160"/>
      <c r="L70" s="160"/>
      <c r="M70" s="74"/>
    </row>
    <row r="71" spans="1:13" s="30" customFormat="1" ht="40.5">
      <c r="A71" s="158"/>
      <c r="B71" s="161" t="s">
        <v>92</v>
      </c>
      <c r="C71" s="158" t="s">
        <v>70</v>
      </c>
      <c r="D71" s="158"/>
      <c r="E71" s="158">
        <v>640</v>
      </c>
      <c r="F71" s="160"/>
      <c r="G71" s="160"/>
      <c r="H71" s="158"/>
      <c r="I71" s="160"/>
      <c r="J71" s="159"/>
      <c r="K71" s="160"/>
      <c r="L71" s="160"/>
      <c r="M71" s="74"/>
    </row>
    <row r="72" spans="1:13" s="30" customFormat="1" ht="40.5">
      <c r="A72" s="158"/>
      <c r="B72" s="161" t="s">
        <v>93</v>
      </c>
      <c r="C72" s="158" t="s">
        <v>70</v>
      </c>
      <c r="D72" s="158"/>
      <c r="E72" s="158">
        <v>700</v>
      </c>
      <c r="F72" s="160"/>
      <c r="G72" s="160"/>
      <c r="H72" s="158"/>
      <c r="I72" s="160"/>
      <c r="J72" s="159"/>
      <c r="K72" s="160"/>
      <c r="L72" s="160"/>
      <c r="M72" s="74"/>
    </row>
    <row r="73" spans="1:13" s="30" customFormat="1" ht="27">
      <c r="A73" s="158"/>
      <c r="B73" s="161" t="s">
        <v>319</v>
      </c>
      <c r="C73" s="158" t="s">
        <v>70</v>
      </c>
      <c r="D73" s="158"/>
      <c r="E73" s="158">
        <v>60</v>
      </c>
      <c r="F73" s="160"/>
      <c r="G73" s="160"/>
      <c r="H73" s="158"/>
      <c r="I73" s="160"/>
      <c r="J73" s="159"/>
      <c r="K73" s="160"/>
      <c r="L73" s="160"/>
      <c r="M73" s="74"/>
    </row>
    <row r="74" spans="1:13" s="30" customFormat="1" ht="27">
      <c r="A74" s="3"/>
      <c r="B74" s="599" t="s">
        <v>728</v>
      </c>
      <c r="C74" s="600" t="s">
        <v>70</v>
      </c>
      <c r="D74" s="600"/>
      <c r="E74" s="600">
        <v>140</v>
      </c>
      <c r="F74" s="601"/>
      <c r="G74" s="601"/>
      <c r="H74" s="600"/>
      <c r="I74" s="601"/>
      <c r="J74" s="602"/>
      <c r="K74" s="601"/>
      <c r="L74" s="601"/>
      <c r="M74" s="74"/>
    </row>
    <row r="75" spans="1:13" s="30" customFormat="1" ht="27">
      <c r="A75" s="398"/>
      <c r="B75" s="543" t="s">
        <v>320</v>
      </c>
      <c r="C75" s="256" t="s">
        <v>70</v>
      </c>
      <c r="D75" s="256"/>
      <c r="E75" s="256">
        <v>50</v>
      </c>
      <c r="F75" s="542"/>
      <c r="G75" s="542"/>
      <c r="H75" s="256"/>
      <c r="I75" s="542"/>
      <c r="J75" s="259"/>
      <c r="K75" s="542"/>
      <c r="L75" s="542"/>
      <c r="M75" s="74"/>
    </row>
    <row r="76" spans="1:13" s="393" customFormat="1" ht="27">
      <c r="A76" s="398"/>
      <c r="B76" s="543" t="s">
        <v>493</v>
      </c>
      <c r="C76" s="256" t="s">
        <v>70</v>
      </c>
      <c r="D76" s="256"/>
      <c r="E76" s="256">
        <v>60</v>
      </c>
      <c r="F76" s="542"/>
      <c r="G76" s="542"/>
      <c r="H76" s="256"/>
      <c r="I76" s="542"/>
      <c r="J76" s="259"/>
      <c r="K76" s="542"/>
      <c r="L76" s="542"/>
      <c r="M76" s="603"/>
    </row>
    <row r="77" spans="1:13" s="393" customFormat="1" ht="27">
      <c r="A77" s="398"/>
      <c r="B77" s="543" t="s">
        <v>435</v>
      </c>
      <c r="C77" s="256" t="s">
        <v>70</v>
      </c>
      <c r="D77" s="256"/>
      <c r="E77" s="256">
        <v>30</v>
      </c>
      <c r="F77" s="542"/>
      <c r="G77" s="542"/>
      <c r="H77" s="256"/>
      <c r="I77" s="542"/>
      <c r="J77" s="259"/>
      <c r="K77" s="542"/>
      <c r="L77" s="542"/>
      <c r="M77" s="603"/>
    </row>
    <row r="78" spans="1:13" s="393" customFormat="1" ht="13.5">
      <c r="A78" s="398"/>
      <c r="B78" s="543" t="s">
        <v>729</v>
      </c>
      <c r="C78" s="256" t="s">
        <v>70</v>
      </c>
      <c r="D78" s="256"/>
      <c r="E78" s="256">
        <v>50</v>
      </c>
      <c r="F78" s="542"/>
      <c r="G78" s="542"/>
      <c r="H78" s="256"/>
      <c r="I78" s="542"/>
      <c r="J78" s="259"/>
      <c r="K78" s="542"/>
      <c r="L78" s="542"/>
      <c r="M78" s="603"/>
    </row>
    <row r="79" spans="1:13" s="393" customFormat="1" ht="13.5">
      <c r="A79" s="3"/>
      <c r="B79" s="205" t="s">
        <v>15</v>
      </c>
      <c r="C79" s="158" t="s">
        <v>0</v>
      </c>
      <c r="D79" s="158">
        <v>0.0349</v>
      </c>
      <c r="E79" s="160">
        <f>E63*D79</f>
        <v>60.377</v>
      </c>
      <c r="F79" s="160"/>
      <c r="G79" s="160"/>
      <c r="H79" s="158"/>
      <c r="I79" s="160"/>
      <c r="J79" s="159"/>
      <c r="K79" s="160"/>
      <c r="L79" s="160"/>
      <c r="M79" s="603"/>
    </row>
    <row r="80" spans="1:13" s="30" customFormat="1" ht="28.5">
      <c r="A80" s="3">
        <v>9</v>
      </c>
      <c r="B80" s="320" t="s">
        <v>730</v>
      </c>
      <c r="C80" s="303" t="s">
        <v>43</v>
      </c>
      <c r="D80" s="158"/>
      <c r="E80" s="159">
        <v>6</v>
      </c>
      <c r="F80" s="160"/>
      <c r="G80" s="160"/>
      <c r="H80" s="158"/>
      <c r="I80" s="160"/>
      <c r="J80" s="159"/>
      <c r="K80" s="160"/>
      <c r="L80" s="160"/>
      <c r="M80" s="74"/>
    </row>
    <row r="81" spans="1:13" s="30" customFormat="1" ht="13.5">
      <c r="A81" s="3"/>
      <c r="B81" s="205" t="s">
        <v>12</v>
      </c>
      <c r="C81" s="158" t="s">
        <v>17</v>
      </c>
      <c r="D81" s="158">
        <v>1</v>
      </c>
      <c r="E81" s="194">
        <f>E80*D81</f>
        <v>6</v>
      </c>
      <c r="F81" s="160"/>
      <c r="G81" s="160"/>
      <c r="H81" s="201"/>
      <c r="I81" s="160"/>
      <c r="J81" s="159"/>
      <c r="K81" s="160"/>
      <c r="L81" s="160"/>
      <c r="M81" s="74"/>
    </row>
    <row r="82" spans="1:13" s="30" customFormat="1" ht="13.5">
      <c r="A82" s="3"/>
      <c r="B82" s="205" t="s">
        <v>42</v>
      </c>
      <c r="C82" s="158" t="s">
        <v>0</v>
      </c>
      <c r="D82" s="158">
        <v>0.09</v>
      </c>
      <c r="E82" s="158">
        <f>E80*D82</f>
        <v>0.54</v>
      </c>
      <c r="F82" s="160"/>
      <c r="G82" s="160"/>
      <c r="H82" s="158"/>
      <c r="I82" s="160"/>
      <c r="J82" s="159"/>
      <c r="K82" s="160"/>
      <c r="L82" s="160"/>
      <c r="M82" s="74"/>
    </row>
    <row r="83" spans="1:13" s="30" customFormat="1" ht="13.5">
      <c r="A83" s="3"/>
      <c r="B83" s="205" t="s">
        <v>14</v>
      </c>
      <c r="C83" s="158"/>
      <c r="D83" s="158"/>
      <c r="E83" s="158"/>
      <c r="F83" s="160"/>
      <c r="G83" s="160"/>
      <c r="H83" s="158"/>
      <c r="I83" s="160"/>
      <c r="J83" s="159"/>
      <c r="K83" s="160"/>
      <c r="L83" s="160"/>
      <c r="M83" s="74"/>
    </row>
    <row r="84" spans="1:13" s="30" customFormat="1" ht="27">
      <c r="A84" s="3"/>
      <c r="B84" s="161" t="s">
        <v>730</v>
      </c>
      <c r="C84" s="158" t="s">
        <v>43</v>
      </c>
      <c r="D84" s="158"/>
      <c r="E84" s="158">
        <v>6</v>
      </c>
      <c r="F84" s="160"/>
      <c r="G84" s="160"/>
      <c r="H84" s="158"/>
      <c r="I84" s="160"/>
      <c r="J84" s="159"/>
      <c r="K84" s="160"/>
      <c r="L84" s="160"/>
      <c r="M84" s="74"/>
    </row>
    <row r="85" spans="1:13" s="30" customFormat="1" ht="13.5">
      <c r="A85" s="3"/>
      <c r="B85" s="205" t="s">
        <v>15</v>
      </c>
      <c r="C85" s="158" t="s">
        <v>0</v>
      </c>
      <c r="D85" s="158">
        <v>1.4</v>
      </c>
      <c r="E85" s="168">
        <f>E80*D85</f>
        <v>8.399999999999999</v>
      </c>
      <c r="F85" s="160"/>
      <c r="G85" s="160"/>
      <c r="H85" s="158"/>
      <c r="I85" s="160"/>
      <c r="J85" s="159"/>
      <c r="K85" s="160"/>
      <c r="L85" s="160"/>
      <c r="M85" s="74"/>
    </row>
    <row r="86" spans="1:13" s="30" customFormat="1" ht="28.5">
      <c r="A86" s="3">
        <v>10</v>
      </c>
      <c r="B86" s="325" t="s">
        <v>731</v>
      </c>
      <c r="C86" s="158" t="s">
        <v>70</v>
      </c>
      <c r="D86" s="158"/>
      <c r="E86" s="201">
        <v>70</v>
      </c>
      <c r="F86" s="160"/>
      <c r="G86" s="160"/>
      <c r="H86" s="158"/>
      <c r="I86" s="160"/>
      <c r="J86" s="159"/>
      <c r="K86" s="160"/>
      <c r="L86" s="160"/>
      <c r="M86" s="74"/>
    </row>
    <row r="87" spans="1:13" s="30" customFormat="1" ht="13.5">
      <c r="A87" s="3"/>
      <c r="B87" s="205" t="s">
        <v>12</v>
      </c>
      <c r="C87" s="158" t="s">
        <v>70</v>
      </c>
      <c r="D87" s="158">
        <v>1</v>
      </c>
      <c r="E87" s="160">
        <f>E86*D87</f>
        <v>70</v>
      </c>
      <c r="F87" s="160"/>
      <c r="G87" s="160"/>
      <c r="H87" s="201"/>
      <c r="I87" s="160"/>
      <c r="J87" s="159"/>
      <c r="K87" s="160"/>
      <c r="L87" s="160"/>
      <c r="M87" s="74"/>
    </row>
    <row r="88" spans="1:13" s="30" customFormat="1" ht="13.5">
      <c r="A88" s="3"/>
      <c r="B88" s="205" t="s">
        <v>42</v>
      </c>
      <c r="C88" s="158" t="s">
        <v>0</v>
      </c>
      <c r="D88" s="158">
        <v>0.016</v>
      </c>
      <c r="E88" s="160">
        <f>E86*D88</f>
        <v>1.12</v>
      </c>
      <c r="F88" s="160"/>
      <c r="G88" s="160"/>
      <c r="H88" s="158"/>
      <c r="I88" s="160"/>
      <c r="J88" s="159"/>
      <c r="K88" s="160"/>
      <c r="L88" s="160"/>
      <c r="M88" s="74"/>
    </row>
    <row r="89" spans="1:13" s="30" customFormat="1" ht="13.5">
      <c r="A89" s="3"/>
      <c r="B89" s="205" t="s">
        <v>14</v>
      </c>
      <c r="C89" s="158"/>
      <c r="D89" s="158"/>
      <c r="E89" s="158"/>
      <c r="F89" s="160"/>
      <c r="G89" s="160"/>
      <c r="H89" s="159"/>
      <c r="I89" s="160"/>
      <c r="J89" s="159"/>
      <c r="K89" s="160"/>
      <c r="L89" s="160"/>
      <c r="M89" s="74"/>
    </row>
    <row r="90" spans="1:13" s="30" customFormat="1" ht="27">
      <c r="A90" s="3"/>
      <c r="B90" s="205" t="s">
        <v>731</v>
      </c>
      <c r="C90" s="158" t="s">
        <v>70</v>
      </c>
      <c r="D90" s="158">
        <v>1</v>
      </c>
      <c r="E90" s="160">
        <f>E86*D90</f>
        <v>70</v>
      </c>
      <c r="F90" s="160"/>
      <c r="G90" s="160"/>
      <c r="H90" s="159"/>
      <c r="I90" s="160"/>
      <c r="J90" s="159"/>
      <c r="K90" s="160"/>
      <c r="L90" s="160"/>
      <c r="M90" s="74"/>
    </row>
    <row r="91" spans="1:13" s="30" customFormat="1" ht="13.5">
      <c r="A91" s="3"/>
      <c r="B91" s="205" t="s">
        <v>15</v>
      </c>
      <c r="C91" s="158" t="s">
        <v>0</v>
      </c>
      <c r="D91" s="158">
        <v>0.353</v>
      </c>
      <c r="E91" s="160">
        <f>E86*D91</f>
        <v>24.709999999999997</v>
      </c>
      <c r="F91" s="160"/>
      <c r="G91" s="160"/>
      <c r="H91" s="159"/>
      <c r="I91" s="160"/>
      <c r="J91" s="159"/>
      <c r="K91" s="160"/>
      <c r="L91" s="160"/>
      <c r="M91" s="74"/>
    </row>
    <row r="92" spans="1:13" s="30" customFormat="1" ht="13.5">
      <c r="A92" s="3"/>
      <c r="B92" s="205"/>
      <c r="C92" s="158"/>
      <c r="D92" s="158"/>
      <c r="E92" s="160"/>
      <c r="F92" s="160"/>
      <c r="G92" s="160"/>
      <c r="H92" s="159"/>
      <c r="I92" s="160"/>
      <c r="J92" s="159"/>
      <c r="K92" s="160"/>
      <c r="L92" s="160"/>
      <c r="M92" s="74"/>
    </row>
    <row r="93" spans="1:15" s="30" customFormat="1" ht="14.25">
      <c r="A93" s="3">
        <v>11</v>
      </c>
      <c r="B93" s="325" t="s">
        <v>6</v>
      </c>
      <c r="C93" s="158"/>
      <c r="D93" s="158"/>
      <c r="E93" s="160"/>
      <c r="F93" s="160"/>
      <c r="G93" s="160"/>
      <c r="H93" s="159"/>
      <c r="I93" s="160"/>
      <c r="J93" s="159"/>
      <c r="K93" s="160"/>
      <c r="L93" s="166"/>
      <c r="M93" s="74"/>
      <c r="O93" s="607"/>
    </row>
    <row r="94" spans="1:13" ht="14.25">
      <c r="A94" s="3"/>
      <c r="B94" s="205" t="s">
        <v>49</v>
      </c>
      <c r="C94" s="158"/>
      <c r="D94" s="158"/>
      <c r="E94" s="160"/>
      <c r="F94" s="160"/>
      <c r="G94" s="160"/>
      <c r="H94" s="158"/>
      <c r="I94" s="160"/>
      <c r="J94" s="159"/>
      <c r="K94" s="160"/>
      <c r="L94" s="166"/>
      <c r="M94" s="59"/>
    </row>
    <row r="95" spans="1:13" ht="14.25">
      <c r="A95" s="3"/>
      <c r="B95" s="205" t="s">
        <v>732</v>
      </c>
      <c r="C95" s="316" t="s">
        <v>741</v>
      </c>
      <c r="D95" s="158"/>
      <c r="E95" s="160"/>
      <c r="F95" s="160"/>
      <c r="G95" s="160"/>
      <c r="H95" s="158"/>
      <c r="I95" s="160"/>
      <c r="J95" s="159"/>
      <c r="K95" s="160"/>
      <c r="L95" s="166"/>
      <c r="M95" s="59"/>
    </row>
    <row r="96" spans="1:13" ht="14.25">
      <c r="A96" s="3"/>
      <c r="B96" s="205" t="s">
        <v>24</v>
      </c>
      <c r="C96" s="158"/>
      <c r="D96" s="158"/>
      <c r="E96" s="160"/>
      <c r="F96" s="160"/>
      <c r="G96" s="160"/>
      <c r="H96" s="169"/>
      <c r="I96" s="169"/>
      <c r="J96" s="169"/>
      <c r="K96" s="169"/>
      <c r="L96" s="166"/>
      <c r="M96" s="59"/>
    </row>
    <row r="97" spans="1:13" ht="14.25">
      <c r="A97" s="3"/>
      <c r="B97" s="543" t="s">
        <v>733</v>
      </c>
      <c r="C97" s="516" t="s">
        <v>741</v>
      </c>
      <c r="D97" s="266"/>
      <c r="E97" s="275"/>
      <c r="F97" s="542"/>
      <c r="G97" s="542"/>
      <c r="H97" s="263"/>
      <c r="I97" s="263"/>
      <c r="J97" s="263"/>
      <c r="K97" s="263"/>
      <c r="L97" s="324"/>
      <c r="M97" s="59"/>
    </row>
    <row r="98" spans="1:13" ht="14.25">
      <c r="A98" s="3"/>
      <c r="B98" s="161" t="s">
        <v>6</v>
      </c>
      <c r="C98" s="158"/>
      <c r="D98" s="194"/>
      <c r="E98" s="197"/>
      <c r="F98" s="160"/>
      <c r="G98" s="160"/>
      <c r="H98" s="169"/>
      <c r="I98" s="169"/>
      <c r="J98" s="169"/>
      <c r="K98" s="169"/>
      <c r="L98" s="166"/>
      <c r="M98" s="59"/>
    </row>
    <row r="99" spans="1:13" ht="14.25">
      <c r="A99" s="3"/>
      <c r="B99" s="205" t="s">
        <v>49</v>
      </c>
      <c r="C99" s="158"/>
      <c r="D99" s="158"/>
      <c r="E99" s="160"/>
      <c r="F99" s="160"/>
      <c r="G99" s="160"/>
      <c r="H99" s="158"/>
      <c r="I99" s="160"/>
      <c r="J99" s="159"/>
      <c r="K99" s="160"/>
      <c r="L99" s="166"/>
      <c r="M99" s="59"/>
    </row>
    <row r="100" spans="6:13" ht="12.75">
      <c r="F100" s="604"/>
      <c r="G100" s="604"/>
      <c r="M100" s="59"/>
    </row>
    <row r="101" spans="6:13" ht="12.75">
      <c r="F101" s="604"/>
      <c r="G101" s="604"/>
      <c r="M101" s="59"/>
    </row>
    <row r="102" spans="6:13" ht="12.75">
      <c r="F102" s="604"/>
      <c r="G102" s="604"/>
      <c r="M102" s="59"/>
    </row>
  </sheetData>
  <sheetProtection/>
  <mergeCells count="18">
    <mergeCell ref="M27:P27"/>
    <mergeCell ref="M28:P28"/>
    <mergeCell ref="A5:A6"/>
    <mergeCell ref="B5:B6"/>
    <mergeCell ref="C5:C6"/>
    <mergeCell ref="D5:E5"/>
    <mergeCell ref="F5:G5"/>
    <mergeCell ref="H5:I5"/>
    <mergeCell ref="A1:M1"/>
    <mergeCell ref="A2:M2"/>
    <mergeCell ref="A3:M3"/>
    <mergeCell ref="C4:K4"/>
    <mergeCell ref="M29:P29"/>
    <mergeCell ref="M30:P30"/>
    <mergeCell ref="J5:K5"/>
    <mergeCell ref="L5:L6"/>
    <mergeCell ref="M12:O12"/>
    <mergeCell ref="M13:O13"/>
  </mergeCells>
  <printOptions/>
  <pageMargins left="0.748031496062992" right="0.748031496062992" top="0.984251968503937" bottom="0.984251968503937" header="0.511811023622047" footer="0.511811023622047"/>
  <pageSetup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28"/>
  <sheetViews>
    <sheetView zoomScalePageLayoutView="0" workbookViewId="0" topLeftCell="A25">
      <selection activeCell="M26" sqref="M26"/>
    </sheetView>
  </sheetViews>
  <sheetFormatPr defaultColWidth="9.00390625" defaultRowHeight="12.75"/>
  <cols>
    <col min="1" max="1" width="4.25390625" style="73" customWidth="1"/>
    <col min="2" max="2" width="8.375" style="73" customWidth="1"/>
    <col min="3" max="3" width="36.875" style="73" customWidth="1"/>
    <col min="4" max="4" width="7.875" style="73" customWidth="1"/>
    <col min="5" max="5" width="7.00390625" style="73" customWidth="1"/>
    <col min="6" max="6" width="7.625" style="73" customWidth="1"/>
    <col min="7" max="7" width="7.375" style="73" customWidth="1"/>
    <col min="8" max="8" width="7.75390625" style="73" customWidth="1"/>
    <col min="9" max="9" width="7.125" style="73" customWidth="1"/>
    <col min="10" max="10" width="7.375" style="73" customWidth="1"/>
    <col min="11" max="11" width="7.00390625" style="73" customWidth="1"/>
    <col min="12" max="12" width="7.75390625" style="73" customWidth="1"/>
    <col min="13" max="13" width="7.25390625" style="73" customWidth="1"/>
    <col min="14" max="14" width="9.625" style="59" bestFit="1" customWidth="1"/>
    <col min="15" max="16384" width="9.125" style="59" customWidth="1"/>
  </cols>
  <sheetData>
    <row r="1" spans="1:13" s="12" customFormat="1" ht="21.75" customHeight="1">
      <c r="A1" s="680" t="s">
        <v>595</v>
      </c>
      <c r="B1" s="680"/>
      <c r="C1" s="680"/>
      <c r="D1" s="680"/>
      <c r="E1" s="680"/>
      <c r="F1" s="680"/>
      <c r="G1" s="680"/>
      <c r="H1" s="680"/>
      <c r="I1" s="680"/>
      <c r="J1" s="680"/>
      <c r="K1" s="680"/>
      <c r="L1" s="680"/>
      <c r="M1" s="680"/>
    </row>
    <row r="2" spans="1:15" s="12" customFormat="1" ht="16.5">
      <c r="A2" s="680" t="s">
        <v>488</v>
      </c>
      <c r="B2" s="680"/>
      <c r="C2" s="680"/>
      <c r="D2" s="680"/>
      <c r="E2" s="680"/>
      <c r="F2" s="680"/>
      <c r="G2" s="680"/>
      <c r="H2" s="680"/>
      <c r="I2" s="680"/>
      <c r="J2" s="680"/>
      <c r="K2" s="680"/>
      <c r="L2" s="680"/>
      <c r="M2" s="680"/>
      <c r="N2" s="57"/>
      <c r="O2" s="57"/>
    </row>
    <row r="3" spans="1:13" s="58" customFormat="1" ht="18" customHeight="1">
      <c r="A3" s="680" t="s">
        <v>615</v>
      </c>
      <c r="B3" s="681"/>
      <c r="C3" s="681"/>
      <c r="D3" s="681"/>
      <c r="E3" s="681"/>
      <c r="F3" s="681"/>
      <c r="G3" s="681"/>
      <c r="H3" s="681"/>
      <c r="I3" s="681"/>
      <c r="J3" s="681"/>
      <c r="K3" s="681"/>
      <c r="L3" s="681"/>
      <c r="M3" s="681"/>
    </row>
    <row r="4" spans="1:13" ht="12.75">
      <c r="A4" s="59"/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</row>
    <row r="5" spans="1:13" ht="23.25" customHeight="1">
      <c r="A5" s="680" t="s">
        <v>179</v>
      </c>
      <c r="B5" s="682"/>
      <c r="C5" s="682"/>
      <c r="D5" s="682"/>
      <c r="E5" s="682"/>
      <c r="F5" s="682"/>
      <c r="G5" s="682"/>
      <c r="H5" s="682"/>
      <c r="I5" s="682"/>
      <c r="J5" s="682"/>
      <c r="K5" s="682"/>
      <c r="L5" s="682"/>
      <c r="M5" s="683"/>
    </row>
    <row r="6" spans="1:13" ht="13.5">
      <c r="A6" s="695" t="s">
        <v>65</v>
      </c>
      <c r="B6" s="696" t="s">
        <v>66</v>
      </c>
      <c r="C6" s="696" t="s">
        <v>67</v>
      </c>
      <c r="D6" s="696" t="s">
        <v>1</v>
      </c>
      <c r="E6" s="697" t="s">
        <v>2</v>
      </c>
      <c r="F6" s="698"/>
      <c r="G6" s="690" t="s">
        <v>3</v>
      </c>
      <c r="H6" s="690"/>
      <c r="I6" s="689" t="s">
        <v>4</v>
      </c>
      <c r="J6" s="689"/>
      <c r="K6" s="689" t="s">
        <v>5</v>
      </c>
      <c r="L6" s="689"/>
      <c r="M6" s="690" t="s">
        <v>6</v>
      </c>
    </row>
    <row r="7" spans="1:13" s="84" customFormat="1" ht="54">
      <c r="A7" s="695"/>
      <c r="B7" s="695"/>
      <c r="C7" s="696"/>
      <c r="D7" s="696"/>
      <c r="E7" s="194" t="s">
        <v>7</v>
      </c>
      <c r="F7" s="194" t="s">
        <v>8</v>
      </c>
      <c r="G7" s="491" t="s">
        <v>9</v>
      </c>
      <c r="H7" s="196" t="s">
        <v>6</v>
      </c>
      <c r="I7" s="197" t="s">
        <v>9</v>
      </c>
      <c r="J7" s="196" t="s">
        <v>6</v>
      </c>
      <c r="K7" s="197" t="s">
        <v>9</v>
      </c>
      <c r="L7" s="196" t="s">
        <v>6</v>
      </c>
      <c r="M7" s="690"/>
    </row>
    <row r="8" spans="1:13" s="84" customFormat="1" ht="13.5">
      <c r="A8" s="306" t="s">
        <v>10</v>
      </c>
      <c r="B8" s="306" t="s">
        <v>18</v>
      </c>
      <c r="C8" s="306" t="s">
        <v>19</v>
      </c>
      <c r="D8" s="514" t="s">
        <v>20</v>
      </c>
      <c r="E8" s="254" t="s">
        <v>21</v>
      </c>
      <c r="F8" s="515" t="s">
        <v>22</v>
      </c>
      <c r="G8" s="514" t="s">
        <v>11</v>
      </c>
      <c r="H8" s="515" t="s">
        <v>23</v>
      </c>
      <c r="I8" s="514" t="s">
        <v>26</v>
      </c>
      <c r="J8" s="515" t="s">
        <v>27</v>
      </c>
      <c r="K8" s="515">
        <v>11</v>
      </c>
      <c r="L8" s="306" t="s">
        <v>28</v>
      </c>
      <c r="M8" s="306" t="s">
        <v>29</v>
      </c>
    </row>
    <row r="9" spans="1:13" s="30" customFormat="1" ht="57">
      <c r="A9" s="3">
        <v>1</v>
      </c>
      <c r="B9" s="3" t="s">
        <v>491</v>
      </c>
      <c r="C9" s="605" t="s">
        <v>505</v>
      </c>
      <c r="D9" s="303" t="s">
        <v>17</v>
      </c>
      <c r="E9" s="304"/>
      <c r="F9" s="169">
        <v>75</v>
      </c>
      <c r="G9" s="158"/>
      <c r="H9" s="160"/>
      <c r="I9" s="159"/>
      <c r="J9" s="160"/>
      <c r="K9" s="159"/>
      <c r="L9" s="160"/>
      <c r="M9" s="160"/>
    </row>
    <row r="10" spans="1:13" s="84" customFormat="1" ht="13.5">
      <c r="A10" s="3"/>
      <c r="B10" s="3"/>
      <c r="C10" s="205" t="s">
        <v>12</v>
      </c>
      <c r="D10" s="158" t="s">
        <v>13</v>
      </c>
      <c r="E10" s="158">
        <v>0.97</v>
      </c>
      <c r="F10" s="194">
        <f>F9*E10</f>
        <v>72.75</v>
      </c>
      <c r="G10" s="158"/>
      <c r="H10" s="160"/>
      <c r="I10" s="159"/>
      <c r="J10" s="160"/>
      <c r="K10" s="159"/>
      <c r="L10" s="160"/>
      <c r="M10" s="160"/>
    </row>
    <row r="11" spans="1:13" s="84" customFormat="1" ht="13.5">
      <c r="A11" s="3"/>
      <c r="B11" s="3"/>
      <c r="C11" s="205" t="s">
        <v>42</v>
      </c>
      <c r="D11" s="158" t="s">
        <v>0</v>
      </c>
      <c r="E11" s="158">
        <v>0.349</v>
      </c>
      <c r="F11" s="194">
        <f>F9*E11</f>
        <v>26.174999999999997</v>
      </c>
      <c r="G11" s="158"/>
      <c r="H11" s="160"/>
      <c r="I11" s="159"/>
      <c r="J11" s="160"/>
      <c r="K11" s="159"/>
      <c r="L11" s="160"/>
      <c r="M11" s="160"/>
    </row>
    <row r="12" spans="1:13" s="84" customFormat="1" ht="13.5">
      <c r="A12" s="3"/>
      <c r="B12" s="3"/>
      <c r="C12" s="205" t="s">
        <v>14</v>
      </c>
      <c r="D12" s="158"/>
      <c r="E12" s="158"/>
      <c r="F12" s="194"/>
      <c r="G12" s="158"/>
      <c r="H12" s="160"/>
      <c r="I12" s="159"/>
      <c r="J12" s="160"/>
      <c r="K12" s="159"/>
      <c r="L12" s="160"/>
      <c r="M12" s="160"/>
    </row>
    <row r="13" spans="1:13" s="84" customFormat="1" ht="13.5">
      <c r="A13" s="3"/>
      <c r="B13" s="3"/>
      <c r="C13" s="161" t="s">
        <v>492</v>
      </c>
      <c r="D13" s="158" t="s">
        <v>17</v>
      </c>
      <c r="E13" s="158">
        <v>1</v>
      </c>
      <c r="F13" s="194">
        <f>F9*E13</f>
        <v>75</v>
      </c>
      <c r="G13" s="158"/>
      <c r="H13" s="160"/>
      <c r="I13" s="159"/>
      <c r="J13" s="160"/>
      <c r="K13" s="159"/>
      <c r="L13" s="160"/>
      <c r="M13" s="160"/>
    </row>
    <row r="14" spans="1:13" s="84" customFormat="1" ht="13.5">
      <c r="A14" s="3"/>
      <c r="B14" s="3"/>
      <c r="C14" s="205" t="s">
        <v>15</v>
      </c>
      <c r="D14" s="158" t="s">
        <v>0</v>
      </c>
      <c r="E14" s="158">
        <v>0.382</v>
      </c>
      <c r="F14" s="194">
        <f>F9*E14</f>
        <v>28.650000000000002</v>
      </c>
      <c r="G14" s="159"/>
      <c r="H14" s="160"/>
      <c r="I14" s="159"/>
      <c r="J14" s="160"/>
      <c r="K14" s="159"/>
      <c r="L14" s="160"/>
      <c r="M14" s="160"/>
    </row>
    <row r="15" spans="1:13" s="97" customFormat="1" ht="28.5">
      <c r="A15" s="158">
        <v>2</v>
      </c>
      <c r="B15" s="158" t="s">
        <v>112</v>
      </c>
      <c r="C15" s="400" t="s">
        <v>693</v>
      </c>
      <c r="D15" s="256" t="s">
        <v>17</v>
      </c>
      <c r="E15" s="256"/>
      <c r="F15" s="259">
        <v>6</v>
      </c>
      <c r="G15" s="256"/>
      <c r="H15" s="260"/>
      <c r="I15" s="259"/>
      <c r="J15" s="260"/>
      <c r="K15" s="259"/>
      <c r="L15" s="260"/>
      <c r="M15" s="260"/>
    </row>
    <row r="16" spans="1:14" ht="13.5">
      <c r="A16" s="158"/>
      <c r="B16" s="306"/>
      <c r="C16" s="258" t="s">
        <v>12</v>
      </c>
      <c r="D16" s="256" t="s">
        <v>13</v>
      </c>
      <c r="E16" s="256">
        <v>1.03</v>
      </c>
      <c r="F16" s="266">
        <f>F15*E16</f>
        <v>6.18</v>
      </c>
      <c r="G16" s="256"/>
      <c r="H16" s="260"/>
      <c r="I16" s="259"/>
      <c r="J16" s="260"/>
      <c r="K16" s="259"/>
      <c r="L16" s="260"/>
      <c r="M16" s="260"/>
      <c r="N16" s="74"/>
    </row>
    <row r="17" spans="1:14" ht="13.5">
      <c r="A17" s="158"/>
      <c r="B17" s="158"/>
      <c r="C17" s="258" t="s">
        <v>40</v>
      </c>
      <c r="D17" s="256" t="s">
        <v>0</v>
      </c>
      <c r="E17" s="256">
        <v>0.584</v>
      </c>
      <c r="F17" s="256">
        <f>F15*E17</f>
        <v>3.5039999999999996</v>
      </c>
      <c r="G17" s="256"/>
      <c r="H17" s="260"/>
      <c r="I17" s="259"/>
      <c r="J17" s="260"/>
      <c r="K17" s="259"/>
      <c r="L17" s="260"/>
      <c r="M17" s="260"/>
      <c r="N17" s="74"/>
    </row>
    <row r="18" spans="1:14" s="84" customFormat="1" ht="13.5">
      <c r="A18" s="158"/>
      <c r="B18" s="306"/>
      <c r="C18" s="258" t="s">
        <v>14</v>
      </c>
      <c r="D18" s="256"/>
      <c r="E18" s="256"/>
      <c r="F18" s="266"/>
      <c r="G18" s="256"/>
      <c r="H18" s="260"/>
      <c r="I18" s="259"/>
      <c r="J18" s="260"/>
      <c r="K18" s="259"/>
      <c r="L18" s="260"/>
      <c r="M18" s="260"/>
      <c r="N18" s="74"/>
    </row>
    <row r="19" spans="1:14" s="30" customFormat="1" ht="13.5">
      <c r="A19" s="158"/>
      <c r="B19" s="306"/>
      <c r="C19" s="262" t="s">
        <v>489</v>
      </c>
      <c r="D19" s="256" t="s">
        <v>17</v>
      </c>
      <c r="E19" s="256">
        <v>1</v>
      </c>
      <c r="F19" s="256">
        <v>6</v>
      </c>
      <c r="G19" s="256"/>
      <c r="H19" s="260"/>
      <c r="I19" s="259"/>
      <c r="J19" s="260"/>
      <c r="K19" s="259"/>
      <c r="L19" s="260"/>
      <c r="M19" s="260"/>
      <c r="N19" s="74"/>
    </row>
    <row r="20" spans="1:14" s="120" customFormat="1" ht="13.5">
      <c r="A20" s="158"/>
      <c r="B20" s="306"/>
      <c r="C20" s="262" t="s">
        <v>490</v>
      </c>
      <c r="D20" s="256" t="s">
        <v>17</v>
      </c>
      <c r="E20" s="256">
        <v>1</v>
      </c>
      <c r="F20" s="256">
        <f>F15*E20</f>
        <v>6</v>
      </c>
      <c r="G20" s="256"/>
      <c r="H20" s="260"/>
      <c r="I20" s="259"/>
      <c r="J20" s="260"/>
      <c r="K20" s="259"/>
      <c r="L20" s="260"/>
      <c r="M20" s="260"/>
      <c r="N20" s="95"/>
    </row>
    <row r="21" spans="1:14" s="120" customFormat="1" ht="13.5">
      <c r="A21" s="158"/>
      <c r="B21" s="306"/>
      <c r="C21" s="258" t="s">
        <v>15</v>
      </c>
      <c r="D21" s="256" t="s">
        <v>0</v>
      </c>
      <c r="E21" s="256">
        <v>1.62</v>
      </c>
      <c r="F21" s="265">
        <f>F15*E21</f>
        <v>9.72</v>
      </c>
      <c r="G21" s="259"/>
      <c r="H21" s="260"/>
      <c r="I21" s="259"/>
      <c r="J21" s="260"/>
      <c r="K21" s="259"/>
      <c r="L21" s="260"/>
      <c r="M21" s="260"/>
      <c r="N21" s="95"/>
    </row>
    <row r="22" spans="1:14" s="30" customFormat="1" ht="13.5">
      <c r="A22" s="305"/>
      <c r="B22" s="204"/>
      <c r="C22" s="258" t="s">
        <v>24</v>
      </c>
      <c r="D22" s="256"/>
      <c r="E22" s="256"/>
      <c r="F22" s="260"/>
      <c r="G22" s="263"/>
      <c r="H22" s="263"/>
      <c r="I22" s="256"/>
      <c r="J22" s="263"/>
      <c r="K22" s="263"/>
      <c r="L22" s="263"/>
      <c r="M22" s="263"/>
      <c r="N22" s="74"/>
    </row>
    <row r="23" spans="1:14" s="30" customFormat="1" ht="14.25">
      <c r="A23" s="158"/>
      <c r="B23" s="204"/>
      <c r="C23" s="258" t="s">
        <v>303</v>
      </c>
      <c r="D23" s="256"/>
      <c r="E23" s="516" t="s">
        <v>741</v>
      </c>
      <c r="F23" s="260"/>
      <c r="G23" s="259"/>
      <c r="H23" s="260"/>
      <c r="I23" s="256"/>
      <c r="J23" s="260"/>
      <c r="K23" s="259"/>
      <c r="L23" s="260"/>
      <c r="M23" s="451"/>
      <c r="N23" s="105"/>
    </row>
    <row r="24" spans="1:14" ht="14.25">
      <c r="A24" s="158"/>
      <c r="B24" s="204"/>
      <c r="C24" s="258" t="s">
        <v>24</v>
      </c>
      <c r="D24" s="256"/>
      <c r="E24" s="256"/>
      <c r="F24" s="260"/>
      <c r="G24" s="259"/>
      <c r="H24" s="263"/>
      <c r="I24" s="263"/>
      <c r="J24" s="263"/>
      <c r="K24" s="263"/>
      <c r="L24" s="263"/>
      <c r="M24" s="451"/>
      <c r="N24" s="74"/>
    </row>
    <row r="25" spans="1:14" ht="14.25">
      <c r="A25" s="158"/>
      <c r="B25" s="158"/>
      <c r="C25" s="262" t="s">
        <v>280</v>
      </c>
      <c r="D25" s="256"/>
      <c r="E25" s="517" t="s">
        <v>741</v>
      </c>
      <c r="F25" s="275"/>
      <c r="G25" s="259"/>
      <c r="H25" s="263"/>
      <c r="I25" s="263"/>
      <c r="J25" s="263"/>
      <c r="K25" s="263"/>
      <c r="L25" s="263"/>
      <c r="M25" s="451"/>
      <c r="N25" s="74"/>
    </row>
    <row r="26" spans="1:14" s="84" customFormat="1" ht="14.25">
      <c r="A26" s="158"/>
      <c r="B26" s="158"/>
      <c r="C26" s="262" t="s">
        <v>6</v>
      </c>
      <c r="D26" s="256"/>
      <c r="E26" s="266"/>
      <c r="F26" s="275"/>
      <c r="G26" s="259"/>
      <c r="H26" s="263"/>
      <c r="I26" s="263"/>
      <c r="J26" s="263"/>
      <c r="K26" s="263"/>
      <c r="L26" s="263"/>
      <c r="M26" s="171"/>
      <c r="N26" s="85"/>
    </row>
    <row r="27" spans="1:17" ht="13.5">
      <c r="A27" s="36"/>
      <c r="B27" s="410"/>
      <c r="C27" s="411"/>
      <c r="D27" s="36"/>
      <c r="E27" s="36"/>
      <c r="F27" s="35"/>
      <c r="G27" s="37"/>
      <c r="H27" s="37"/>
      <c r="I27" s="36"/>
      <c r="J27" s="37"/>
      <c r="K27" s="37"/>
      <c r="L27" s="37"/>
      <c r="M27" s="37"/>
      <c r="N27" s="74"/>
      <c r="Q27" s="84"/>
    </row>
    <row r="28" spans="1:14" ht="13.5">
      <c r="A28" s="36"/>
      <c r="B28" s="410"/>
      <c r="C28" s="411"/>
      <c r="D28" s="36"/>
      <c r="E28" s="36"/>
      <c r="F28" s="35"/>
      <c r="G28" s="37"/>
      <c r="H28" s="37"/>
      <c r="I28" s="36"/>
      <c r="J28" s="37"/>
      <c r="K28" s="37"/>
      <c r="L28" s="37"/>
      <c r="M28" s="37"/>
      <c r="N28" s="74"/>
    </row>
  </sheetData>
  <sheetProtection/>
  <mergeCells count="13">
    <mergeCell ref="A1:M1"/>
    <mergeCell ref="D6:D7"/>
    <mergeCell ref="A3:M3"/>
    <mergeCell ref="G6:H6"/>
    <mergeCell ref="M6:M7"/>
    <mergeCell ref="I6:J6"/>
    <mergeCell ref="K6:L6"/>
    <mergeCell ref="A6:A7"/>
    <mergeCell ref="A2:M2"/>
    <mergeCell ref="C6:C7"/>
    <mergeCell ref="E6:F6"/>
    <mergeCell ref="B6:B7"/>
    <mergeCell ref="A5:M5"/>
  </mergeCells>
  <printOptions/>
  <pageMargins left="0.75" right="0.75" top="1" bottom="1" header="0.5" footer="0.5"/>
  <pageSetup horizontalDpi="600" verticalDpi="600" orientation="landscape" scale="9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26"/>
  <sheetViews>
    <sheetView zoomScalePageLayoutView="0" workbookViewId="0" topLeftCell="A10">
      <selection activeCell="G9" sqref="G9:M21"/>
    </sheetView>
  </sheetViews>
  <sheetFormatPr defaultColWidth="9.00390625" defaultRowHeight="12.75"/>
  <cols>
    <col min="1" max="1" width="3.875" style="59" customWidth="1"/>
    <col min="2" max="2" width="8.375" style="59" customWidth="1"/>
    <col min="3" max="3" width="35.00390625" style="59" customWidth="1"/>
    <col min="4" max="4" width="7.625" style="59" customWidth="1"/>
    <col min="5" max="5" width="8.00390625" style="59" customWidth="1"/>
    <col min="6" max="6" width="7.75390625" style="59" customWidth="1"/>
    <col min="7" max="7" width="7.375" style="59" customWidth="1"/>
    <col min="8" max="8" width="8.875" style="59" customWidth="1"/>
    <col min="9" max="9" width="6.75390625" style="59" customWidth="1"/>
    <col min="10" max="10" width="7.375" style="59" customWidth="1"/>
    <col min="11" max="11" width="8.125" style="59" customWidth="1"/>
    <col min="12" max="12" width="6.625" style="59" customWidth="1"/>
    <col min="13" max="13" width="9.75390625" style="59" customWidth="1"/>
    <col min="14" max="14" width="11.00390625" style="59" customWidth="1"/>
    <col min="15" max="15" width="9.875" style="59" customWidth="1"/>
    <col min="16" max="16" width="9.875" style="59" bestFit="1" customWidth="1"/>
    <col min="17" max="16384" width="9.125" style="59" customWidth="1"/>
  </cols>
  <sheetData>
    <row r="1" spans="1:13" s="12" customFormat="1" ht="17.25">
      <c r="A1" s="645" t="s">
        <v>530</v>
      </c>
      <c r="B1" s="645"/>
      <c r="C1" s="645"/>
      <c r="D1" s="645"/>
      <c r="E1" s="645"/>
      <c r="F1" s="645"/>
      <c r="G1" s="645"/>
      <c r="H1" s="645"/>
      <c r="I1" s="645"/>
      <c r="J1" s="645"/>
      <c r="K1" s="645"/>
      <c r="L1" s="645"/>
      <c r="M1" s="645"/>
    </row>
    <row r="2" spans="1:13" s="12" customFormat="1" ht="16.5">
      <c r="A2" s="620" t="s">
        <v>594</v>
      </c>
      <c r="B2" s="620"/>
      <c r="C2" s="620"/>
      <c r="D2" s="620"/>
      <c r="E2" s="620"/>
      <c r="F2" s="620"/>
      <c r="G2" s="620"/>
      <c r="H2" s="620"/>
      <c r="I2" s="620"/>
      <c r="J2" s="620"/>
      <c r="K2" s="620"/>
      <c r="L2" s="620"/>
      <c r="M2" s="620"/>
    </row>
    <row r="3" spans="1:15" s="58" customFormat="1" ht="16.5">
      <c r="A3" s="620" t="s">
        <v>585</v>
      </c>
      <c r="B3" s="620"/>
      <c r="C3" s="620"/>
      <c r="D3" s="620"/>
      <c r="E3" s="620"/>
      <c r="F3" s="620"/>
      <c r="G3" s="620"/>
      <c r="H3" s="620"/>
      <c r="I3" s="620"/>
      <c r="J3" s="620"/>
      <c r="K3" s="620"/>
      <c r="L3" s="620"/>
      <c r="M3" s="620"/>
      <c r="O3" s="121"/>
    </row>
    <row r="4" spans="1:15" s="58" customFormat="1" ht="16.5">
      <c r="A4" s="5"/>
      <c r="B4" s="650" t="s">
        <v>738</v>
      </c>
      <c r="C4" s="650"/>
      <c r="D4" s="650"/>
      <c r="E4" s="650"/>
      <c r="F4" s="650"/>
      <c r="G4" s="650"/>
      <c r="H4" s="650"/>
      <c r="I4" s="650"/>
      <c r="J4" s="650"/>
      <c r="K4" s="650"/>
      <c r="L4" s="650"/>
      <c r="M4" s="650"/>
      <c r="N4" s="119"/>
      <c r="O4" s="98"/>
    </row>
    <row r="5" spans="1:14" ht="17.25">
      <c r="A5" s="31"/>
      <c r="B5" s="31"/>
      <c r="C5" s="645"/>
      <c r="D5" s="645"/>
      <c r="E5" s="645"/>
      <c r="F5" s="645"/>
      <c r="G5" s="645"/>
      <c r="H5" s="645"/>
      <c r="I5" s="645"/>
      <c r="J5" s="645"/>
      <c r="K5" s="645"/>
      <c r="L5" s="645"/>
      <c r="M5" s="645"/>
      <c r="N5" s="32"/>
    </row>
    <row r="6" spans="1:13" ht="13.5">
      <c r="A6" s="653" t="s">
        <v>65</v>
      </c>
      <c r="B6" s="655" t="s">
        <v>66</v>
      </c>
      <c r="C6" s="655" t="s">
        <v>67</v>
      </c>
      <c r="D6" s="655" t="s">
        <v>1</v>
      </c>
      <c r="E6" s="657" t="s">
        <v>2</v>
      </c>
      <c r="F6" s="658"/>
      <c r="G6" s="659" t="s">
        <v>3</v>
      </c>
      <c r="H6" s="660"/>
      <c r="I6" s="646" t="s">
        <v>4</v>
      </c>
      <c r="J6" s="647"/>
      <c r="K6" s="646" t="s">
        <v>5</v>
      </c>
      <c r="L6" s="647"/>
      <c r="M6" s="648" t="s">
        <v>6</v>
      </c>
    </row>
    <row r="7" spans="1:13" ht="54">
      <c r="A7" s="654"/>
      <c r="B7" s="656"/>
      <c r="C7" s="656"/>
      <c r="D7" s="656"/>
      <c r="E7" s="47" t="s">
        <v>7</v>
      </c>
      <c r="F7" s="47" t="s">
        <v>8</v>
      </c>
      <c r="G7" s="50" t="s">
        <v>9</v>
      </c>
      <c r="H7" s="48" t="s">
        <v>6</v>
      </c>
      <c r="I7" s="49" t="s">
        <v>9</v>
      </c>
      <c r="J7" s="48" t="s">
        <v>6</v>
      </c>
      <c r="K7" s="49" t="s">
        <v>9</v>
      </c>
      <c r="L7" s="48" t="s">
        <v>6</v>
      </c>
      <c r="M7" s="649"/>
    </row>
    <row r="8" spans="1:13" s="55" customFormat="1" ht="15">
      <c r="A8" s="51" t="s">
        <v>10</v>
      </c>
      <c r="B8" s="51">
        <v>2</v>
      </c>
      <c r="C8" s="51">
        <v>3</v>
      </c>
      <c r="D8" s="51">
        <v>4</v>
      </c>
      <c r="E8" s="51">
        <v>5</v>
      </c>
      <c r="F8" s="52">
        <v>6</v>
      </c>
      <c r="G8" s="53" t="s">
        <v>11</v>
      </c>
      <c r="H8" s="54">
        <v>8</v>
      </c>
      <c r="I8" s="52">
        <v>9</v>
      </c>
      <c r="J8" s="54">
        <v>10</v>
      </c>
      <c r="K8" s="52">
        <v>11</v>
      </c>
      <c r="L8" s="54">
        <v>12</v>
      </c>
      <c r="M8" s="54">
        <v>13</v>
      </c>
    </row>
    <row r="9" spans="1:15" ht="71.25">
      <c r="A9" s="135">
        <v>1</v>
      </c>
      <c r="B9" s="135" t="s">
        <v>68</v>
      </c>
      <c r="C9" s="320" t="s">
        <v>651</v>
      </c>
      <c r="D9" s="158" t="s">
        <v>17</v>
      </c>
      <c r="E9" s="158"/>
      <c r="F9" s="159">
        <v>1</v>
      </c>
      <c r="G9" s="159"/>
      <c r="H9" s="160"/>
      <c r="I9" s="158"/>
      <c r="J9" s="160"/>
      <c r="K9" s="159"/>
      <c r="L9" s="160"/>
      <c r="M9" s="160"/>
      <c r="N9" s="74"/>
      <c r="O9" s="71"/>
    </row>
    <row r="10" spans="1:15" ht="13.5">
      <c r="A10" s="135"/>
      <c r="B10" s="51"/>
      <c r="C10" s="162" t="s">
        <v>12</v>
      </c>
      <c r="D10" s="135" t="s">
        <v>17</v>
      </c>
      <c r="E10" s="135">
        <v>1</v>
      </c>
      <c r="F10" s="160">
        <f>F9*E10</f>
        <v>1</v>
      </c>
      <c r="G10" s="159"/>
      <c r="H10" s="160"/>
      <c r="I10" s="159"/>
      <c r="J10" s="160"/>
      <c r="K10" s="159"/>
      <c r="L10" s="160"/>
      <c r="M10" s="160"/>
      <c r="N10" s="74"/>
      <c r="O10" s="71"/>
    </row>
    <row r="11" spans="1:15" s="30" customFormat="1" ht="13.5">
      <c r="A11" s="135"/>
      <c r="B11" s="51"/>
      <c r="C11" s="162" t="s">
        <v>14</v>
      </c>
      <c r="D11" s="135"/>
      <c r="E11" s="135"/>
      <c r="F11" s="160"/>
      <c r="G11" s="159"/>
      <c r="H11" s="160"/>
      <c r="I11" s="158"/>
      <c r="J11" s="160"/>
      <c r="K11" s="159"/>
      <c r="L11" s="160"/>
      <c r="M11" s="160"/>
      <c r="N11" s="74"/>
      <c r="O11" s="56"/>
    </row>
    <row r="12" spans="1:15" s="30" customFormat="1" ht="54">
      <c r="A12" s="135"/>
      <c r="B12" s="51"/>
      <c r="C12" s="161" t="s">
        <v>652</v>
      </c>
      <c r="D12" s="135" t="s">
        <v>17</v>
      </c>
      <c r="E12" s="135">
        <v>1</v>
      </c>
      <c r="F12" s="169">
        <f>F9*E12</f>
        <v>1</v>
      </c>
      <c r="G12" s="259"/>
      <c r="H12" s="260"/>
      <c r="I12" s="159"/>
      <c r="J12" s="160"/>
      <c r="K12" s="160"/>
      <c r="L12" s="160"/>
      <c r="M12" s="160"/>
      <c r="N12" s="74"/>
      <c r="O12" s="56"/>
    </row>
    <row r="13" spans="1:14" ht="13.5">
      <c r="A13" s="238"/>
      <c r="B13" s="185"/>
      <c r="C13" s="162" t="s">
        <v>454</v>
      </c>
      <c r="D13" s="135"/>
      <c r="E13" s="135"/>
      <c r="F13" s="160"/>
      <c r="G13" s="158"/>
      <c r="H13" s="169"/>
      <c r="I13" s="169"/>
      <c r="J13" s="169"/>
      <c r="K13" s="169"/>
      <c r="L13" s="169"/>
      <c r="M13" s="169"/>
      <c r="N13" s="85"/>
    </row>
    <row r="14" spans="1:14" s="45" customFormat="1" ht="13.5">
      <c r="A14" s="158"/>
      <c r="B14" s="158"/>
      <c r="C14" s="161" t="s">
        <v>49</v>
      </c>
      <c r="D14" s="158"/>
      <c r="E14" s="158"/>
      <c r="F14" s="170"/>
      <c r="G14" s="158"/>
      <c r="H14" s="169"/>
      <c r="I14" s="169"/>
      <c r="J14" s="169"/>
      <c r="K14" s="169"/>
      <c r="L14" s="169"/>
      <c r="M14" s="169"/>
      <c r="N14" s="96"/>
    </row>
    <row r="15" spans="1:14" s="45" customFormat="1" ht="13.5">
      <c r="A15" s="158"/>
      <c r="B15" s="158"/>
      <c r="C15" s="161" t="s">
        <v>64</v>
      </c>
      <c r="D15" s="158"/>
      <c r="E15" s="158"/>
      <c r="F15" s="170"/>
      <c r="G15" s="158"/>
      <c r="H15" s="169"/>
      <c r="I15" s="169"/>
      <c r="J15" s="169"/>
      <c r="K15" s="169"/>
      <c r="L15" s="169"/>
      <c r="M15" s="169"/>
      <c r="N15" s="96"/>
    </row>
    <row r="16" spans="1:14" s="45" customFormat="1" ht="27">
      <c r="A16" s="158"/>
      <c r="B16" s="158"/>
      <c r="C16" s="162" t="s">
        <v>298</v>
      </c>
      <c r="D16" s="158"/>
      <c r="E16" s="208">
        <v>0.65</v>
      </c>
      <c r="F16" s="160"/>
      <c r="G16" s="169"/>
      <c r="H16" s="169"/>
      <c r="I16" s="169"/>
      <c r="J16" s="169"/>
      <c r="K16" s="169"/>
      <c r="L16" s="169"/>
      <c r="M16" s="169"/>
      <c r="N16" s="96"/>
    </row>
    <row r="17" spans="1:14" ht="14.25">
      <c r="A17" s="135"/>
      <c r="B17" s="51"/>
      <c r="C17" s="162" t="s">
        <v>24</v>
      </c>
      <c r="D17" s="135"/>
      <c r="E17" s="135"/>
      <c r="F17" s="160"/>
      <c r="G17" s="169"/>
      <c r="H17" s="169"/>
      <c r="I17" s="169"/>
      <c r="J17" s="169"/>
      <c r="K17" s="169"/>
      <c r="L17" s="169"/>
      <c r="M17" s="171"/>
      <c r="N17" s="74"/>
    </row>
    <row r="18" spans="1:14" s="21" customFormat="1" ht="14.25">
      <c r="A18" s="135"/>
      <c r="B18" s="135"/>
      <c r="C18" s="161" t="s">
        <v>221</v>
      </c>
      <c r="D18" s="158"/>
      <c r="E18" s="237">
        <v>0.08</v>
      </c>
      <c r="F18" s="197"/>
      <c r="G18" s="169"/>
      <c r="H18" s="169"/>
      <c r="I18" s="169"/>
      <c r="J18" s="169"/>
      <c r="K18" s="169"/>
      <c r="L18" s="169"/>
      <c r="M18" s="171"/>
      <c r="N18" s="99"/>
    </row>
    <row r="19" spans="1:14" s="21" customFormat="1" ht="14.25">
      <c r="A19" s="135"/>
      <c r="B19" s="135"/>
      <c r="C19" s="161" t="s">
        <v>6</v>
      </c>
      <c r="D19" s="158"/>
      <c r="E19" s="194"/>
      <c r="F19" s="197"/>
      <c r="G19" s="169"/>
      <c r="H19" s="169"/>
      <c r="I19" s="169"/>
      <c r="J19" s="169"/>
      <c r="K19" s="169"/>
      <c r="L19" s="169"/>
      <c r="M19" s="171"/>
      <c r="N19" s="99"/>
    </row>
    <row r="20" spans="1:14" s="45" customFormat="1" ht="14.25">
      <c r="A20" s="158"/>
      <c r="B20" s="158"/>
      <c r="C20" s="161" t="s">
        <v>49</v>
      </c>
      <c r="D20" s="158"/>
      <c r="E20" s="158"/>
      <c r="F20" s="170"/>
      <c r="G20" s="158"/>
      <c r="H20" s="169"/>
      <c r="I20" s="169"/>
      <c r="J20" s="169"/>
      <c r="K20" s="169"/>
      <c r="L20" s="169"/>
      <c r="M20" s="171"/>
      <c r="N20" s="96"/>
    </row>
    <row r="21" spans="1:14" s="45" customFormat="1" ht="14.25">
      <c r="A21" s="158"/>
      <c r="B21" s="158"/>
      <c r="C21" s="161" t="s">
        <v>115</v>
      </c>
      <c r="D21" s="158"/>
      <c r="E21" s="158"/>
      <c r="F21" s="170"/>
      <c r="G21" s="158"/>
      <c r="H21" s="169"/>
      <c r="I21" s="169"/>
      <c r="J21" s="169"/>
      <c r="K21" s="169"/>
      <c r="L21" s="169"/>
      <c r="M21" s="171"/>
      <c r="N21" s="96"/>
    </row>
    <row r="26" spans="2:10" s="29" customFormat="1" ht="13.5">
      <c r="B26" s="663"/>
      <c r="C26" s="663"/>
      <c r="E26" s="663"/>
      <c r="F26" s="663"/>
      <c r="G26" s="663"/>
      <c r="H26" s="663"/>
      <c r="I26" s="663"/>
      <c r="J26" s="663"/>
    </row>
  </sheetData>
  <sheetProtection/>
  <mergeCells count="16">
    <mergeCell ref="A1:M1"/>
    <mergeCell ref="B4:M4"/>
    <mergeCell ref="C5:M5"/>
    <mergeCell ref="A3:M3"/>
    <mergeCell ref="K6:L6"/>
    <mergeCell ref="A6:A7"/>
    <mergeCell ref="B6:B7"/>
    <mergeCell ref="C6:C7"/>
    <mergeCell ref="D6:D7"/>
    <mergeCell ref="A2:M2"/>
    <mergeCell ref="B26:C26"/>
    <mergeCell ref="E26:J26"/>
    <mergeCell ref="E6:F6"/>
    <mergeCell ref="G6:H6"/>
    <mergeCell ref="I6:J6"/>
    <mergeCell ref="M6:M7"/>
  </mergeCells>
  <printOptions/>
  <pageMargins left="0.75" right="0.75" top="1" bottom="1" header="0.5" footer="0.5"/>
  <pageSetup horizontalDpi="600" verticalDpi="60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S92"/>
  <sheetViews>
    <sheetView zoomScalePageLayoutView="0" workbookViewId="0" topLeftCell="A40">
      <selection activeCell="M54" sqref="M54"/>
    </sheetView>
  </sheetViews>
  <sheetFormatPr defaultColWidth="9.00390625" defaultRowHeight="12.75"/>
  <cols>
    <col min="1" max="1" width="5.375" style="59" customWidth="1"/>
    <col min="2" max="2" width="8.25390625" style="59" customWidth="1"/>
    <col min="3" max="3" width="39.75390625" style="59" customWidth="1"/>
    <col min="4" max="4" width="7.75390625" style="59" customWidth="1"/>
    <col min="5" max="5" width="8.00390625" style="59" customWidth="1"/>
    <col min="6" max="6" width="8.375" style="273" customWidth="1"/>
    <col min="7" max="7" width="7.375" style="59" customWidth="1"/>
    <col min="8" max="8" width="8.00390625" style="59" customWidth="1"/>
    <col min="9" max="9" width="6.875" style="59" customWidth="1"/>
    <col min="10" max="10" width="8.00390625" style="59" customWidth="1"/>
    <col min="11" max="11" width="7.625" style="59" customWidth="1"/>
    <col min="12" max="12" width="8.25390625" style="59" customWidth="1"/>
    <col min="13" max="13" width="8.125" style="59" customWidth="1"/>
    <col min="14" max="14" width="7.625" style="59" customWidth="1"/>
    <col min="15" max="15" width="8.625" style="59" customWidth="1"/>
    <col min="16" max="16" width="9.875" style="59" bestFit="1" customWidth="1"/>
    <col min="17" max="16384" width="9.125" style="59" customWidth="1"/>
  </cols>
  <sheetData>
    <row r="1" spans="1:19" s="12" customFormat="1" ht="16.5">
      <c r="A1" s="680" t="s">
        <v>597</v>
      </c>
      <c r="B1" s="680"/>
      <c r="C1" s="680"/>
      <c r="D1" s="680"/>
      <c r="E1" s="680"/>
      <c r="F1" s="680"/>
      <c r="G1" s="680"/>
      <c r="H1" s="680"/>
      <c r="I1" s="680"/>
      <c r="J1" s="680"/>
      <c r="K1" s="680"/>
      <c r="L1" s="680"/>
      <c r="M1" s="680"/>
      <c r="N1" s="9"/>
      <c r="O1" s="9"/>
      <c r="P1" s="9"/>
      <c r="Q1" s="9"/>
      <c r="R1" s="9"/>
      <c r="S1" s="9"/>
    </row>
    <row r="2" spans="1:19" s="58" customFormat="1" ht="21.75" customHeight="1">
      <c r="A2" s="680" t="s">
        <v>586</v>
      </c>
      <c r="B2" s="680"/>
      <c r="C2" s="680"/>
      <c r="D2" s="680"/>
      <c r="E2" s="680"/>
      <c r="F2" s="680"/>
      <c r="G2" s="680"/>
      <c r="H2" s="680"/>
      <c r="I2" s="680"/>
      <c r="J2" s="680"/>
      <c r="K2" s="680"/>
      <c r="L2" s="680"/>
      <c r="M2" s="680"/>
      <c r="N2" s="280"/>
      <c r="O2" s="281"/>
      <c r="P2" s="280"/>
      <c r="Q2" s="280"/>
      <c r="R2" s="280"/>
      <c r="S2" s="280"/>
    </row>
    <row r="3" spans="1:19" s="58" customFormat="1" ht="18" customHeight="1">
      <c r="A3" s="680" t="s">
        <v>333</v>
      </c>
      <c r="B3" s="682"/>
      <c r="C3" s="682"/>
      <c r="D3" s="682"/>
      <c r="E3" s="682"/>
      <c r="F3" s="682"/>
      <c r="G3" s="682"/>
      <c r="H3" s="682"/>
      <c r="I3" s="682"/>
      <c r="J3" s="682"/>
      <c r="K3" s="682"/>
      <c r="L3" s="682"/>
      <c r="M3" s="682"/>
      <c r="N3" s="282"/>
      <c r="O3" s="282"/>
      <c r="P3" s="280"/>
      <c r="Q3" s="280"/>
      <c r="R3" s="280"/>
      <c r="S3" s="280"/>
    </row>
    <row r="4" spans="1:14" ht="17.25">
      <c r="A4" s="489"/>
      <c r="B4" s="489"/>
      <c r="C4" s="684"/>
      <c r="D4" s="684"/>
      <c r="E4" s="684"/>
      <c r="F4" s="684"/>
      <c r="G4" s="684"/>
      <c r="H4" s="684"/>
      <c r="I4" s="684"/>
      <c r="J4" s="684"/>
      <c r="K4" s="684"/>
      <c r="L4" s="684"/>
      <c r="M4" s="684"/>
      <c r="N4" s="32"/>
    </row>
    <row r="5" spans="1:13" ht="45.75" customHeight="1">
      <c r="A5" s="695" t="s">
        <v>65</v>
      </c>
      <c r="B5" s="696" t="s">
        <v>66</v>
      </c>
      <c r="C5" s="699" t="s">
        <v>77</v>
      </c>
      <c r="D5" s="696" t="s">
        <v>1</v>
      </c>
      <c r="E5" s="697" t="s">
        <v>2</v>
      </c>
      <c r="F5" s="698"/>
      <c r="G5" s="690" t="s">
        <v>3</v>
      </c>
      <c r="H5" s="690"/>
      <c r="I5" s="689" t="s">
        <v>4</v>
      </c>
      <c r="J5" s="689"/>
      <c r="K5" s="689" t="s">
        <v>5</v>
      </c>
      <c r="L5" s="689"/>
      <c r="M5" s="690" t="s">
        <v>6</v>
      </c>
    </row>
    <row r="6" spans="1:13" ht="54">
      <c r="A6" s="695"/>
      <c r="B6" s="695"/>
      <c r="C6" s="700"/>
      <c r="D6" s="696"/>
      <c r="E6" s="194" t="s">
        <v>7</v>
      </c>
      <c r="F6" s="194" t="s">
        <v>8</v>
      </c>
      <c r="G6" s="491" t="s">
        <v>9</v>
      </c>
      <c r="H6" s="196" t="s">
        <v>6</v>
      </c>
      <c r="I6" s="197" t="s">
        <v>9</v>
      </c>
      <c r="J6" s="196" t="s">
        <v>6</v>
      </c>
      <c r="K6" s="197" t="s">
        <v>9</v>
      </c>
      <c r="L6" s="196" t="s">
        <v>6</v>
      </c>
      <c r="M6" s="690"/>
    </row>
    <row r="7" spans="1:13" s="55" customFormat="1" ht="15">
      <c r="A7" s="204" t="s">
        <v>10</v>
      </c>
      <c r="B7" s="204">
        <v>2</v>
      </c>
      <c r="C7" s="204">
        <v>3</v>
      </c>
      <c r="D7" s="204">
        <v>4</v>
      </c>
      <c r="E7" s="204">
        <v>5</v>
      </c>
      <c r="F7" s="492">
        <v>6</v>
      </c>
      <c r="G7" s="493" t="s">
        <v>11</v>
      </c>
      <c r="H7" s="494">
        <v>8</v>
      </c>
      <c r="I7" s="492">
        <v>9</v>
      </c>
      <c r="J7" s="494">
        <v>10</v>
      </c>
      <c r="K7" s="492">
        <v>11</v>
      </c>
      <c r="L7" s="494">
        <v>12</v>
      </c>
      <c r="M7" s="494">
        <v>13</v>
      </c>
    </row>
    <row r="8" spans="1:14" ht="14.25">
      <c r="A8" s="158">
        <v>1</v>
      </c>
      <c r="B8" s="158" t="s">
        <v>39</v>
      </c>
      <c r="C8" s="320" t="s">
        <v>316</v>
      </c>
      <c r="D8" s="158" t="s">
        <v>17</v>
      </c>
      <c r="E8" s="158"/>
      <c r="F8" s="159">
        <v>3</v>
      </c>
      <c r="G8" s="158"/>
      <c r="H8" s="160"/>
      <c r="I8" s="159"/>
      <c r="J8" s="160"/>
      <c r="K8" s="159"/>
      <c r="L8" s="160"/>
      <c r="M8" s="160"/>
      <c r="N8" s="239"/>
    </row>
    <row r="9" spans="1:14" ht="13.5">
      <c r="A9" s="158"/>
      <c r="B9" s="306"/>
      <c r="C9" s="205" t="s">
        <v>61</v>
      </c>
      <c r="D9" s="158" t="s">
        <v>13</v>
      </c>
      <c r="E9" s="168">
        <v>0.34</v>
      </c>
      <c r="F9" s="194">
        <f>F8*E9</f>
        <v>1.02</v>
      </c>
      <c r="G9" s="158"/>
      <c r="H9" s="160"/>
      <c r="I9" s="159"/>
      <c r="J9" s="160"/>
      <c r="K9" s="159"/>
      <c r="L9" s="160"/>
      <c r="M9" s="160"/>
      <c r="N9" s="239"/>
    </row>
    <row r="10" spans="1:14" s="240" customFormat="1" ht="13.5">
      <c r="A10" s="158"/>
      <c r="B10" s="305"/>
      <c r="C10" s="205" t="s">
        <v>42</v>
      </c>
      <c r="D10" s="158" t="s">
        <v>0</v>
      </c>
      <c r="E10" s="158">
        <v>0.013</v>
      </c>
      <c r="F10" s="194">
        <f>F8*E10</f>
        <v>0.039</v>
      </c>
      <c r="G10" s="158"/>
      <c r="H10" s="160"/>
      <c r="I10" s="159"/>
      <c r="J10" s="160"/>
      <c r="K10" s="158"/>
      <c r="L10" s="160"/>
      <c r="M10" s="160"/>
      <c r="N10" s="239"/>
    </row>
    <row r="11" spans="1:14" s="240" customFormat="1" ht="13.5">
      <c r="A11" s="158"/>
      <c r="B11" s="204"/>
      <c r="C11" s="205" t="s">
        <v>14</v>
      </c>
      <c r="D11" s="158"/>
      <c r="E11" s="158"/>
      <c r="F11" s="194"/>
      <c r="G11" s="158"/>
      <c r="H11" s="160"/>
      <c r="I11" s="159"/>
      <c r="J11" s="160"/>
      <c r="K11" s="159"/>
      <c r="L11" s="160"/>
      <c r="M11" s="160"/>
      <c r="N11" s="239"/>
    </row>
    <row r="12" spans="1:14" s="240" customFormat="1" ht="13.5">
      <c r="A12" s="158"/>
      <c r="B12" s="204"/>
      <c r="C12" s="161" t="s">
        <v>317</v>
      </c>
      <c r="D12" s="158" t="s">
        <v>17</v>
      </c>
      <c r="E12" s="158">
        <v>1</v>
      </c>
      <c r="F12" s="158">
        <f>F8*E12</f>
        <v>3</v>
      </c>
      <c r="G12" s="158"/>
      <c r="H12" s="160"/>
      <c r="I12" s="159"/>
      <c r="J12" s="160"/>
      <c r="K12" s="159"/>
      <c r="L12" s="160"/>
      <c r="M12" s="160"/>
      <c r="N12" s="239"/>
    </row>
    <row r="13" spans="1:14" ht="13.5">
      <c r="A13" s="158"/>
      <c r="B13" s="204"/>
      <c r="C13" s="205" t="s">
        <v>15</v>
      </c>
      <c r="D13" s="158" t="s">
        <v>0</v>
      </c>
      <c r="E13" s="158">
        <v>0.094</v>
      </c>
      <c r="F13" s="194">
        <f>F8*E13</f>
        <v>0.28200000000000003</v>
      </c>
      <c r="G13" s="158"/>
      <c r="H13" s="160"/>
      <c r="I13" s="159"/>
      <c r="J13" s="160"/>
      <c r="K13" s="159"/>
      <c r="L13" s="160"/>
      <c r="M13" s="160"/>
      <c r="N13" s="239"/>
    </row>
    <row r="14" spans="1:15" s="240" customFormat="1" ht="28.5">
      <c r="A14" s="158">
        <v>2</v>
      </c>
      <c r="B14" s="158" t="s">
        <v>318</v>
      </c>
      <c r="C14" s="320" t="s">
        <v>529</v>
      </c>
      <c r="D14" s="158" t="s">
        <v>17</v>
      </c>
      <c r="E14" s="159"/>
      <c r="F14" s="158">
        <v>1</v>
      </c>
      <c r="G14" s="160"/>
      <c r="H14" s="159"/>
      <c r="I14" s="160"/>
      <c r="J14" s="159"/>
      <c r="K14" s="160"/>
      <c r="L14" s="160"/>
      <c r="M14" s="160"/>
      <c r="N14" s="239"/>
      <c r="O14" s="71"/>
    </row>
    <row r="15" spans="1:15" s="240" customFormat="1" ht="13.5">
      <c r="A15" s="305"/>
      <c r="B15" s="306"/>
      <c r="C15" s="205" t="s">
        <v>61</v>
      </c>
      <c r="D15" s="158" t="s">
        <v>13</v>
      </c>
      <c r="E15" s="158">
        <v>7</v>
      </c>
      <c r="F15" s="194">
        <f>F14*E15</f>
        <v>7</v>
      </c>
      <c r="G15" s="158"/>
      <c r="H15" s="160"/>
      <c r="I15" s="159"/>
      <c r="J15" s="160"/>
      <c r="K15" s="159"/>
      <c r="L15" s="160"/>
      <c r="M15" s="160"/>
      <c r="N15" s="239"/>
      <c r="O15" s="71"/>
    </row>
    <row r="16" spans="1:15" s="240" customFormat="1" ht="13.5">
      <c r="A16" s="305"/>
      <c r="B16" s="158"/>
      <c r="C16" s="205" t="s">
        <v>42</v>
      </c>
      <c r="D16" s="158" t="s">
        <v>0</v>
      </c>
      <c r="E16" s="158">
        <v>0.6</v>
      </c>
      <c r="F16" s="196">
        <f>F14*E16</f>
        <v>0.6</v>
      </c>
      <c r="G16" s="158"/>
      <c r="H16" s="160"/>
      <c r="I16" s="159"/>
      <c r="J16" s="160"/>
      <c r="K16" s="159"/>
      <c r="L16" s="160"/>
      <c r="M16" s="160"/>
      <c r="N16" s="239"/>
      <c r="O16" s="122"/>
    </row>
    <row r="17" spans="1:15" s="107" customFormat="1" ht="13.5">
      <c r="A17" s="305"/>
      <c r="B17" s="306"/>
      <c r="C17" s="205" t="s">
        <v>14</v>
      </c>
      <c r="D17" s="158"/>
      <c r="E17" s="158"/>
      <c r="F17" s="196"/>
      <c r="G17" s="158"/>
      <c r="H17" s="160"/>
      <c r="I17" s="159"/>
      <c r="J17" s="160"/>
      <c r="K17" s="159"/>
      <c r="L17" s="160"/>
      <c r="M17" s="160"/>
      <c r="N17" s="239"/>
      <c r="O17" s="241"/>
    </row>
    <row r="18" spans="1:15" s="107" customFormat="1" ht="27">
      <c r="A18" s="305"/>
      <c r="B18" s="306"/>
      <c r="C18" s="161" t="s">
        <v>528</v>
      </c>
      <c r="D18" s="158" t="s">
        <v>17</v>
      </c>
      <c r="E18" s="158">
        <v>1</v>
      </c>
      <c r="F18" s="160">
        <f>F14*E18</f>
        <v>1</v>
      </c>
      <c r="G18" s="158"/>
      <c r="H18" s="160"/>
      <c r="I18" s="159"/>
      <c r="J18" s="160"/>
      <c r="K18" s="159"/>
      <c r="L18" s="160"/>
      <c r="M18" s="160"/>
      <c r="N18" s="239"/>
      <c r="O18" s="241"/>
    </row>
    <row r="19" spans="1:15" ht="13.5">
      <c r="A19" s="305"/>
      <c r="B19" s="306"/>
      <c r="C19" s="205" t="s">
        <v>15</v>
      </c>
      <c r="D19" s="158" t="s">
        <v>0</v>
      </c>
      <c r="E19" s="158">
        <v>14.4</v>
      </c>
      <c r="F19" s="160">
        <f>F14*E19</f>
        <v>14.4</v>
      </c>
      <c r="G19" s="159"/>
      <c r="H19" s="160"/>
      <c r="I19" s="159"/>
      <c r="J19" s="160"/>
      <c r="K19" s="159"/>
      <c r="L19" s="160"/>
      <c r="M19" s="160"/>
      <c r="N19" s="239"/>
      <c r="O19" s="241"/>
    </row>
    <row r="20" spans="1:14" ht="14.25">
      <c r="A20" s="158">
        <v>3</v>
      </c>
      <c r="B20" s="306" t="s">
        <v>39</v>
      </c>
      <c r="C20" s="320" t="s">
        <v>356</v>
      </c>
      <c r="D20" s="158" t="s">
        <v>43</v>
      </c>
      <c r="E20" s="158"/>
      <c r="F20" s="159">
        <v>53</v>
      </c>
      <c r="G20" s="159"/>
      <c r="H20" s="160"/>
      <c r="I20" s="158"/>
      <c r="J20" s="169"/>
      <c r="K20" s="159"/>
      <c r="L20" s="160"/>
      <c r="M20" s="160"/>
      <c r="N20" s="74"/>
    </row>
    <row r="21" spans="1:14" ht="13.5">
      <c r="A21" s="158"/>
      <c r="B21" s="306"/>
      <c r="C21" s="205" t="s">
        <v>12</v>
      </c>
      <c r="D21" s="158" t="s">
        <v>13</v>
      </c>
      <c r="E21" s="158">
        <v>0.34</v>
      </c>
      <c r="F21" s="160">
        <f>F20*E21</f>
        <v>18.02</v>
      </c>
      <c r="G21" s="158"/>
      <c r="H21" s="160"/>
      <c r="I21" s="159"/>
      <c r="J21" s="160"/>
      <c r="K21" s="159"/>
      <c r="L21" s="160"/>
      <c r="M21" s="160"/>
      <c r="N21" s="74"/>
    </row>
    <row r="22" spans="1:14" s="29" customFormat="1" ht="13.5">
      <c r="A22" s="158"/>
      <c r="B22" s="158"/>
      <c r="C22" s="205" t="s">
        <v>37</v>
      </c>
      <c r="D22" s="158" t="s">
        <v>0</v>
      </c>
      <c r="E22" s="158">
        <v>0.0113</v>
      </c>
      <c r="F22" s="160">
        <f>F20*E22</f>
        <v>0.5989</v>
      </c>
      <c r="G22" s="159"/>
      <c r="H22" s="160"/>
      <c r="I22" s="158"/>
      <c r="J22" s="169"/>
      <c r="K22" s="159"/>
      <c r="L22" s="160"/>
      <c r="M22" s="160"/>
      <c r="N22" s="74"/>
    </row>
    <row r="23" spans="1:14" s="30" customFormat="1" ht="13.5">
      <c r="A23" s="158"/>
      <c r="B23" s="306"/>
      <c r="C23" s="205" t="s">
        <v>14</v>
      </c>
      <c r="D23" s="158"/>
      <c r="E23" s="158"/>
      <c r="F23" s="160"/>
      <c r="G23" s="159"/>
      <c r="H23" s="160"/>
      <c r="I23" s="158"/>
      <c r="J23" s="169"/>
      <c r="K23" s="159"/>
      <c r="L23" s="160"/>
      <c r="M23" s="160"/>
      <c r="N23" s="74"/>
    </row>
    <row r="24" spans="1:14" s="30" customFormat="1" ht="13.5">
      <c r="A24" s="158"/>
      <c r="B24" s="306"/>
      <c r="C24" s="161" t="s">
        <v>742</v>
      </c>
      <c r="D24" s="158" t="s">
        <v>43</v>
      </c>
      <c r="E24" s="158">
        <v>1</v>
      </c>
      <c r="F24" s="260">
        <f>E24*F20</f>
        <v>53</v>
      </c>
      <c r="G24" s="158"/>
      <c r="H24" s="160"/>
      <c r="I24" s="201"/>
      <c r="J24" s="169"/>
      <c r="K24" s="159"/>
      <c r="L24" s="160"/>
      <c r="M24" s="160"/>
      <c r="N24" s="74"/>
    </row>
    <row r="25" spans="1:14" s="30" customFormat="1" ht="13.5">
      <c r="A25" s="158"/>
      <c r="B25" s="306"/>
      <c r="C25" s="205" t="s">
        <v>15</v>
      </c>
      <c r="D25" s="158" t="s">
        <v>0</v>
      </c>
      <c r="E25" s="158">
        <v>0.0937</v>
      </c>
      <c r="F25" s="260">
        <f>F20*E25</f>
        <v>4.9661</v>
      </c>
      <c r="G25" s="158"/>
      <c r="H25" s="160"/>
      <c r="I25" s="158"/>
      <c r="J25" s="169"/>
      <c r="K25" s="159"/>
      <c r="L25" s="160"/>
      <c r="M25" s="160"/>
      <c r="N25" s="74"/>
    </row>
    <row r="26" spans="1:13" s="45" customFormat="1" ht="28.5">
      <c r="A26" s="158">
        <v>4</v>
      </c>
      <c r="B26" s="306" t="s">
        <v>315</v>
      </c>
      <c r="C26" s="320" t="s">
        <v>689</v>
      </c>
      <c r="D26" s="158" t="s">
        <v>43</v>
      </c>
      <c r="E26" s="158"/>
      <c r="F26" s="259">
        <v>57</v>
      </c>
      <c r="G26" s="158"/>
      <c r="H26" s="160"/>
      <c r="I26" s="159"/>
      <c r="J26" s="160"/>
      <c r="K26" s="159"/>
      <c r="L26" s="160"/>
      <c r="M26" s="160"/>
    </row>
    <row r="27" spans="1:14" ht="13.5">
      <c r="A27" s="158"/>
      <c r="B27" s="306"/>
      <c r="C27" s="205" t="s">
        <v>12</v>
      </c>
      <c r="D27" s="158" t="s">
        <v>13</v>
      </c>
      <c r="E27" s="158">
        <v>1</v>
      </c>
      <c r="F27" s="260">
        <f>F26*E27</f>
        <v>57</v>
      </c>
      <c r="G27" s="158"/>
      <c r="H27" s="160"/>
      <c r="I27" s="159"/>
      <c r="J27" s="160"/>
      <c r="K27" s="159"/>
      <c r="L27" s="160"/>
      <c r="M27" s="160"/>
      <c r="N27" s="74"/>
    </row>
    <row r="28" spans="1:14" s="29" customFormat="1" ht="13.5">
      <c r="A28" s="158"/>
      <c r="B28" s="158"/>
      <c r="C28" s="205" t="s">
        <v>37</v>
      </c>
      <c r="D28" s="158" t="s">
        <v>0</v>
      </c>
      <c r="E28" s="158">
        <v>0.04</v>
      </c>
      <c r="F28" s="260">
        <f>F26*E28</f>
        <v>2.2800000000000002</v>
      </c>
      <c r="G28" s="158"/>
      <c r="H28" s="160"/>
      <c r="I28" s="159"/>
      <c r="J28" s="160"/>
      <c r="K28" s="159"/>
      <c r="L28" s="160"/>
      <c r="M28" s="160"/>
      <c r="N28" s="74"/>
    </row>
    <row r="29" spans="1:14" s="30" customFormat="1" ht="13.5">
      <c r="A29" s="158"/>
      <c r="B29" s="306"/>
      <c r="C29" s="205" t="s">
        <v>14</v>
      </c>
      <c r="D29" s="158"/>
      <c r="E29" s="158"/>
      <c r="F29" s="263"/>
      <c r="G29" s="158"/>
      <c r="H29" s="169"/>
      <c r="I29" s="159"/>
      <c r="J29" s="160"/>
      <c r="K29" s="159"/>
      <c r="L29" s="160"/>
      <c r="M29" s="160"/>
      <c r="N29" s="74"/>
    </row>
    <row r="30" spans="1:14" s="30" customFormat="1" ht="27">
      <c r="A30" s="158"/>
      <c r="B30" s="306"/>
      <c r="C30" s="161" t="s">
        <v>690</v>
      </c>
      <c r="D30" s="158" t="s">
        <v>43</v>
      </c>
      <c r="E30" s="158">
        <v>1</v>
      </c>
      <c r="F30" s="261">
        <f>E30*F26</f>
        <v>57</v>
      </c>
      <c r="G30" s="158"/>
      <c r="H30" s="201"/>
      <c r="I30" s="159"/>
      <c r="J30" s="160"/>
      <c r="K30" s="159"/>
      <c r="L30" s="160"/>
      <c r="M30" s="160"/>
      <c r="N30" s="74"/>
    </row>
    <row r="31" spans="1:14" s="30" customFormat="1" ht="13.5">
      <c r="A31" s="158"/>
      <c r="B31" s="306"/>
      <c r="C31" s="205" t="s">
        <v>15</v>
      </c>
      <c r="D31" s="158" t="s">
        <v>0</v>
      </c>
      <c r="E31" s="158">
        <v>0.03</v>
      </c>
      <c r="F31" s="259">
        <f>F26*E31</f>
        <v>1.71</v>
      </c>
      <c r="G31" s="159"/>
      <c r="H31" s="160"/>
      <c r="I31" s="159"/>
      <c r="J31" s="160"/>
      <c r="K31" s="159"/>
      <c r="L31" s="160"/>
      <c r="M31" s="160"/>
      <c r="N31" s="74"/>
    </row>
    <row r="32" spans="1:13" s="45" customFormat="1" ht="28.5">
      <c r="A32" s="158">
        <v>4</v>
      </c>
      <c r="B32" s="306" t="s">
        <v>315</v>
      </c>
      <c r="C32" s="320" t="s">
        <v>691</v>
      </c>
      <c r="D32" s="158" t="s">
        <v>43</v>
      </c>
      <c r="E32" s="158"/>
      <c r="F32" s="259">
        <v>57</v>
      </c>
      <c r="G32" s="158"/>
      <c r="H32" s="160"/>
      <c r="I32" s="159"/>
      <c r="J32" s="160"/>
      <c r="K32" s="159"/>
      <c r="L32" s="160"/>
      <c r="M32" s="160"/>
    </row>
    <row r="33" spans="1:14" ht="13.5">
      <c r="A33" s="158"/>
      <c r="B33" s="306"/>
      <c r="C33" s="205" t="s">
        <v>12</v>
      </c>
      <c r="D33" s="158" t="s">
        <v>13</v>
      </c>
      <c r="E33" s="158">
        <v>1</v>
      </c>
      <c r="F33" s="542">
        <f>F32*E33</f>
        <v>57</v>
      </c>
      <c r="G33" s="158"/>
      <c r="H33" s="160"/>
      <c r="I33" s="159"/>
      <c r="J33" s="160"/>
      <c r="K33" s="159"/>
      <c r="L33" s="160"/>
      <c r="M33" s="160"/>
      <c r="N33" s="74"/>
    </row>
    <row r="34" spans="1:14" s="29" customFormat="1" ht="13.5">
      <c r="A34" s="158"/>
      <c r="B34" s="158"/>
      <c r="C34" s="205" t="s">
        <v>37</v>
      </c>
      <c r="D34" s="158" t="s">
        <v>0</v>
      </c>
      <c r="E34" s="158">
        <v>0.04</v>
      </c>
      <c r="F34" s="542">
        <f>F32*E34</f>
        <v>2.2800000000000002</v>
      </c>
      <c r="G34" s="158"/>
      <c r="H34" s="160"/>
      <c r="I34" s="159"/>
      <c r="J34" s="160"/>
      <c r="K34" s="159"/>
      <c r="L34" s="160"/>
      <c r="M34" s="160"/>
      <c r="N34" s="74"/>
    </row>
    <row r="35" spans="1:14" s="30" customFormat="1" ht="13.5">
      <c r="A35" s="158"/>
      <c r="B35" s="306"/>
      <c r="C35" s="205" t="s">
        <v>14</v>
      </c>
      <c r="D35" s="158"/>
      <c r="E35" s="158"/>
      <c r="F35" s="263"/>
      <c r="G35" s="158"/>
      <c r="H35" s="169"/>
      <c r="I35" s="159"/>
      <c r="J35" s="160"/>
      <c r="K35" s="159"/>
      <c r="L35" s="160"/>
      <c r="M35" s="160"/>
      <c r="N35" s="74"/>
    </row>
    <row r="36" spans="1:14" s="30" customFormat="1" ht="24" customHeight="1">
      <c r="A36" s="158"/>
      <c r="B36" s="306"/>
      <c r="C36" s="161" t="s">
        <v>692</v>
      </c>
      <c r="D36" s="158" t="s">
        <v>43</v>
      </c>
      <c r="E36" s="158">
        <v>1</v>
      </c>
      <c r="F36" s="261">
        <f>E36*F32</f>
        <v>57</v>
      </c>
      <c r="G36" s="158"/>
      <c r="H36" s="201"/>
      <c r="I36" s="159"/>
      <c r="J36" s="160"/>
      <c r="K36" s="159"/>
      <c r="L36" s="160"/>
      <c r="M36" s="160"/>
      <c r="N36" s="74"/>
    </row>
    <row r="37" spans="1:14" s="30" customFormat="1" ht="13.5">
      <c r="A37" s="158"/>
      <c r="B37" s="306"/>
      <c r="C37" s="205" t="s">
        <v>15</v>
      </c>
      <c r="D37" s="158" t="s">
        <v>0</v>
      </c>
      <c r="E37" s="158">
        <v>0.03</v>
      </c>
      <c r="F37" s="259">
        <f>F32*E37</f>
        <v>1.71</v>
      </c>
      <c r="G37" s="159"/>
      <c r="H37" s="160"/>
      <c r="I37" s="159"/>
      <c r="J37" s="160"/>
      <c r="K37" s="159"/>
      <c r="L37" s="160"/>
      <c r="M37" s="160"/>
      <c r="N37" s="74"/>
    </row>
    <row r="38" spans="1:13" s="45" customFormat="1" ht="14.25">
      <c r="A38" s="158">
        <v>4</v>
      </c>
      <c r="B38" s="306" t="s">
        <v>315</v>
      </c>
      <c r="C38" s="320" t="s">
        <v>314</v>
      </c>
      <c r="D38" s="158" t="s">
        <v>43</v>
      </c>
      <c r="E38" s="158"/>
      <c r="F38" s="259">
        <v>2</v>
      </c>
      <c r="G38" s="158"/>
      <c r="H38" s="160"/>
      <c r="I38" s="159"/>
      <c r="J38" s="160"/>
      <c r="K38" s="159"/>
      <c r="L38" s="160"/>
      <c r="M38" s="160"/>
    </row>
    <row r="39" spans="1:14" ht="13.5">
      <c r="A39" s="158"/>
      <c r="B39" s="306"/>
      <c r="C39" s="205" t="s">
        <v>12</v>
      </c>
      <c r="D39" s="158" t="s">
        <v>13</v>
      </c>
      <c r="E39" s="158">
        <v>1</v>
      </c>
      <c r="F39" s="542">
        <f>F38*E39</f>
        <v>2</v>
      </c>
      <c r="G39" s="158"/>
      <c r="H39" s="160"/>
      <c r="I39" s="159"/>
      <c r="J39" s="160"/>
      <c r="K39" s="159"/>
      <c r="L39" s="160"/>
      <c r="M39" s="160"/>
      <c r="N39" s="74"/>
    </row>
    <row r="40" spans="1:14" s="29" customFormat="1" ht="13.5">
      <c r="A40" s="158"/>
      <c r="B40" s="158"/>
      <c r="C40" s="205" t="s">
        <v>37</v>
      </c>
      <c r="D40" s="158" t="s">
        <v>0</v>
      </c>
      <c r="E40" s="158">
        <v>0.04</v>
      </c>
      <c r="F40" s="542">
        <f>F38*E40</f>
        <v>0.08</v>
      </c>
      <c r="G40" s="158"/>
      <c r="H40" s="160"/>
      <c r="I40" s="159"/>
      <c r="J40" s="160"/>
      <c r="K40" s="159"/>
      <c r="L40" s="160"/>
      <c r="M40" s="160"/>
      <c r="N40" s="74"/>
    </row>
    <row r="41" spans="1:14" s="30" customFormat="1" ht="13.5">
      <c r="A41" s="158"/>
      <c r="B41" s="306"/>
      <c r="C41" s="205" t="s">
        <v>14</v>
      </c>
      <c r="D41" s="158"/>
      <c r="E41" s="158"/>
      <c r="F41" s="263"/>
      <c r="G41" s="158"/>
      <c r="H41" s="169"/>
      <c r="I41" s="159"/>
      <c r="J41" s="160"/>
      <c r="K41" s="159"/>
      <c r="L41" s="160"/>
      <c r="M41" s="160"/>
      <c r="N41" s="74"/>
    </row>
    <row r="42" spans="1:14" s="30" customFormat="1" ht="13.5">
      <c r="A42" s="158"/>
      <c r="B42" s="306"/>
      <c r="C42" s="161" t="s">
        <v>314</v>
      </c>
      <c r="D42" s="158" t="s">
        <v>43</v>
      </c>
      <c r="E42" s="158">
        <v>1</v>
      </c>
      <c r="F42" s="261">
        <f>E42*F38</f>
        <v>2</v>
      </c>
      <c r="G42" s="158"/>
      <c r="H42" s="201"/>
      <c r="I42" s="159"/>
      <c r="J42" s="160"/>
      <c r="K42" s="159"/>
      <c r="L42" s="160"/>
      <c r="M42" s="160"/>
      <c r="N42" s="74"/>
    </row>
    <row r="43" spans="1:14" s="30" customFormat="1" ht="13.5">
      <c r="A43" s="158"/>
      <c r="B43" s="306"/>
      <c r="C43" s="205" t="s">
        <v>15</v>
      </c>
      <c r="D43" s="158" t="s">
        <v>0</v>
      </c>
      <c r="E43" s="158">
        <v>0.03</v>
      </c>
      <c r="F43" s="259">
        <f>F38*E43</f>
        <v>0.06</v>
      </c>
      <c r="G43" s="159"/>
      <c r="H43" s="160"/>
      <c r="I43" s="159"/>
      <c r="J43" s="160"/>
      <c r="K43" s="159"/>
      <c r="L43" s="160"/>
      <c r="M43" s="160"/>
      <c r="N43" s="74"/>
    </row>
    <row r="44" spans="1:14" ht="14.25">
      <c r="A44" s="158">
        <v>8</v>
      </c>
      <c r="B44" s="306" t="s">
        <v>69</v>
      </c>
      <c r="C44" s="320" t="s">
        <v>506</v>
      </c>
      <c r="D44" s="158" t="s">
        <v>70</v>
      </c>
      <c r="E44" s="158"/>
      <c r="F44" s="259">
        <v>1300</v>
      </c>
      <c r="G44" s="158"/>
      <c r="H44" s="160"/>
      <c r="I44" s="159"/>
      <c r="J44" s="160"/>
      <c r="K44" s="159"/>
      <c r="L44" s="160"/>
      <c r="M44" s="160"/>
      <c r="N44" s="239"/>
    </row>
    <row r="45" spans="1:14" ht="13.5">
      <c r="A45" s="158"/>
      <c r="B45" s="306"/>
      <c r="C45" s="205" t="s">
        <v>12</v>
      </c>
      <c r="D45" s="158" t="s">
        <v>13</v>
      </c>
      <c r="E45" s="158">
        <v>0.35</v>
      </c>
      <c r="F45" s="260">
        <f>F44*E45</f>
        <v>454.99999999999994</v>
      </c>
      <c r="G45" s="158"/>
      <c r="H45" s="160"/>
      <c r="I45" s="159"/>
      <c r="J45" s="160"/>
      <c r="K45" s="159"/>
      <c r="L45" s="160"/>
      <c r="M45" s="160"/>
      <c r="N45" s="239"/>
    </row>
    <row r="46" spans="1:14" s="240" customFormat="1" ht="13.5">
      <c r="A46" s="158"/>
      <c r="B46" s="158"/>
      <c r="C46" s="205" t="s">
        <v>42</v>
      </c>
      <c r="D46" s="158" t="s">
        <v>0</v>
      </c>
      <c r="E46" s="158">
        <v>0.0597</v>
      </c>
      <c r="F46" s="260">
        <f>F44*E46</f>
        <v>77.61</v>
      </c>
      <c r="G46" s="158"/>
      <c r="H46" s="160"/>
      <c r="I46" s="159"/>
      <c r="J46" s="160"/>
      <c r="K46" s="159"/>
      <c r="L46" s="160"/>
      <c r="M46" s="160"/>
      <c r="N46" s="239"/>
    </row>
    <row r="47" spans="1:14" s="240" customFormat="1" ht="13.5">
      <c r="A47" s="158"/>
      <c r="B47" s="306"/>
      <c r="C47" s="205" t="s">
        <v>14</v>
      </c>
      <c r="D47" s="158"/>
      <c r="E47" s="158"/>
      <c r="F47" s="260"/>
      <c r="G47" s="158"/>
      <c r="H47" s="160"/>
      <c r="I47" s="159"/>
      <c r="J47" s="160"/>
      <c r="K47" s="159"/>
      <c r="L47" s="160"/>
      <c r="M47" s="160"/>
      <c r="N47" s="239"/>
    </row>
    <row r="48" spans="1:14" s="240" customFormat="1" ht="13.5">
      <c r="A48" s="158"/>
      <c r="B48" s="306"/>
      <c r="C48" s="161" t="s">
        <v>180</v>
      </c>
      <c r="D48" s="158" t="s">
        <v>70</v>
      </c>
      <c r="E48" s="158">
        <v>1</v>
      </c>
      <c r="F48" s="261">
        <v>1300</v>
      </c>
      <c r="G48" s="201"/>
      <c r="H48" s="160"/>
      <c r="I48" s="201"/>
      <c r="J48" s="160"/>
      <c r="K48" s="159"/>
      <c r="L48" s="160"/>
      <c r="M48" s="160"/>
      <c r="N48" s="239"/>
    </row>
    <row r="49" spans="1:14" ht="13.5">
      <c r="A49" s="158"/>
      <c r="B49" s="306"/>
      <c r="C49" s="205" t="s">
        <v>15</v>
      </c>
      <c r="D49" s="158" t="s">
        <v>0</v>
      </c>
      <c r="E49" s="158">
        <v>0.0673</v>
      </c>
      <c r="F49" s="260">
        <f>F44*E49</f>
        <v>87.49</v>
      </c>
      <c r="G49" s="159"/>
      <c r="H49" s="160"/>
      <c r="I49" s="159"/>
      <c r="J49" s="160"/>
      <c r="K49" s="159"/>
      <c r="L49" s="160"/>
      <c r="M49" s="160"/>
      <c r="N49" s="239"/>
    </row>
    <row r="50" spans="1:14" ht="14.25">
      <c r="A50" s="158"/>
      <c r="B50" s="306"/>
      <c r="C50" s="205" t="s">
        <v>24</v>
      </c>
      <c r="D50" s="158"/>
      <c r="E50" s="158"/>
      <c r="F50" s="160"/>
      <c r="G50" s="169"/>
      <c r="H50" s="169"/>
      <c r="I50" s="158"/>
      <c r="J50" s="169"/>
      <c r="K50" s="169"/>
      <c r="L50" s="169"/>
      <c r="M50" s="171"/>
      <c r="N50" s="239"/>
    </row>
    <row r="51" spans="1:14" s="29" customFormat="1" ht="14.25">
      <c r="A51" s="158"/>
      <c r="B51" s="306"/>
      <c r="C51" s="205" t="s">
        <v>295</v>
      </c>
      <c r="D51" s="158"/>
      <c r="E51" s="316" t="s">
        <v>741</v>
      </c>
      <c r="F51" s="160"/>
      <c r="G51" s="169"/>
      <c r="H51" s="169"/>
      <c r="I51" s="169"/>
      <c r="J51" s="169"/>
      <c r="K51" s="169"/>
      <c r="L51" s="169"/>
      <c r="M51" s="171"/>
      <c r="N51" s="239"/>
    </row>
    <row r="52" spans="1:14" s="240" customFormat="1" ht="14.25">
      <c r="A52" s="158"/>
      <c r="B52" s="306"/>
      <c r="C52" s="205" t="s">
        <v>24</v>
      </c>
      <c r="D52" s="158"/>
      <c r="E52" s="158"/>
      <c r="F52" s="160"/>
      <c r="G52" s="169"/>
      <c r="H52" s="169"/>
      <c r="I52" s="169"/>
      <c r="J52" s="169"/>
      <c r="K52" s="169"/>
      <c r="L52" s="169"/>
      <c r="M52" s="171"/>
      <c r="N52" s="239"/>
    </row>
    <row r="53" spans="1:14" s="240" customFormat="1" ht="14.25">
      <c r="A53" s="158">
        <v>17</v>
      </c>
      <c r="B53" s="158"/>
      <c r="C53" s="205" t="s">
        <v>221</v>
      </c>
      <c r="D53" s="158"/>
      <c r="E53" s="237" t="s">
        <v>741</v>
      </c>
      <c r="F53" s="197"/>
      <c r="G53" s="169"/>
      <c r="H53" s="169"/>
      <c r="I53" s="169"/>
      <c r="J53" s="169"/>
      <c r="K53" s="169"/>
      <c r="L53" s="169"/>
      <c r="M53" s="171"/>
      <c r="N53" s="239"/>
    </row>
    <row r="54" spans="1:14" s="240" customFormat="1" ht="14.25">
      <c r="A54" s="158">
        <v>18</v>
      </c>
      <c r="B54" s="158"/>
      <c r="C54" s="161" t="s">
        <v>6</v>
      </c>
      <c r="D54" s="158"/>
      <c r="E54" s="194"/>
      <c r="F54" s="197"/>
      <c r="G54" s="169"/>
      <c r="H54" s="169"/>
      <c r="I54" s="169"/>
      <c r="J54" s="169"/>
      <c r="K54" s="169"/>
      <c r="L54" s="169"/>
      <c r="M54" s="171"/>
      <c r="N54" s="239"/>
    </row>
    <row r="55" spans="1:14" ht="16.5">
      <c r="A55" s="36"/>
      <c r="B55" s="495"/>
      <c r="C55" s="38"/>
      <c r="D55" s="36"/>
      <c r="E55" s="39"/>
      <c r="F55" s="36"/>
      <c r="G55" s="35"/>
      <c r="H55" s="39"/>
      <c r="I55" s="36"/>
      <c r="J55" s="36"/>
      <c r="K55" s="35"/>
      <c r="L55" s="39"/>
      <c r="M55" s="35"/>
      <c r="N55" s="239"/>
    </row>
    <row r="56" spans="1:14" ht="13.5">
      <c r="A56" s="27"/>
      <c r="B56" s="45"/>
      <c r="C56" s="87"/>
      <c r="D56" s="36"/>
      <c r="E56" s="243"/>
      <c r="F56" s="272"/>
      <c r="G56" s="37"/>
      <c r="H56" s="37"/>
      <c r="I56" s="37"/>
      <c r="J56" s="37"/>
      <c r="K56" s="37"/>
      <c r="L56" s="37"/>
      <c r="M56" s="37"/>
      <c r="N56" s="239"/>
    </row>
    <row r="57" spans="1:14" s="29" customFormat="1" ht="13.5">
      <c r="A57" s="27"/>
      <c r="B57" s="45"/>
      <c r="C57" s="87"/>
      <c r="D57" s="36"/>
      <c r="E57" s="243"/>
      <c r="F57" s="272"/>
      <c r="G57" s="37"/>
      <c r="H57" s="37"/>
      <c r="I57" s="37"/>
      <c r="J57" s="37"/>
      <c r="K57" s="37"/>
      <c r="L57" s="37"/>
      <c r="M57" s="37"/>
      <c r="N57" s="239"/>
    </row>
    <row r="58" spans="1:14" s="240" customFormat="1" ht="16.5">
      <c r="A58" s="27"/>
      <c r="B58" s="244"/>
      <c r="C58" s="38"/>
      <c r="D58" s="36"/>
      <c r="E58" s="39"/>
      <c r="F58" s="272"/>
      <c r="G58" s="35"/>
      <c r="H58" s="39"/>
      <c r="I58" s="36"/>
      <c r="J58" s="36"/>
      <c r="K58" s="35"/>
      <c r="L58" s="39"/>
      <c r="M58" s="35"/>
      <c r="N58" s="239"/>
    </row>
    <row r="59" spans="1:14" s="240" customFormat="1" ht="15.75">
      <c r="A59" s="27"/>
      <c r="B59" s="623"/>
      <c r="C59" s="623"/>
      <c r="D59" s="59"/>
      <c r="E59" s="623"/>
      <c r="F59" s="623"/>
      <c r="G59" s="623"/>
      <c r="H59" s="623"/>
      <c r="I59" s="623"/>
      <c r="J59" s="623"/>
      <c r="K59" s="59"/>
      <c r="L59" s="59"/>
      <c r="M59" s="59"/>
      <c r="N59" s="239"/>
    </row>
    <row r="60" spans="1:14" s="240" customFormat="1" ht="16.5">
      <c r="A60" s="27"/>
      <c r="B60" s="244"/>
      <c r="C60" s="38"/>
      <c r="D60" s="36"/>
      <c r="E60" s="39"/>
      <c r="F60" s="272"/>
      <c r="G60" s="35"/>
      <c r="H60" s="39"/>
      <c r="I60" s="36"/>
      <c r="J60" s="36"/>
      <c r="K60" s="35"/>
      <c r="L60" s="39"/>
      <c r="M60" s="35"/>
      <c r="N60" s="239"/>
    </row>
    <row r="61" spans="1:14" ht="16.5">
      <c r="A61" s="27"/>
      <c r="B61" s="244"/>
      <c r="C61" s="38"/>
      <c r="D61" s="36"/>
      <c r="E61" s="39"/>
      <c r="F61" s="272"/>
      <c r="G61" s="35"/>
      <c r="H61" s="39"/>
      <c r="I61" s="36"/>
      <c r="J61" s="36"/>
      <c r="K61" s="35"/>
      <c r="L61" s="39"/>
      <c r="M61" s="35"/>
      <c r="N61" s="74"/>
    </row>
    <row r="62" spans="1:14" ht="16.5">
      <c r="A62" s="27"/>
      <c r="B62" s="244"/>
      <c r="C62" s="38"/>
      <c r="D62" s="36"/>
      <c r="E62" s="39"/>
      <c r="F62" s="272"/>
      <c r="G62" s="35"/>
      <c r="H62" s="39"/>
      <c r="I62" s="36"/>
      <c r="J62" s="36"/>
      <c r="K62" s="35"/>
      <c r="L62" s="39"/>
      <c r="M62" s="35"/>
      <c r="N62" s="74"/>
    </row>
    <row r="63" spans="1:14" s="30" customFormat="1" ht="13.5">
      <c r="A63" s="27"/>
      <c r="B63" s="59"/>
      <c r="C63" s="59"/>
      <c r="D63" s="59"/>
      <c r="E63" s="59"/>
      <c r="F63" s="273"/>
      <c r="G63" s="59"/>
      <c r="H63" s="59"/>
      <c r="I63" s="59"/>
      <c r="J63" s="59"/>
      <c r="K63" s="59"/>
      <c r="L63" s="59"/>
      <c r="M63" s="59"/>
      <c r="N63" s="74"/>
    </row>
    <row r="64" spans="1:14" s="30" customFormat="1" ht="13.5">
      <c r="A64" s="27"/>
      <c r="B64" s="59"/>
      <c r="C64" s="59"/>
      <c r="D64" s="59"/>
      <c r="E64" s="59"/>
      <c r="F64" s="273"/>
      <c r="G64" s="59"/>
      <c r="H64" s="59"/>
      <c r="I64" s="59"/>
      <c r="J64" s="59"/>
      <c r="K64" s="59"/>
      <c r="L64" s="59"/>
      <c r="M64" s="59"/>
      <c r="N64" s="74"/>
    </row>
    <row r="65" spans="1:14" s="30" customFormat="1" ht="13.5">
      <c r="A65" s="27"/>
      <c r="B65" s="59"/>
      <c r="C65" s="59"/>
      <c r="D65" s="59"/>
      <c r="E65" s="59"/>
      <c r="F65" s="273"/>
      <c r="G65" s="59"/>
      <c r="H65" s="59"/>
      <c r="I65" s="59"/>
      <c r="J65" s="59"/>
      <c r="K65" s="59"/>
      <c r="L65" s="59"/>
      <c r="M65" s="59"/>
      <c r="N65" s="74"/>
    </row>
    <row r="66" spans="1:14" s="30" customFormat="1" ht="13.5">
      <c r="A66" s="27"/>
      <c r="B66" s="59"/>
      <c r="C66" s="59"/>
      <c r="D66" s="59"/>
      <c r="E66" s="59"/>
      <c r="F66" s="273"/>
      <c r="G66" s="59"/>
      <c r="H66" s="59"/>
      <c r="I66" s="59"/>
      <c r="J66" s="59"/>
      <c r="K66" s="59"/>
      <c r="L66" s="59"/>
      <c r="M66" s="59"/>
      <c r="N66" s="74"/>
    </row>
    <row r="67" spans="1:14" s="240" customFormat="1" ht="13.5">
      <c r="A67" s="27"/>
      <c r="B67" s="59"/>
      <c r="C67" s="59"/>
      <c r="D67" s="59"/>
      <c r="E67" s="59"/>
      <c r="F67" s="273"/>
      <c r="G67" s="59"/>
      <c r="H67" s="59"/>
      <c r="I67" s="59"/>
      <c r="J67" s="59"/>
      <c r="K67" s="59"/>
      <c r="L67" s="59"/>
      <c r="M67" s="59"/>
      <c r="N67" s="239"/>
    </row>
    <row r="68" spans="1:14" ht="13.5">
      <c r="A68" s="27"/>
      <c r="N68" s="239"/>
    </row>
    <row r="69" spans="1:14" s="29" customFormat="1" ht="13.5">
      <c r="A69" s="27"/>
      <c r="B69" s="59"/>
      <c r="C69" s="59"/>
      <c r="D69" s="59"/>
      <c r="E69" s="59"/>
      <c r="F69" s="273"/>
      <c r="G69" s="59"/>
      <c r="H69" s="59"/>
      <c r="I69" s="59"/>
      <c r="J69" s="59"/>
      <c r="K69" s="59"/>
      <c r="L69" s="59"/>
      <c r="M69" s="59"/>
      <c r="N69" s="239"/>
    </row>
    <row r="70" spans="1:14" s="240" customFormat="1" ht="13.5">
      <c r="A70" s="27"/>
      <c r="B70" s="59"/>
      <c r="C70" s="59"/>
      <c r="D70" s="59"/>
      <c r="E70" s="59"/>
      <c r="F70" s="273"/>
      <c r="G70" s="59"/>
      <c r="H70" s="59"/>
      <c r="I70" s="59"/>
      <c r="J70" s="59"/>
      <c r="K70" s="59"/>
      <c r="L70" s="59"/>
      <c r="M70" s="59"/>
      <c r="N70" s="239"/>
    </row>
    <row r="71" spans="1:14" s="240" customFormat="1" ht="13.5">
      <c r="A71" s="27"/>
      <c r="B71" s="59"/>
      <c r="C71" s="59"/>
      <c r="D71" s="59"/>
      <c r="E71" s="59"/>
      <c r="F71" s="273"/>
      <c r="G71" s="59"/>
      <c r="H71" s="59"/>
      <c r="I71" s="59"/>
      <c r="J71" s="59"/>
      <c r="K71" s="59"/>
      <c r="L71" s="59"/>
      <c r="M71" s="59"/>
      <c r="N71" s="239"/>
    </row>
    <row r="72" spans="1:14" s="240" customFormat="1" ht="13.5">
      <c r="A72" s="27"/>
      <c r="B72" s="59"/>
      <c r="C72" s="59"/>
      <c r="D72" s="59"/>
      <c r="E72" s="59"/>
      <c r="F72" s="273"/>
      <c r="G72" s="59"/>
      <c r="H72" s="59"/>
      <c r="I72" s="59"/>
      <c r="J72" s="59"/>
      <c r="K72" s="59"/>
      <c r="L72" s="59"/>
      <c r="M72" s="59"/>
      <c r="N72" s="239"/>
    </row>
    <row r="73" spans="1:14" ht="13.5">
      <c r="A73" s="27"/>
      <c r="N73" s="239"/>
    </row>
    <row r="74" spans="1:14" ht="13.5">
      <c r="A74" s="27"/>
      <c r="N74" s="239"/>
    </row>
    <row r="75" spans="1:14" s="29" customFormat="1" ht="13.5">
      <c r="A75" s="27"/>
      <c r="B75" s="59"/>
      <c r="C75" s="59"/>
      <c r="D75" s="59"/>
      <c r="E75" s="59"/>
      <c r="F75" s="273"/>
      <c r="G75" s="59"/>
      <c r="H75" s="59"/>
      <c r="I75" s="59"/>
      <c r="J75" s="59"/>
      <c r="K75" s="59"/>
      <c r="L75" s="59"/>
      <c r="M75" s="59"/>
      <c r="N75" s="239"/>
    </row>
    <row r="76" spans="1:14" s="240" customFormat="1" ht="12.75">
      <c r="A76" s="244"/>
      <c r="B76" s="59"/>
      <c r="C76" s="59"/>
      <c r="D76" s="59"/>
      <c r="E76" s="59"/>
      <c r="F76" s="273"/>
      <c r="G76" s="59"/>
      <c r="H76" s="59"/>
      <c r="I76" s="59"/>
      <c r="J76" s="59"/>
      <c r="K76" s="59"/>
      <c r="L76" s="59"/>
      <c r="M76" s="59"/>
      <c r="N76" s="239"/>
    </row>
    <row r="77" spans="1:14" s="240" customFormat="1" ht="12.75">
      <c r="A77" s="59"/>
      <c r="B77" s="59"/>
      <c r="C77" s="59"/>
      <c r="D77" s="59"/>
      <c r="E77" s="59"/>
      <c r="F77" s="273"/>
      <c r="G77" s="59"/>
      <c r="H77" s="59"/>
      <c r="I77" s="59"/>
      <c r="J77" s="59"/>
      <c r="K77" s="59"/>
      <c r="L77" s="59"/>
      <c r="M77" s="59"/>
      <c r="N77" s="239"/>
    </row>
    <row r="78" spans="1:14" s="240" customFormat="1" ht="12.75">
      <c r="A78" s="244"/>
      <c r="B78" s="59"/>
      <c r="C78" s="59"/>
      <c r="D78" s="59"/>
      <c r="E78" s="59"/>
      <c r="F78" s="273"/>
      <c r="G78" s="59"/>
      <c r="H78" s="59"/>
      <c r="I78" s="59"/>
      <c r="J78" s="59"/>
      <c r="K78" s="59"/>
      <c r="L78" s="59"/>
      <c r="M78" s="59"/>
      <c r="N78" s="239"/>
    </row>
    <row r="79" spans="1:14" s="240" customFormat="1" ht="12.75">
      <c r="A79" s="244"/>
      <c r="B79" s="59"/>
      <c r="C79" s="59"/>
      <c r="D79" s="59"/>
      <c r="E79" s="59"/>
      <c r="F79" s="273"/>
      <c r="G79" s="59"/>
      <c r="H79" s="59"/>
      <c r="I79" s="59"/>
      <c r="J79" s="59"/>
      <c r="K79" s="59"/>
      <c r="L79" s="59"/>
      <c r="M79" s="59"/>
      <c r="N79" s="239"/>
    </row>
    <row r="80" spans="1:14" ht="12.75">
      <c r="A80" s="244"/>
      <c r="N80" s="242"/>
    </row>
    <row r="81" ht="12.75">
      <c r="N81" s="239"/>
    </row>
    <row r="82" ht="12.75">
      <c r="N82" s="239"/>
    </row>
    <row r="83" spans="1:14" s="21" customFormat="1" ht="13.5">
      <c r="A83" s="59"/>
      <c r="B83" s="59"/>
      <c r="C83" s="59"/>
      <c r="D83" s="59"/>
      <c r="E83" s="59"/>
      <c r="F83" s="273"/>
      <c r="G83" s="59"/>
      <c r="H83" s="59"/>
      <c r="I83" s="59"/>
      <c r="J83" s="59"/>
      <c r="K83" s="59"/>
      <c r="L83" s="59"/>
      <c r="M83" s="59"/>
      <c r="N83" s="20"/>
    </row>
    <row r="84" spans="1:14" s="21" customFormat="1" ht="13.5">
      <c r="A84" s="59"/>
      <c r="B84" s="59"/>
      <c r="C84" s="59"/>
      <c r="D84" s="59"/>
      <c r="E84" s="59"/>
      <c r="F84" s="273"/>
      <c r="G84" s="59"/>
      <c r="H84" s="59"/>
      <c r="I84" s="59"/>
      <c r="J84" s="59"/>
      <c r="K84" s="59"/>
      <c r="L84" s="59"/>
      <c r="M84" s="59"/>
      <c r="N84" s="99"/>
    </row>
    <row r="88" spans="14:15" ht="13.5">
      <c r="N88" s="35"/>
      <c r="O88" s="239"/>
    </row>
    <row r="90" spans="14:15" ht="13.5">
      <c r="N90" s="35"/>
      <c r="O90" s="239"/>
    </row>
    <row r="91" spans="14:15" ht="13.5">
      <c r="N91" s="35"/>
      <c r="O91" s="239"/>
    </row>
    <row r="92" spans="14:15" ht="13.5">
      <c r="N92" s="35"/>
      <c r="O92" s="239"/>
    </row>
  </sheetData>
  <sheetProtection/>
  <mergeCells count="15">
    <mergeCell ref="A1:M1"/>
    <mergeCell ref="A2:M2"/>
    <mergeCell ref="A3:M3"/>
    <mergeCell ref="C4:M4"/>
    <mergeCell ref="C5:C6"/>
    <mergeCell ref="D5:D6"/>
    <mergeCell ref="E5:F5"/>
    <mergeCell ref="G5:H5"/>
    <mergeCell ref="B5:B6"/>
    <mergeCell ref="B59:C59"/>
    <mergeCell ref="E59:J59"/>
    <mergeCell ref="K5:L5"/>
    <mergeCell ref="M5:M6"/>
    <mergeCell ref="I5:J5"/>
    <mergeCell ref="A5:A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O52"/>
  <sheetViews>
    <sheetView zoomScalePageLayoutView="0" workbookViewId="0" topLeftCell="A25">
      <selection activeCell="M44" sqref="M44"/>
    </sheetView>
  </sheetViews>
  <sheetFormatPr defaultColWidth="9.00390625" defaultRowHeight="12.75"/>
  <cols>
    <col min="1" max="1" width="3.00390625" style="59" customWidth="1"/>
    <col min="2" max="2" width="8.25390625" style="59" customWidth="1"/>
    <col min="3" max="3" width="35.75390625" style="59" customWidth="1"/>
    <col min="4" max="4" width="7.00390625" style="59" customWidth="1"/>
    <col min="5" max="5" width="8.00390625" style="59" customWidth="1"/>
    <col min="6" max="6" width="8.375" style="273" customWidth="1"/>
    <col min="7" max="7" width="7.375" style="59" customWidth="1"/>
    <col min="8" max="8" width="8.00390625" style="59" customWidth="1"/>
    <col min="9" max="9" width="6.75390625" style="59" customWidth="1"/>
    <col min="10" max="10" width="8.00390625" style="59" customWidth="1"/>
    <col min="11" max="11" width="7.625" style="59" customWidth="1"/>
    <col min="12" max="12" width="8.25390625" style="59" customWidth="1"/>
    <col min="13" max="13" width="8.125" style="59" customWidth="1"/>
    <col min="14" max="14" width="7.625" style="59" customWidth="1"/>
    <col min="15" max="15" width="8.625" style="59" customWidth="1"/>
    <col min="16" max="16" width="9.875" style="59" bestFit="1" customWidth="1"/>
    <col min="17" max="16384" width="9.125" style="59" customWidth="1"/>
  </cols>
  <sheetData>
    <row r="1" spans="1:13" s="12" customFormat="1" ht="15.75" customHeight="1">
      <c r="A1" s="680" t="s">
        <v>598</v>
      </c>
      <c r="B1" s="680"/>
      <c r="C1" s="680"/>
      <c r="D1" s="680"/>
      <c r="E1" s="680"/>
      <c r="F1" s="680"/>
      <c r="G1" s="680"/>
      <c r="H1" s="680"/>
      <c r="I1" s="680"/>
      <c r="J1" s="680"/>
      <c r="K1" s="680"/>
      <c r="L1" s="680"/>
      <c r="M1" s="680"/>
    </row>
    <row r="2" spans="1:13" s="12" customFormat="1" ht="15" customHeight="1">
      <c r="A2" s="490"/>
      <c r="B2" s="490"/>
      <c r="C2" s="496"/>
      <c r="D2" s="490"/>
      <c r="E2" s="490"/>
      <c r="F2" s="490"/>
      <c r="G2" s="490"/>
      <c r="H2" s="490"/>
      <c r="I2" s="490"/>
      <c r="J2" s="490"/>
      <c r="K2" s="490"/>
      <c r="L2" s="490"/>
      <c r="M2" s="490"/>
    </row>
    <row r="3" spans="1:15" s="58" customFormat="1" ht="15" customHeight="1">
      <c r="A3" s="680" t="s">
        <v>587</v>
      </c>
      <c r="B3" s="680"/>
      <c r="C3" s="680"/>
      <c r="D3" s="680"/>
      <c r="E3" s="680"/>
      <c r="F3" s="680"/>
      <c r="G3" s="680"/>
      <c r="H3" s="680"/>
      <c r="I3" s="680"/>
      <c r="J3" s="680"/>
      <c r="K3" s="680"/>
      <c r="L3" s="680"/>
      <c r="M3" s="680"/>
      <c r="O3" s="121"/>
    </row>
    <row r="4" spans="1:15" s="58" customFormat="1" ht="15" customHeight="1">
      <c r="A4" s="680" t="s">
        <v>313</v>
      </c>
      <c r="B4" s="680"/>
      <c r="C4" s="680"/>
      <c r="D4" s="680"/>
      <c r="E4" s="680"/>
      <c r="F4" s="680"/>
      <c r="G4" s="680"/>
      <c r="H4" s="680"/>
      <c r="I4" s="680"/>
      <c r="J4" s="680"/>
      <c r="K4" s="680"/>
      <c r="L4" s="680"/>
      <c r="M4" s="680"/>
      <c r="N4" s="98"/>
      <c r="O4" s="98"/>
    </row>
    <row r="5" spans="1:14" ht="17.25">
      <c r="A5" s="489"/>
      <c r="B5" s="489"/>
      <c r="C5" s="684"/>
      <c r="D5" s="684"/>
      <c r="E5" s="684"/>
      <c r="F5" s="684"/>
      <c r="G5" s="684"/>
      <c r="H5" s="684"/>
      <c r="I5" s="684"/>
      <c r="J5" s="684"/>
      <c r="K5" s="684"/>
      <c r="L5" s="684"/>
      <c r="M5" s="684"/>
      <c r="N5" s="32"/>
    </row>
    <row r="6" spans="1:13" ht="45.75" customHeight="1">
      <c r="A6" s="695" t="s">
        <v>65</v>
      </c>
      <c r="B6" s="696" t="s">
        <v>66</v>
      </c>
      <c r="C6" s="701" t="s">
        <v>77</v>
      </c>
      <c r="D6" s="696" t="s">
        <v>1</v>
      </c>
      <c r="E6" s="697" t="s">
        <v>2</v>
      </c>
      <c r="F6" s="698"/>
      <c r="G6" s="690" t="s">
        <v>3</v>
      </c>
      <c r="H6" s="690"/>
      <c r="I6" s="689" t="s">
        <v>4</v>
      </c>
      <c r="J6" s="689"/>
      <c r="K6" s="689" t="s">
        <v>5</v>
      </c>
      <c r="L6" s="689"/>
      <c r="M6" s="690" t="s">
        <v>6</v>
      </c>
    </row>
    <row r="7" spans="1:13" ht="54">
      <c r="A7" s="695"/>
      <c r="B7" s="695"/>
      <c r="C7" s="702"/>
      <c r="D7" s="696"/>
      <c r="E7" s="194" t="s">
        <v>7</v>
      </c>
      <c r="F7" s="194" t="s">
        <v>8</v>
      </c>
      <c r="G7" s="491" t="s">
        <v>9</v>
      </c>
      <c r="H7" s="196" t="s">
        <v>6</v>
      </c>
      <c r="I7" s="197" t="s">
        <v>9</v>
      </c>
      <c r="J7" s="196" t="s">
        <v>6</v>
      </c>
      <c r="K7" s="197" t="s">
        <v>9</v>
      </c>
      <c r="L7" s="196" t="s">
        <v>6</v>
      </c>
      <c r="M7" s="690"/>
    </row>
    <row r="8" spans="1:13" s="55" customFormat="1" ht="15">
      <c r="A8" s="204" t="s">
        <v>10</v>
      </c>
      <c r="B8" s="204">
        <v>2</v>
      </c>
      <c r="C8" s="497">
        <v>3</v>
      </c>
      <c r="D8" s="204">
        <v>4</v>
      </c>
      <c r="E8" s="204">
        <v>5</v>
      </c>
      <c r="F8" s="492">
        <v>6</v>
      </c>
      <c r="G8" s="493" t="s">
        <v>11</v>
      </c>
      <c r="H8" s="494">
        <v>8</v>
      </c>
      <c r="I8" s="492">
        <v>9</v>
      </c>
      <c r="J8" s="494">
        <v>10</v>
      </c>
      <c r="K8" s="492">
        <v>11</v>
      </c>
      <c r="L8" s="494">
        <v>12</v>
      </c>
      <c r="M8" s="494">
        <v>13</v>
      </c>
    </row>
    <row r="9" spans="1:14" ht="21" customHeight="1">
      <c r="A9" s="3">
        <v>1</v>
      </c>
      <c r="B9" s="498" t="s">
        <v>305</v>
      </c>
      <c r="C9" s="525" t="s">
        <v>306</v>
      </c>
      <c r="D9" s="158" t="s">
        <v>17</v>
      </c>
      <c r="E9" s="158"/>
      <c r="F9" s="159">
        <v>1</v>
      </c>
      <c r="G9" s="159"/>
      <c r="H9" s="160"/>
      <c r="I9" s="158"/>
      <c r="J9" s="160"/>
      <c r="K9" s="159"/>
      <c r="L9" s="160"/>
      <c r="M9" s="160"/>
      <c r="N9" s="74"/>
    </row>
    <row r="10" spans="1:14" ht="13.5">
      <c r="A10" s="3"/>
      <c r="B10" s="498"/>
      <c r="C10" s="500" t="s">
        <v>12</v>
      </c>
      <c r="D10" s="158" t="s">
        <v>13</v>
      </c>
      <c r="E10" s="158">
        <v>26</v>
      </c>
      <c r="F10" s="160">
        <f>F9*E10</f>
        <v>26</v>
      </c>
      <c r="G10" s="158"/>
      <c r="H10" s="160"/>
      <c r="I10" s="159"/>
      <c r="J10" s="160"/>
      <c r="K10" s="159"/>
      <c r="L10" s="160"/>
      <c r="M10" s="160"/>
      <c r="N10" s="74"/>
    </row>
    <row r="11" spans="1:14" s="30" customFormat="1" ht="13.5">
      <c r="A11" s="3"/>
      <c r="B11" s="498"/>
      <c r="C11" s="500" t="s">
        <v>14</v>
      </c>
      <c r="D11" s="158"/>
      <c r="E11" s="158"/>
      <c r="F11" s="160"/>
      <c r="G11" s="159"/>
      <c r="H11" s="160"/>
      <c r="I11" s="158"/>
      <c r="J11" s="160"/>
      <c r="K11" s="159"/>
      <c r="L11" s="160"/>
      <c r="M11" s="160"/>
      <c r="N11" s="74"/>
    </row>
    <row r="12" spans="1:14" s="30" customFormat="1" ht="13.5">
      <c r="A12" s="3"/>
      <c r="B12" s="498"/>
      <c r="C12" s="499" t="s">
        <v>306</v>
      </c>
      <c r="D12" s="158" t="s">
        <v>17</v>
      </c>
      <c r="E12" s="158">
        <v>1</v>
      </c>
      <c r="F12" s="169">
        <f>F9*E12</f>
        <v>1</v>
      </c>
      <c r="G12" s="201"/>
      <c r="H12" s="160"/>
      <c r="I12" s="158"/>
      <c r="J12" s="201"/>
      <c r="K12" s="159"/>
      <c r="L12" s="160"/>
      <c r="M12" s="160"/>
      <c r="N12" s="74"/>
    </row>
    <row r="13" spans="1:14" s="30" customFormat="1" ht="13.5">
      <c r="A13" s="3"/>
      <c r="B13" s="498"/>
      <c r="C13" s="500" t="s">
        <v>15</v>
      </c>
      <c r="D13" s="158" t="s">
        <v>0</v>
      </c>
      <c r="E13" s="158">
        <v>2.5</v>
      </c>
      <c r="F13" s="169">
        <f>F9*E13</f>
        <v>2.5</v>
      </c>
      <c r="G13" s="159"/>
      <c r="H13" s="160"/>
      <c r="I13" s="158"/>
      <c r="J13" s="201"/>
      <c r="K13" s="159"/>
      <c r="L13" s="160"/>
      <c r="M13" s="160"/>
      <c r="N13" s="74"/>
    </row>
    <row r="14" spans="1:14" ht="14.25">
      <c r="A14" s="3">
        <v>2</v>
      </c>
      <c r="B14" s="498" t="s">
        <v>307</v>
      </c>
      <c r="C14" s="525" t="s">
        <v>357</v>
      </c>
      <c r="D14" s="158" t="s">
        <v>17</v>
      </c>
      <c r="E14" s="158"/>
      <c r="F14" s="194">
        <v>14</v>
      </c>
      <c r="G14" s="159"/>
      <c r="H14" s="160"/>
      <c r="I14" s="158"/>
      <c r="J14" s="160"/>
      <c r="K14" s="159"/>
      <c r="L14" s="160"/>
      <c r="M14" s="160"/>
      <c r="N14" s="74"/>
    </row>
    <row r="15" spans="1:14" ht="13.5">
      <c r="A15" s="3"/>
      <c r="B15" s="498"/>
      <c r="C15" s="500" t="s">
        <v>12</v>
      </c>
      <c r="D15" s="158" t="s">
        <v>13</v>
      </c>
      <c r="E15" s="158">
        <v>2</v>
      </c>
      <c r="F15" s="160">
        <f>F14*E15</f>
        <v>28</v>
      </c>
      <c r="G15" s="158"/>
      <c r="H15" s="160"/>
      <c r="I15" s="159"/>
      <c r="J15" s="160"/>
      <c r="K15" s="159"/>
      <c r="L15" s="160"/>
      <c r="M15" s="160"/>
      <c r="N15" s="74"/>
    </row>
    <row r="16" spans="1:14" s="30" customFormat="1" ht="13.5">
      <c r="A16" s="3"/>
      <c r="B16" s="498"/>
      <c r="C16" s="500" t="s">
        <v>308</v>
      </c>
      <c r="D16" s="158"/>
      <c r="E16" s="158"/>
      <c r="F16" s="160"/>
      <c r="G16" s="159"/>
      <c r="H16" s="160"/>
      <c r="I16" s="158"/>
      <c r="J16" s="160"/>
      <c r="K16" s="159"/>
      <c r="L16" s="160"/>
      <c r="M16" s="160"/>
      <c r="N16" s="74"/>
    </row>
    <row r="17" spans="1:14" s="30" customFormat="1" ht="13.5">
      <c r="A17" s="3"/>
      <c r="B17" s="498"/>
      <c r="C17" s="499" t="s">
        <v>483</v>
      </c>
      <c r="D17" s="158" t="s">
        <v>17</v>
      </c>
      <c r="E17" s="158">
        <v>1</v>
      </c>
      <c r="F17" s="160">
        <f>F14*E17</f>
        <v>14</v>
      </c>
      <c r="G17" s="201"/>
      <c r="H17" s="160"/>
      <c r="I17" s="158"/>
      <c r="J17" s="160"/>
      <c r="K17" s="159"/>
      <c r="L17" s="160"/>
      <c r="M17" s="160"/>
      <c r="N17" s="74"/>
    </row>
    <row r="18" spans="1:14" s="30" customFormat="1" ht="13.5">
      <c r="A18" s="3"/>
      <c r="B18" s="498"/>
      <c r="C18" s="500" t="s">
        <v>15</v>
      </c>
      <c r="D18" s="158" t="s">
        <v>0</v>
      </c>
      <c r="E18" s="158">
        <v>0.28</v>
      </c>
      <c r="F18" s="160">
        <f>F14*E18</f>
        <v>3.9200000000000004</v>
      </c>
      <c r="G18" s="159"/>
      <c r="H18" s="160"/>
      <c r="I18" s="158"/>
      <c r="J18" s="160"/>
      <c r="K18" s="159"/>
      <c r="L18" s="160"/>
      <c r="M18" s="160"/>
      <c r="N18" s="74"/>
    </row>
    <row r="19" spans="1:14" ht="14.25">
      <c r="A19" s="3">
        <v>3</v>
      </c>
      <c r="B19" s="498" t="s">
        <v>307</v>
      </c>
      <c r="C19" s="525" t="s">
        <v>309</v>
      </c>
      <c r="D19" s="158" t="s">
        <v>17</v>
      </c>
      <c r="E19" s="158"/>
      <c r="F19" s="194">
        <v>2</v>
      </c>
      <c r="G19" s="159"/>
      <c r="H19" s="160"/>
      <c r="I19" s="158"/>
      <c r="J19" s="160"/>
      <c r="K19" s="159"/>
      <c r="L19" s="160"/>
      <c r="M19" s="160"/>
      <c r="N19" s="74"/>
    </row>
    <row r="20" spans="1:14" ht="13.5">
      <c r="A20" s="3"/>
      <c r="B20" s="498"/>
      <c r="C20" s="500" t="s">
        <v>12</v>
      </c>
      <c r="D20" s="158" t="s">
        <v>13</v>
      </c>
      <c r="E20" s="158">
        <v>2</v>
      </c>
      <c r="F20" s="160">
        <f>F19*E20</f>
        <v>4</v>
      </c>
      <c r="G20" s="158"/>
      <c r="H20" s="160"/>
      <c r="I20" s="159"/>
      <c r="J20" s="160"/>
      <c r="K20" s="159"/>
      <c r="L20" s="160"/>
      <c r="M20" s="160"/>
      <c r="N20" s="74"/>
    </row>
    <row r="21" spans="1:14" s="30" customFormat="1" ht="13.5">
      <c r="A21" s="3"/>
      <c r="B21" s="498"/>
      <c r="C21" s="500" t="s">
        <v>308</v>
      </c>
      <c r="D21" s="158"/>
      <c r="E21" s="158"/>
      <c r="F21" s="160"/>
      <c r="G21" s="159"/>
      <c r="H21" s="160"/>
      <c r="I21" s="158"/>
      <c r="J21" s="160"/>
      <c r="K21" s="159"/>
      <c r="L21" s="160"/>
      <c r="M21" s="160"/>
      <c r="N21" s="74"/>
    </row>
    <row r="22" spans="1:14" s="30" customFormat="1" ht="13.5">
      <c r="A22" s="3"/>
      <c r="B22" s="498"/>
      <c r="C22" s="499" t="s">
        <v>309</v>
      </c>
      <c r="D22" s="158" t="s">
        <v>17</v>
      </c>
      <c r="E22" s="158">
        <v>1</v>
      </c>
      <c r="F22" s="160">
        <f>F19*E22</f>
        <v>2</v>
      </c>
      <c r="G22" s="201"/>
      <c r="H22" s="160"/>
      <c r="I22" s="158"/>
      <c r="J22" s="160"/>
      <c r="K22" s="159"/>
      <c r="L22" s="160"/>
      <c r="M22" s="160"/>
      <c r="N22" s="74"/>
    </row>
    <row r="23" spans="1:14" s="30" customFormat="1" ht="13.5">
      <c r="A23" s="3"/>
      <c r="B23" s="498"/>
      <c r="C23" s="500" t="s">
        <v>15</v>
      </c>
      <c r="D23" s="158" t="s">
        <v>0</v>
      </c>
      <c r="E23" s="158">
        <v>0.28</v>
      </c>
      <c r="F23" s="160">
        <f>F19*E23</f>
        <v>0.56</v>
      </c>
      <c r="G23" s="159"/>
      <c r="H23" s="160"/>
      <c r="I23" s="158"/>
      <c r="J23" s="160"/>
      <c r="K23" s="159"/>
      <c r="L23" s="160"/>
      <c r="M23" s="160"/>
      <c r="N23" s="74"/>
    </row>
    <row r="24" spans="1:14" ht="28.5">
      <c r="A24" s="3">
        <v>4</v>
      </c>
      <c r="B24" s="498" t="s">
        <v>310</v>
      </c>
      <c r="C24" s="525" t="s">
        <v>358</v>
      </c>
      <c r="D24" s="158" t="s">
        <v>17</v>
      </c>
      <c r="E24" s="158"/>
      <c r="F24" s="159">
        <v>1</v>
      </c>
      <c r="G24" s="159"/>
      <c r="H24" s="160"/>
      <c r="I24" s="158"/>
      <c r="J24" s="160"/>
      <c r="K24" s="159"/>
      <c r="L24" s="160"/>
      <c r="M24" s="160"/>
      <c r="N24" s="74"/>
    </row>
    <row r="25" spans="1:14" ht="13.5">
      <c r="A25" s="3"/>
      <c r="B25" s="498"/>
      <c r="C25" s="500" t="s">
        <v>12</v>
      </c>
      <c r="D25" s="158" t="s">
        <v>13</v>
      </c>
      <c r="E25" s="158">
        <v>4</v>
      </c>
      <c r="F25" s="160">
        <f>F24*E25</f>
        <v>4</v>
      </c>
      <c r="G25" s="158"/>
      <c r="H25" s="160"/>
      <c r="I25" s="159"/>
      <c r="J25" s="160"/>
      <c r="K25" s="159"/>
      <c r="L25" s="160"/>
      <c r="M25" s="160"/>
      <c r="N25" s="74"/>
    </row>
    <row r="26" spans="1:14" s="30" customFormat="1" ht="13.5">
      <c r="A26" s="3"/>
      <c r="B26" s="498"/>
      <c r="C26" s="500" t="s">
        <v>14</v>
      </c>
      <c r="D26" s="158"/>
      <c r="E26" s="158"/>
      <c r="F26" s="160"/>
      <c r="G26" s="159"/>
      <c r="H26" s="160"/>
      <c r="I26" s="158"/>
      <c r="J26" s="160"/>
      <c r="K26" s="159"/>
      <c r="L26" s="160"/>
      <c r="M26" s="160"/>
      <c r="N26" s="74"/>
    </row>
    <row r="27" spans="1:14" s="30" customFormat="1" ht="27">
      <c r="A27" s="3"/>
      <c r="B27" s="498"/>
      <c r="C27" s="499" t="s">
        <v>484</v>
      </c>
      <c r="D27" s="158" t="s">
        <v>17</v>
      </c>
      <c r="E27" s="158">
        <v>1</v>
      </c>
      <c r="F27" s="160">
        <f>F24*E27</f>
        <v>1</v>
      </c>
      <c r="G27" s="201"/>
      <c r="H27" s="160"/>
      <c r="I27" s="201"/>
      <c r="J27" s="160"/>
      <c r="K27" s="159"/>
      <c r="L27" s="160"/>
      <c r="M27" s="160"/>
      <c r="N27" s="74"/>
    </row>
    <row r="28" spans="1:14" s="30" customFormat="1" ht="13.5">
      <c r="A28" s="3"/>
      <c r="B28" s="498"/>
      <c r="C28" s="500" t="s">
        <v>15</v>
      </c>
      <c r="D28" s="158" t="s">
        <v>0</v>
      </c>
      <c r="E28" s="158">
        <v>1.12</v>
      </c>
      <c r="F28" s="160">
        <f>F24*E28</f>
        <v>1.12</v>
      </c>
      <c r="G28" s="159"/>
      <c r="H28" s="160"/>
      <c r="I28" s="158"/>
      <c r="J28" s="160"/>
      <c r="K28" s="159"/>
      <c r="L28" s="160"/>
      <c r="M28" s="160"/>
      <c r="N28" s="74"/>
    </row>
    <row r="29" spans="1:14" ht="27">
      <c r="A29" s="3">
        <v>5</v>
      </c>
      <c r="B29" s="498" t="s">
        <v>311</v>
      </c>
      <c r="C29" s="525" t="s">
        <v>507</v>
      </c>
      <c r="D29" s="158" t="s">
        <v>17</v>
      </c>
      <c r="E29" s="158"/>
      <c r="F29" s="159">
        <v>1</v>
      </c>
      <c r="G29" s="159"/>
      <c r="H29" s="160"/>
      <c r="I29" s="158"/>
      <c r="J29" s="160"/>
      <c r="K29" s="159"/>
      <c r="L29" s="160"/>
      <c r="M29" s="160"/>
      <c r="N29" s="74"/>
    </row>
    <row r="30" spans="1:14" ht="13.5">
      <c r="A30" s="3"/>
      <c r="B30" s="498"/>
      <c r="C30" s="500" t="s">
        <v>12</v>
      </c>
      <c r="D30" s="158" t="s">
        <v>13</v>
      </c>
      <c r="E30" s="158">
        <v>3</v>
      </c>
      <c r="F30" s="160">
        <f>F29*E30</f>
        <v>3</v>
      </c>
      <c r="G30" s="158"/>
      <c r="H30" s="160"/>
      <c r="I30" s="159"/>
      <c r="J30" s="160"/>
      <c r="K30" s="159"/>
      <c r="L30" s="160"/>
      <c r="M30" s="160"/>
      <c r="N30" s="74"/>
    </row>
    <row r="31" spans="1:14" s="30" customFormat="1" ht="13.5">
      <c r="A31" s="3"/>
      <c r="B31" s="498"/>
      <c r="C31" s="500" t="s">
        <v>14</v>
      </c>
      <c r="D31" s="158"/>
      <c r="E31" s="158"/>
      <c r="F31" s="160"/>
      <c r="G31" s="159"/>
      <c r="H31" s="160"/>
      <c r="I31" s="158"/>
      <c r="J31" s="160"/>
      <c r="K31" s="159"/>
      <c r="L31" s="160"/>
      <c r="M31" s="160"/>
      <c r="N31" s="74"/>
    </row>
    <row r="32" spans="1:14" s="30" customFormat="1" ht="13.5">
      <c r="A32" s="3"/>
      <c r="B32" s="498"/>
      <c r="C32" s="499" t="s">
        <v>312</v>
      </c>
      <c r="D32" s="158" t="s">
        <v>43</v>
      </c>
      <c r="E32" s="158">
        <v>1</v>
      </c>
      <c r="F32" s="201">
        <f>F29*E32</f>
        <v>1</v>
      </c>
      <c r="G32" s="201"/>
      <c r="H32" s="160"/>
      <c r="I32" s="201"/>
      <c r="J32" s="160"/>
      <c r="K32" s="159"/>
      <c r="L32" s="160"/>
      <c r="M32" s="160"/>
      <c r="N32" s="74"/>
    </row>
    <row r="33" spans="1:14" s="30" customFormat="1" ht="13.5">
      <c r="A33" s="3"/>
      <c r="B33" s="498"/>
      <c r="C33" s="500" t="s">
        <v>15</v>
      </c>
      <c r="D33" s="158" t="s">
        <v>0</v>
      </c>
      <c r="E33" s="158">
        <v>0.14</v>
      </c>
      <c r="F33" s="160">
        <f>F29*E33</f>
        <v>0.14</v>
      </c>
      <c r="G33" s="159"/>
      <c r="H33" s="160"/>
      <c r="I33" s="158"/>
      <c r="J33" s="160"/>
      <c r="K33" s="159"/>
      <c r="L33" s="160"/>
      <c r="M33" s="160"/>
      <c r="N33" s="74"/>
    </row>
    <row r="34" spans="1:14" ht="14.25">
      <c r="A34" s="3">
        <v>7</v>
      </c>
      <c r="B34" s="498" t="s">
        <v>69</v>
      </c>
      <c r="C34" s="525" t="s">
        <v>508</v>
      </c>
      <c r="D34" s="158" t="s">
        <v>70</v>
      </c>
      <c r="E34" s="158"/>
      <c r="F34" s="159">
        <v>300</v>
      </c>
      <c r="G34" s="158"/>
      <c r="H34" s="160"/>
      <c r="I34" s="159"/>
      <c r="J34" s="160"/>
      <c r="K34" s="159"/>
      <c r="L34" s="160"/>
      <c r="M34" s="160"/>
      <c r="N34" s="74"/>
    </row>
    <row r="35" spans="1:14" ht="13.5">
      <c r="A35" s="3"/>
      <c r="B35" s="498"/>
      <c r="C35" s="500" t="s">
        <v>12</v>
      </c>
      <c r="D35" s="158" t="s">
        <v>13</v>
      </c>
      <c r="E35" s="158">
        <v>0.35</v>
      </c>
      <c r="F35" s="160">
        <f>F34*E35</f>
        <v>105</v>
      </c>
      <c r="G35" s="158"/>
      <c r="H35" s="160"/>
      <c r="I35" s="159"/>
      <c r="J35" s="160"/>
      <c r="K35" s="159"/>
      <c r="L35" s="160"/>
      <c r="M35" s="160"/>
      <c r="N35" s="74"/>
    </row>
    <row r="36" spans="1:14" s="29" customFormat="1" ht="13.5">
      <c r="A36" s="3"/>
      <c r="B36" s="3"/>
      <c r="C36" s="500" t="s">
        <v>42</v>
      </c>
      <c r="D36" s="158" t="s">
        <v>0</v>
      </c>
      <c r="E36" s="158">
        <v>0.0597</v>
      </c>
      <c r="F36" s="160">
        <f>F34*E36</f>
        <v>17.91</v>
      </c>
      <c r="G36" s="158"/>
      <c r="H36" s="160"/>
      <c r="I36" s="159"/>
      <c r="J36" s="160"/>
      <c r="K36" s="159"/>
      <c r="L36" s="160"/>
      <c r="M36" s="160"/>
      <c r="N36" s="74"/>
    </row>
    <row r="37" spans="1:14" s="30" customFormat="1" ht="13.5">
      <c r="A37" s="3"/>
      <c r="B37" s="498"/>
      <c r="C37" s="500" t="s">
        <v>14</v>
      </c>
      <c r="D37" s="158"/>
      <c r="E37" s="158"/>
      <c r="F37" s="160"/>
      <c r="G37" s="158"/>
      <c r="H37" s="160"/>
      <c r="I37" s="159"/>
      <c r="J37" s="160"/>
      <c r="K37" s="159"/>
      <c r="L37" s="160"/>
      <c r="M37" s="160"/>
      <c r="N37" s="74"/>
    </row>
    <row r="38" spans="1:14" s="30" customFormat="1" ht="13.5">
      <c r="A38" s="3"/>
      <c r="B38" s="498"/>
      <c r="C38" s="499" t="s">
        <v>485</v>
      </c>
      <c r="D38" s="158" t="s">
        <v>70</v>
      </c>
      <c r="E38" s="158">
        <v>1</v>
      </c>
      <c r="F38" s="201">
        <v>300</v>
      </c>
      <c r="G38" s="201"/>
      <c r="H38" s="160"/>
      <c r="I38" s="201"/>
      <c r="J38" s="160"/>
      <c r="K38" s="159"/>
      <c r="L38" s="160"/>
      <c r="M38" s="160"/>
      <c r="N38" s="74"/>
    </row>
    <row r="39" spans="1:14" s="30" customFormat="1" ht="13.5">
      <c r="A39" s="3"/>
      <c r="B39" s="498"/>
      <c r="C39" s="500" t="s">
        <v>15</v>
      </c>
      <c r="D39" s="158" t="s">
        <v>0</v>
      </c>
      <c r="E39" s="158">
        <v>0.0673</v>
      </c>
      <c r="F39" s="160">
        <f>F34*E39</f>
        <v>20.19</v>
      </c>
      <c r="G39" s="159"/>
      <c r="H39" s="160"/>
      <c r="I39" s="159"/>
      <c r="J39" s="160"/>
      <c r="K39" s="159"/>
      <c r="L39" s="160"/>
      <c r="M39" s="160"/>
      <c r="N39" s="74"/>
    </row>
    <row r="40" spans="1:14" ht="13.5">
      <c r="A40" s="3"/>
      <c r="B40" s="498"/>
      <c r="C40" s="500" t="s">
        <v>24</v>
      </c>
      <c r="D40" s="158"/>
      <c r="E40" s="158"/>
      <c r="F40" s="160"/>
      <c r="G40" s="169"/>
      <c r="H40" s="169"/>
      <c r="I40" s="158"/>
      <c r="J40" s="169"/>
      <c r="K40" s="169"/>
      <c r="L40" s="169"/>
      <c r="M40" s="160"/>
      <c r="N40" s="74"/>
    </row>
    <row r="41" spans="1:14" ht="27">
      <c r="A41" s="3"/>
      <c r="B41" s="498"/>
      <c r="C41" s="500" t="s">
        <v>732</v>
      </c>
      <c r="D41" s="158"/>
      <c r="E41" s="158"/>
      <c r="F41" s="160"/>
      <c r="G41" s="169"/>
      <c r="H41" s="169"/>
      <c r="I41" s="169"/>
      <c r="J41" s="169"/>
      <c r="K41" s="169"/>
      <c r="L41" s="169"/>
      <c r="M41" s="169"/>
      <c r="N41" s="74"/>
    </row>
    <row r="42" spans="1:14" ht="13.5">
      <c r="A42" s="3"/>
      <c r="B42" s="498"/>
      <c r="C42" s="500" t="s">
        <v>24</v>
      </c>
      <c r="D42" s="158"/>
      <c r="E42" s="158"/>
      <c r="F42" s="160"/>
      <c r="G42" s="169"/>
      <c r="H42" s="169"/>
      <c r="I42" s="169"/>
      <c r="J42" s="169"/>
      <c r="K42" s="169"/>
      <c r="L42" s="169"/>
      <c r="M42" s="169"/>
      <c r="N42" s="74"/>
    </row>
    <row r="43" spans="1:14" s="21" customFormat="1" ht="13.5">
      <c r="A43" s="3"/>
      <c r="B43" s="3"/>
      <c r="C43" s="500" t="s">
        <v>743</v>
      </c>
      <c r="D43" s="158"/>
      <c r="E43" s="194"/>
      <c r="F43" s="197"/>
      <c r="G43" s="169"/>
      <c r="H43" s="169"/>
      <c r="I43" s="169"/>
      <c r="J43" s="169"/>
      <c r="K43" s="169"/>
      <c r="L43" s="169"/>
      <c r="M43" s="169"/>
      <c r="N43" s="74"/>
    </row>
    <row r="44" spans="1:14" s="21" customFormat="1" ht="13.5">
      <c r="A44" s="3"/>
      <c r="B44" s="3"/>
      <c r="C44" s="499" t="s">
        <v>6</v>
      </c>
      <c r="D44" s="158"/>
      <c r="E44" s="194"/>
      <c r="F44" s="197"/>
      <c r="G44" s="169"/>
      <c r="H44" s="169"/>
      <c r="I44" s="169"/>
      <c r="J44" s="169"/>
      <c r="K44" s="169"/>
      <c r="L44" s="169"/>
      <c r="M44" s="169"/>
      <c r="N44" s="74"/>
    </row>
    <row r="45" spans="1:14" ht="16.5">
      <c r="A45" s="501"/>
      <c r="B45" s="501"/>
      <c r="C45" s="38"/>
      <c r="D45" s="36"/>
      <c r="E45" s="39"/>
      <c r="F45" s="36"/>
      <c r="G45" s="35"/>
      <c r="H45" s="39"/>
      <c r="I45" s="36"/>
      <c r="J45" s="36"/>
      <c r="K45" s="35"/>
      <c r="L45" s="39"/>
      <c r="M45" s="35"/>
      <c r="N45" s="74"/>
    </row>
    <row r="46" spans="1:14" ht="13.5">
      <c r="A46" s="27"/>
      <c r="B46" s="45"/>
      <c r="C46" s="87"/>
      <c r="D46" s="36"/>
      <c r="E46" s="88"/>
      <c r="F46" s="272"/>
      <c r="G46" s="37"/>
      <c r="H46" s="37"/>
      <c r="I46" s="37"/>
      <c r="J46" s="37"/>
      <c r="K46" s="37"/>
      <c r="L46" s="37"/>
      <c r="M46" s="37"/>
      <c r="N46" s="74"/>
    </row>
    <row r="47" spans="1:14" ht="13.5">
      <c r="A47" s="27"/>
      <c r="B47" s="45"/>
      <c r="C47" s="87"/>
      <c r="D47" s="36"/>
      <c r="E47" s="88"/>
      <c r="F47" s="272"/>
      <c r="G47" s="37"/>
      <c r="H47" s="37"/>
      <c r="I47" s="37"/>
      <c r="J47" s="37"/>
      <c r="K47" s="37"/>
      <c r="L47" s="37"/>
      <c r="M47" s="37"/>
      <c r="N47" s="74"/>
    </row>
    <row r="48" spans="1:15" ht="16.5">
      <c r="A48" s="89"/>
      <c r="B48" s="89"/>
      <c r="C48" s="38"/>
      <c r="D48" s="36"/>
      <c r="E48" s="39"/>
      <c r="F48" s="272"/>
      <c r="G48" s="35"/>
      <c r="H48" s="39"/>
      <c r="I48" s="36"/>
      <c r="J48" s="36"/>
      <c r="K48" s="35"/>
      <c r="L48" s="39"/>
      <c r="M48" s="35"/>
      <c r="N48" s="35"/>
      <c r="O48" s="74"/>
    </row>
    <row r="49" spans="2:10" ht="15.75">
      <c r="B49" s="623"/>
      <c r="C49" s="623"/>
      <c r="E49" s="623"/>
      <c r="F49" s="623"/>
      <c r="G49" s="623"/>
      <c r="H49" s="623"/>
      <c r="I49" s="623"/>
      <c r="J49" s="623"/>
    </row>
    <row r="50" spans="1:15" ht="16.5">
      <c r="A50" s="89"/>
      <c r="B50" s="89"/>
      <c r="C50" s="38"/>
      <c r="D50" s="36"/>
      <c r="E50" s="39"/>
      <c r="F50" s="272"/>
      <c r="G50" s="35"/>
      <c r="H50" s="39"/>
      <c r="I50" s="36"/>
      <c r="J50" s="36"/>
      <c r="K50" s="35"/>
      <c r="L50" s="39"/>
      <c r="M50" s="35"/>
      <c r="N50" s="35"/>
      <c r="O50" s="74"/>
    </row>
    <row r="51" spans="1:15" ht="16.5">
      <c r="A51" s="89"/>
      <c r="B51" s="89"/>
      <c r="C51" s="38"/>
      <c r="D51" s="36"/>
      <c r="E51" s="39"/>
      <c r="F51" s="272"/>
      <c r="G51" s="35"/>
      <c r="H51" s="39"/>
      <c r="I51" s="36"/>
      <c r="J51" s="36"/>
      <c r="K51" s="35"/>
      <c r="L51" s="39"/>
      <c r="M51" s="35"/>
      <c r="N51" s="35"/>
      <c r="O51" s="74"/>
    </row>
    <row r="52" spans="1:15" ht="16.5">
      <c r="A52" s="89"/>
      <c r="B52" s="89"/>
      <c r="C52" s="38"/>
      <c r="D52" s="36"/>
      <c r="E52" s="39"/>
      <c r="F52" s="272"/>
      <c r="G52" s="35"/>
      <c r="H52" s="39"/>
      <c r="I52" s="36"/>
      <c r="J52" s="36"/>
      <c r="K52" s="35"/>
      <c r="L52" s="39"/>
      <c r="M52" s="35"/>
      <c r="N52" s="35"/>
      <c r="O52" s="74"/>
    </row>
  </sheetData>
  <sheetProtection/>
  <mergeCells count="15">
    <mergeCell ref="A1:M1"/>
    <mergeCell ref="A3:M3"/>
    <mergeCell ref="C5:M5"/>
    <mergeCell ref="M6:M7"/>
    <mergeCell ref="B49:C49"/>
    <mergeCell ref="E49:J49"/>
    <mergeCell ref="A4:M4"/>
    <mergeCell ref="E6:F6"/>
    <mergeCell ref="G6:H6"/>
    <mergeCell ref="I6:J6"/>
    <mergeCell ref="K6:L6"/>
    <mergeCell ref="A6:A7"/>
    <mergeCell ref="B6:B7"/>
    <mergeCell ref="C6:C7"/>
    <mergeCell ref="D6:D7"/>
  </mergeCells>
  <printOptions/>
  <pageMargins left="0.75" right="0.75" top="1" bottom="1" header="0.5" footer="0.5"/>
  <pageSetup horizontalDpi="600" verticalDpi="60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O59"/>
  <sheetViews>
    <sheetView zoomScalePageLayoutView="0" workbookViewId="0" topLeftCell="A34">
      <selection activeCell="C61" sqref="C61"/>
    </sheetView>
  </sheetViews>
  <sheetFormatPr defaultColWidth="9.00390625" defaultRowHeight="12.75"/>
  <cols>
    <col min="1" max="1" width="3.875" style="59" customWidth="1"/>
    <col min="2" max="2" width="8.25390625" style="59" customWidth="1"/>
    <col min="3" max="3" width="39.75390625" style="59" customWidth="1"/>
    <col min="4" max="4" width="7.75390625" style="59" customWidth="1"/>
    <col min="5" max="5" width="8.00390625" style="59" customWidth="1"/>
    <col min="6" max="6" width="8.375" style="59" customWidth="1"/>
    <col min="7" max="7" width="7.375" style="59" customWidth="1"/>
    <col min="8" max="8" width="8.00390625" style="59" customWidth="1"/>
    <col min="9" max="9" width="7.875" style="59" customWidth="1"/>
    <col min="10" max="10" width="8.00390625" style="59" customWidth="1"/>
    <col min="11" max="11" width="7.625" style="59" customWidth="1"/>
    <col min="12" max="12" width="8.25390625" style="59" customWidth="1"/>
    <col min="13" max="13" width="8.125" style="59" customWidth="1"/>
    <col min="14" max="14" width="7.625" style="59" customWidth="1"/>
    <col min="15" max="15" width="8.625" style="59" customWidth="1"/>
    <col min="16" max="16" width="9.875" style="59" bestFit="1" customWidth="1"/>
    <col min="17" max="16384" width="9.125" style="59" customWidth="1"/>
  </cols>
  <sheetData>
    <row r="1" spans="1:13" s="12" customFormat="1" ht="17.25">
      <c r="A1" s="645" t="s">
        <v>530</v>
      </c>
      <c r="B1" s="645"/>
      <c r="C1" s="645"/>
      <c r="D1" s="645"/>
      <c r="E1" s="645"/>
      <c r="F1" s="645"/>
      <c r="G1" s="645"/>
      <c r="H1" s="645"/>
      <c r="I1" s="645"/>
      <c r="J1" s="645"/>
      <c r="K1" s="645"/>
      <c r="L1" s="645"/>
      <c r="M1" s="645"/>
    </row>
    <row r="2" spans="1:13" s="12" customFormat="1" ht="16.5">
      <c r="A2" s="620" t="s">
        <v>594</v>
      </c>
      <c r="B2" s="620"/>
      <c r="C2" s="620"/>
      <c r="D2" s="620"/>
      <c r="E2" s="620"/>
      <c r="F2" s="620"/>
      <c r="G2" s="620"/>
      <c r="H2" s="620"/>
      <c r="I2" s="620"/>
      <c r="J2" s="620"/>
      <c r="K2" s="620"/>
      <c r="L2" s="620"/>
      <c r="M2" s="620"/>
    </row>
    <row r="3" spans="1:15" s="58" customFormat="1" ht="16.5">
      <c r="A3" s="620" t="s">
        <v>588</v>
      </c>
      <c r="B3" s="620"/>
      <c r="C3" s="620"/>
      <c r="D3" s="620"/>
      <c r="E3" s="620"/>
      <c r="F3" s="620"/>
      <c r="G3" s="620"/>
      <c r="H3" s="620"/>
      <c r="I3" s="620"/>
      <c r="J3" s="620"/>
      <c r="K3" s="620"/>
      <c r="L3" s="620"/>
      <c r="M3" s="620"/>
      <c r="O3" s="121"/>
    </row>
    <row r="4" spans="1:15" s="58" customFormat="1" ht="16.5">
      <c r="A4" s="5"/>
      <c r="B4" s="121"/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</row>
    <row r="5" spans="1:15" s="58" customFormat="1" ht="16.5">
      <c r="A5" s="620" t="s">
        <v>324</v>
      </c>
      <c r="B5" s="620"/>
      <c r="C5" s="620"/>
      <c r="D5" s="620"/>
      <c r="E5" s="620"/>
      <c r="F5" s="620"/>
      <c r="G5" s="620"/>
      <c r="H5" s="620"/>
      <c r="I5" s="620"/>
      <c r="J5" s="620"/>
      <c r="K5" s="620"/>
      <c r="L5" s="620"/>
      <c r="M5" s="620"/>
      <c r="N5" s="83"/>
      <c r="O5" s="83"/>
    </row>
    <row r="6" spans="1:14" ht="17.25">
      <c r="A6" s="31"/>
      <c r="B6" s="31"/>
      <c r="C6" s="645"/>
      <c r="D6" s="645"/>
      <c r="E6" s="645"/>
      <c r="F6" s="645"/>
      <c r="G6" s="645"/>
      <c r="H6" s="645"/>
      <c r="I6" s="645"/>
      <c r="J6" s="645"/>
      <c r="K6" s="645"/>
      <c r="L6" s="645"/>
      <c r="M6" s="645"/>
      <c r="N6" s="32"/>
    </row>
    <row r="7" spans="1:13" ht="36.75" customHeight="1">
      <c r="A7" s="667" t="s">
        <v>65</v>
      </c>
      <c r="B7" s="668" t="s">
        <v>66</v>
      </c>
      <c r="C7" s="655" t="s">
        <v>77</v>
      </c>
      <c r="D7" s="668" t="s">
        <v>1</v>
      </c>
      <c r="E7" s="670" t="s">
        <v>2</v>
      </c>
      <c r="F7" s="671"/>
      <c r="G7" s="669" t="s">
        <v>3</v>
      </c>
      <c r="H7" s="669"/>
      <c r="I7" s="662" t="s">
        <v>4</v>
      </c>
      <c r="J7" s="662"/>
      <c r="K7" s="662" t="s">
        <v>5</v>
      </c>
      <c r="L7" s="662"/>
      <c r="M7" s="669" t="s">
        <v>6</v>
      </c>
    </row>
    <row r="8" spans="1:13" ht="54">
      <c r="A8" s="667"/>
      <c r="B8" s="667"/>
      <c r="C8" s="656"/>
      <c r="D8" s="668"/>
      <c r="E8" s="47" t="s">
        <v>7</v>
      </c>
      <c r="F8" s="47" t="s">
        <v>8</v>
      </c>
      <c r="G8" s="50" t="s">
        <v>9</v>
      </c>
      <c r="H8" s="48" t="s">
        <v>6</v>
      </c>
      <c r="I8" s="49" t="s">
        <v>9</v>
      </c>
      <c r="J8" s="48" t="s">
        <v>6</v>
      </c>
      <c r="K8" s="49" t="s">
        <v>9</v>
      </c>
      <c r="L8" s="48" t="s">
        <v>6</v>
      </c>
      <c r="M8" s="669"/>
    </row>
    <row r="9" spans="1:13" s="55" customFormat="1" ht="15">
      <c r="A9" s="51" t="s">
        <v>10</v>
      </c>
      <c r="B9" s="51">
        <v>2</v>
      </c>
      <c r="C9" s="51">
        <v>3</v>
      </c>
      <c r="D9" s="51">
        <v>4</v>
      </c>
      <c r="E9" s="51">
        <v>5</v>
      </c>
      <c r="F9" s="52">
        <v>6</v>
      </c>
      <c r="G9" s="53" t="s">
        <v>11</v>
      </c>
      <c r="H9" s="54">
        <v>8</v>
      </c>
      <c r="I9" s="52">
        <v>9</v>
      </c>
      <c r="J9" s="54">
        <v>10</v>
      </c>
      <c r="K9" s="52">
        <v>11</v>
      </c>
      <c r="L9" s="54">
        <v>12</v>
      </c>
      <c r="M9" s="54">
        <v>13</v>
      </c>
    </row>
    <row r="10" spans="1:14" ht="17.25" customHeight="1">
      <c r="A10" s="135">
        <v>1</v>
      </c>
      <c r="B10" s="135" t="s">
        <v>68</v>
      </c>
      <c r="C10" s="320" t="s">
        <v>359</v>
      </c>
      <c r="D10" s="158" t="s">
        <v>17</v>
      </c>
      <c r="E10" s="158"/>
      <c r="F10" s="259">
        <v>9</v>
      </c>
      <c r="G10" s="159"/>
      <c r="H10" s="160"/>
      <c r="I10" s="158"/>
      <c r="J10" s="160"/>
      <c r="K10" s="159"/>
      <c r="L10" s="160"/>
      <c r="M10" s="160"/>
      <c r="N10" s="74"/>
    </row>
    <row r="11" spans="1:14" ht="13.5">
      <c r="A11" s="135"/>
      <c r="B11" s="108"/>
      <c r="C11" s="162" t="s">
        <v>12</v>
      </c>
      <c r="D11" s="158" t="s">
        <v>17</v>
      </c>
      <c r="E11" s="135">
        <v>1</v>
      </c>
      <c r="F11" s="160">
        <f>F10*E11</f>
        <v>9</v>
      </c>
      <c r="G11" s="158"/>
      <c r="H11" s="160"/>
      <c r="I11" s="159"/>
      <c r="J11" s="160"/>
      <c r="K11" s="159"/>
      <c r="L11" s="160"/>
      <c r="M11" s="160"/>
      <c r="N11" s="74"/>
    </row>
    <row r="12" spans="1:14" s="30" customFormat="1" ht="13.5">
      <c r="A12" s="135"/>
      <c r="B12" s="108"/>
      <c r="C12" s="162" t="s">
        <v>14</v>
      </c>
      <c r="D12" s="135"/>
      <c r="E12" s="135"/>
      <c r="F12" s="160"/>
      <c r="G12" s="159"/>
      <c r="H12" s="160"/>
      <c r="I12" s="158"/>
      <c r="J12" s="160"/>
      <c r="K12" s="159"/>
      <c r="L12" s="160"/>
      <c r="M12" s="160"/>
      <c r="N12" s="74"/>
    </row>
    <row r="13" spans="1:14" s="30" customFormat="1" ht="13.5">
      <c r="A13" s="135"/>
      <c r="B13" s="108"/>
      <c r="C13" s="161" t="s">
        <v>359</v>
      </c>
      <c r="D13" s="158" t="s">
        <v>17</v>
      </c>
      <c r="E13" s="135">
        <v>1</v>
      </c>
      <c r="F13" s="169">
        <f>F10*E13</f>
        <v>9</v>
      </c>
      <c r="G13" s="160"/>
      <c r="H13" s="160"/>
      <c r="I13" s="158"/>
      <c r="J13" s="201"/>
      <c r="K13" s="159"/>
      <c r="L13" s="160"/>
      <c r="M13" s="160"/>
      <c r="N13" s="74"/>
    </row>
    <row r="14" spans="1:14" ht="19.5" customHeight="1">
      <c r="A14" s="135">
        <v>2</v>
      </c>
      <c r="B14" s="135" t="s">
        <v>68</v>
      </c>
      <c r="C14" s="320" t="s">
        <v>360</v>
      </c>
      <c r="D14" s="158" t="s">
        <v>17</v>
      </c>
      <c r="E14" s="158"/>
      <c r="F14" s="159">
        <v>1</v>
      </c>
      <c r="G14" s="160"/>
      <c r="H14" s="160"/>
      <c r="I14" s="158"/>
      <c r="J14" s="160"/>
      <c r="K14" s="159"/>
      <c r="L14" s="160"/>
      <c r="M14" s="160"/>
      <c r="N14" s="74"/>
    </row>
    <row r="15" spans="1:14" ht="13.5">
      <c r="A15" s="135"/>
      <c r="B15" s="108"/>
      <c r="C15" s="162" t="s">
        <v>12</v>
      </c>
      <c r="D15" s="158" t="s">
        <v>17</v>
      </c>
      <c r="E15" s="135">
        <v>1</v>
      </c>
      <c r="F15" s="160">
        <f>F14*E15</f>
        <v>1</v>
      </c>
      <c r="G15" s="160"/>
      <c r="H15" s="160"/>
      <c r="I15" s="159"/>
      <c r="J15" s="160"/>
      <c r="K15" s="159"/>
      <c r="L15" s="160"/>
      <c r="M15" s="160"/>
      <c r="N15" s="74"/>
    </row>
    <row r="16" spans="1:14" s="30" customFormat="1" ht="13.5">
      <c r="A16" s="135"/>
      <c r="B16" s="108"/>
      <c r="C16" s="162" t="s">
        <v>14</v>
      </c>
      <c r="D16" s="135"/>
      <c r="E16" s="135"/>
      <c r="F16" s="160"/>
      <c r="G16" s="160"/>
      <c r="H16" s="160"/>
      <c r="I16" s="158"/>
      <c r="J16" s="160"/>
      <c r="K16" s="159"/>
      <c r="L16" s="160"/>
      <c r="M16" s="160"/>
      <c r="N16" s="74"/>
    </row>
    <row r="17" spans="1:14" s="30" customFormat="1" ht="13.5">
      <c r="A17" s="135"/>
      <c r="B17" s="108"/>
      <c r="C17" s="161" t="s">
        <v>360</v>
      </c>
      <c r="D17" s="158" t="s">
        <v>17</v>
      </c>
      <c r="E17" s="135">
        <v>1</v>
      </c>
      <c r="F17" s="169">
        <f>F14*E17</f>
        <v>1</v>
      </c>
      <c r="G17" s="160"/>
      <c r="H17" s="160"/>
      <c r="I17" s="158"/>
      <c r="J17" s="201"/>
      <c r="K17" s="159"/>
      <c r="L17" s="160"/>
      <c r="M17" s="160"/>
      <c r="N17" s="74"/>
    </row>
    <row r="18" spans="1:14" ht="19.5" customHeight="1">
      <c r="A18" s="135">
        <v>3</v>
      </c>
      <c r="B18" s="135" t="s">
        <v>68</v>
      </c>
      <c r="C18" s="320" t="s">
        <v>361</v>
      </c>
      <c r="D18" s="158" t="s">
        <v>17</v>
      </c>
      <c r="E18" s="158"/>
      <c r="F18" s="159">
        <v>1</v>
      </c>
      <c r="G18" s="160"/>
      <c r="H18" s="160"/>
      <c r="I18" s="158"/>
      <c r="J18" s="160"/>
      <c r="K18" s="159"/>
      <c r="L18" s="160"/>
      <c r="M18" s="160"/>
      <c r="N18" s="74"/>
    </row>
    <row r="19" spans="1:14" ht="13.5">
      <c r="A19" s="135"/>
      <c r="B19" s="108"/>
      <c r="C19" s="162" t="s">
        <v>12</v>
      </c>
      <c r="D19" s="158" t="s">
        <v>17</v>
      </c>
      <c r="E19" s="135">
        <v>1</v>
      </c>
      <c r="F19" s="160">
        <f>F18*E19</f>
        <v>1</v>
      </c>
      <c r="G19" s="160"/>
      <c r="H19" s="160"/>
      <c r="I19" s="159"/>
      <c r="J19" s="160"/>
      <c r="K19" s="159"/>
      <c r="L19" s="160"/>
      <c r="M19" s="160"/>
      <c r="N19" s="74"/>
    </row>
    <row r="20" spans="1:14" s="30" customFormat="1" ht="13.5">
      <c r="A20" s="135"/>
      <c r="B20" s="108"/>
      <c r="C20" s="162" t="s">
        <v>14</v>
      </c>
      <c r="D20" s="135"/>
      <c r="E20" s="135"/>
      <c r="F20" s="160"/>
      <c r="G20" s="160"/>
      <c r="H20" s="160"/>
      <c r="I20" s="158"/>
      <c r="J20" s="160"/>
      <c r="K20" s="159"/>
      <c r="L20" s="160"/>
      <c r="M20" s="160"/>
      <c r="N20" s="74"/>
    </row>
    <row r="21" spans="1:14" s="30" customFormat="1" ht="13.5">
      <c r="A21" s="135"/>
      <c r="B21" s="108"/>
      <c r="C21" s="161" t="s">
        <v>361</v>
      </c>
      <c r="D21" s="158" t="s">
        <v>17</v>
      </c>
      <c r="E21" s="135">
        <v>1</v>
      </c>
      <c r="F21" s="169">
        <f>F18*E21</f>
        <v>1</v>
      </c>
      <c r="G21" s="160"/>
      <c r="H21" s="160"/>
      <c r="I21" s="158"/>
      <c r="J21" s="201"/>
      <c r="K21" s="159"/>
      <c r="L21" s="160"/>
      <c r="M21" s="160"/>
      <c r="N21" s="74"/>
    </row>
    <row r="22" spans="1:14" ht="27">
      <c r="A22" s="135">
        <v>4</v>
      </c>
      <c r="B22" s="135" t="s">
        <v>68</v>
      </c>
      <c r="C22" s="320" t="s">
        <v>509</v>
      </c>
      <c r="D22" s="158" t="s">
        <v>17</v>
      </c>
      <c r="E22" s="158"/>
      <c r="F22" s="159">
        <v>1</v>
      </c>
      <c r="G22" s="160"/>
      <c r="H22" s="160"/>
      <c r="I22" s="158"/>
      <c r="J22" s="160"/>
      <c r="K22" s="159"/>
      <c r="L22" s="160"/>
      <c r="M22" s="160"/>
      <c r="N22" s="74"/>
    </row>
    <row r="23" spans="1:14" ht="13.5">
      <c r="A23" s="135"/>
      <c r="B23" s="108"/>
      <c r="C23" s="162" t="s">
        <v>12</v>
      </c>
      <c r="D23" s="158" t="s">
        <v>17</v>
      </c>
      <c r="E23" s="135">
        <v>1</v>
      </c>
      <c r="F23" s="160">
        <f>F22*E23</f>
        <v>1</v>
      </c>
      <c r="G23" s="160"/>
      <c r="H23" s="160"/>
      <c r="I23" s="159"/>
      <c r="J23" s="160"/>
      <c r="K23" s="159"/>
      <c r="L23" s="160"/>
      <c r="M23" s="160"/>
      <c r="N23" s="74"/>
    </row>
    <row r="24" spans="1:14" s="30" customFormat="1" ht="13.5">
      <c r="A24" s="135"/>
      <c r="B24" s="108"/>
      <c r="C24" s="162" t="s">
        <v>14</v>
      </c>
      <c r="D24" s="135"/>
      <c r="E24" s="135"/>
      <c r="F24" s="160"/>
      <c r="G24" s="160"/>
      <c r="H24" s="160"/>
      <c r="I24" s="158"/>
      <c r="J24" s="160"/>
      <c r="K24" s="159"/>
      <c r="L24" s="160"/>
      <c r="M24" s="160"/>
      <c r="N24" s="74"/>
    </row>
    <row r="25" spans="1:14" s="30" customFormat="1" ht="13.5">
      <c r="A25" s="135"/>
      <c r="B25" s="108"/>
      <c r="C25" s="161" t="s">
        <v>322</v>
      </c>
      <c r="D25" s="158" t="s">
        <v>17</v>
      </c>
      <c r="E25" s="135">
        <v>1</v>
      </c>
      <c r="F25" s="169">
        <f>F22*E25</f>
        <v>1</v>
      </c>
      <c r="G25" s="160"/>
      <c r="H25" s="160"/>
      <c r="I25" s="158"/>
      <c r="J25" s="201"/>
      <c r="K25" s="159"/>
      <c r="L25" s="160"/>
      <c r="M25" s="160"/>
      <c r="N25" s="74"/>
    </row>
    <row r="26" spans="1:14" ht="16.5" customHeight="1">
      <c r="A26" s="135">
        <v>5</v>
      </c>
      <c r="B26" s="135" t="s">
        <v>68</v>
      </c>
      <c r="C26" s="320" t="s">
        <v>510</v>
      </c>
      <c r="D26" s="158" t="s">
        <v>17</v>
      </c>
      <c r="E26" s="158"/>
      <c r="F26" s="159">
        <v>1</v>
      </c>
      <c r="G26" s="160"/>
      <c r="H26" s="160"/>
      <c r="I26" s="158"/>
      <c r="J26" s="160"/>
      <c r="K26" s="159"/>
      <c r="L26" s="160"/>
      <c r="M26" s="160"/>
      <c r="N26" s="74"/>
    </row>
    <row r="27" spans="1:14" ht="13.5">
      <c r="A27" s="135"/>
      <c r="B27" s="108"/>
      <c r="C27" s="162" t="s">
        <v>12</v>
      </c>
      <c r="D27" s="158" t="s">
        <v>17</v>
      </c>
      <c r="E27" s="135">
        <v>1</v>
      </c>
      <c r="F27" s="160">
        <f>F26*E27</f>
        <v>1</v>
      </c>
      <c r="G27" s="160"/>
      <c r="H27" s="160"/>
      <c r="I27" s="159"/>
      <c r="J27" s="160"/>
      <c r="K27" s="159"/>
      <c r="L27" s="160"/>
      <c r="M27" s="160"/>
      <c r="N27" s="74"/>
    </row>
    <row r="28" spans="1:14" s="30" customFormat="1" ht="13.5">
      <c r="A28" s="135"/>
      <c r="B28" s="108"/>
      <c r="C28" s="162" t="s">
        <v>14</v>
      </c>
      <c r="D28" s="135"/>
      <c r="E28" s="135"/>
      <c r="F28" s="160"/>
      <c r="G28" s="160"/>
      <c r="H28" s="160"/>
      <c r="I28" s="158"/>
      <c r="J28" s="160"/>
      <c r="K28" s="159"/>
      <c r="L28" s="160"/>
      <c r="M28" s="160"/>
      <c r="N28" s="74"/>
    </row>
    <row r="29" spans="1:14" s="30" customFormat="1" ht="13.5">
      <c r="A29" s="135"/>
      <c r="B29" s="108"/>
      <c r="C29" s="161" t="s">
        <v>390</v>
      </c>
      <c r="D29" s="158" t="s">
        <v>17</v>
      </c>
      <c r="E29" s="135">
        <v>1</v>
      </c>
      <c r="F29" s="169">
        <f>F26*E29</f>
        <v>1</v>
      </c>
      <c r="G29" s="160"/>
      <c r="H29" s="160"/>
      <c r="I29" s="158"/>
      <c r="J29" s="201"/>
      <c r="K29" s="159"/>
      <c r="L29" s="160"/>
      <c r="M29" s="160"/>
      <c r="N29" s="74"/>
    </row>
    <row r="30" spans="1:14" ht="17.25" customHeight="1">
      <c r="A30" s="135">
        <v>6</v>
      </c>
      <c r="B30" s="135" t="s">
        <v>68</v>
      </c>
      <c r="C30" s="320" t="s">
        <v>511</v>
      </c>
      <c r="D30" s="158" t="s">
        <v>17</v>
      </c>
      <c r="E30" s="158"/>
      <c r="F30" s="159">
        <v>1</v>
      </c>
      <c r="G30" s="160"/>
      <c r="H30" s="160"/>
      <c r="I30" s="158"/>
      <c r="J30" s="160"/>
      <c r="K30" s="159"/>
      <c r="L30" s="160"/>
      <c r="M30" s="160"/>
      <c r="N30" s="74"/>
    </row>
    <row r="31" spans="1:14" ht="13.5">
      <c r="A31" s="135"/>
      <c r="B31" s="108"/>
      <c r="C31" s="162" t="s">
        <v>12</v>
      </c>
      <c r="D31" s="158" t="s">
        <v>17</v>
      </c>
      <c r="E31" s="135">
        <v>1</v>
      </c>
      <c r="F31" s="160">
        <f>F30*E31</f>
        <v>1</v>
      </c>
      <c r="G31" s="160"/>
      <c r="H31" s="160"/>
      <c r="I31" s="159"/>
      <c r="J31" s="160"/>
      <c r="K31" s="159"/>
      <c r="L31" s="160"/>
      <c r="M31" s="160"/>
      <c r="N31" s="74"/>
    </row>
    <row r="32" spans="1:14" s="30" customFormat="1" ht="13.5">
      <c r="A32" s="135"/>
      <c r="B32" s="108"/>
      <c r="C32" s="162" t="s">
        <v>14</v>
      </c>
      <c r="D32" s="135"/>
      <c r="E32" s="135"/>
      <c r="F32" s="160"/>
      <c r="G32" s="160"/>
      <c r="H32" s="160"/>
      <c r="I32" s="158"/>
      <c r="J32" s="160"/>
      <c r="K32" s="159"/>
      <c r="L32" s="160"/>
      <c r="M32" s="160"/>
      <c r="N32" s="74"/>
    </row>
    <row r="33" spans="1:14" s="30" customFormat="1" ht="13.5">
      <c r="A33" s="135"/>
      <c r="B33" s="108"/>
      <c r="C33" s="161" t="s">
        <v>391</v>
      </c>
      <c r="D33" s="158" t="s">
        <v>17</v>
      </c>
      <c r="E33" s="135">
        <v>1</v>
      </c>
      <c r="F33" s="169">
        <f>F30*E33</f>
        <v>1</v>
      </c>
      <c r="G33" s="160"/>
      <c r="H33" s="160"/>
      <c r="I33" s="158"/>
      <c r="J33" s="201"/>
      <c r="K33" s="159"/>
      <c r="L33" s="160"/>
      <c r="M33" s="160"/>
      <c r="N33" s="74"/>
    </row>
    <row r="34" spans="1:14" ht="18.75" customHeight="1">
      <c r="A34" s="135">
        <v>7</v>
      </c>
      <c r="B34" s="135" t="s">
        <v>68</v>
      </c>
      <c r="C34" s="526" t="s">
        <v>512</v>
      </c>
      <c r="D34" s="158" t="s">
        <v>17</v>
      </c>
      <c r="E34" s="158"/>
      <c r="F34" s="159">
        <v>1</v>
      </c>
      <c r="G34" s="160"/>
      <c r="H34" s="160"/>
      <c r="I34" s="158"/>
      <c r="J34" s="160"/>
      <c r="K34" s="159"/>
      <c r="L34" s="160"/>
      <c r="M34" s="160"/>
      <c r="N34" s="74"/>
    </row>
    <row r="35" spans="1:14" ht="13.5">
      <c r="A35" s="135"/>
      <c r="B35" s="108"/>
      <c r="C35" s="162" t="s">
        <v>12</v>
      </c>
      <c r="D35" s="158" t="s">
        <v>17</v>
      </c>
      <c r="E35" s="135">
        <v>1</v>
      </c>
      <c r="F35" s="160">
        <f>F34*E35</f>
        <v>1</v>
      </c>
      <c r="G35" s="160"/>
      <c r="H35" s="160"/>
      <c r="I35" s="159"/>
      <c r="J35" s="160"/>
      <c r="K35" s="159"/>
      <c r="L35" s="160"/>
      <c r="M35" s="160"/>
      <c r="N35" s="74"/>
    </row>
    <row r="36" spans="1:14" s="30" customFormat="1" ht="13.5">
      <c r="A36" s="135"/>
      <c r="B36" s="108"/>
      <c r="C36" s="162" t="s">
        <v>14</v>
      </c>
      <c r="D36" s="135"/>
      <c r="E36" s="135"/>
      <c r="F36" s="160"/>
      <c r="G36" s="160"/>
      <c r="H36" s="160"/>
      <c r="I36" s="158"/>
      <c r="J36" s="160"/>
      <c r="K36" s="159"/>
      <c r="L36" s="160"/>
      <c r="M36" s="160"/>
      <c r="N36" s="74"/>
    </row>
    <row r="37" spans="1:14" s="30" customFormat="1" ht="13.5">
      <c r="A37" s="135"/>
      <c r="B37" s="108"/>
      <c r="C37" s="279" t="s">
        <v>392</v>
      </c>
      <c r="D37" s="158" t="s">
        <v>17</v>
      </c>
      <c r="E37" s="135">
        <v>1</v>
      </c>
      <c r="F37" s="169">
        <f>F34*E37</f>
        <v>1</v>
      </c>
      <c r="G37" s="160"/>
      <c r="H37" s="160"/>
      <c r="I37" s="158"/>
      <c r="J37" s="201"/>
      <c r="K37" s="159"/>
      <c r="L37" s="160"/>
      <c r="M37" s="160"/>
      <c r="N37" s="74"/>
    </row>
    <row r="38" spans="1:14" ht="27">
      <c r="A38" s="135">
        <v>8</v>
      </c>
      <c r="B38" s="135" t="s">
        <v>68</v>
      </c>
      <c r="C38" s="320" t="s">
        <v>513</v>
      </c>
      <c r="D38" s="158" t="s">
        <v>25</v>
      </c>
      <c r="E38" s="158"/>
      <c r="F38" s="159">
        <v>350</v>
      </c>
      <c r="G38" s="160"/>
      <c r="H38" s="160"/>
      <c r="I38" s="158"/>
      <c r="J38" s="160"/>
      <c r="K38" s="159"/>
      <c r="L38" s="160"/>
      <c r="M38" s="160"/>
      <c r="N38" s="74"/>
    </row>
    <row r="39" spans="1:14" ht="13.5">
      <c r="A39" s="135"/>
      <c r="B39" s="108"/>
      <c r="C39" s="162" t="s">
        <v>12</v>
      </c>
      <c r="D39" s="158" t="s">
        <v>25</v>
      </c>
      <c r="E39" s="135">
        <v>1</v>
      </c>
      <c r="F39" s="160">
        <f>F38*E39</f>
        <v>350</v>
      </c>
      <c r="G39" s="160"/>
      <c r="H39" s="160"/>
      <c r="I39" s="159"/>
      <c r="J39" s="160"/>
      <c r="K39" s="159"/>
      <c r="L39" s="160"/>
      <c r="M39" s="160"/>
      <c r="N39" s="74"/>
    </row>
    <row r="40" spans="1:14" s="30" customFormat="1" ht="13.5">
      <c r="A40" s="135"/>
      <c r="B40" s="108"/>
      <c r="C40" s="162" t="s">
        <v>14</v>
      </c>
      <c r="D40" s="135"/>
      <c r="E40" s="135"/>
      <c r="F40" s="160"/>
      <c r="G40" s="160"/>
      <c r="H40" s="160"/>
      <c r="I40" s="158"/>
      <c r="J40" s="160"/>
      <c r="K40" s="159"/>
      <c r="L40" s="160"/>
      <c r="M40" s="160"/>
      <c r="N40" s="74"/>
    </row>
    <row r="41" spans="1:14" s="30" customFormat="1" ht="26.25">
      <c r="A41" s="135"/>
      <c r="B41" s="108"/>
      <c r="C41" s="161" t="s">
        <v>323</v>
      </c>
      <c r="D41" s="158" t="s">
        <v>25</v>
      </c>
      <c r="E41" s="135">
        <v>1</v>
      </c>
      <c r="F41" s="169">
        <f>F38*E41</f>
        <v>350</v>
      </c>
      <c r="G41" s="160"/>
      <c r="H41" s="160"/>
      <c r="I41" s="158"/>
      <c r="J41" s="201"/>
      <c r="K41" s="159"/>
      <c r="L41" s="160"/>
      <c r="M41" s="160"/>
      <c r="N41" s="74"/>
    </row>
    <row r="42" spans="1:14" ht="14.25" customHeight="1">
      <c r="A42" s="135">
        <v>9</v>
      </c>
      <c r="B42" s="135" t="s">
        <v>68</v>
      </c>
      <c r="C42" s="320" t="s">
        <v>362</v>
      </c>
      <c r="D42" s="158" t="s">
        <v>17</v>
      </c>
      <c r="E42" s="158"/>
      <c r="F42" s="159">
        <v>1</v>
      </c>
      <c r="G42" s="160"/>
      <c r="H42" s="160"/>
      <c r="I42" s="158"/>
      <c r="J42" s="160"/>
      <c r="K42" s="159"/>
      <c r="L42" s="160"/>
      <c r="M42" s="160"/>
      <c r="N42" s="74"/>
    </row>
    <row r="43" spans="1:14" ht="13.5">
      <c r="A43" s="135"/>
      <c r="B43" s="108"/>
      <c r="C43" s="162" t="s">
        <v>12</v>
      </c>
      <c r="D43" s="158" t="s">
        <v>17</v>
      </c>
      <c r="E43" s="135">
        <v>1</v>
      </c>
      <c r="F43" s="160">
        <f>F42*E43</f>
        <v>1</v>
      </c>
      <c r="G43" s="160"/>
      <c r="H43" s="160"/>
      <c r="I43" s="159"/>
      <c r="J43" s="160"/>
      <c r="K43" s="159"/>
      <c r="L43" s="160"/>
      <c r="M43" s="160"/>
      <c r="N43" s="74"/>
    </row>
    <row r="44" spans="1:14" s="30" customFormat="1" ht="13.5">
      <c r="A44" s="135"/>
      <c r="B44" s="108"/>
      <c r="C44" s="162" t="s">
        <v>14</v>
      </c>
      <c r="D44" s="135"/>
      <c r="E44" s="135"/>
      <c r="F44" s="160"/>
      <c r="G44" s="160"/>
      <c r="H44" s="160"/>
      <c r="I44" s="158"/>
      <c r="J44" s="160"/>
      <c r="K44" s="159"/>
      <c r="L44" s="160"/>
      <c r="M44" s="160"/>
      <c r="N44" s="74"/>
    </row>
    <row r="45" spans="1:14" s="30" customFormat="1" ht="13.5">
      <c r="A45" s="135"/>
      <c r="B45" s="108"/>
      <c r="C45" s="161" t="s">
        <v>362</v>
      </c>
      <c r="D45" s="158" t="s">
        <v>17</v>
      </c>
      <c r="E45" s="135">
        <v>1</v>
      </c>
      <c r="F45" s="169">
        <f>F42*E45</f>
        <v>1</v>
      </c>
      <c r="G45" s="160"/>
      <c r="H45" s="160"/>
      <c r="I45" s="158"/>
      <c r="J45" s="201"/>
      <c r="K45" s="159"/>
      <c r="L45" s="160"/>
      <c r="M45" s="160"/>
      <c r="N45" s="74"/>
    </row>
    <row r="46" spans="1:15" ht="13.5">
      <c r="A46" s="135"/>
      <c r="B46" s="108"/>
      <c r="C46" s="162" t="s">
        <v>24</v>
      </c>
      <c r="D46" s="135"/>
      <c r="E46" s="135"/>
      <c r="F46" s="160"/>
      <c r="G46" s="169"/>
      <c r="H46" s="169"/>
      <c r="I46" s="158"/>
      <c r="J46" s="169"/>
      <c r="K46" s="169"/>
      <c r="L46" s="169"/>
      <c r="M46" s="246"/>
      <c r="N46" s="247"/>
      <c r="O46" s="66"/>
    </row>
    <row r="47" spans="1:14" s="80" customFormat="1" ht="13.5">
      <c r="A47" s="245"/>
      <c r="B47" s="245"/>
      <c r="C47" s="161" t="s">
        <v>111</v>
      </c>
      <c r="D47" s="158"/>
      <c r="E47" s="158"/>
      <c r="F47" s="194"/>
      <c r="G47" s="158"/>
      <c r="H47" s="169"/>
      <c r="I47" s="169"/>
      <c r="J47" s="169"/>
      <c r="K47" s="169"/>
      <c r="L47" s="169"/>
      <c r="M47" s="448"/>
      <c r="N47" s="247"/>
    </row>
    <row r="48" spans="1:15" ht="13.5">
      <c r="A48" s="135"/>
      <c r="B48" s="108"/>
      <c r="C48" s="162" t="s">
        <v>732</v>
      </c>
      <c r="D48" s="135"/>
      <c r="E48" s="135"/>
      <c r="F48" s="160"/>
      <c r="G48" s="169"/>
      <c r="H48" s="169"/>
      <c r="I48" s="169"/>
      <c r="J48" s="169"/>
      <c r="K48" s="169"/>
      <c r="L48" s="169"/>
      <c r="M48" s="246"/>
      <c r="N48" s="81"/>
      <c r="O48" s="66"/>
    </row>
    <row r="49" spans="1:15" ht="13.5">
      <c r="A49" s="135"/>
      <c r="B49" s="108"/>
      <c r="C49" s="162" t="s">
        <v>24</v>
      </c>
      <c r="D49" s="135"/>
      <c r="E49" s="135"/>
      <c r="F49" s="160"/>
      <c r="G49" s="169"/>
      <c r="H49" s="169"/>
      <c r="I49" s="169"/>
      <c r="J49" s="169"/>
      <c r="K49" s="169"/>
      <c r="L49" s="169"/>
      <c r="M49" s="246"/>
      <c r="N49" s="247"/>
      <c r="O49" s="66"/>
    </row>
    <row r="50" spans="1:15" s="21" customFormat="1" ht="13.5">
      <c r="A50" s="135"/>
      <c r="B50" s="135"/>
      <c r="C50" s="162" t="s">
        <v>743</v>
      </c>
      <c r="D50" s="316" t="s">
        <v>741</v>
      </c>
      <c r="E50" s="194"/>
      <c r="F50" s="197"/>
      <c r="G50" s="169"/>
      <c r="H50" s="169"/>
      <c r="I50" s="169"/>
      <c r="J50" s="169"/>
      <c r="K50" s="169"/>
      <c r="L50" s="169"/>
      <c r="M50" s="246"/>
      <c r="N50" s="69"/>
      <c r="O50" s="68"/>
    </row>
    <row r="51" spans="1:15" s="21" customFormat="1" ht="14.25">
      <c r="A51" s="135"/>
      <c r="B51" s="135"/>
      <c r="C51" s="161" t="s">
        <v>6</v>
      </c>
      <c r="D51" s="158"/>
      <c r="E51" s="194"/>
      <c r="F51" s="197"/>
      <c r="G51" s="169"/>
      <c r="H51" s="169"/>
      <c r="I51" s="169"/>
      <c r="J51" s="169"/>
      <c r="K51" s="169"/>
      <c r="L51" s="169"/>
      <c r="M51" s="317"/>
      <c r="N51" s="248"/>
      <c r="O51" s="68"/>
    </row>
    <row r="52" spans="1:13" ht="13.5">
      <c r="A52" s="27"/>
      <c r="B52" s="80"/>
      <c r="C52" s="87"/>
      <c r="D52" s="36"/>
      <c r="E52" s="88"/>
      <c r="F52" s="36"/>
      <c r="G52" s="37"/>
      <c r="H52" s="37"/>
      <c r="I52" s="37"/>
      <c r="J52" s="37"/>
      <c r="K52" s="37"/>
      <c r="L52" s="37"/>
      <c r="M52" s="37"/>
    </row>
    <row r="53" spans="1:13" ht="13.5">
      <c r="A53" s="27"/>
      <c r="B53" s="80"/>
      <c r="C53" s="87"/>
      <c r="D53" s="36"/>
      <c r="E53" s="88"/>
      <c r="F53" s="36"/>
      <c r="G53" s="37"/>
      <c r="H53" s="37"/>
      <c r="I53" s="37"/>
      <c r="J53" s="37"/>
      <c r="K53" s="37"/>
      <c r="L53" s="37"/>
      <c r="M53" s="37"/>
    </row>
    <row r="54" spans="1:13" ht="13.5">
      <c r="A54" s="27"/>
      <c r="B54" s="80"/>
      <c r="C54" s="87"/>
      <c r="D54" s="36"/>
      <c r="E54" s="88"/>
      <c r="F54" s="36"/>
      <c r="G54" s="37"/>
      <c r="H54" s="37"/>
      <c r="I54" s="37"/>
      <c r="J54" s="37"/>
      <c r="K54" s="37"/>
      <c r="L54" s="37"/>
      <c r="M54" s="37"/>
    </row>
    <row r="55" spans="1:15" ht="16.5">
      <c r="A55" s="89"/>
      <c r="B55" s="89"/>
      <c r="C55" s="38"/>
      <c r="D55" s="36"/>
      <c r="E55" s="39"/>
      <c r="F55" s="36"/>
      <c r="G55" s="35"/>
      <c r="H55" s="39"/>
      <c r="I55" s="36"/>
      <c r="J55" s="36"/>
      <c r="K55" s="35"/>
      <c r="L55" s="39"/>
      <c r="M55" s="35"/>
      <c r="N55" s="35"/>
      <c r="O55" s="74"/>
    </row>
    <row r="56" spans="2:10" ht="13.5">
      <c r="B56" s="663"/>
      <c r="C56" s="663"/>
      <c r="E56" s="663"/>
      <c r="F56" s="663"/>
      <c r="G56" s="663"/>
      <c r="H56" s="663"/>
      <c r="I56" s="663"/>
      <c r="J56" s="663"/>
    </row>
    <row r="57" spans="1:15" ht="16.5">
      <c r="A57" s="89"/>
      <c r="B57" s="89"/>
      <c r="C57" s="38"/>
      <c r="D57" s="36"/>
      <c r="E57" s="39"/>
      <c r="F57" s="36"/>
      <c r="G57" s="35"/>
      <c r="H57" s="39"/>
      <c r="I57" s="36"/>
      <c r="J57" s="36"/>
      <c r="K57" s="35"/>
      <c r="L57" s="39"/>
      <c r="M57" s="35"/>
      <c r="N57" s="35"/>
      <c r="O57" s="74"/>
    </row>
    <row r="58" spans="1:15" ht="16.5">
      <c r="A58" s="89"/>
      <c r="B58" s="89"/>
      <c r="C58" s="38"/>
      <c r="D58" s="36"/>
      <c r="E58" s="39"/>
      <c r="F58" s="36"/>
      <c r="G58" s="35"/>
      <c r="H58" s="39"/>
      <c r="I58" s="36"/>
      <c r="J58" s="36"/>
      <c r="K58" s="35"/>
      <c r="L58" s="39"/>
      <c r="M58" s="35"/>
      <c r="N58" s="35"/>
      <c r="O58" s="74"/>
    </row>
    <row r="59" spans="1:15" ht="16.5">
      <c r="A59" s="89"/>
      <c r="B59" s="89"/>
      <c r="C59" s="38"/>
      <c r="D59" s="36"/>
      <c r="E59" s="39"/>
      <c r="F59" s="36"/>
      <c r="G59" s="35"/>
      <c r="H59" s="39"/>
      <c r="I59" s="36"/>
      <c r="J59" s="36"/>
      <c r="K59" s="35"/>
      <c r="L59" s="39"/>
      <c r="M59" s="35"/>
      <c r="N59" s="35"/>
      <c r="O59" s="74"/>
    </row>
  </sheetData>
  <sheetProtection/>
  <mergeCells count="16">
    <mergeCell ref="E7:F7"/>
    <mergeCell ref="G7:H7"/>
    <mergeCell ref="I7:J7"/>
    <mergeCell ref="A2:M2"/>
    <mergeCell ref="K7:L7"/>
    <mergeCell ref="M7:M8"/>
    <mergeCell ref="B56:C56"/>
    <mergeCell ref="E56:J56"/>
    <mergeCell ref="A1:M1"/>
    <mergeCell ref="A3:M3"/>
    <mergeCell ref="A5:M5"/>
    <mergeCell ref="C6:M6"/>
    <mergeCell ref="A7:A8"/>
    <mergeCell ref="B7:B8"/>
    <mergeCell ref="C7:C8"/>
    <mergeCell ref="D7:D8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M41"/>
  <sheetViews>
    <sheetView zoomScalePageLayoutView="0" workbookViewId="0" topLeftCell="A28">
      <selection activeCell="P58" sqref="P58"/>
    </sheetView>
  </sheetViews>
  <sheetFormatPr defaultColWidth="9.00390625" defaultRowHeight="12.75"/>
  <cols>
    <col min="1" max="1" width="3.875" style="73" customWidth="1"/>
    <col min="2" max="2" width="8.25390625" style="73" customWidth="1"/>
    <col min="3" max="3" width="42.75390625" style="73" customWidth="1"/>
    <col min="4" max="4" width="7.00390625" style="73" customWidth="1"/>
    <col min="5" max="5" width="8.00390625" style="73" customWidth="1"/>
    <col min="6" max="6" width="8.625" style="73" customWidth="1"/>
    <col min="7" max="7" width="7.375" style="73" customWidth="1"/>
    <col min="8" max="8" width="9.125" style="73" customWidth="1"/>
    <col min="9" max="9" width="7.00390625" style="73" customWidth="1"/>
    <col min="10" max="11" width="6.75390625" style="73" customWidth="1"/>
    <col min="12" max="12" width="7.125" style="73" customWidth="1"/>
    <col min="13" max="13" width="10.125" style="73" customWidth="1"/>
    <col min="14" max="16384" width="9.125" style="59" customWidth="1"/>
  </cols>
  <sheetData>
    <row r="1" spans="1:13" s="12" customFormat="1" ht="38.25" customHeight="1">
      <c r="A1" s="680" t="s">
        <v>599</v>
      </c>
      <c r="B1" s="680"/>
      <c r="C1" s="680"/>
      <c r="D1" s="680"/>
      <c r="E1" s="680"/>
      <c r="F1" s="680"/>
      <c r="G1" s="680"/>
      <c r="H1" s="680"/>
      <c r="I1" s="680"/>
      <c r="J1" s="680"/>
      <c r="K1" s="680"/>
      <c r="L1" s="680"/>
      <c r="M1" s="680"/>
    </row>
    <row r="2" spans="1:13" s="58" customFormat="1" ht="16.5">
      <c r="A2" s="680" t="s">
        <v>589</v>
      </c>
      <c r="B2" s="680"/>
      <c r="C2" s="680"/>
      <c r="D2" s="680"/>
      <c r="E2" s="680"/>
      <c r="F2" s="680"/>
      <c r="G2" s="680"/>
      <c r="H2" s="680"/>
      <c r="I2" s="680"/>
      <c r="J2" s="680"/>
      <c r="K2" s="680"/>
      <c r="L2" s="680"/>
      <c r="M2" s="680"/>
    </row>
    <row r="3" spans="1:13" s="58" customFormat="1" ht="16.5">
      <c r="A3" s="488"/>
      <c r="B3" s="502"/>
      <c r="C3" s="502"/>
      <c r="D3" s="502"/>
      <c r="E3" s="502"/>
      <c r="F3" s="502"/>
      <c r="G3" s="502"/>
      <c r="H3" s="502"/>
      <c r="I3" s="502"/>
      <c r="J3" s="502"/>
      <c r="K3" s="502"/>
      <c r="L3" s="502"/>
      <c r="M3" s="502"/>
    </row>
    <row r="4" spans="1:13" s="58" customFormat="1" ht="16.5">
      <c r="A4" s="680" t="s">
        <v>325</v>
      </c>
      <c r="B4" s="680"/>
      <c r="C4" s="680"/>
      <c r="D4" s="680"/>
      <c r="E4" s="680"/>
      <c r="F4" s="680"/>
      <c r="G4" s="680"/>
      <c r="H4" s="680"/>
      <c r="I4" s="680"/>
      <c r="J4" s="680"/>
      <c r="K4" s="680"/>
      <c r="L4" s="680"/>
      <c r="M4" s="680"/>
    </row>
    <row r="5" spans="1:13" ht="17.25">
      <c r="A5" s="489"/>
      <c r="B5" s="489"/>
      <c r="C5" s="684"/>
      <c r="D5" s="684"/>
      <c r="E5" s="684"/>
      <c r="F5" s="684"/>
      <c r="G5" s="684"/>
      <c r="H5" s="684"/>
      <c r="I5" s="684"/>
      <c r="J5" s="684"/>
      <c r="K5" s="684"/>
      <c r="L5" s="684"/>
      <c r="M5" s="684"/>
    </row>
    <row r="6" spans="1:13" ht="13.5">
      <c r="A6" s="695" t="s">
        <v>65</v>
      </c>
      <c r="B6" s="696" t="s">
        <v>66</v>
      </c>
      <c r="C6" s="699" t="s">
        <v>77</v>
      </c>
      <c r="D6" s="696" t="s">
        <v>1</v>
      </c>
      <c r="E6" s="697" t="s">
        <v>2</v>
      </c>
      <c r="F6" s="698"/>
      <c r="G6" s="690" t="s">
        <v>3</v>
      </c>
      <c r="H6" s="690"/>
      <c r="I6" s="689" t="s">
        <v>4</v>
      </c>
      <c r="J6" s="689"/>
      <c r="K6" s="689" t="s">
        <v>5</v>
      </c>
      <c r="L6" s="689"/>
      <c r="M6" s="690" t="s">
        <v>6</v>
      </c>
    </row>
    <row r="7" spans="1:13" ht="54">
      <c r="A7" s="695"/>
      <c r="B7" s="695"/>
      <c r="C7" s="700"/>
      <c r="D7" s="696"/>
      <c r="E7" s="194" t="s">
        <v>7</v>
      </c>
      <c r="F7" s="194" t="s">
        <v>8</v>
      </c>
      <c r="G7" s="491" t="s">
        <v>9</v>
      </c>
      <c r="H7" s="196" t="s">
        <v>6</v>
      </c>
      <c r="I7" s="197" t="s">
        <v>9</v>
      </c>
      <c r="J7" s="196" t="s">
        <v>6</v>
      </c>
      <c r="K7" s="197" t="s">
        <v>9</v>
      </c>
      <c r="L7" s="196" t="s">
        <v>6</v>
      </c>
      <c r="M7" s="690"/>
    </row>
    <row r="8" spans="1:13" s="55" customFormat="1" ht="15">
      <c r="A8" s="204" t="s">
        <v>10</v>
      </c>
      <c r="B8" s="204">
        <v>2</v>
      </c>
      <c r="C8" s="204">
        <v>3</v>
      </c>
      <c r="D8" s="204">
        <v>4</v>
      </c>
      <c r="E8" s="204">
        <v>5</v>
      </c>
      <c r="F8" s="492">
        <v>6</v>
      </c>
      <c r="G8" s="493" t="s">
        <v>11</v>
      </c>
      <c r="H8" s="494">
        <v>8</v>
      </c>
      <c r="I8" s="492">
        <v>9</v>
      </c>
      <c r="J8" s="494">
        <v>10</v>
      </c>
      <c r="K8" s="492">
        <v>11</v>
      </c>
      <c r="L8" s="494">
        <v>12</v>
      </c>
      <c r="M8" s="494">
        <v>13</v>
      </c>
    </row>
    <row r="9" spans="1:13" ht="21.75" customHeight="1">
      <c r="A9" s="158">
        <v>1</v>
      </c>
      <c r="B9" s="158" t="s">
        <v>68</v>
      </c>
      <c r="C9" s="527" t="s">
        <v>687</v>
      </c>
      <c r="D9" s="158" t="s">
        <v>17</v>
      </c>
      <c r="E9" s="158"/>
      <c r="F9" s="159">
        <v>1</v>
      </c>
      <c r="G9" s="159"/>
      <c r="H9" s="160"/>
      <c r="I9" s="158"/>
      <c r="J9" s="160"/>
      <c r="K9" s="159"/>
      <c r="L9" s="160"/>
      <c r="M9" s="160"/>
    </row>
    <row r="10" spans="1:13" s="30" customFormat="1" ht="13.5">
      <c r="A10" s="158"/>
      <c r="B10" s="306"/>
      <c r="C10" s="205" t="s">
        <v>12</v>
      </c>
      <c r="D10" s="158" t="s">
        <v>17</v>
      </c>
      <c r="E10" s="158">
        <v>1</v>
      </c>
      <c r="F10" s="160">
        <f>F9*E10</f>
        <v>1</v>
      </c>
      <c r="G10" s="158"/>
      <c r="H10" s="160"/>
      <c r="I10" s="159"/>
      <c r="J10" s="160"/>
      <c r="K10" s="159"/>
      <c r="L10" s="160"/>
      <c r="M10" s="160"/>
    </row>
    <row r="11" spans="1:13" s="30" customFormat="1" ht="13.5">
      <c r="A11" s="158"/>
      <c r="B11" s="306"/>
      <c r="C11" s="205" t="s">
        <v>14</v>
      </c>
      <c r="D11" s="158"/>
      <c r="E11" s="158"/>
      <c r="F11" s="160"/>
      <c r="G11" s="159"/>
      <c r="H11" s="160"/>
      <c r="I11" s="158"/>
      <c r="J11" s="160"/>
      <c r="K11" s="159"/>
      <c r="L11" s="160"/>
      <c r="M11" s="160"/>
    </row>
    <row r="12" spans="1:13" ht="16.5" customHeight="1">
      <c r="A12" s="158"/>
      <c r="B12" s="306"/>
      <c r="C12" s="503" t="s">
        <v>688</v>
      </c>
      <c r="D12" s="158" t="s">
        <v>17</v>
      </c>
      <c r="E12" s="158">
        <v>1</v>
      </c>
      <c r="F12" s="169">
        <f>F9*E12</f>
        <v>1</v>
      </c>
      <c r="G12" s="160"/>
      <c r="H12" s="160"/>
      <c r="I12" s="158"/>
      <c r="J12" s="201"/>
      <c r="K12" s="159"/>
      <c r="L12" s="160"/>
      <c r="M12" s="160"/>
    </row>
    <row r="13" spans="1:13" ht="156" customHeight="1">
      <c r="A13" s="158">
        <v>2</v>
      </c>
      <c r="B13" s="158" t="s">
        <v>68</v>
      </c>
      <c r="C13" s="527" t="s">
        <v>486</v>
      </c>
      <c r="D13" s="158" t="s">
        <v>17</v>
      </c>
      <c r="E13" s="158"/>
      <c r="F13" s="159">
        <v>9</v>
      </c>
      <c r="G13" s="159"/>
      <c r="H13" s="160"/>
      <c r="I13" s="158"/>
      <c r="J13" s="160"/>
      <c r="K13" s="159"/>
      <c r="L13" s="160"/>
      <c r="M13" s="160"/>
    </row>
    <row r="14" spans="1:13" s="30" customFormat="1" ht="13.5">
      <c r="A14" s="158"/>
      <c r="B14" s="306"/>
      <c r="C14" s="205" t="s">
        <v>12</v>
      </c>
      <c r="D14" s="158" t="s">
        <v>17</v>
      </c>
      <c r="E14" s="158">
        <v>1</v>
      </c>
      <c r="F14" s="160">
        <f>F13*E14</f>
        <v>9</v>
      </c>
      <c r="G14" s="158"/>
      <c r="H14" s="160"/>
      <c r="I14" s="159"/>
      <c r="J14" s="160"/>
      <c r="K14" s="159"/>
      <c r="L14" s="160"/>
      <c r="M14" s="160"/>
    </row>
    <row r="15" spans="1:13" s="30" customFormat="1" ht="13.5">
      <c r="A15" s="158"/>
      <c r="B15" s="306"/>
      <c r="C15" s="205" t="s">
        <v>14</v>
      </c>
      <c r="D15" s="158"/>
      <c r="E15" s="158"/>
      <c r="F15" s="160"/>
      <c r="G15" s="159"/>
      <c r="H15" s="160"/>
      <c r="I15" s="158"/>
      <c r="J15" s="160"/>
      <c r="K15" s="159"/>
      <c r="L15" s="160"/>
      <c r="M15" s="160"/>
    </row>
    <row r="16" spans="1:13" ht="134.25" customHeight="1">
      <c r="A16" s="158"/>
      <c r="B16" s="306"/>
      <c r="C16" s="503" t="s">
        <v>486</v>
      </c>
      <c r="D16" s="158" t="s">
        <v>17</v>
      </c>
      <c r="E16" s="158">
        <v>1</v>
      </c>
      <c r="F16" s="169">
        <f>F13*E16</f>
        <v>9</v>
      </c>
      <c r="G16" s="160"/>
      <c r="H16" s="160"/>
      <c r="I16" s="158"/>
      <c r="J16" s="201"/>
      <c r="K16" s="159"/>
      <c r="L16" s="160"/>
      <c r="M16" s="160"/>
    </row>
    <row r="17" spans="1:13" ht="150">
      <c r="A17" s="158">
        <v>3</v>
      </c>
      <c r="B17" s="158" t="s">
        <v>68</v>
      </c>
      <c r="C17" s="503" t="s">
        <v>486</v>
      </c>
      <c r="D17" s="158" t="s">
        <v>17</v>
      </c>
      <c r="E17" s="158"/>
      <c r="F17" s="159">
        <v>6</v>
      </c>
      <c r="G17" s="160"/>
      <c r="H17" s="160"/>
      <c r="I17" s="158"/>
      <c r="J17" s="160"/>
      <c r="K17" s="159"/>
      <c r="L17" s="160"/>
      <c r="M17" s="160"/>
    </row>
    <row r="18" spans="1:13" s="30" customFormat="1" ht="13.5">
      <c r="A18" s="158"/>
      <c r="B18" s="306"/>
      <c r="C18" s="205" t="s">
        <v>12</v>
      </c>
      <c r="D18" s="158" t="s">
        <v>17</v>
      </c>
      <c r="E18" s="158">
        <v>1</v>
      </c>
      <c r="F18" s="160">
        <f>F17*E18</f>
        <v>6</v>
      </c>
      <c r="G18" s="158"/>
      <c r="H18" s="160"/>
      <c r="I18" s="159"/>
      <c r="J18" s="160"/>
      <c r="K18" s="159"/>
      <c r="L18" s="160"/>
      <c r="M18" s="160"/>
    </row>
    <row r="19" spans="1:13" s="30" customFormat="1" ht="13.5">
      <c r="A19" s="158"/>
      <c r="B19" s="306"/>
      <c r="C19" s="205" t="s">
        <v>14</v>
      </c>
      <c r="D19" s="158"/>
      <c r="E19" s="158"/>
      <c r="F19" s="160"/>
      <c r="G19" s="159"/>
      <c r="H19" s="160"/>
      <c r="I19" s="158"/>
      <c r="J19" s="160"/>
      <c r="K19" s="159"/>
      <c r="L19" s="160"/>
      <c r="M19" s="160"/>
    </row>
    <row r="20" spans="1:13" ht="153.75" customHeight="1">
      <c r="A20" s="158"/>
      <c r="B20" s="306"/>
      <c r="C20" s="527" t="s">
        <v>486</v>
      </c>
      <c r="D20" s="158" t="s">
        <v>17</v>
      </c>
      <c r="E20" s="158">
        <v>1</v>
      </c>
      <c r="F20" s="169">
        <f>F17*E20</f>
        <v>6</v>
      </c>
      <c r="G20" s="160"/>
      <c r="H20" s="160"/>
      <c r="I20" s="158"/>
      <c r="J20" s="201"/>
      <c r="K20" s="159"/>
      <c r="L20" s="160"/>
      <c r="M20" s="160"/>
    </row>
    <row r="21" spans="1:13" ht="13.5">
      <c r="A21" s="158">
        <v>4</v>
      </c>
      <c r="B21" s="306" t="s">
        <v>69</v>
      </c>
      <c r="C21" s="161" t="s">
        <v>326</v>
      </c>
      <c r="D21" s="158" t="s">
        <v>70</v>
      </c>
      <c r="E21" s="158"/>
      <c r="F21" s="159">
        <v>1220</v>
      </c>
      <c r="G21" s="158"/>
      <c r="H21" s="160"/>
      <c r="I21" s="159"/>
      <c r="J21" s="160"/>
      <c r="K21" s="159"/>
      <c r="L21" s="160"/>
      <c r="M21" s="160"/>
    </row>
    <row r="22" spans="1:13" s="84" customFormat="1" ht="27">
      <c r="A22" s="158"/>
      <c r="B22" s="158" t="s">
        <v>68</v>
      </c>
      <c r="C22" s="205" t="s">
        <v>12</v>
      </c>
      <c r="D22" s="158" t="s">
        <v>13</v>
      </c>
      <c r="E22" s="158">
        <v>1</v>
      </c>
      <c r="F22" s="160">
        <f>F21*E22</f>
        <v>1220</v>
      </c>
      <c r="G22" s="158"/>
      <c r="H22" s="160"/>
      <c r="I22" s="159"/>
      <c r="J22" s="160"/>
      <c r="K22" s="159"/>
      <c r="L22" s="160"/>
      <c r="M22" s="160"/>
    </row>
    <row r="23" spans="1:13" s="30" customFormat="1" ht="13.5">
      <c r="A23" s="158"/>
      <c r="B23" s="158"/>
      <c r="C23" s="205" t="s">
        <v>42</v>
      </c>
      <c r="D23" s="158" t="s">
        <v>0</v>
      </c>
      <c r="E23" s="158">
        <v>0.0597</v>
      </c>
      <c r="F23" s="160">
        <f>F21*E23</f>
        <v>72.834</v>
      </c>
      <c r="G23" s="158"/>
      <c r="H23" s="160"/>
      <c r="I23" s="159"/>
      <c r="J23" s="160"/>
      <c r="K23" s="159"/>
      <c r="L23" s="160"/>
      <c r="M23" s="160"/>
    </row>
    <row r="24" spans="1:13" s="30" customFormat="1" ht="13.5">
      <c r="A24" s="158"/>
      <c r="B24" s="306"/>
      <c r="C24" s="205" t="s">
        <v>14</v>
      </c>
      <c r="D24" s="158"/>
      <c r="E24" s="158"/>
      <c r="F24" s="160"/>
      <c r="G24" s="158"/>
      <c r="H24" s="160"/>
      <c r="I24" s="159"/>
      <c r="J24" s="160"/>
      <c r="K24" s="159"/>
      <c r="L24" s="160"/>
      <c r="M24" s="160"/>
    </row>
    <row r="25" spans="1:13" s="30" customFormat="1" ht="13.5">
      <c r="A25" s="158"/>
      <c r="B25" s="306"/>
      <c r="C25" s="161" t="s">
        <v>326</v>
      </c>
      <c r="D25" s="158" t="s">
        <v>70</v>
      </c>
      <c r="E25" s="158">
        <v>1</v>
      </c>
      <c r="F25" s="201">
        <f>F21*E25</f>
        <v>1220</v>
      </c>
      <c r="G25" s="201"/>
      <c r="H25" s="160"/>
      <c r="I25" s="201"/>
      <c r="J25" s="160"/>
      <c r="K25" s="159"/>
      <c r="L25" s="160"/>
      <c r="M25" s="160"/>
    </row>
    <row r="26" spans="1:13" ht="13.5">
      <c r="A26" s="158"/>
      <c r="B26" s="306"/>
      <c r="C26" s="205" t="s">
        <v>15</v>
      </c>
      <c r="D26" s="158" t="s">
        <v>0</v>
      </c>
      <c r="E26" s="158">
        <v>0.0673</v>
      </c>
      <c r="F26" s="160">
        <f>F21*E26</f>
        <v>82.106</v>
      </c>
      <c r="G26" s="159"/>
      <c r="H26" s="160"/>
      <c r="I26" s="159"/>
      <c r="J26" s="160"/>
      <c r="K26" s="159"/>
      <c r="L26" s="160"/>
      <c r="M26" s="160"/>
    </row>
    <row r="27" spans="1:13" ht="19.5" customHeight="1">
      <c r="A27" s="158">
        <v>5</v>
      </c>
      <c r="B27" s="158" t="s">
        <v>68</v>
      </c>
      <c r="C27" s="320" t="s">
        <v>487</v>
      </c>
      <c r="D27" s="158" t="s">
        <v>70</v>
      </c>
      <c r="E27" s="158"/>
      <c r="F27" s="159">
        <v>200</v>
      </c>
      <c r="G27" s="159"/>
      <c r="H27" s="160"/>
      <c r="I27" s="158"/>
      <c r="J27" s="160"/>
      <c r="K27" s="159"/>
      <c r="L27" s="160"/>
      <c r="M27" s="160"/>
    </row>
    <row r="28" spans="1:13" s="30" customFormat="1" ht="13.5">
      <c r="A28" s="158"/>
      <c r="B28" s="306"/>
      <c r="C28" s="205" t="s">
        <v>12</v>
      </c>
      <c r="D28" s="158" t="s">
        <v>70</v>
      </c>
      <c r="E28" s="158">
        <v>1</v>
      </c>
      <c r="F28" s="160">
        <f>F27*E28</f>
        <v>200</v>
      </c>
      <c r="G28" s="158"/>
      <c r="H28" s="160"/>
      <c r="I28" s="159"/>
      <c r="J28" s="160"/>
      <c r="K28" s="159"/>
      <c r="L28" s="160"/>
      <c r="M28" s="160"/>
    </row>
    <row r="29" spans="1:13" s="30" customFormat="1" ht="13.5">
      <c r="A29" s="158"/>
      <c r="B29" s="306"/>
      <c r="C29" s="205" t="s">
        <v>14</v>
      </c>
      <c r="D29" s="158"/>
      <c r="E29" s="158"/>
      <c r="F29" s="160"/>
      <c r="G29" s="159"/>
      <c r="H29" s="160"/>
      <c r="I29" s="158"/>
      <c r="J29" s="160"/>
      <c r="K29" s="159"/>
      <c r="L29" s="160"/>
      <c r="M29" s="160"/>
    </row>
    <row r="30" spans="1:13" ht="13.5">
      <c r="A30" s="158"/>
      <c r="B30" s="306"/>
      <c r="C30" s="161" t="s">
        <v>487</v>
      </c>
      <c r="D30" s="158" t="s">
        <v>70</v>
      </c>
      <c r="E30" s="158">
        <v>1</v>
      </c>
      <c r="F30" s="169">
        <f>F27*E30</f>
        <v>200</v>
      </c>
      <c r="G30" s="160"/>
      <c r="H30" s="160"/>
      <c r="I30" s="158"/>
      <c r="J30" s="201"/>
      <c r="K30" s="159"/>
      <c r="L30" s="160"/>
      <c r="M30" s="160"/>
    </row>
    <row r="31" spans="1:13" ht="17.25" customHeight="1">
      <c r="A31" s="158">
        <v>7</v>
      </c>
      <c r="B31" s="158" t="s">
        <v>68</v>
      </c>
      <c r="C31" s="320" t="s">
        <v>514</v>
      </c>
      <c r="D31" s="158" t="s">
        <v>17</v>
      </c>
      <c r="E31" s="158"/>
      <c r="F31" s="159">
        <v>30</v>
      </c>
      <c r="G31" s="159"/>
      <c r="H31" s="160"/>
      <c r="I31" s="158"/>
      <c r="J31" s="160"/>
      <c r="K31" s="159"/>
      <c r="L31" s="160"/>
      <c r="M31" s="160"/>
    </row>
    <row r="32" spans="1:13" s="30" customFormat="1" ht="13.5">
      <c r="A32" s="158"/>
      <c r="B32" s="306"/>
      <c r="C32" s="205" t="s">
        <v>12</v>
      </c>
      <c r="D32" s="158" t="s">
        <v>17</v>
      </c>
      <c r="E32" s="158">
        <v>1</v>
      </c>
      <c r="F32" s="160">
        <f>F31*E32</f>
        <v>30</v>
      </c>
      <c r="G32" s="158"/>
      <c r="H32" s="160"/>
      <c r="I32" s="159"/>
      <c r="J32" s="160"/>
      <c r="K32" s="159"/>
      <c r="L32" s="160"/>
      <c r="M32" s="160"/>
    </row>
    <row r="33" spans="1:13" s="30" customFormat="1" ht="13.5">
      <c r="A33" s="158"/>
      <c r="B33" s="306"/>
      <c r="C33" s="205" t="s">
        <v>14</v>
      </c>
      <c r="D33" s="158"/>
      <c r="E33" s="158"/>
      <c r="F33" s="160"/>
      <c r="G33" s="159"/>
      <c r="H33" s="160"/>
      <c r="I33" s="158"/>
      <c r="J33" s="160"/>
      <c r="K33" s="159"/>
      <c r="L33" s="160"/>
      <c r="M33" s="160"/>
    </row>
    <row r="34" spans="1:13" ht="13.5">
      <c r="A34" s="158"/>
      <c r="B34" s="306"/>
      <c r="C34" s="161" t="s">
        <v>327</v>
      </c>
      <c r="D34" s="158" t="s">
        <v>17</v>
      </c>
      <c r="E34" s="158">
        <v>1</v>
      </c>
      <c r="F34" s="169">
        <f>F31*E34</f>
        <v>30</v>
      </c>
      <c r="G34" s="160"/>
      <c r="H34" s="160"/>
      <c r="I34" s="158"/>
      <c r="J34" s="201"/>
      <c r="K34" s="159"/>
      <c r="L34" s="160"/>
      <c r="M34" s="160"/>
    </row>
    <row r="35" spans="1:13" s="508" customFormat="1" ht="13.5">
      <c r="A35" s="504"/>
      <c r="B35" s="505"/>
      <c r="C35" s="500" t="s">
        <v>24</v>
      </c>
      <c r="D35" s="504"/>
      <c r="E35" s="504"/>
      <c r="F35" s="506"/>
      <c r="G35" s="507"/>
      <c r="H35" s="507"/>
      <c r="I35" s="504"/>
      <c r="J35" s="507"/>
      <c r="K35" s="507"/>
      <c r="L35" s="507"/>
      <c r="M35" s="507"/>
    </row>
    <row r="36" spans="1:13" s="512" customFormat="1" ht="13.5">
      <c r="A36" s="509"/>
      <c r="B36" s="509"/>
      <c r="C36" s="499" t="s">
        <v>111</v>
      </c>
      <c r="D36" s="504"/>
      <c r="E36" s="504"/>
      <c r="F36" s="510"/>
      <c r="G36" s="504"/>
      <c r="H36" s="507"/>
      <c r="I36" s="507"/>
      <c r="J36" s="507"/>
      <c r="K36" s="507"/>
      <c r="L36" s="507"/>
      <c r="M36" s="511"/>
    </row>
    <row r="37" spans="1:13" ht="13.5">
      <c r="A37" s="158"/>
      <c r="B37" s="306"/>
      <c r="C37" s="205" t="s">
        <v>732</v>
      </c>
      <c r="D37" s="158"/>
      <c r="E37" s="158"/>
      <c r="F37" s="160"/>
      <c r="G37" s="169"/>
      <c r="H37" s="169"/>
      <c r="I37" s="169"/>
      <c r="J37" s="169"/>
      <c r="K37" s="169"/>
      <c r="L37" s="169"/>
      <c r="M37" s="169"/>
    </row>
    <row r="38" spans="1:13" s="21" customFormat="1" ht="13.5">
      <c r="A38" s="158"/>
      <c r="B38" s="306"/>
      <c r="C38" s="205" t="s">
        <v>24</v>
      </c>
      <c r="D38" s="158"/>
      <c r="E38" s="158"/>
      <c r="F38" s="160"/>
      <c r="G38" s="169"/>
      <c r="H38" s="169"/>
      <c r="I38" s="169"/>
      <c r="J38" s="169"/>
      <c r="K38" s="169"/>
      <c r="L38" s="169"/>
      <c r="M38" s="169"/>
    </row>
    <row r="39" spans="1:13" s="21" customFormat="1" ht="13.5">
      <c r="A39" s="158"/>
      <c r="B39" s="158"/>
      <c r="C39" s="205" t="s">
        <v>743</v>
      </c>
      <c r="D39" s="158"/>
      <c r="E39" s="194"/>
      <c r="F39" s="197"/>
      <c r="G39" s="169"/>
      <c r="H39" s="169"/>
      <c r="I39" s="169"/>
      <c r="J39" s="169"/>
      <c r="K39" s="169"/>
      <c r="L39" s="169"/>
      <c r="M39" s="169"/>
    </row>
    <row r="40" spans="1:13" ht="13.5">
      <c r="A40" s="158"/>
      <c r="B40" s="158"/>
      <c r="C40" s="161" t="s">
        <v>6</v>
      </c>
      <c r="D40" s="158"/>
      <c r="E40" s="194"/>
      <c r="F40" s="197"/>
      <c r="G40" s="169"/>
      <c r="H40" s="169"/>
      <c r="I40" s="169"/>
      <c r="J40" s="169"/>
      <c r="K40" s="169"/>
      <c r="L40" s="169"/>
      <c r="M40" s="169"/>
    </row>
    <row r="41" spans="1:13" ht="16.5">
      <c r="A41" s="501"/>
      <c r="B41" s="501"/>
      <c r="C41" s="38"/>
      <c r="D41" s="36"/>
      <c r="E41" s="39"/>
      <c r="F41" s="36"/>
      <c r="G41" s="35"/>
      <c r="H41" s="39"/>
      <c r="I41" s="36"/>
      <c r="J41" s="36"/>
      <c r="K41" s="35"/>
      <c r="L41" s="39"/>
      <c r="M41" s="35"/>
    </row>
  </sheetData>
  <sheetProtection/>
  <mergeCells count="13">
    <mergeCell ref="A1:M1"/>
    <mergeCell ref="A2:M2"/>
    <mergeCell ref="A4:M4"/>
    <mergeCell ref="C5:M5"/>
    <mergeCell ref="A6:A7"/>
    <mergeCell ref="B6:B7"/>
    <mergeCell ref="C6:C7"/>
    <mergeCell ref="D6:D7"/>
    <mergeCell ref="E6:F6"/>
    <mergeCell ref="G6:H6"/>
    <mergeCell ref="I6:J6"/>
    <mergeCell ref="K6:L6"/>
    <mergeCell ref="M6:M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CF83"/>
  <sheetViews>
    <sheetView zoomScalePageLayoutView="0" workbookViewId="0" topLeftCell="A58">
      <selection activeCell="F82" sqref="F82"/>
    </sheetView>
  </sheetViews>
  <sheetFormatPr defaultColWidth="9.00390625" defaultRowHeight="12.75"/>
  <cols>
    <col min="1" max="1" width="4.125" style="11" customWidth="1"/>
    <col min="2" max="2" width="7.625" style="11" customWidth="1"/>
    <col min="3" max="3" width="37.00390625" style="11" customWidth="1"/>
    <col min="4" max="4" width="9.125" style="11" customWidth="1"/>
    <col min="5" max="5" width="8.00390625" style="11" customWidth="1"/>
    <col min="6" max="6" width="9.25390625" style="11" customWidth="1"/>
    <col min="7" max="7" width="7.875" style="11" customWidth="1"/>
    <col min="8" max="8" width="7.125" style="11" customWidth="1"/>
    <col min="9" max="9" width="9.125" style="11" customWidth="1"/>
    <col min="10" max="10" width="8.00390625" style="11" customWidth="1"/>
    <col min="11" max="11" width="7.125" style="11" customWidth="1"/>
    <col min="12" max="12" width="8.625" style="11" customWidth="1"/>
    <col min="13" max="13" width="8.25390625" style="11" customWidth="1"/>
    <col min="14" max="28" width="9.125" style="67" customWidth="1"/>
    <col min="29" max="16384" width="9.125" style="11" customWidth="1"/>
  </cols>
  <sheetData>
    <row r="1" spans="1:13" s="12" customFormat="1" ht="17.25">
      <c r="A1" s="645" t="s">
        <v>184</v>
      </c>
      <c r="B1" s="645"/>
      <c r="C1" s="645"/>
      <c r="D1" s="645"/>
      <c r="E1" s="645"/>
      <c r="F1" s="645"/>
      <c r="G1" s="645"/>
      <c r="H1" s="645"/>
      <c r="I1" s="645"/>
      <c r="J1" s="645"/>
      <c r="K1" s="645"/>
      <c r="L1" s="645"/>
      <c r="M1" s="645"/>
    </row>
    <row r="2" spans="1:13" s="12" customFormat="1" ht="16.5">
      <c r="A2" s="620" t="s">
        <v>594</v>
      </c>
      <c r="B2" s="620"/>
      <c r="C2" s="620"/>
      <c r="D2" s="620"/>
      <c r="E2" s="620"/>
      <c r="F2" s="620"/>
      <c r="G2" s="620"/>
      <c r="H2" s="620"/>
      <c r="I2" s="620"/>
      <c r="J2" s="620"/>
      <c r="K2" s="620"/>
      <c r="L2" s="620"/>
      <c r="M2" s="620"/>
    </row>
    <row r="3" spans="1:15" s="58" customFormat="1" ht="16.5">
      <c r="A3" s="620" t="s">
        <v>616</v>
      </c>
      <c r="B3" s="620"/>
      <c r="C3" s="620"/>
      <c r="D3" s="620"/>
      <c r="E3" s="620"/>
      <c r="F3" s="620"/>
      <c r="G3" s="620"/>
      <c r="H3" s="620"/>
      <c r="I3" s="620"/>
      <c r="J3" s="620"/>
      <c r="K3" s="620"/>
      <c r="L3" s="620"/>
      <c r="M3" s="620"/>
      <c r="O3" s="121"/>
    </row>
    <row r="4" spans="1:13" s="58" customFormat="1" ht="16.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</row>
    <row r="5" spans="1:28" s="12" customFormat="1" ht="16.5">
      <c r="A5" s="620" t="s">
        <v>108</v>
      </c>
      <c r="B5" s="620"/>
      <c r="C5" s="620"/>
      <c r="D5" s="620"/>
      <c r="E5" s="620"/>
      <c r="F5" s="620"/>
      <c r="G5" s="620"/>
      <c r="H5" s="620"/>
      <c r="I5" s="620"/>
      <c r="J5" s="620"/>
      <c r="K5" s="620"/>
      <c r="L5" s="620"/>
      <c r="M5" s="620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</row>
    <row r="6" spans="1:13" ht="16.5">
      <c r="A6" s="7"/>
      <c r="B6" s="7"/>
      <c r="C6" s="673"/>
      <c r="D6" s="673"/>
      <c r="E6" s="673"/>
      <c r="F6" s="673"/>
      <c r="G6" s="673"/>
      <c r="H6" s="673"/>
      <c r="I6" s="673"/>
      <c r="J6" s="673"/>
      <c r="K6" s="673"/>
      <c r="L6" s="673"/>
      <c r="M6" s="10"/>
    </row>
    <row r="7" spans="1:28" s="59" customFormat="1" ht="68.25" customHeight="1">
      <c r="A7" s="653" t="s">
        <v>65</v>
      </c>
      <c r="B7" s="655" t="s">
        <v>66</v>
      </c>
      <c r="C7" s="655" t="s">
        <v>67</v>
      </c>
      <c r="D7" s="655" t="s">
        <v>1</v>
      </c>
      <c r="E7" s="657" t="s">
        <v>2</v>
      </c>
      <c r="F7" s="658"/>
      <c r="G7" s="659" t="s">
        <v>3</v>
      </c>
      <c r="H7" s="660"/>
      <c r="I7" s="646" t="s">
        <v>4</v>
      </c>
      <c r="J7" s="647"/>
      <c r="K7" s="646" t="s">
        <v>5</v>
      </c>
      <c r="L7" s="647"/>
      <c r="M7" s="648" t="s">
        <v>6</v>
      </c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  <c r="Z7" s="66"/>
      <c r="AA7" s="66"/>
      <c r="AB7" s="66"/>
    </row>
    <row r="8" spans="1:28" s="59" customFormat="1" ht="54">
      <c r="A8" s="654"/>
      <c r="B8" s="656"/>
      <c r="C8" s="656"/>
      <c r="D8" s="656"/>
      <c r="E8" s="47" t="s">
        <v>7</v>
      </c>
      <c r="F8" s="47" t="s">
        <v>8</v>
      </c>
      <c r="G8" s="50" t="s">
        <v>9</v>
      </c>
      <c r="H8" s="48" t="s">
        <v>6</v>
      </c>
      <c r="I8" s="49" t="s">
        <v>9</v>
      </c>
      <c r="J8" s="48" t="s">
        <v>6</v>
      </c>
      <c r="K8" s="49" t="s">
        <v>9</v>
      </c>
      <c r="L8" s="48" t="s">
        <v>6</v>
      </c>
      <c r="M8" s="649"/>
      <c r="N8" s="66"/>
      <c r="O8" s="66"/>
      <c r="P8" s="66"/>
      <c r="Q8" s="66"/>
      <c r="R8" s="66"/>
      <c r="S8" s="66"/>
      <c r="T8" s="66"/>
      <c r="U8" s="66"/>
      <c r="V8" s="66"/>
      <c r="W8" s="66"/>
      <c r="X8" s="66"/>
      <c r="Y8" s="66"/>
      <c r="Z8" s="66"/>
      <c r="AA8" s="66"/>
      <c r="AB8" s="66"/>
    </row>
    <row r="9" spans="1:13" s="97" customFormat="1" ht="13.5">
      <c r="A9" s="108" t="s">
        <v>10</v>
      </c>
      <c r="B9" s="108" t="s">
        <v>18</v>
      </c>
      <c r="C9" s="108" t="s">
        <v>19</v>
      </c>
      <c r="D9" s="109" t="s">
        <v>20</v>
      </c>
      <c r="E9" s="110" t="s">
        <v>21</v>
      </c>
      <c r="F9" s="111" t="s">
        <v>22</v>
      </c>
      <c r="G9" s="109" t="s">
        <v>11</v>
      </c>
      <c r="H9" s="111" t="s">
        <v>23</v>
      </c>
      <c r="I9" s="109" t="s">
        <v>26</v>
      </c>
      <c r="J9" s="111" t="s">
        <v>27</v>
      </c>
      <c r="K9" s="111">
        <v>11</v>
      </c>
      <c r="L9" s="108" t="s">
        <v>28</v>
      </c>
      <c r="M9" s="108" t="s">
        <v>29</v>
      </c>
    </row>
    <row r="10" spans="1:14" s="21" customFormat="1" ht="28.5">
      <c r="A10" s="135">
        <v>1</v>
      </c>
      <c r="B10" s="163" t="s">
        <v>123</v>
      </c>
      <c r="C10" s="165" t="s">
        <v>653</v>
      </c>
      <c r="D10" s="135" t="s">
        <v>36</v>
      </c>
      <c r="E10" s="47"/>
      <c r="F10" s="193">
        <v>12</v>
      </c>
      <c r="G10" s="158"/>
      <c r="H10" s="160"/>
      <c r="I10" s="159"/>
      <c r="J10" s="160"/>
      <c r="K10" s="159"/>
      <c r="L10" s="160"/>
      <c r="M10" s="160"/>
      <c r="N10" s="20"/>
    </row>
    <row r="11" spans="1:14" s="21" customFormat="1" ht="13.5">
      <c r="A11" s="135"/>
      <c r="B11" s="163"/>
      <c r="C11" s="162" t="s">
        <v>12</v>
      </c>
      <c r="D11" s="135" t="s">
        <v>13</v>
      </c>
      <c r="E11" s="194">
        <v>2.06</v>
      </c>
      <c r="F11" s="194">
        <f>F10*E11</f>
        <v>24.72</v>
      </c>
      <c r="G11" s="161"/>
      <c r="H11" s="195"/>
      <c r="I11" s="159"/>
      <c r="J11" s="160"/>
      <c r="K11" s="159"/>
      <c r="L11" s="160"/>
      <c r="M11" s="160"/>
      <c r="N11" s="20"/>
    </row>
    <row r="12" spans="1:14" s="21" customFormat="1" ht="14.25">
      <c r="A12" s="135">
        <v>2</v>
      </c>
      <c r="B12" s="163" t="s">
        <v>124</v>
      </c>
      <c r="C12" s="165" t="s">
        <v>467</v>
      </c>
      <c r="D12" s="135" t="s">
        <v>36</v>
      </c>
      <c r="E12" s="47"/>
      <c r="F12" s="196"/>
      <c r="G12" s="158"/>
      <c r="H12" s="160"/>
      <c r="I12" s="159"/>
      <c r="J12" s="160"/>
      <c r="K12" s="159"/>
      <c r="L12" s="160"/>
      <c r="M12" s="160"/>
      <c r="N12" s="20"/>
    </row>
    <row r="13" spans="1:14" s="21" customFormat="1" ht="13.5">
      <c r="A13" s="135"/>
      <c r="B13" s="163"/>
      <c r="C13" s="162" t="s">
        <v>12</v>
      </c>
      <c r="D13" s="135" t="s">
        <v>13</v>
      </c>
      <c r="E13" s="197">
        <v>1.21</v>
      </c>
      <c r="F13" s="194">
        <v>11</v>
      </c>
      <c r="G13" s="161"/>
      <c r="H13" s="195"/>
      <c r="I13" s="159"/>
      <c r="J13" s="160"/>
      <c r="K13" s="159"/>
      <c r="L13" s="160"/>
      <c r="M13" s="160"/>
      <c r="N13" s="20"/>
    </row>
    <row r="14" spans="1:14" s="68" customFormat="1" ht="27">
      <c r="A14" s="135">
        <v>3</v>
      </c>
      <c r="B14" s="163"/>
      <c r="C14" s="162" t="s">
        <v>334</v>
      </c>
      <c r="D14" s="135" t="s">
        <v>45</v>
      </c>
      <c r="E14" s="47"/>
      <c r="F14" s="160">
        <v>1.4</v>
      </c>
      <c r="G14" s="158"/>
      <c r="H14" s="160"/>
      <c r="I14" s="159"/>
      <c r="J14" s="160"/>
      <c r="K14" s="159"/>
      <c r="L14" s="160"/>
      <c r="M14" s="160"/>
      <c r="N14" s="69"/>
    </row>
    <row r="15" spans="1:14" s="66" customFormat="1" ht="14.25">
      <c r="A15" s="135">
        <v>4</v>
      </c>
      <c r="B15" s="108" t="s">
        <v>104</v>
      </c>
      <c r="C15" s="320" t="s">
        <v>105</v>
      </c>
      <c r="D15" s="158" t="s">
        <v>36</v>
      </c>
      <c r="E15" s="158"/>
      <c r="F15" s="159">
        <v>5</v>
      </c>
      <c r="G15" s="158"/>
      <c r="H15" s="160"/>
      <c r="I15" s="159"/>
      <c r="J15" s="160"/>
      <c r="K15" s="159"/>
      <c r="L15" s="160"/>
      <c r="M15" s="160"/>
      <c r="N15" s="81"/>
    </row>
    <row r="16" spans="1:14" s="66" customFormat="1" ht="13.5">
      <c r="A16" s="157"/>
      <c r="B16" s="51"/>
      <c r="C16" s="162" t="s">
        <v>106</v>
      </c>
      <c r="D16" s="135" t="s">
        <v>103</v>
      </c>
      <c r="E16" s="135">
        <v>0.003</v>
      </c>
      <c r="F16" s="159">
        <f>F15*E16</f>
        <v>0.015</v>
      </c>
      <c r="G16" s="158"/>
      <c r="H16" s="160"/>
      <c r="I16" s="159"/>
      <c r="J16" s="160"/>
      <c r="K16" s="159"/>
      <c r="L16" s="160"/>
      <c r="M16" s="160"/>
      <c r="N16" s="81"/>
    </row>
    <row r="17" spans="1:14" s="66" customFormat="1" ht="13.5">
      <c r="A17" s="157"/>
      <c r="B17" s="51"/>
      <c r="C17" s="162" t="s">
        <v>42</v>
      </c>
      <c r="D17" s="135" t="s">
        <v>0</v>
      </c>
      <c r="E17" s="135">
        <v>0.004</v>
      </c>
      <c r="F17" s="159">
        <f>F15*E17</f>
        <v>0.02</v>
      </c>
      <c r="G17" s="158"/>
      <c r="H17" s="160"/>
      <c r="I17" s="159"/>
      <c r="J17" s="160"/>
      <c r="K17" s="159"/>
      <c r="L17" s="160"/>
      <c r="M17" s="160"/>
      <c r="N17" s="81"/>
    </row>
    <row r="18" spans="1:14" s="66" customFormat="1" ht="13.5">
      <c r="A18" s="157"/>
      <c r="B18" s="51"/>
      <c r="C18" s="162" t="s">
        <v>14</v>
      </c>
      <c r="D18" s="135"/>
      <c r="E18" s="135"/>
      <c r="F18" s="160"/>
      <c r="G18" s="158"/>
      <c r="H18" s="160"/>
      <c r="I18" s="159"/>
      <c r="J18" s="160"/>
      <c r="K18" s="159"/>
      <c r="L18" s="160"/>
      <c r="M18" s="160"/>
      <c r="N18" s="81"/>
    </row>
    <row r="19" spans="1:14" s="66" customFormat="1" ht="13.5">
      <c r="A19" s="157"/>
      <c r="B19" s="51"/>
      <c r="C19" s="162" t="s">
        <v>107</v>
      </c>
      <c r="D19" s="135" t="s">
        <v>36</v>
      </c>
      <c r="E19" s="135">
        <v>4E-05</v>
      </c>
      <c r="F19" s="233">
        <f>F15*E19</f>
        <v>0.0002</v>
      </c>
      <c r="G19" s="158"/>
      <c r="H19" s="160"/>
      <c r="I19" s="159"/>
      <c r="J19" s="160"/>
      <c r="K19" s="159"/>
      <c r="L19" s="160"/>
      <c r="M19" s="160"/>
      <c r="N19" s="81"/>
    </row>
    <row r="20" spans="1:29" s="253" customFormat="1" ht="28.5">
      <c r="A20" s="234">
        <v>5</v>
      </c>
      <c r="B20" s="235" t="s">
        <v>96</v>
      </c>
      <c r="C20" s="165" t="s">
        <v>171</v>
      </c>
      <c r="D20" s="135" t="s">
        <v>70</v>
      </c>
      <c r="E20" s="135"/>
      <c r="F20" s="135">
        <v>50</v>
      </c>
      <c r="G20" s="135"/>
      <c r="H20" s="135"/>
      <c r="I20" s="186"/>
      <c r="J20" s="186"/>
      <c r="K20" s="135"/>
      <c r="L20" s="186"/>
      <c r="M20" s="160"/>
      <c r="N20" s="250"/>
      <c r="O20" s="251"/>
      <c r="P20" s="251"/>
      <c r="Q20" s="251"/>
      <c r="R20" s="251"/>
      <c r="S20" s="251"/>
      <c r="T20" s="251"/>
      <c r="U20" s="251"/>
      <c r="V20" s="251"/>
      <c r="W20" s="251"/>
      <c r="X20" s="251"/>
      <c r="Y20" s="251"/>
      <c r="Z20" s="251"/>
      <c r="AA20" s="251"/>
      <c r="AB20" s="251"/>
      <c r="AC20" s="252"/>
    </row>
    <row r="21" spans="1:29" s="253" customFormat="1" ht="14.25">
      <c r="A21" s="234"/>
      <c r="B21" s="234"/>
      <c r="C21" s="137" t="s">
        <v>97</v>
      </c>
      <c r="D21" s="135" t="s">
        <v>13</v>
      </c>
      <c r="E21" s="135">
        <v>0.096</v>
      </c>
      <c r="F21" s="196">
        <f>F20*E21</f>
        <v>4.8</v>
      </c>
      <c r="G21" s="135"/>
      <c r="H21" s="135"/>
      <c r="I21" s="159"/>
      <c r="J21" s="160"/>
      <c r="K21" s="159"/>
      <c r="L21" s="160"/>
      <c r="M21" s="160"/>
      <c r="N21" s="250"/>
      <c r="O21" s="251"/>
      <c r="P21" s="251"/>
      <c r="Q21" s="251"/>
      <c r="R21" s="251"/>
      <c r="S21" s="251"/>
      <c r="T21" s="251"/>
      <c r="U21" s="251"/>
      <c r="V21" s="251"/>
      <c r="W21" s="251"/>
      <c r="X21" s="251"/>
      <c r="Y21" s="251"/>
      <c r="Z21" s="251"/>
      <c r="AA21" s="251"/>
      <c r="AB21" s="251"/>
      <c r="AC21" s="252"/>
    </row>
    <row r="22" spans="1:29" s="253" customFormat="1" ht="14.25">
      <c r="A22" s="234"/>
      <c r="B22" s="234"/>
      <c r="C22" s="137" t="s">
        <v>98</v>
      </c>
      <c r="D22" s="135" t="s">
        <v>0</v>
      </c>
      <c r="E22" s="135">
        <v>0.045</v>
      </c>
      <c r="F22" s="196">
        <f>F20*E22</f>
        <v>2.25</v>
      </c>
      <c r="G22" s="135"/>
      <c r="H22" s="135"/>
      <c r="I22" s="159"/>
      <c r="J22" s="160"/>
      <c r="K22" s="159"/>
      <c r="L22" s="160"/>
      <c r="M22" s="160"/>
      <c r="N22" s="250"/>
      <c r="O22" s="251"/>
      <c r="P22" s="251"/>
      <c r="Q22" s="251"/>
      <c r="R22" s="251"/>
      <c r="S22" s="251"/>
      <c r="T22" s="251"/>
      <c r="U22" s="251"/>
      <c r="V22" s="251"/>
      <c r="W22" s="251"/>
      <c r="X22" s="251"/>
      <c r="Y22" s="251"/>
      <c r="Z22" s="251"/>
      <c r="AA22" s="251"/>
      <c r="AB22" s="251"/>
      <c r="AC22" s="252"/>
    </row>
    <row r="23" spans="1:29" s="253" customFormat="1" ht="14.25">
      <c r="A23" s="234"/>
      <c r="B23" s="234"/>
      <c r="C23" s="137" t="s">
        <v>3</v>
      </c>
      <c r="D23" s="135"/>
      <c r="E23" s="135"/>
      <c r="F23" s="196"/>
      <c r="G23" s="135"/>
      <c r="H23" s="135"/>
      <c r="I23" s="186"/>
      <c r="J23" s="186"/>
      <c r="K23" s="135"/>
      <c r="L23" s="186"/>
      <c r="M23" s="160"/>
      <c r="N23" s="250"/>
      <c r="O23" s="251"/>
      <c r="P23" s="251"/>
      <c r="Q23" s="251"/>
      <c r="R23" s="251"/>
      <c r="S23" s="251"/>
      <c r="T23" s="251"/>
      <c r="U23" s="251"/>
      <c r="V23" s="251"/>
      <c r="W23" s="251"/>
      <c r="X23" s="251"/>
      <c r="Y23" s="251"/>
      <c r="Z23" s="251"/>
      <c r="AA23" s="251"/>
      <c r="AB23" s="251"/>
      <c r="AC23" s="252"/>
    </row>
    <row r="24" spans="1:29" s="253" customFormat="1" ht="14.25">
      <c r="A24" s="234"/>
      <c r="B24" s="234"/>
      <c r="C24" s="137" t="s">
        <v>72</v>
      </c>
      <c r="D24" s="135" t="s">
        <v>70</v>
      </c>
      <c r="E24" s="135">
        <v>1.01</v>
      </c>
      <c r="F24" s="196">
        <f>F20*E24</f>
        <v>50.5</v>
      </c>
      <c r="G24" s="283"/>
      <c r="H24" s="135"/>
      <c r="I24" s="186"/>
      <c r="J24" s="186"/>
      <c r="K24" s="135"/>
      <c r="L24" s="186"/>
      <c r="M24" s="160"/>
      <c r="N24" s="250"/>
      <c r="O24" s="251"/>
      <c r="P24" s="251"/>
      <c r="Q24" s="251"/>
      <c r="R24" s="251"/>
      <c r="S24" s="251"/>
      <c r="T24" s="251"/>
      <c r="U24" s="251"/>
      <c r="V24" s="251"/>
      <c r="W24" s="251"/>
      <c r="X24" s="251"/>
      <c r="Y24" s="251"/>
      <c r="Z24" s="251"/>
      <c r="AA24" s="251"/>
      <c r="AB24" s="251"/>
      <c r="AC24" s="252"/>
    </row>
    <row r="25" spans="1:29" s="253" customFormat="1" ht="14.25">
      <c r="A25" s="234"/>
      <c r="B25" s="234"/>
      <c r="C25" s="137" t="s">
        <v>99</v>
      </c>
      <c r="D25" s="135" t="s">
        <v>0</v>
      </c>
      <c r="E25" s="135">
        <v>0.0006</v>
      </c>
      <c r="F25" s="236">
        <f>F20*E25</f>
        <v>0.03</v>
      </c>
      <c r="G25" s="135"/>
      <c r="H25" s="135"/>
      <c r="I25" s="186"/>
      <c r="J25" s="186"/>
      <c r="K25" s="135"/>
      <c r="L25" s="186"/>
      <c r="M25" s="160"/>
      <c r="N25" s="250"/>
      <c r="O25" s="251"/>
      <c r="P25" s="251"/>
      <c r="Q25" s="251"/>
      <c r="R25" s="251"/>
      <c r="S25" s="251"/>
      <c r="T25" s="251"/>
      <c r="U25" s="251"/>
      <c r="V25" s="251"/>
      <c r="W25" s="251"/>
      <c r="X25" s="251"/>
      <c r="Y25" s="251"/>
      <c r="Z25" s="251"/>
      <c r="AA25" s="251"/>
      <c r="AB25" s="251"/>
      <c r="AC25" s="252"/>
    </row>
    <row r="26" spans="1:28" s="21" customFormat="1" ht="14.25">
      <c r="A26" s="135">
        <v>6</v>
      </c>
      <c r="B26" s="163" t="s">
        <v>78</v>
      </c>
      <c r="C26" s="165" t="s">
        <v>53</v>
      </c>
      <c r="D26" s="135" t="s">
        <v>17</v>
      </c>
      <c r="E26" s="47"/>
      <c r="F26" s="217">
        <v>2</v>
      </c>
      <c r="G26" s="256"/>
      <c r="H26" s="160"/>
      <c r="I26" s="159"/>
      <c r="J26" s="160"/>
      <c r="K26" s="159"/>
      <c r="L26" s="160"/>
      <c r="M26" s="160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</row>
    <row r="27" spans="1:28" s="21" customFormat="1" ht="13.5">
      <c r="A27" s="135"/>
      <c r="B27" s="163"/>
      <c r="C27" s="162" t="s">
        <v>12</v>
      </c>
      <c r="D27" s="135" t="s">
        <v>13</v>
      </c>
      <c r="E27" s="194">
        <v>1.01</v>
      </c>
      <c r="F27" s="160">
        <f>F26*E27</f>
        <v>2.02</v>
      </c>
      <c r="G27" s="161"/>
      <c r="H27" s="195"/>
      <c r="I27" s="159"/>
      <c r="J27" s="160"/>
      <c r="K27" s="159"/>
      <c r="L27" s="160"/>
      <c r="M27" s="160"/>
      <c r="N27" s="68"/>
      <c r="O27" s="68"/>
      <c r="P27" s="68"/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</row>
    <row r="28" spans="1:28" s="21" customFormat="1" ht="14.25">
      <c r="A28" s="135"/>
      <c r="B28" s="200"/>
      <c r="C28" s="162" t="s">
        <v>42</v>
      </c>
      <c r="D28" s="135" t="s">
        <v>0</v>
      </c>
      <c r="E28" s="47">
        <v>0.02</v>
      </c>
      <c r="F28" s="160">
        <f>F26*E28</f>
        <v>0.04</v>
      </c>
      <c r="G28" s="158"/>
      <c r="H28" s="160"/>
      <c r="I28" s="159"/>
      <c r="J28" s="160"/>
      <c r="K28" s="159"/>
      <c r="L28" s="160"/>
      <c r="M28" s="160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</row>
    <row r="29" spans="1:28" s="21" customFormat="1" ht="14.25">
      <c r="A29" s="135"/>
      <c r="B29" s="200"/>
      <c r="C29" s="162" t="s">
        <v>14</v>
      </c>
      <c r="D29" s="135"/>
      <c r="E29" s="47"/>
      <c r="F29" s="194"/>
      <c r="G29" s="158"/>
      <c r="H29" s="160"/>
      <c r="I29" s="159"/>
      <c r="J29" s="160"/>
      <c r="K29" s="159"/>
      <c r="L29" s="160"/>
      <c r="M29" s="160"/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</row>
    <row r="30" spans="1:28" s="21" customFormat="1" ht="14.25">
      <c r="A30" s="135"/>
      <c r="B30" s="200"/>
      <c r="C30" s="162" t="s">
        <v>53</v>
      </c>
      <c r="D30" s="135" t="s">
        <v>17</v>
      </c>
      <c r="E30" s="47">
        <v>1</v>
      </c>
      <c r="F30" s="194">
        <f>F26*E30</f>
        <v>2</v>
      </c>
      <c r="G30" s="158"/>
      <c r="H30" s="160"/>
      <c r="I30" s="159"/>
      <c r="J30" s="160"/>
      <c r="K30" s="159"/>
      <c r="L30" s="160"/>
      <c r="M30" s="160"/>
      <c r="N30" s="68"/>
      <c r="O30" s="68"/>
      <c r="P30" s="68"/>
      <c r="Q30" s="68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</row>
    <row r="31" spans="1:28" s="21" customFormat="1" ht="14.25">
      <c r="A31" s="135"/>
      <c r="B31" s="200"/>
      <c r="C31" s="162" t="s">
        <v>15</v>
      </c>
      <c r="D31" s="135" t="s">
        <v>0</v>
      </c>
      <c r="E31" s="47">
        <v>0.49</v>
      </c>
      <c r="F31" s="194">
        <f>F26*E31</f>
        <v>0.98</v>
      </c>
      <c r="G31" s="158"/>
      <c r="H31" s="160"/>
      <c r="I31" s="159"/>
      <c r="J31" s="160"/>
      <c r="K31" s="159"/>
      <c r="L31" s="160"/>
      <c r="M31" s="160"/>
      <c r="N31" s="68"/>
      <c r="O31" s="68"/>
      <c r="P31" s="68"/>
      <c r="Q31" s="68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</row>
    <row r="32" spans="1:14" s="21" customFormat="1" ht="14.25">
      <c r="A32" s="135">
        <v>7</v>
      </c>
      <c r="B32" s="163" t="s">
        <v>172</v>
      </c>
      <c r="C32" s="327" t="s">
        <v>173</v>
      </c>
      <c r="D32" s="135" t="s">
        <v>17</v>
      </c>
      <c r="E32" s="47"/>
      <c r="F32" s="169">
        <v>1</v>
      </c>
      <c r="G32" s="158"/>
      <c r="H32" s="160"/>
      <c r="I32" s="159"/>
      <c r="J32" s="160"/>
      <c r="K32" s="159"/>
      <c r="L32" s="160"/>
      <c r="M32" s="160"/>
      <c r="N32" s="20"/>
    </row>
    <row r="33" spans="1:14" s="21" customFormat="1" ht="13.5">
      <c r="A33" s="135"/>
      <c r="B33" s="163"/>
      <c r="C33" s="162" t="s">
        <v>12</v>
      </c>
      <c r="D33" s="135" t="s">
        <v>13</v>
      </c>
      <c r="E33" s="194">
        <v>0.389</v>
      </c>
      <c r="F33" s="196">
        <f>F32*E33</f>
        <v>0.389</v>
      </c>
      <c r="G33" s="159"/>
      <c r="H33" s="160"/>
      <c r="I33" s="159"/>
      <c r="J33" s="160"/>
      <c r="K33" s="159"/>
      <c r="L33" s="160"/>
      <c r="M33" s="160"/>
      <c r="N33" s="20"/>
    </row>
    <row r="34" spans="1:14" s="21" customFormat="1" ht="14.25">
      <c r="A34" s="135"/>
      <c r="B34" s="200"/>
      <c r="C34" s="162" t="s">
        <v>42</v>
      </c>
      <c r="D34" s="135" t="s">
        <v>0</v>
      </c>
      <c r="E34" s="47">
        <v>0.151</v>
      </c>
      <c r="F34" s="196">
        <f>F32*E34</f>
        <v>0.151</v>
      </c>
      <c r="G34" s="158"/>
      <c r="H34" s="160"/>
      <c r="I34" s="159"/>
      <c r="J34" s="160"/>
      <c r="K34" s="159"/>
      <c r="L34" s="160"/>
      <c r="M34" s="160"/>
      <c r="N34" s="20"/>
    </row>
    <row r="35" spans="1:14" s="21" customFormat="1" ht="14.25">
      <c r="A35" s="135"/>
      <c r="B35" s="200"/>
      <c r="C35" s="162" t="s">
        <v>14</v>
      </c>
      <c r="D35" s="135"/>
      <c r="E35" s="47"/>
      <c r="F35" s="194"/>
      <c r="G35" s="158"/>
      <c r="H35" s="160"/>
      <c r="I35" s="159"/>
      <c r="J35" s="160"/>
      <c r="K35" s="159"/>
      <c r="L35" s="160"/>
      <c r="M35" s="160"/>
      <c r="N35" s="20"/>
    </row>
    <row r="36" spans="1:14" s="21" customFormat="1" ht="14.25">
      <c r="A36" s="135"/>
      <c r="B36" s="200"/>
      <c r="C36" s="137" t="s">
        <v>173</v>
      </c>
      <c r="D36" s="135" t="s">
        <v>17</v>
      </c>
      <c r="E36" s="135">
        <v>1</v>
      </c>
      <c r="F36" s="158">
        <f>F32*E36</f>
        <v>1</v>
      </c>
      <c r="G36" s="159"/>
      <c r="H36" s="160"/>
      <c r="I36" s="158"/>
      <c r="J36" s="160"/>
      <c r="K36" s="159"/>
      <c r="L36" s="160"/>
      <c r="M36" s="160"/>
      <c r="N36" s="20"/>
    </row>
    <row r="37" spans="1:14" s="21" customFormat="1" ht="14.25">
      <c r="A37" s="135"/>
      <c r="B37" s="200"/>
      <c r="C37" s="162" t="s">
        <v>15</v>
      </c>
      <c r="D37" s="135" t="s">
        <v>0</v>
      </c>
      <c r="E37" s="47">
        <v>0.024</v>
      </c>
      <c r="F37" s="194">
        <f>F32*E37</f>
        <v>0.024</v>
      </c>
      <c r="G37" s="158"/>
      <c r="H37" s="160"/>
      <c r="I37" s="158"/>
      <c r="J37" s="160"/>
      <c r="K37" s="159"/>
      <c r="L37" s="160"/>
      <c r="M37" s="160"/>
      <c r="N37" s="20"/>
    </row>
    <row r="38" spans="1:14" s="21" customFormat="1" ht="14.25">
      <c r="A38" s="135">
        <v>9</v>
      </c>
      <c r="B38" s="163" t="s">
        <v>82</v>
      </c>
      <c r="C38" s="165" t="s">
        <v>86</v>
      </c>
      <c r="D38" s="135" t="s">
        <v>36</v>
      </c>
      <c r="E38" s="47"/>
      <c r="F38" s="201">
        <v>2.8</v>
      </c>
      <c r="G38" s="158"/>
      <c r="H38" s="160"/>
      <c r="I38" s="159"/>
      <c r="J38" s="160"/>
      <c r="K38" s="159"/>
      <c r="L38" s="160"/>
      <c r="M38" s="160"/>
      <c r="N38" s="20"/>
    </row>
    <row r="39" spans="1:14" s="21" customFormat="1" ht="13.5">
      <c r="A39" s="135"/>
      <c r="B39" s="163"/>
      <c r="C39" s="162" t="s">
        <v>61</v>
      </c>
      <c r="D39" s="135" t="s">
        <v>13</v>
      </c>
      <c r="E39" s="194">
        <v>9.54</v>
      </c>
      <c r="F39" s="194">
        <f>F38*E39</f>
        <v>26.711999999999996</v>
      </c>
      <c r="G39" s="161"/>
      <c r="H39" s="195"/>
      <c r="I39" s="159"/>
      <c r="J39" s="160"/>
      <c r="K39" s="159"/>
      <c r="L39" s="160"/>
      <c r="M39" s="160"/>
      <c r="N39" s="20"/>
    </row>
    <row r="40" spans="1:14" s="21" customFormat="1" ht="14.25">
      <c r="A40" s="135"/>
      <c r="B40" s="200"/>
      <c r="C40" s="162" t="s">
        <v>40</v>
      </c>
      <c r="D40" s="135" t="s">
        <v>0</v>
      </c>
      <c r="E40" s="47">
        <v>1.13</v>
      </c>
      <c r="F40" s="194">
        <f>F38*E40</f>
        <v>3.1639999999999997</v>
      </c>
      <c r="G40" s="158"/>
      <c r="H40" s="160"/>
      <c r="I40" s="159"/>
      <c r="J40" s="160"/>
      <c r="K40" s="159"/>
      <c r="L40" s="160"/>
      <c r="M40" s="160"/>
      <c r="N40" s="20"/>
    </row>
    <row r="41" spans="1:14" s="21" customFormat="1" ht="14.25">
      <c r="A41" s="135"/>
      <c r="B41" s="200"/>
      <c r="C41" s="162" t="s">
        <v>14</v>
      </c>
      <c r="D41" s="135"/>
      <c r="E41" s="47"/>
      <c r="F41" s="194"/>
      <c r="G41" s="158"/>
      <c r="H41" s="160"/>
      <c r="I41" s="159"/>
      <c r="J41" s="160"/>
      <c r="K41" s="159"/>
      <c r="L41" s="160"/>
      <c r="M41" s="160"/>
      <c r="N41" s="20"/>
    </row>
    <row r="42" spans="1:14" s="21" customFormat="1" ht="14.25">
      <c r="A42" s="135"/>
      <c r="B42" s="200"/>
      <c r="C42" s="162" t="s">
        <v>79</v>
      </c>
      <c r="D42" s="135" t="s">
        <v>25</v>
      </c>
      <c r="E42" s="47">
        <v>0.035</v>
      </c>
      <c r="F42" s="194">
        <f>F38*E42</f>
        <v>0.098</v>
      </c>
      <c r="G42" s="158"/>
      <c r="H42" s="160"/>
      <c r="I42" s="159"/>
      <c r="J42" s="160"/>
      <c r="K42" s="159"/>
      <c r="L42" s="160"/>
      <c r="M42" s="160"/>
      <c r="N42" s="20"/>
    </row>
    <row r="43" spans="1:14" s="21" customFormat="1" ht="28.5">
      <c r="A43" s="135"/>
      <c r="B43" s="200"/>
      <c r="C43" s="165" t="s">
        <v>385</v>
      </c>
      <c r="D43" s="135" t="s">
        <v>36</v>
      </c>
      <c r="E43" s="135">
        <v>0.15</v>
      </c>
      <c r="F43" s="168">
        <f>F38*E43</f>
        <v>0.42</v>
      </c>
      <c r="G43" s="158"/>
      <c r="H43" s="160"/>
      <c r="I43" s="159"/>
      <c r="J43" s="160"/>
      <c r="K43" s="159"/>
      <c r="L43" s="160"/>
      <c r="M43" s="160"/>
      <c r="N43" s="20"/>
    </row>
    <row r="44" spans="1:14" s="21" customFormat="1" ht="14.25">
      <c r="A44" s="135"/>
      <c r="B44" s="200"/>
      <c r="C44" s="162" t="s">
        <v>80</v>
      </c>
      <c r="D44" s="135" t="s">
        <v>36</v>
      </c>
      <c r="E44" s="47">
        <v>0.17</v>
      </c>
      <c r="F44" s="194">
        <f>F38*E44</f>
        <v>0.476</v>
      </c>
      <c r="G44" s="158"/>
      <c r="H44" s="160"/>
      <c r="I44" s="159"/>
      <c r="J44" s="160"/>
      <c r="K44" s="159"/>
      <c r="L44" s="160"/>
      <c r="M44" s="160"/>
      <c r="N44" s="20"/>
    </row>
    <row r="45" spans="1:14" s="21" customFormat="1" ht="14.25">
      <c r="A45" s="135"/>
      <c r="B45" s="200"/>
      <c r="C45" s="162" t="s">
        <v>83</v>
      </c>
      <c r="D45" s="135" t="s">
        <v>36</v>
      </c>
      <c r="E45" s="47">
        <v>0.727</v>
      </c>
      <c r="F45" s="194">
        <f>F38*E45</f>
        <v>2.0355999999999996</v>
      </c>
      <c r="G45" s="158"/>
      <c r="H45" s="160"/>
      <c r="I45" s="159"/>
      <c r="J45" s="160"/>
      <c r="K45" s="159"/>
      <c r="L45" s="160"/>
      <c r="M45" s="160"/>
      <c r="N45" s="20"/>
    </row>
    <row r="46" spans="1:14" s="21" customFormat="1" ht="14.25">
      <c r="A46" s="135"/>
      <c r="B46" s="200"/>
      <c r="C46" s="162" t="s">
        <v>81</v>
      </c>
      <c r="D46" s="135" t="s">
        <v>16</v>
      </c>
      <c r="E46" s="47">
        <v>33</v>
      </c>
      <c r="F46" s="194">
        <f>F38*E46</f>
        <v>92.39999999999999</v>
      </c>
      <c r="G46" s="158"/>
      <c r="H46" s="159"/>
      <c r="I46" s="159"/>
      <c r="J46" s="160"/>
      <c r="K46" s="159"/>
      <c r="L46" s="160"/>
      <c r="M46" s="160"/>
      <c r="N46" s="20"/>
    </row>
    <row r="47" spans="1:14" s="21" customFormat="1" ht="14.25">
      <c r="A47" s="135"/>
      <c r="B47" s="200"/>
      <c r="C47" s="162" t="s">
        <v>386</v>
      </c>
      <c r="D47" s="135" t="s">
        <v>36</v>
      </c>
      <c r="E47" s="47">
        <v>0.05</v>
      </c>
      <c r="F47" s="194">
        <f>F38*E47</f>
        <v>0.13999999999999999</v>
      </c>
      <c r="G47" s="158"/>
      <c r="H47" s="160"/>
      <c r="I47" s="159"/>
      <c r="J47" s="160"/>
      <c r="K47" s="159"/>
      <c r="L47" s="160"/>
      <c r="M47" s="160"/>
      <c r="N47" s="20"/>
    </row>
    <row r="48" spans="1:14" s="21" customFormat="1" ht="14.25">
      <c r="A48" s="135"/>
      <c r="B48" s="200"/>
      <c r="C48" s="162" t="s">
        <v>387</v>
      </c>
      <c r="D48" s="135" t="s">
        <v>36</v>
      </c>
      <c r="E48" s="47">
        <v>0.043</v>
      </c>
      <c r="F48" s="194">
        <f>F38*E48</f>
        <v>0.12039999999999998</v>
      </c>
      <c r="G48" s="158"/>
      <c r="H48" s="160"/>
      <c r="I48" s="159"/>
      <c r="J48" s="160"/>
      <c r="K48" s="159"/>
      <c r="L48" s="160"/>
      <c r="M48" s="160"/>
      <c r="N48" s="20"/>
    </row>
    <row r="49" spans="1:14" s="21" customFormat="1" ht="14.25">
      <c r="A49" s="135"/>
      <c r="B49" s="200"/>
      <c r="C49" s="162" t="s">
        <v>430</v>
      </c>
      <c r="D49" s="135" t="s">
        <v>17</v>
      </c>
      <c r="E49" s="47"/>
      <c r="F49" s="194">
        <v>1</v>
      </c>
      <c r="G49" s="158"/>
      <c r="H49" s="160"/>
      <c r="I49" s="159"/>
      <c r="J49" s="160"/>
      <c r="K49" s="159"/>
      <c r="L49" s="160"/>
      <c r="M49" s="160"/>
      <c r="N49" s="20"/>
    </row>
    <row r="50" spans="1:14" s="21" customFormat="1" ht="14.25">
      <c r="A50" s="135"/>
      <c r="B50" s="200"/>
      <c r="C50" s="162" t="s">
        <v>15</v>
      </c>
      <c r="D50" s="135" t="s">
        <v>0</v>
      </c>
      <c r="E50" s="47">
        <v>2.03</v>
      </c>
      <c r="F50" s="194">
        <f>F38*E50</f>
        <v>5.683999999999999</v>
      </c>
      <c r="G50" s="159"/>
      <c r="H50" s="160"/>
      <c r="I50" s="159"/>
      <c r="J50" s="160"/>
      <c r="K50" s="159"/>
      <c r="L50" s="160"/>
      <c r="M50" s="160"/>
      <c r="N50" s="20"/>
    </row>
    <row r="51" spans="1:84" s="21" customFormat="1" ht="14.25">
      <c r="A51" s="135">
        <v>10</v>
      </c>
      <c r="B51" s="254" t="s">
        <v>84</v>
      </c>
      <c r="C51" s="165" t="s">
        <v>174</v>
      </c>
      <c r="D51" s="135" t="s">
        <v>17</v>
      </c>
      <c r="E51" s="47"/>
      <c r="F51" s="194">
        <v>1</v>
      </c>
      <c r="G51" s="158"/>
      <c r="H51" s="160"/>
      <c r="I51" s="159"/>
      <c r="J51" s="160"/>
      <c r="K51" s="159"/>
      <c r="L51" s="160"/>
      <c r="M51" s="160"/>
      <c r="N51" s="69"/>
      <c r="O51" s="68"/>
      <c r="P51" s="68"/>
      <c r="Q51" s="68"/>
      <c r="R51" s="68"/>
      <c r="S51" s="68"/>
      <c r="T51" s="68"/>
      <c r="U51" s="68"/>
      <c r="V51" s="68"/>
      <c r="W51" s="68"/>
      <c r="X51" s="68"/>
      <c r="Y51" s="68"/>
      <c r="Z51" s="68"/>
      <c r="AA51" s="68"/>
      <c r="AB51" s="68"/>
      <c r="AC51" s="68"/>
      <c r="AD51" s="68"/>
      <c r="AE51" s="68"/>
      <c r="AF51" s="68"/>
      <c r="AG51" s="68"/>
      <c r="AH51" s="68"/>
      <c r="AI51" s="68"/>
      <c r="AJ51" s="68"/>
      <c r="AK51" s="68"/>
      <c r="AL51" s="68"/>
      <c r="AM51" s="68"/>
      <c r="AN51" s="68"/>
      <c r="AO51" s="68"/>
      <c r="AP51" s="68"/>
      <c r="AQ51" s="68"/>
      <c r="AR51" s="68"/>
      <c r="AS51" s="68"/>
      <c r="AT51" s="68"/>
      <c r="AU51" s="68"/>
      <c r="AV51" s="68"/>
      <c r="AW51" s="68"/>
      <c r="AX51" s="68"/>
      <c r="AY51" s="68"/>
      <c r="AZ51" s="68"/>
      <c r="BA51" s="68"/>
      <c r="BB51" s="68"/>
      <c r="BC51" s="68"/>
      <c r="BD51" s="68"/>
      <c r="BE51" s="68"/>
      <c r="BF51" s="68"/>
      <c r="BG51" s="68"/>
      <c r="BH51" s="68"/>
      <c r="BI51" s="68"/>
      <c r="BJ51" s="68"/>
      <c r="BK51" s="68"/>
      <c r="BL51" s="68"/>
      <c r="BM51" s="68"/>
      <c r="BN51" s="68"/>
      <c r="BO51" s="68"/>
      <c r="BP51" s="68"/>
      <c r="BQ51" s="68"/>
      <c r="BR51" s="68"/>
      <c r="BS51" s="68"/>
      <c r="BT51" s="68"/>
      <c r="BU51" s="68"/>
      <c r="BV51" s="68"/>
      <c r="BW51" s="68"/>
      <c r="BX51" s="68"/>
      <c r="BY51" s="68"/>
      <c r="BZ51" s="68"/>
      <c r="CA51" s="68"/>
      <c r="CB51" s="68"/>
      <c r="CC51" s="68"/>
      <c r="CD51" s="68"/>
      <c r="CE51" s="68"/>
      <c r="CF51" s="68"/>
    </row>
    <row r="52" spans="1:84" s="21" customFormat="1" ht="13.5">
      <c r="A52" s="135"/>
      <c r="B52" s="163"/>
      <c r="C52" s="162" t="s">
        <v>12</v>
      </c>
      <c r="D52" s="135" t="s">
        <v>13</v>
      </c>
      <c r="E52" s="194">
        <v>11.1</v>
      </c>
      <c r="F52" s="194">
        <f>F51*E52</f>
        <v>11.1</v>
      </c>
      <c r="G52" s="161"/>
      <c r="H52" s="160"/>
      <c r="I52" s="159"/>
      <c r="J52" s="160"/>
      <c r="K52" s="159"/>
      <c r="L52" s="160"/>
      <c r="M52" s="160"/>
      <c r="N52" s="69"/>
      <c r="O52" s="68"/>
      <c r="P52" s="68"/>
      <c r="Q52" s="68"/>
      <c r="R52" s="68"/>
      <c r="S52" s="68"/>
      <c r="T52" s="68"/>
      <c r="U52" s="68"/>
      <c r="V52" s="68"/>
      <c r="W52" s="68"/>
      <c r="X52" s="68"/>
      <c r="Y52" s="68"/>
      <c r="Z52" s="68"/>
      <c r="AA52" s="68"/>
      <c r="AB52" s="68"/>
      <c r="AC52" s="68"/>
      <c r="AD52" s="68"/>
      <c r="AE52" s="68"/>
      <c r="AF52" s="68"/>
      <c r="AG52" s="68"/>
      <c r="AH52" s="68"/>
      <c r="AI52" s="68"/>
      <c r="AJ52" s="68"/>
      <c r="AK52" s="68"/>
      <c r="AL52" s="68"/>
      <c r="AM52" s="68"/>
      <c r="AN52" s="68"/>
      <c r="AO52" s="68"/>
      <c r="AP52" s="68"/>
      <c r="AQ52" s="68"/>
      <c r="AR52" s="68"/>
      <c r="AS52" s="68"/>
      <c r="AT52" s="68"/>
      <c r="AU52" s="68"/>
      <c r="AV52" s="68"/>
      <c r="AW52" s="68"/>
      <c r="AX52" s="68"/>
      <c r="AY52" s="68"/>
      <c r="AZ52" s="68"/>
      <c r="BA52" s="68"/>
      <c r="BB52" s="68"/>
      <c r="BC52" s="68"/>
      <c r="BD52" s="68"/>
      <c r="BE52" s="68"/>
      <c r="BF52" s="68"/>
      <c r="BG52" s="68"/>
      <c r="BH52" s="68"/>
      <c r="BI52" s="68"/>
      <c r="BJ52" s="68"/>
      <c r="BK52" s="68"/>
      <c r="BL52" s="68"/>
      <c r="BM52" s="68"/>
      <c r="BN52" s="68"/>
      <c r="BO52" s="68"/>
      <c r="BP52" s="68"/>
      <c r="BQ52" s="68"/>
      <c r="BR52" s="68"/>
      <c r="BS52" s="68"/>
      <c r="BT52" s="68"/>
      <c r="BU52" s="68"/>
      <c r="BV52" s="68"/>
      <c r="BW52" s="68"/>
      <c r="BX52" s="68"/>
      <c r="BY52" s="68"/>
      <c r="BZ52" s="68"/>
      <c r="CA52" s="68"/>
      <c r="CB52" s="68"/>
      <c r="CC52" s="68"/>
      <c r="CD52" s="68"/>
      <c r="CE52" s="68"/>
      <c r="CF52" s="68"/>
    </row>
    <row r="53" spans="1:84" s="21" customFormat="1" ht="14.25">
      <c r="A53" s="135"/>
      <c r="B53" s="200"/>
      <c r="C53" s="162" t="s">
        <v>42</v>
      </c>
      <c r="D53" s="135" t="s">
        <v>0</v>
      </c>
      <c r="E53" s="47">
        <v>0.63</v>
      </c>
      <c r="F53" s="194">
        <f>F51*E53</f>
        <v>0.63</v>
      </c>
      <c r="G53" s="158"/>
      <c r="H53" s="160"/>
      <c r="I53" s="159"/>
      <c r="J53" s="160"/>
      <c r="K53" s="159"/>
      <c r="L53" s="160"/>
      <c r="M53" s="160"/>
      <c r="N53" s="69"/>
      <c r="O53" s="68"/>
      <c r="P53" s="68"/>
      <c r="Q53" s="68"/>
      <c r="R53" s="68"/>
      <c r="S53" s="68"/>
      <c r="T53" s="68"/>
      <c r="U53" s="68"/>
      <c r="V53" s="68"/>
      <c r="W53" s="68"/>
      <c r="X53" s="68"/>
      <c r="Y53" s="68"/>
      <c r="Z53" s="68"/>
      <c r="AA53" s="68"/>
      <c r="AB53" s="68"/>
      <c r="AC53" s="68"/>
      <c r="AD53" s="68"/>
      <c r="AE53" s="68"/>
      <c r="AF53" s="68"/>
      <c r="AG53" s="68"/>
      <c r="AH53" s="68"/>
      <c r="AI53" s="68"/>
      <c r="AJ53" s="68"/>
      <c r="AK53" s="68"/>
      <c r="AL53" s="68"/>
      <c r="AM53" s="68"/>
      <c r="AN53" s="68"/>
      <c r="AO53" s="68"/>
      <c r="AP53" s="68"/>
      <c r="AQ53" s="68"/>
      <c r="AR53" s="68"/>
      <c r="AS53" s="68"/>
      <c r="AT53" s="68"/>
      <c r="AU53" s="68"/>
      <c r="AV53" s="68"/>
      <c r="AW53" s="68"/>
      <c r="AX53" s="68"/>
      <c r="AY53" s="68"/>
      <c r="AZ53" s="68"/>
      <c r="BA53" s="68"/>
      <c r="BB53" s="68"/>
      <c r="BC53" s="68"/>
      <c r="BD53" s="68"/>
      <c r="BE53" s="68"/>
      <c r="BF53" s="68"/>
      <c r="BG53" s="68"/>
      <c r="BH53" s="68"/>
      <c r="BI53" s="68"/>
      <c r="BJ53" s="68"/>
      <c r="BK53" s="68"/>
      <c r="BL53" s="68"/>
      <c r="BM53" s="68"/>
      <c r="BN53" s="68"/>
      <c r="BO53" s="68"/>
      <c r="BP53" s="68"/>
      <c r="BQ53" s="68"/>
      <c r="BR53" s="68"/>
      <c r="BS53" s="68"/>
      <c r="BT53" s="68"/>
      <c r="BU53" s="68"/>
      <c r="BV53" s="68"/>
      <c r="BW53" s="68"/>
      <c r="BX53" s="68"/>
      <c r="BY53" s="68"/>
      <c r="BZ53" s="68"/>
      <c r="CA53" s="68"/>
      <c r="CB53" s="68"/>
      <c r="CC53" s="68"/>
      <c r="CD53" s="68"/>
      <c r="CE53" s="68"/>
      <c r="CF53" s="68"/>
    </row>
    <row r="54" spans="1:84" s="21" customFormat="1" ht="14.25">
      <c r="A54" s="135"/>
      <c r="B54" s="200"/>
      <c r="C54" s="162" t="s">
        <v>14</v>
      </c>
      <c r="D54" s="135"/>
      <c r="E54" s="47"/>
      <c r="F54" s="194"/>
      <c r="G54" s="158"/>
      <c r="H54" s="160"/>
      <c r="I54" s="159"/>
      <c r="J54" s="160"/>
      <c r="K54" s="159"/>
      <c r="L54" s="160"/>
      <c r="M54" s="160"/>
      <c r="N54" s="69"/>
      <c r="O54" s="68"/>
      <c r="P54" s="68"/>
      <c r="Q54" s="68"/>
      <c r="R54" s="68"/>
      <c r="S54" s="68"/>
      <c r="T54" s="68"/>
      <c r="U54" s="68"/>
      <c r="V54" s="68"/>
      <c r="W54" s="68"/>
      <c r="X54" s="68"/>
      <c r="Y54" s="68"/>
      <c r="Z54" s="68"/>
      <c r="AA54" s="68"/>
      <c r="AB54" s="68"/>
      <c r="AC54" s="68"/>
      <c r="AD54" s="68"/>
      <c r="AE54" s="68"/>
      <c r="AF54" s="68"/>
      <c r="AG54" s="68"/>
      <c r="AH54" s="68"/>
      <c r="AI54" s="68"/>
      <c r="AJ54" s="68"/>
      <c r="AK54" s="68"/>
      <c r="AL54" s="68"/>
      <c r="AM54" s="68"/>
      <c r="AN54" s="68"/>
      <c r="AO54" s="68"/>
      <c r="AP54" s="68"/>
      <c r="AQ54" s="68"/>
      <c r="AR54" s="68"/>
      <c r="AS54" s="68"/>
      <c r="AT54" s="68"/>
      <c r="AU54" s="68"/>
      <c r="AV54" s="68"/>
      <c r="AW54" s="68"/>
      <c r="AX54" s="68"/>
      <c r="AY54" s="68"/>
      <c r="AZ54" s="68"/>
      <c r="BA54" s="68"/>
      <c r="BB54" s="68"/>
      <c r="BC54" s="68"/>
      <c r="BD54" s="68"/>
      <c r="BE54" s="68"/>
      <c r="BF54" s="68"/>
      <c r="BG54" s="68"/>
      <c r="BH54" s="68"/>
      <c r="BI54" s="68"/>
      <c r="BJ54" s="68"/>
      <c r="BK54" s="68"/>
      <c r="BL54" s="68"/>
      <c r="BM54" s="68"/>
      <c r="BN54" s="68"/>
      <c r="BO54" s="68"/>
      <c r="BP54" s="68"/>
      <c r="BQ54" s="68"/>
      <c r="BR54" s="68"/>
      <c r="BS54" s="68"/>
      <c r="BT54" s="68"/>
      <c r="BU54" s="68"/>
      <c r="BV54" s="68"/>
      <c r="BW54" s="68"/>
      <c r="BX54" s="68"/>
      <c r="BY54" s="68"/>
      <c r="BZ54" s="68"/>
      <c r="CA54" s="68"/>
      <c r="CB54" s="68"/>
      <c r="CC54" s="68"/>
      <c r="CD54" s="68"/>
      <c r="CE54" s="68"/>
      <c r="CF54" s="68"/>
    </row>
    <row r="55" spans="1:84" s="21" customFormat="1" ht="14.25">
      <c r="A55" s="135"/>
      <c r="B55" s="200"/>
      <c r="C55" s="162" t="s">
        <v>174</v>
      </c>
      <c r="D55" s="135" t="s">
        <v>17</v>
      </c>
      <c r="E55" s="47">
        <v>1</v>
      </c>
      <c r="F55" s="158">
        <f>F51*E55</f>
        <v>1</v>
      </c>
      <c r="G55" s="158"/>
      <c r="H55" s="160"/>
      <c r="I55" s="159"/>
      <c r="J55" s="160"/>
      <c r="K55" s="159"/>
      <c r="L55" s="160"/>
      <c r="M55" s="160"/>
      <c r="N55" s="69"/>
      <c r="O55" s="68"/>
      <c r="P55" s="68"/>
      <c r="Q55" s="68"/>
      <c r="R55" s="68"/>
      <c r="S55" s="68"/>
      <c r="T55" s="68"/>
      <c r="U55" s="68"/>
      <c r="V55" s="68"/>
      <c r="W55" s="68"/>
      <c r="X55" s="68"/>
      <c r="Y55" s="68"/>
      <c r="Z55" s="68"/>
      <c r="AA55" s="68"/>
      <c r="AB55" s="68"/>
      <c r="AC55" s="68"/>
      <c r="AD55" s="68"/>
      <c r="AE55" s="68"/>
      <c r="AF55" s="68"/>
      <c r="AG55" s="68"/>
      <c r="AH55" s="68"/>
      <c r="AI55" s="68"/>
      <c r="AJ55" s="68"/>
      <c r="AK55" s="68"/>
      <c r="AL55" s="68"/>
      <c r="AM55" s="68"/>
      <c r="AN55" s="68"/>
      <c r="AO55" s="68"/>
      <c r="AP55" s="68"/>
      <c r="AQ55" s="68"/>
      <c r="AR55" s="68"/>
      <c r="AS55" s="68"/>
      <c r="AT55" s="68"/>
      <c r="AU55" s="68"/>
      <c r="AV55" s="68"/>
      <c r="AW55" s="68"/>
      <c r="AX55" s="68"/>
      <c r="AY55" s="68"/>
      <c r="AZ55" s="68"/>
      <c r="BA55" s="68"/>
      <c r="BB55" s="68"/>
      <c r="BC55" s="68"/>
      <c r="BD55" s="68"/>
      <c r="BE55" s="68"/>
      <c r="BF55" s="68"/>
      <c r="BG55" s="68"/>
      <c r="BH55" s="68"/>
      <c r="BI55" s="68"/>
      <c r="BJ55" s="68"/>
      <c r="BK55" s="68"/>
      <c r="BL55" s="68"/>
      <c r="BM55" s="68"/>
      <c r="BN55" s="68"/>
      <c r="BO55" s="68"/>
      <c r="BP55" s="68"/>
      <c r="BQ55" s="68"/>
      <c r="BR55" s="68"/>
      <c r="BS55" s="68"/>
      <c r="BT55" s="68"/>
      <c r="BU55" s="68"/>
      <c r="BV55" s="68"/>
      <c r="BW55" s="68"/>
      <c r="BX55" s="68"/>
      <c r="BY55" s="68"/>
      <c r="BZ55" s="68"/>
      <c r="CA55" s="68"/>
      <c r="CB55" s="68"/>
      <c r="CC55" s="68"/>
      <c r="CD55" s="68"/>
      <c r="CE55" s="68"/>
      <c r="CF55" s="68"/>
    </row>
    <row r="56" spans="1:84" s="21" customFormat="1" ht="14.25">
      <c r="A56" s="135"/>
      <c r="B56" s="200"/>
      <c r="C56" s="162" t="s">
        <v>15</v>
      </c>
      <c r="D56" s="135" t="s">
        <v>0</v>
      </c>
      <c r="E56" s="47">
        <v>1.66</v>
      </c>
      <c r="F56" s="217">
        <f>F51*E56</f>
        <v>1.66</v>
      </c>
      <c r="G56" s="158"/>
      <c r="H56" s="160"/>
      <c r="I56" s="159"/>
      <c r="J56" s="160"/>
      <c r="K56" s="159"/>
      <c r="L56" s="160"/>
      <c r="M56" s="160"/>
      <c r="N56" s="69"/>
      <c r="O56" s="68"/>
      <c r="P56" s="68"/>
      <c r="Q56" s="68"/>
      <c r="R56" s="68"/>
      <c r="S56" s="68"/>
      <c r="T56" s="68"/>
      <c r="U56" s="68"/>
      <c r="V56" s="68"/>
      <c r="W56" s="68"/>
      <c r="X56" s="68"/>
      <c r="Y56" s="68"/>
      <c r="Z56" s="68"/>
      <c r="AA56" s="68"/>
      <c r="AB56" s="68"/>
      <c r="AC56" s="68"/>
      <c r="AD56" s="68"/>
      <c r="AE56" s="68"/>
      <c r="AF56" s="68"/>
      <c r="AG56" s="68"/>
      <c r="AH56" s="68"/>
      <c r="AI56" s="68"/>
      <c r="AJ56" s="68"/>
      <c r="AK56" s="68"/>
      <c r="AL56" s="68"/>
      <c r="AM56" s="68"/>
      <c r="AN56" s="68"/>
      <c r="AO56" s="68"/>
      <c r="AP56" s="68"/>
      <c r="AQ56" s="68"/>
      <c r="AR56" s="68"/>
      <c r="AS56" s="68"/>
      <c r="AT56" s="68"/>
      <c r="AU56" s="68"/>
      <c r="AV56" s="68"/>
      <c r="AW56" s="68"/>
      <c r="AX56" s="68"/>
      <c r="AY56" s="68"/>
      <c r="AZ56" s="68"/>
      <c r="BA56" s="68"/>
      <c r="BB56" s="68"/>
      <c r="BC56" s="68"/>
      <c r="BD56" s="68"/>
      <c r="BE56" s="68"/>
      <c r="BF56" s="68"/>
      <c r="BG56" s="68"/>
      <c r="BH56" s="68"/>
      <c r="BI56" s="68"/>
      <c r="BJ56" s="68"/>
      <c r="BK56" s="68"/>
      <c r="BL56" s="68"/>
      <c r="BM56" s="68"/>
      <c r="BN56" s="68"/>
      <c r="BO56" s="68"/>
      <c r="BP56" s="68"/>
      <c r="BQ56" s="68"/>
      <c r="BR56" s="68"/>
      <c r="BS56" s="68"/>
      <c r="BT56" s="68"/>
      <c r="BU56" s="68"/>
      <c r="BV56" s="68"/>
      <c r="BW56" s="68"/>
      <c r="BX56" s="68"/>
      <c r="BY56" s="68"/>
      <c r="BZ56" s="68"/>
      <c r="CA56" s="68"/>
      <c r="CB56" s="68"/>
      <c r="CC56" s="68"/>
      <c r="CD56" s="68"/>
      <c r="CE56" s="68"/>
      <c r="CF56" s="68"/>
    </row>
    <row r="57" spans="1:84" s="21" customFormat="1" ht="14.25">
      <c r="A57" s="135">
        <v>11</v>
      </c>
      <c r="B57" s="163" t="s">
        <v>388</v>
      </c>
      <c r="C57" s="165" t="s">
        <v>475</v>
      </c>
      <c r="D57" s="135" t="s">
        <v>17</v>
      </c>
      <c r="E57" s="47"/>
      <c r="F57" s="169">
        <v>1</v>
      </c>
      <c r="G57" s="158"/>
      <c r="H57" s="160"/>
      <c r="I57" s="159"/>
      <c r="J57" s="160"/>
      <c r="K57" s="159"/>
      <c r="L57" s="160"/>
      <c r="M57" s="160"/>
      <c r="N57" s="190"/>
      <c r="O57" s="68"/>
      <c r="P57" s="68"/>
      <c r="Q57" s="68"/>
      <c r="R57" s="68"/>
      <c r="S57" s="68"/>
      <c r="T57" s="68"/>
      <c r="U57" s="68"/>
      <c r="V57" s="68"/>
      <c r="W57" s="68"/>
      <c r="X57" s="68"/>
      <c r="Y57" s="68"/>
      <c r="Z57" s="68"/>
      <c r="AA57" s="68"/>
      <c r="AB57" s="68"/>
      <c r="AC57" s="68"/>
      <c r="AD57" s="68"/>
      <c r="AE57" s="68"/>
      <c r="AF57" s="68"/>
      <c r="AG57" s="68"/>
      <c r="AH57" s="68"/>
      <c r="AI57" s="68"/>
      <c r="AJ57" s="68"/>
      <c r="AK57" s="68"/>
      <c r="AL57" s="68"/>
      <c r="AM57" s="68"/>
      <c r="AN57" s="68"/>
      <c r="AO57" s="68"/>
      <c r="AP57" s="68"/>
      <c r="AQ57" s="68"/>
      <c r="AR57" s="68"/>
      <c r="AS57" s="68"/>
      <c r="AT57" s="68"/>
      <c r="AU57" s="68"/>
      <c r="AV57" s="68"/>
      <c r="AW57" s="68"/>
      <c r="AX57" s="68"/>
      <c r="AY57" s="68"/>
      <c r="AZ57" s="68"/>
      <c r="BA57" s="68"/>
      <c r="BB57" s="68"/>
      <c r="BC57" s="68"/>
      <c r="BD57" s="68"/>
      <c r="BE57" s="68"/>
      <c r="BF57" s="68"/>
      <c r="BG57" s="68"/>
      <c r="BH57" s="68"/>
      <c r="BI57" s="68"/>
      <c r="BJ57" s="68"/>
      <c r="BK57" s="68"/>
      <c r="BL57" s="68"/>
      <c r="BM57" s="68"/>
      <c r="BN57" s="68"/>
      <c r="BO57" s="68"/>
      <c r="BP57" s="68"/>
      <c r="BQ57" s="68"/>
      <c r="BR57" s="68"/>
      <c r="BS57" s="68"/>
      <c r="BT57" s="68"/>
      <c r="BU57" s="68"/>
      <c r="BV57" s="68"/>
      <c r="BW57" s="68"/>
      <c r="BX57" s="68"/>
      <c r="BY57" s="68"/>
      <c r="BZ57" s="68"/>
      <c r="CA57" s="68"/>
      <c r="CB57" s="68"/>
      <c r="CC57" s="68"/>
      <c r="CD57" s="68"/>
      <c r="CE57" s="68"/>
      <c r="CF57" s="68"/>
    </row>
    <row r="58" spans="1:84" s="21" customFormat="1" ht="13.5">
      <c r="A58" s="135"/>
      <c r="B58" s="163"/>
      <c r="C58" s="162" t="s">
        <v>12</v>
      </c>
      <c r="D58" s="135" t="s">
        <v>13</v>
      </c>
      <c r="E58" s="194">
        <v>1.24</v>
      </c>
      <c r="F58" s="194">
        <f>F57*E58</f>
        <v>1.24</v>
      </c>
      <c r="G58" s="161"/>
      <c r="H58" s="195"/>
      <c r="I58" s="159"/>
      <c r="J58" s="160"/>
      <c r="K58" s="159"/>
      <c r="L58" s="160"/>
      <c r="M58" s="160"/>
      <c r="N58" s="190"/>
      <c r="O58" s="68"/>
      <c r="P58" s="68"/>
      <c r="Q58" s="68"/>
      <c r="R58" s="68"/>
      <c r="S58" s="68"/>
      <c r="T58" s="68"/>
      <c r="U58" s="68"/>
      <c r="V58" s="68"/>
      <c r="W58" s="68"/>
      <c r="X58" s="68"/>
      <c r="Y58" s="68"/>
      <c r="Z58" s="68"/>
      <c r="AA58" s="68"/>
      <c r="AB58" s="68"/>
      <c r="AC58" s="68"/>
      <c r="AD58" s="68"/>
      <c r="AE58" s="68"/>
      <c r="AF58" s="68"/>
      <c r="AG58" s="68"/>
      <c r="AH58" s="68"/>
      <c r="AI58" s="68"/>
      <c r="AJ58" s="68"/>
      <c r="AK58" s="68"/>
      <c r="AL58" s="68"/>
      <c r="AM58" s="68"/>
      <c r="AN58" s="68"/>
      <c r="AO58" s="68"/>
      <c r="AP58" s="68"/>
      <c r="AQ58" s="68"/>
      <c r="AR58" s="68"/>
      <c r="AS58" s="68"/>
      <c r="AT58" s="68"/>
      <c r="AU58" s="68"/>
      <c r="AV58" s="68"/>
      <c r="AW58" s="68"/>
      <c r="AX58" s="68"/>
      <c r="AY58" s="68"/>
      <c r="AZ58" s="68"/>
      <c r="BA58" s="68"/>
      <c r="BB58" s="68"/>
      <c r="BC58" s="68"/>
      <c r="BD58" s="68"/>
      <c r="BE58" s="68"/>
      <c r="BF58" s="68"/>
      <c r="BG58" s="68"/>
      <c r="BH58" s="68"/>
      <c r="BI58" s="68"/>
      <c r="BJ58" s="68"/>
      <c r="BK58" s="68"/>
      <c r="BL58" s="68"/>
      <c r="BM58" s="68"/>
      <c r="BN58" s="68"/>
      <c r="BO58" s="68"/>
      <c r="BP58" s="68"/>
      <c r="BQ58" s="68"/>
      <c r="BR58" s="68"/>
      <c r="BS58" s="68"/>
      <c r="BT58" s="68"/>
      <c r="BU58" s="68"/>
      <c r="BV58" s="68"/>
      <c r="BW58" s="68"/>
      <c r="BX58" s="68"/>
      <c r="BY58" s="68"/>
      <c r="BZ58" s="68"/>
      <c r="CA58" s="68"/>
      <c r="CB58" s="68"/>
      <c r="CC58" s="68"/>
      <c r="CD58" s="68"/>
      <c r="CE58" s="68"/>
      <c r="CF58" s="68"/>
    </row>
    <row r="59" spans="1:84" s="21" customFormat="1" ht="14.25">
      <c r="A59" s="135"/>
      <c r="B59" s="200"/>
      <c r="C59" s="162" t="s">
        <v>42</v>
      </c>
      <c r="D59" s="135" t="s">
        <v>0</v>
      </c>
      <c r="E59" s="47">
        <v>0.26</v>
      </c>
      <c r="F59" s="194">
        <f>F57*E59</f>
        <v>0.26</v>
      </c>
      <c r="G59" s="158"/>
      <c r="H59" s="160"/>
      <c r="I59" s="159"/>
      <c r="J59" s="160"/>
      <c r="K59" s="159"/>
      <c r="L59" s="160"/>
      <c r="M59" s="160"/>
      <c r="N59" s="190"/>
      <c r="O59" s="68"/>
      <c r="P59" s="68"/>
      <c r="Q59" s="68"/>
      <c r="R59" s="68"/>
      <c r="S59" s="68"/>
      <c r="T59" s="68"/>
      <c r="U59" s="68"/>
      <c r="V59" s="68"/>
      <c r="W59" s="68"/>
      <c r="X59" s="68"/>
      <c r="Y59" s="68"/>
      <c r="Z59" s="68"/>
      <c r="AA59" s="68"/>
      <c r="AB59" s="68"/>
      <c r="AC59" s="68"/>
      <c r="AD59" s="68"/>
      <c r="AE59" s="68"/>
      <c r="AF59" s="68"/>
      <c r="AG59" s="68"/>
      <c r="AH59" s="68"/>
      <c r="AI59" s="68"/>
      <c r="AJ59" s="68"/>
      <c r="AK59" s="68"/>
      <c r="AL59" s="68"/>
      <c r="AM59" s="68"/>
      <c r="AN59" s="68"/>
      <c r="AO59" s="68"/>
      <c r="AP59" s="68"/>
      <c r="AQ59" s="68"/>
      <c r="AR59" s="68"/>
      <c r="AS59" s="68"/>
      <c r="AT59" s="68"/>
      <c r="AU59" s="68"/>
      <c r="AV59" s="68"/>
      <c r="AW59" s="68"/>
      <c r="AX59" s="68"/>
      <c r="AY59" s="68"/>
      <c r="AZ59" s="68"/>
      <c r="BA59" s="68"/>
      <c r="BB59" s="68"/>
      <c r="BC59" s="68"/>
      <c r="BD59" s="68"/>
      <c r="BE59" s="68"/>
      <c r="BF59" s="68"/>
      <c r="BG59" s="68"/>
      <c r="BH59" s="68"/>
      <c r="BI59" s="68"/>
      <c r="BJ59" s="68"/>
      <c r="BK59" s="68"/>
      <c r="BL59" s="68"/>
      <c r="BM59" s="68"/>
      <c r="BN59" s="68"/>
      <c r="BO59" s="68"/>
      <c r="BP59" s="68"/>
      <c r="BQ59" s="68"/>
      <c r="BR59" s="68"/>
      <c r="BS59" s="68"/>
      <c r="BT59" s="68"/>
      <c r="BU59" s="68"/>
      <c r="BV59" s="68"/>
      <c r="BW59" s="68"/>
      <c r="BX59" s="68"/>
      <c r="BY59" s="68"/>
      <c r="BZ59" s="68"/>
      <c r="CA59" s="68"/>
      <c r="CB59" s="68"/>
      <c r="CC59" s="68"/>
      <c r="CD59" s="68"/>
      <c r="CE59" s="68"/>
      <c r="CF59" s="68"/>
    </row>
    <row r="60" spans="1:84" s="21" customFormat="1" ht="14.25">
      <c r="A60" s="135"/>
      <c r="B60" s="200"/>
      <c r="C60" s="162" t="s">
        <v>14</v>
      </c>
      <c r="D60" s="135"/>
      <c r="E60" s="47"/>
      <c r="F60" s="194"/>
      <c r="G60" s="158"/>
      <c r="H60" s="160"/>
      <c r="I60" s="159"/>
      <c r="J60" s="160"/>
      <c r="K60" s="159"/>
      <c r="L60" s="160"/>
      <c r="M60" s="160"/>
      <c r="N60" s="190"/>
      <c r="O60" s="68"/>
      <c r="P60" s="68"/>
      <c r="Q60" s="68"/>
      <c r="R60" s="68"/>
      <c r="S60" s="68"/>
      <c r="T60" s="68"/>
      <c r="U60" s="68"/>
      <c r="V60" s="68"/>
      <c r="W60" s="68"/>
      <c r="X60" s="68"/>
      <c r="Y60" s="68"/>
      <c r="Z60" s="68"/>
      <c r="AA60" s="68"/>
      <c r="AB60" s="68"/>
      <c r="AC60" s="68"/>
      <c r="AD60" s="68"/>
      <c r="AE60" s="68"/>
      <c r="AF60" s="68"/>
      <c r="AG60" s="68"/>
      <c r="AH60" s="68"/>
      <c r="AI60" s="68"/>
      <c r="AJ60" s="68"/>
      <c r="AK60" s="68"/>
      <c r="AL60" s="68"/>
      <c r="AM60" s="68"/>
      <c r="AN60" s="68"/>
      <c r="AO60" s="68"/>
      <c r="AP60" s="68"/>
      <c r="AQ60" s="68"/>
      <c r="AR60" s="68"/>
      <c r="AS60" s="68"/>
      <c r="AT60" s="68"/>
      <c r="AU60" s="68"/>
      <c r="AV60" s="68"/>
      <c r="AW60" s="68"/>
      <c r="AX60" s="68"/>
      <c r="AY60" s="68"/>
      <c r="AZ60" s="68"/>
      <c r="BA60" s="68"/>
      <c r="BB60" s="68"/>
      <c r="BC60" s="68"/>
      <c r="BD60" s="68"/>
      <c r="BE60" s="68"/>
      <c r="BF60" s="68"/>
      <c r="BG60" s="68"/>
      <c r="BH60" s="68"/>
      <c r="BI60" s="68"/>
      <c r="BJ60" s="68"/>
      <c r="BK60" s="68"/>
      <c r="BL60" s="68"/>
      <c r="BM60" s="68"/>
      <c r="BN60" s="68"/>
      <c r="BO60" s="68"/>
      <c r="BP60" s="68"/>
      <c r="BQ60" s="68"/>
      <c r="BR60" s="68"/>
      <c r="BS60" s="68"/>
      <c r="BT60" s="68"/>
      <c r="BU60" s="68"/>
      <c r="BV60" s="68"/>
      <c r="BW60" s="68"/>
      <c r="BX60" s="68"/>
      <c r="BY60" s="68"/>
      <c r="BZ60" s="68"/>
      <c r="CA60" s="68"/>
      <c r="CB60" s="68"/>
      <c r="CC60" s="68"/>
      <c r="CD60" s="68"/>
      <c r="CE60" s="68"/>
      <c r="CF60" s="68"/>
    </row>
    <row r="61" spans="1:84" s="21" customFormat="1" ht="14.25">
      <c r="A61" s="135"/>
      <c r="B61" s="200"/>
      <c r="C61" s="162" t="s">
        <v>389</v>
      </c>
      <c r="D61" s="135" t="s">
        <v>85</v>
      </c>
      <c r="E61" s="47">
        <v>0.4</v>
      </c>
      <c r="F61" s="194">
        <v>30</v>
      </c>
      <c r="G61" s="158"/>
      <c r="H61" s="160"/>
      <c r="I61" s="159"/>
      <c r="J61" s="160"/>
      <c r="K61" s="159"/>
      <c r="L61" s="160"/>
      <c r="M61" s="160"/>
      <c r="N61" s="190"/>
      <c r="O61" s="68"/>
      <c r="P61" s="68"/>
      <c r="Q61" s="68"/>
      <c r="R61" s="68"/>
      <c r="S61" s="68"/>
      <c r="T61" s="68"/>
      <c r="U61" s="68"/>
      <c r="V61" s="68"/>
      <c r="W61" s="68"/>
      <c r="X61" s="68"/>
      <c r="Y61" s="68"/>
      <c r="Z61" s="68"/>
      <c r="AA61" s="68"/>
      <c r="AB61" s="68"/>
      <c r="AC61" s="68"/>
      <c r="AD61" s="68"/>
      <c r="AE61" s="68"/>
      <c r="AF61" s="68"/>
      <c r="AG61" s="68"/>
      <c r="AH61" s="68"/>
      <c r="AI61" s="68"/>
      <c r="AJ61" s="68"/>
      <c r="AK61" s="68"/>
      <c r="AL61" s="68"/>
      <c r="AM61" s="68"/>
      <c r="AN61" s="68"/>
      <c r="AO61" s="68"/>
      <c r="AP61" s="68"/>
      <c r="AQ61" s="68"/>
      <c r="AR61" s="68"/>
      <c r="AS61" s="68"/>
      <c r="AT61" s="68"/>
      <c r="AU61" s="68"/>
      <c r="AV61" s="68"/>
      <c r="AW61" s="68"/>
      <c r="AX61" s="68"/>
      <c r="AY61" s="68"/>
      <c r="AZ61" s="68"/>
      <c r="BA61" s="68"/>
      <c r="BB61" s="68"/>
      <c r="BC61" s="68"/>
      <c r="BD61" s="68"/>
      <c r="BE61" s="68"/>
      <c r="BF61" s="68"/>
      <c r="BG61" s="68"/>
      <c r="BH61" s="68"/>
      <c r="BI61" s="68"/>
      <c r="BJ61" s="68"/>
      <c r="BK61" s="68"/>
      <c r="BL61" s="68"/>
      <c r="BM61" s="68"/>
      <c r="BN61" s="68"/>
      <c r="BO61" s="68"/>
      <c r="BP61" s="68"/>
      <c r="BQ61" s="68"/>
      <c r="BR61" s="68"/>
      <c r="BS61" s="68"/>
      <c r="BT61" s="68"/>
      <c r="BU61" s="68"/>
      <c r="BV61" s="68"/>
      <c r="BW61" s="68"/>
      <c r="BX61" s="68"/>
      <c r="BY61" s="68"/>
      <c r="BZ61" s="68"/>
      <c r="CA61" s="68"/>
      <c r="CB61" s="68"/>
      <c r="CC61" s="68"/>
      <c r="CD61" s="68"/>
      <c r="CE61" s="68"/>
      <c r="CF61" s="68"/>
    </row>
    <row r="62" spans="1:84" s="21" customFormat="1" ht="14.25">
      <c r="A62" s="135"/>
      <c r="B62" s="200"/>
      <c r="C62" s="162" t="s">
        <v>15</v>
      </c>
      <c r="D62" s="135" t="s">
        <v>0</v>
      </c>
      <c r="E62" s="47">
        <v>0.14</v>
      </c>
      <c r="F62" s="194">
        <f>F57*E62</f>
        <v>0.14</v>
      </c>
      <c r="G62" s="159"/>
      <c r="H62" s="160"/>
      <c r="I62" s="159"/>
      <c r="J62" s="160"/>
      <c r="K62" s="159"/>
      <c r="L62" s="160"/>
      <c r="M62" s="160"/>
      <c r="N62" s="190"/>
      <c r="O62" s="68"/>
      <c r="P62" s="68"/>
      <c r="Q62" s="68"/>
      <c r="R62" s="68"/>
      <c r="S62" s="68"/>
      <c r="T62" s="68"/>
      <c r="U62" s="68"/>
      <c r="V62" s="68"/>
      <c r="W62" s="68"/>
      <c r="X62" s="68"/>
      <c r="Y62" s="68"/>
      <c r="Z62" s="68"/>
      <c r="AA62" s="68"/>
      <c r="AB62" s="68"/>
      <c r="AC62" s="68"/>
      <c r="AD62" s="68"/>
      <c r="AE62" s="68"/>
      <c r="AF62" s="68"/>
      <c r="AG62" s="68"/>
      <c r="AH62" s="68"/>
      <c r="AI62" s="68"/>
      <c r="AJ62" s="68"/>
      <c r="AK62" s="68"/>
      <c r="AL62" s="68"/>
      <c r="AM62" s="68"/>
      <c r="AN62" s="68"/>
      <c r="AO62" s="68"/>
      <c r="AP62" s="68"/>
      <c r="AQ62" s="68"/>
      <c r="AR62" s="68"/>
      <c r="AS62" s="68"/>
      <c r="AT62" s="68"/>
      <c r="AU62" s="68"/>
      <c r="AV62" s="68"/>
      <c r="AW62" s="68"/>
      <c r="AX62" s="68"/>
      <c r="AY62" s="68"/>
      <c r="AZ62" s="68"/>
      <c r="BA62" s="68"/>
      <c r="BB62" s="68"/>
      <c r="BC62" s="68"/>
      <c r="BD62" s="68"/>
      <c r="BE62" s="68"/>
      <c r="BF62" s="68"/>
      <c r="BG62" s="68"/>
      <c r="BH62" s="68"/>
      <c r="BI62" s="68"/>
      <c r="BJ62" s="68"/>
      <c r="BK62" s="68"/>
      <c r="BL62" s="68"/>
      <c r="BM62" s="68"/>
      <c r="BN62" s="68"/>
      <c r="BO62" s="68"/>
      <c r="BP62" s="68"/>
      <c r="BQ62" s="68"/>
      <c r="BR62" s="68"/>
      <c r="BS62" s="68"/>
      <c r="BT62" s="68"/>
      <c r="BU62" s="68"/>
      <c r="BV62" s="68"/>
      <c r="BW62" s="68"/>
      <c r="BX62" s="68"/>
      <c r="BY62" s="68"/>
      <c r="BZ62" s="68"/>
      <c r="CA62" s="68"/>
      <c r="CB62" s="68"/>
      <c r="CC62" s="68"/>
      <c r="CD62" s="68"/>
      <c r="CE62" s="68"/>
      <c r="CF62" s="68"/>
    </row>
    <row r="63" spans="1:84" s="21" customFormat="1" ht="14.25">
      <c r="A63" s="135">
        <v>12</v>
      </c>
      <c r="B63" s="200"/>
      <c r="C63" s="162" t="s">
        <v>416</v>
      </c>
      <c r="D63" s="135" t="s">
        <v>56</v>
      </c>
      <c r="E63" s="47">
        <v>2</v>
      </c>
      <c r="F63" s="194">
        <v>150</v>
      </c>
      <c r="G63" s="159"/>
      <c r="H63" s="160"/>
      <c r="I63" s="159"/>
      <c r="J63" s="160"/>
      <c r="K63" s="159"/>
      <c r="L63" s="160"/>
      <c r="M63" s="160"/>
      <c r="N63" s="190"/>
      <c r="O63" s="68"/>
      <c r="P63" s="68"/>
      <c r="Q63" s="68"/>
      <c r="R63" s="68"/>
      <c r="S63" s="68"/>
      <c r="T63" s="68"/>
      <c r="U63" s="68"/>
      <c r="V63" s="68"/>
      <c r="W63" s="68"/>
      <c r="X63" s="68"/>
      <c r="Y63" s="68"/>
      <c r="Z63" s="68"/>
      <c r="AA63" s="68"/>
      <c r="AB63" s="68"/>
      <c r="AC63" s="68"/>
      <c r="AD63" s="68"/>
      <c r="AE63" s="68"/>
      <c r="AF63" s="68"/>
      <c r="AG63" s="68"/>
      <c r="AH63" s="68"/>
      <c r="AI63" s="68"/>
      <c r="AJ63" s="68"/>
      <c r="AK63" s="68"/>
      <c r="AL63" s="68"/>
      <c r="AM63" s="68"/>
      <c r="AN63" s="68"/>
      <c r="AO63" s="68"/>
      <c r="AP63" s="68"/>
      <c r="AQ63" s="68"/>
      <c r="AR63" s="68"/>
      <c r="AS63" s="68"/>
      <c r="AT63" s="68"/>
      <c r="AU63" s="68"/>
      <c r="AV63" s="68"/>
      <c r="AW63" s="68"/>
      <c r="AX63" s="68"/>
      <c r="AY63" s="68"/>
      <c r="AZ63" s="68"/>
      <c r="BA63" s="68"/>
      <c r="BB63" s="68"/>
      <c r="BC63" s="68"/>
      <c r="BD63" s="68"/>
      <c r="BE63" s="68"/>
      <c r="BF63" s="68"/>
      <c r="BG63" s="68"/>
      <c r="BH63" s="68"/>
      <c r="BI63" s="68"/>
      <c r="BJ63" s="68"/>
      <c r="BK63" s="68"/>
      <c r="BL63" s="68"/>
      <c r="BM63" s="68"/>
      <c r="BN63" s="68"/>
      <c r="BO63" s="68"/>
      <c r="BP63" s="68"/>
      <c r="BQ63" s="68"/>
      <c r="BR63" s="68"/>
      <c r="BS63" s="68"/>
      <c r="BT63" s="68"/>
      <c r="BU63" s="68"/>
      <c r="BV63" s="68"/>
      <c r="BW63" s="68"/>
      <c r="BX63" s="68"/>
      <c r="BY63" s="68"/>
      <c r="BZ63" s="68"/>
      <c r="CA63" s="68"/>
      <c r="CB63" s="68"/>
      <c r="CC63" s="68"/>
      <c r="CD63" s="68"/>
      <c r="CE63" s="68"/>
      <c r="CF63" s="68"/>
    </row>
    <row r="64" spans="1:84" s="21" customFormat="1" ht="14.25">
      <c r="A64" s="135"/>
      <c r="B64" s="200"/>
      <c r="C64" s="162" t="s">
        <v>417</v>
      </c>
      <c r="D64" s="135" t="s">
        <v>56</v>
      </c>
      <c r="E64" s="47"/>
      <c r="F64" s="194">
        <v>2</v>
      </c>
      <c r="G64" s="159"/>
      <c r="H64" s="160"/>
      <c r="I64" s="159"/>
      <c r="J64" s="160"/>
      <c r="K64" s="159"/>
      <c r="L64" s="160"/>
      <c r="M64" s="160"/>
      <c r="N64" s="190"/>
      <c r="O64" s="68"/>
      <c r="P64" s="68"/>
      <c r="Q64" s="68"/>
      <c r="R64" s="68"/>
      <c r="S64" s="68"/>
      <c r="T64" s="68"/>
      <c r="U64" s="68"/>
      <c r="V64" s="68"/>
      <c r="W64" s="68"/>
      <c r="X64" s="68"/>
      <c r="Y64" s="68"/>
      <c r="Z64" s="68"/>
      <c r="AA64" s="68"/>
      <c r="AB64" s="68"/>
      <c r="AC64" s="68"/>
      <c r="AD64" s="68"/>
      <c r="AE64" s="68"/>
      <c r="AF64" s="68"/>
      <c r="AG64" s="68"/>
      <c r="AH64" s="68"/>
      <c r="AI64" s="68"/>
      <c r="AJ64" s="68"/>
      <c r="AK64" s="68"/>
      <c r="AL64" s="68"/>
      <c r="AM64" s="68"/>
      <c r="AN64" s="68"/>
      <c r="AO64" s="68"/>
      <c r="AP64" s="68"/>
      <c r="AQ64" s="68"/>
      <c r="AR64" s="68"/>
      <c r="AS64" s="68"/>
      <c r="AT64" s="68"/>
      <c r="AU64" s="68"/>
      <c r="AV64" s="68"/>
      <c r="AW64" s="68"/>
      <c r="AX64" s="68"/>
      <c r="AY64" s="68"/>
      <c r="AZ64" s="68"/>
      <c r="BA64" s="68"/>
      <c r="BB64" s="68"/>
      <c r="BC64" s="68"/>
      <c r="BD64" s="68"/>
      <c r="BE64" s="68"/>
      <c r="BF64" s="68"/>
      <c r="BG64" s="68"/>
      <c r="BH64" s="68"/>
      <c r="BI64" s="68"/>
      <c r="BJ64" s="68"/>
      <c r="BK64" s="68"/>
      <c r="BL64" s="68"/>
      <c r="BM64" s="68"/>
      <c r="BN64" s="68"/>
      <c r="BO64" s="68"/>
      <c r="BP64" s="68"/>
      <c r="BQ64" s="68"/>
      <c r="BR64" s="68"/>
      <c r="BS64" s="68"/>
      <c r="BT64" s="68"/>
      <c r="BU64" s="68"/>
      <c r="BV64" s="68"/>
      <c r="BW64" s="68"/>
      <c r="BX64" s="68"/>
      <c r="BY64" s="68"/>
      <c r="BZ64" s="68"/>
      <c r="CA64" s="68"/>
      <c r="CB64" s="68"/>
      <c r="CC64" s="68"/>
      <c r="CD64" s="68"/>
      <c r="CE64" s="68"/>
      <c r="CF64" s="68"/>
    </row>
    <row r="65" spans="1:84" s="21" customFormat="1" ht="14.25">
      <c r="A65" s="135"/>
      <c r="B65" s="200"/>
      <c r="C65" s="162" t="s">
        <v>14</v>
      </c>
      <c r="D65" s="135"/>
      <c r="E65" s="47"/>
      <c r="F65" s="194"/>
      <c r="G65" s="159"/>
      <c r="H65" s="160"/>
      <c r="I65" s="159"/>
      <c r="J65" s="160"/>
      <c r="K65" s="159"/>
      <c r="L65" s="160"/>
      <c r="M65" s="160"/>
      <c r="N65" s="190"/>
      <c r="O65" s="68"/>
      <c r="P65" s="68"/>
      <c r="Q65" s="68"/>
      <c r="R65" s="68"/>
      <c r="S65" s="68"/>
      <c r="T65" s="68"/>
      <c r="U65" s="68"/>
      <c r="V65" s="68"/>
      <c r="W65" s="68"/>
      <c r="X65" s="68"/>
      <c r="Y65" s="68"/>
      <c r="Z65" s="68"/>
      <c r="AA65" s="68"/>
      <c r="AB65" s="68"/>
      <c r="AC65" s="68"/>
      <c r="AD65" s="68"/>
      <c r="AE65" s="68"/>
      <c r="AF65" s="68"/>
      <c r="AG65" s="68"/>
      <c r="AH65" s="68"/>
      <c r="AI65" s="68"/>
      <c r="AJ65" s="68"/>
      <c r="AK65" s="68"/>
      <c r="AL65" s="68"/>
      <c r="AM65" s="68"/>
      <c r="AN65" s="68"/>
      <c r="AO65" s="68"/>
      <c r="AP65" s="68"/>
      <c r="AQ65" s="68"/>
      <c r="AR65" s="68"/>
      <c r="AS65" s="68"/>
      <c r="AT65" s="68"/>
      <c r="AU65" s="68"/>
      <c r="AV65" s="68"/>
      <c r="AW65" s="68"/>
      <c r="AX65" s="68"/>
      <c r="AY65" s="68"/>
      <c r="AZ65" s="68"/>
      <c r="BA65" s="68"/>
      <c r="BB65" s="68"/>
      <c r="BC65" s="68"/>
      <c r="BD65" s="68"/>
      <c r="BE65" s="68"/>
      <c r="BF65" s="68"/>
      <c r="BG65" s="68"/>
      <c r="BH65" s="68"/>
      <c r="BI65" s="68"/>
      <c r="BJ65" s="68"/>
      <c r="BK65" s="68"/>
      <c r="BL65" s="68"/>
      <c r="BM65" s="68"/>
      <c r="BN65" s="68"/>
      <c r="BO65" s="68"/>
      <c r="BP65" s="68"/>
      <c r="BQ65" s="68"/>
      <c r="BR65" s="68"/>
      <c r="BS65" s="68"/>
      <c r="BT65" s="68"/>
      <c r="BU65" s="68"/>
      <c r="BV65" s="68"/>
      <c r="BW65" s="68"/>
      <c r="BX65" s="68"/>
      <c r="BY65" s="68"/>
      <c r="BZ65" s="68"/>
      <c r="CA65" s="68"/>
      <c r="CB65" s="68"/>
      <c r="CC65" s="68"/>
      <c r="CD65" s="68"/>
      <c r="CE65" s="68"/>
      <c r="CF65" s="68"/>
    </row>
    <row r="66" spans="1:84" s="21" customFormat="1" ht="14.25">
      <c r="A66" s="135"/>
      <c r="B66" s="200"/>
      <c r="C66" s="162" t="s">
        <v>418</v>
      </c>
      <c r="D66" s="135" t="s">
        <v>43</v>
      </c>
      <c r="E66" s="47"/>
      <c r="F66" s="194">
        <v>2</v>
      </c>
      <c r="G66" s="159"/>
      <c r="H66" s="160"/>
      <c r="I66" s="159"/>
      <c r="J66" s="160"/>
      <c r="K66" s="159"/>
      <c r="L66" s="160"/>
      <c r="M66" s="160"/>
      <c r="N66" s="190"/>
      <c r="O66" s="68"/>
      <c r="P66" s="68"/>
      <c r="Q66" s="68"/>
      <c r="R66" s="68"/>
      <c r="S66" s="68"/>
      <c r="T66" s="68"/>
      <c r="U66" s="68"/>
      <c r="V66" s="68"/>
      <c r="W66" s="68"/>
      <c r="X66" s="68"/>
      <c r="Y66" s="68"/>
      <c r="Z66" s="68"/>
      <c r="AA66" s="68"/>
      <c r="AB66" s="68"/>
      <c r="AC66" s="68"/>
      <c r="AD66" s="68"/>
      <c r="AE66" s="68"/>
      <c r="AF66" s="68"/>
      <c r="AG66" s="68"/>
      <c r="AH66" s="68"/>
      <c r="AI66" s="68"/>
      <c r="AJ66" s="68"/>
      <c r="AK66" s="68"/>
      <c r="AL66" s="68"/>
      <c r="AM66" s="68"/>
      <c r="AN66" s="68"/>
      <c r="AO66" s="68"/>
      <c r="AP66" s="68"/>
      <c r="AQ66" s="68"/>
      <c r="AR66" s="68"/>
      <c r="AS66" s="68"/>
      <c r="AT66" s="68"/>
      <c r="AU66" s="68"/>
      <c r="AV66" s="68"/>
      <c r="AW66" s="68"/>
      <c r="AX66" s="68"/>
      <c r="AY66" s="68"/>
      <c r="AZ66" s="68"/>
      <c r="BA66" s="68"/>
      <c r="BB66" s="68"/>
      <c r="BC66" s="68"/>
      <c r="BD66" s="68"/>
      <c r="BE66" s="68"/>
      <c r="BF66" s="68"/>
      <c r="BG66" s="68"/>
      <c r="BH66" s="68"/>
      <c r="BI66" s="68"/>
      <c r="BJ66" s="68"/>
      <c r="BK66" s="68"/>
      <c r="BL66" s="68"/>
      <c r="BM66" s="68"/>
      <c r="BN66" s="68"/>
      <c r="BO66" s="68"/>
      <c r="BP66" s="68"/>
      <c r="BQ66" s="68"/>
      <c r="BR66" s="68"/>
      <c r="BS66" s="68"/>
      <c r="BT66" s="68"/>
      <c r="BU66" s="68"/>
      <c r="BV66" s="68"/>
      <c r="BW66" s="68"/>
      <c r="BX66" s="68"/>
      <c r="BY66" s="68"/>
      <c r="BZ66" s="68"/>
      <c r="CA66" s="68"/>
      <c r="CB66" s="68"/>
      <c r="CC66" s="68"/>
      <c r="CD66" s="68"/>
      <c r="CE66" s="68"/>
      <c r="CF66" s="68"/>
    </row>
    <row r="67" spans="1:84" s="21" customFormat="1" ht="27">
      <c r="A67" s="135"/>
      <c r="B67" s="200"/>
      <c r="C67" s="162" t="s">
        <v>419</v>
      </c>
      <c r="D67" s="135" t="s">
        <v>43</v>
      </c>
      <c r="E67" s="47"/>
      <c r="F67" s="194">
        <v>2</v>
      </c>
      <c r="G67" s="159"/>
      <c r="H67" s="160"/>
      <c r="I67" s="159"/>
      <c r="J67" s="160"/>
      <c r="K67" s="159"/>
      <c r="L67" s="160"/>
      <c r="M67" s="160"/>
      <c r="N67" s="190"/>
      <c r="O67" s="68"/>
      <c r="P67" s="68"/>
      <c r="Q67" s="68"/>
      <c r="R67" s="68"/>
      <c r="S67" s="68"/>
      <c r="T67" s="68"/>
      <c r="U67" s="68"/>
      <c r="V67" s="68"/>
      <c r="W67" s="68"/>
      <c r="X67" s="68"/>
      <c r="Y67" s="68"/>
      <c r="Z67" s="68"/>
      <c r="AA67" s="68"/>
      <c r="AB67" s="68"/>
      <c r="AC67" s="68"/>
      <c r="AD67" s="68"/>
      <c r="AE67" s="68"/>
      <c r="AF67" s="68"/>
      <c r="AG67" s="68"/>
      <c r="AH67" s="68"/>
      <c r="AI67" s="68"/>
      <c r="AJ67" s="68"/>
      <c r="AK67" s="68"/>
      <c r="AL67" s="68"/>
      <c r="AM67" s="68"/>
      <c r="AN67" s="68"/>
      <c r="AO67" s="68"/>
      <c r="AP67" s="68"/>
      <c r="AQ67" s="68"/>
      <c r="AR67" s="68"/>
      <c r="AS67" s="68"/>
      <c r="AT67" s="68"/>
      <c r="AU67" s="68"/>
      <c r="AV67" s="68"/>
      <c r="AW67" s="68"/>
      <c r="AX67" s="68"/>
      <c r="AY67" s="68"/>
      <c r="AZ67" s="68"/>
      <c r="BA67" s="68"/>
      <c r="BB67" s="68"/>
      <c r="BC67" s="68"/>
      <c r="BD67" s="68"/>
      <c r="BE67" s="68"/>
      <c r="BF67" s="68"/>
      <c r="BG67" s="68"/>
      <c r="BH67" s="68"/>
      <c r="BI67" s="68"/>
      <c r="BJ67" s="68"/>
      <c r="BK67" s="68"/>
      <c r="BL67" s="68"/>
      <c r="BM67" s="68"/>
      <c r="BN67" s="68"/>
      <c r="BO67" s="68"/>
      <c r="BP67" s="68"/>
      <c r="BQ67" s="68"/>
      <c r="BR67" s="68"/>
      <c r="BS67" s="68"/>
      <c r="BT67" s="68"/>
      <c r="BU67" s="68"/>
      <c r="BV67" s="68"/>
      <c r="BW67" s="68"/>
      <c r="BX67" s="68"/>
      <c r="BY67" s="68"/>
      <c r="BZ67" s="68"/>
      <c r="CA67" s="68"/>
      <c r="CB67" s="68"/>
      <c r="CC67" s="68"/>
      <c r="CD67" s="68"/>
      <c r="CE67" s="68"/>
      <c r="CF67" s="68"/>
    </row>
    <row r="68" spans="1:84" s="21" customFormat="1" ht="14.25">
      <c r="A68" s="135"/>
      <c r="B68" s="200"/>
      <c r="C68" s="162" t="s">
        <v>420</v>
      </c>
      <c r="D68" s="135" t="s">
        <v>43</v>
      </c>
      <c r="E68" s="47"/>
      <c r="F68" s="194">
        <v>1</v>
      </c>
      <c r="G68" s="159"/>
      <c r="H68" s="160"/>
      <c r="I68" s="159"/>
      <c r="J68" s="160"/>
      <c r="K68" s="159"/>
      <c r="L68" s="160"/>
      <c r="M68" s="160"/>
      <c r="N68" s="190"/>
      <c r="O68" s="68"/>
      <c r="P68" s="68"/>
      <c r="Q68" s="68"/>
      <c r="R68" s="68"/>
      <c r="S68" s="68"/>
      <c r="T68" s="68"/>
      <c r="U68" s="68"/>
      <c r="V68" s="68"/>
      <c r="W68" s="68"/>
      <c r="X68" s="68"/>
      <c r="Y68" s="68"/>
      <c r="Z68" s="68"/>
      <c r="AA68" s="68"/>
      <c r="AB68" s="68"/>
      <c r="AC68" s="68"/>
      <c r="AD68" s="68"/>
      <c r="AE68" s="68"/>
      <c r="AF68" s="68"/>
      <c r="AG68" s="68"/>
      <c r="AH68" s="68"/>
      <c r="AI68" s="68"/>
      <c r="AJ68" s="68"/>
      <c r="AK68" s="68"/>
      <c r="AL68" s="68"/>
      <c r="AM68" s="68"/>
      <c r="AN68" s="68"/>
      <c r="AO68" s="68"/>
      <c r="AP68" s="68"/>
      <c r="AQ68" s="68"/>
      <c r="AR68" s="68"/>
      <c r="AS68" s="68"/>
      <c r="AT68" s="68"/>
      <c r="AU68" s="68"/>
      <c r="AV68" s="68"/>
      <c r="AW68" s="68"/>
      <c r="AX68" s="68"/>
      <c r="AY68" s="68"/>
      <c r="AZ68" s="68"/>
      <c r="BA68" s="68"/>
      <c r="BB68" s="68"/>
      <c r="BC68" s="68"/>
      <c r="BD68" s="68"/>
      <c r="BE68" s="68"/>
      <c r="BF68" s="68"/>
      <c r="BG68" s="68"/>
      <c r="BH68" s="68"/>
      <c r="BI68" s="68"/>
      <c r="BJ68" s="68"/>
      <c r="BK68" s="68"/>
      <c r="BL68" s="68"/>
      <c r="BM68" s="68"/>
      <c r="BN68" s="68"/>
      <c r="BO68" s="68"/>
      <c r="BP68" s="68"/>
      <c r="BQ68" s="68"/>
      <c r="BR68" s="68"/>
      <c r="BS68" s="68"/>
      <c r="BT68" s="68"/>
      <c r="BU68" s="68"/>
      <c r="BV68" s="68"/>
      <c r="BW68" s="68"/>
      <c r="BX68" s="68"/>
      <c r="BY68" s="68"/>
      <c r="BZ68" s="68"/>
      <c r="CA68" s="68"/>
      <c r="CB68" s="68"/>
      <c r="CC68" s="68"/>
      <c r="CD68" s="68"/>
      <c r="CE68" s="68"/>
      <c r="CF68" s="68"/>
    </row>
    <row r="69" spans="1:84" s="21" customFormat="1" ht="14.25">
      <c r="A69" s="135"/>
      <c r="B69" s="200"/>
      <c r="C69" s="162" t="s">
        <v>421</v>
      </c>
      <c r="D69" s="135" t="s">
        <v>17</v>
      </c>
      <c r="E69" s="47"/>
      <c r="F69" s="194">
        <v>2</v>
      </c>
      <c r="G69" s="159"/>
      <c r="H69" s="160"/>
      <c r="I69" s="159"/>
      <c r="J69" s="160"/>
      <c r="K69" s="159"/>
      <c r="L69" s="160"/>
      <c r="M69" s="160"/>
      <c r="N69" s="190"/>
      <c r="O69" s="68"/>
      <c r="P69" s="68"/>
      <c r="Q69" s="68"/>
      <c r="R69" s="68"/>
      <c r="S69" s="68"/>
      <c r="T69" s="68"/>
      <c r="U69" s="68"/>
      <c r="V69" s="68"/>
      <c r="W69" s="68"/>
      <c r="X69" s="68"/>
      <c r="Y69" s="68"/>
      <c r="Z69" s="68"/>
      <c r="AA69" s="68"/>
      <c r="AB69" s="68"/>
      <c r="AC69" s="68"/>
      <c r="AD69" s="68"/>
      <c r="AE69" s="68"/>
      <c r="AF69" s="68"/>
      <c r="AG69" s="68"/>
      <c r="AH69" s="68"/>
      <c r="AI69" s="68"/>
      <c r="AJ69" s="68"/>
      <c r="AK69" s="68"/>
      <c r="AL69" s="68"/>
      <c r="AM69" s="68"/>
      <c r="AN69" s="68"/>
      <c r="AO69" s="68"/>
      <c r="AP69" s="68"/>
      <c r="AQ69" s="68"/>
      <c r="AR69" s="68"/>
      <c r="AS69" s="68"/>
      <c r="AT69" s="68"/>
      <c r="AU69" s="68"/>
      <c r="AV69" s="68"/>
      <c r="AW69" s="68"/>
      <c r="AX69" s="68"/>
      <c r="AY69" s="68"/>
      <c r="AZ69" s="68"/>
      <c r="BA69" s="68"/>
      <c r="BB69" s="68"/>
      <c r="BC69" s="68"/>
      <c r="BD69" s="68"/>
      <c r="BE69" s="68"/>
      <c r="BF69" s="68"/>
      <c r="BG69" s="68"/>
      <c r="BH69" s="68"/>
      <c r="BI69" s="68"/>
      <c r="BJ69" s="68"/>
      <c r="BK69" s="68"/>
      <c r="BL69" s="68"/>
      <c r="BM69" s="68"/>
      <c r="BN69" s="68"/>
      <c r="BO69" s="68"/>
      <c r="BP69" s="68"/>
      <c r="BQ69" s="68"/>
      <c r="BR69" s="68"/>
      <c r="BS69" s="68"/>
      <c r="BT69" s="68"/>
      <c r="BU69" s="68"/>
      <c r="BV69" s="68"/>
      <c r="BW69" s="68"/>
      <c r="BX69" s="68"/>
      <c r="BY69" s="68"/>
      <c r="BZ69" s="68"/>
      <c r="CA69" s="68"/>
      <c r="CB69" s="68"/>
      <c r="CC69" s="68"/>
      <c r="CD69" s="68"/>
      <c r="CE69" s="68"/>
      <c r="CF69" s="68"/>
    </row>
    <row r="70" spans="1:84" s="21" customFormat="1" ht="14.25">
      <c r="A70" s="135"/>
      <c r="B70" s="200"/>
      <c r="C70" s="162" t="s">
        <v>422</v>
      </c>
      <c r="D70" s="135" t="s">
        <v>17</v>
      </c>
      <c r="E70" s="47"/>
      <c r="F70" s="194">
        <v>4</v>
      </c>
      <c r="G70" s="159"/>
      <c r="H70" s="160"/>
      <c r="I70" s="159"/>
      <c r="J70" s="160"/>
      <c r="K70" s="159"/>
      <c r="L70" s="160"/>
      <c r="M70" s="160"/>
      <c r="N70" s="190"/>
      <c r="O70" s="68"/>
      <c r="P70" s="68"/>
      <c r="Q70" s="68"/>
      <c r="R70" s="68"/>
      <c r="S70" s="68"/>
      <c r="T70" s="68"/>
      <c r="U70" s="68"/>
      <c r="V70" s="68"/>
      <c r="W70" s="68"/>
      <c r="X70" s="68"/>
      <c r="Y70" s="68"/>
      <c r="Z70" s="68"/>
      <c r="AA70" s="68"/>
      <c r="AB70" s="68"/>
      <c r="AC70" s="68"/>
      <c r="AD70" s="68"/>
      <c r="AE70" s="68"/>
      <c r="AF70" s="68"/>
      <c r="AG70" s="68"/>
      <c r="AH70" s="68"/>
      <c r="AI70" s="68"/>
      <c r="AJ70" s="68"/>
      <c r="AK70" s="68"/>
      <c r="AL70" s="68"/>
      <c r="AM70" s="68"/>
      <c r="AN70" s="68"/>
      <c r="AO70" s="68"/>
      <c r="AP70" s="68"/>
      <c r="AQ70" s="68"/>
      <c r="AR70" s="68"/>
      <c r="AS70" s="68"/>
      <c r="AT70" s="68"/>
      <c r="AU70" s="68"/>
      <c r="AV70" s="68"/>
      <c r="AW70" s="68"/>
      <c r="AX70" s="68"/>
      <c r="AY70" s="68"/>
      <c r="AZ70" s="68"/>
      <c r="BA70" s="68"/>
      <c r="BB70" s="68"/>
      <c r="BC70" s="68"/>
      <c r="BD70" s="68"/>
      <c r="BE70" s="68"/>
      <c r="BF70" s="68"/>
      <c r="BG70" s="68"/>
      <c r="BH70" s="68"/>
      <c r="BI70" s="68"/>
      <c r="BJ70" s="68"/>
      <c r="BK70" s="68"/>
      <c r="BL70" s="68"/>
      <c r="BM70" s="68"/>
      <c r="BN70" s="68"/>
      <c r="BO70" s="68"/>
      <c r="BP70" s="68"/>
      <c r="BQ70" s="68"/>
      <c r="BR70" s="68"/>
      <c r="BS70" s="68"/>
      <c r="BT70" s="68"/>
      <c r="BU70" s="68"/>
      <c r="BV70" s="68"/>
      <c r="BW70" s="68"/>
      <c r="BX70" s="68"/>
      <c r="BY70" s="68"/>
      <c r="BZ70" s="68"/>
      <c r="CA70" s="68"/>
      <c r="CB70" s="68"/>
      <c r="CC70" s="68"/>
      <c r="CD70" s="68"/>
      <c r="CE70" s="68"/>
      <c r="CF70" s="68"/>
    </row>
    <row r="71" spans="1:84" s="21" customFormat="1" ht="14.25">
      <c r="A71" s="135"/>
      <c r="B71" s="200"/>
      <c r="C71" s="162" t="s">
        <v>423</v>
      </c>
      <c r="D71" s="135" t="s">
        <v>17</v>
      </c>
      <c r="E71" s="47"/>
      <c r="F71" s="194">
        <v>2</v>
      </c>
      <c r="G71" s="159"/>
      <c r="H71" s="160"/>
      <c r="I71" s="159"/>
      <c r="J71" s="160"/>
      <c r="K71" s="159"/>
      <c r="L71" s="160"/>
      <c r="M71" s="160"/>
      <c r="N71" s="190"/>
      <c r="O71" s="68"/>
      <c r="P71" s="68"/>
      <c r="Q71" s="68"/>
      <c r="R71" s="68"/>
      <c r="S71" s="68"/>
      <c r="T71" s="68"/>
      <c r="U71" s="68"/>
      <c r="V71" s="68"/>
      <c r="W71" s="68"/>
      <c r="X71" s="68"/>
      <c r="Y71" s="68"/>
      <c r="Z71" s="68"/>
      <c r="AA71" s="68"/>
      <c r="AB71" s="68"/>
      <c r="AC71" s="68"/>
      <c r="AD71" s="68"/>
      <c r="AE71" s="68"/>
      <c r="AF71" s="68"/>
      <c r="AG71" s="68"/>
      <c r="AH71" s="68"/>
      <c r="AI71" s="68"/>
      <c r="AJ71" s="68"/>
      <c r="AK71" s="68"/>
      <c r="AL71" s="68"/>
      <c r="AM71" s="68"/>
      <c r="AN71" s="68"/>
      <c r="AO71" s="68"/>
      <c r="AP71" s="68"/>
      <c r="AQ71" s="68"/>
      <c r="AR71" s="68"/>
      <c r="AS71" s="68"/>
      <c r="AT71" s="68"/>
      <c r="AU71" s="68"/>
      <c r="AV71" s="68"/>
      <c r="AW71" s="68"/>
      <c r="AX71" s="68"/>
      <c r="AY71" s="68"/>
      <c r="AZ71" s="68"/>
      <c r="BA71" s="68"/>
      <c r="BB71" s="68"/>
      <c r="BC71" s="68"/>
      <c r="BD71" s="68"/>
      <c r="BE71" s="68"/>
      <c r="BF71" s="68"/>
      <c r="BG71" s="68"/>
      <c r="BH71" s="68"/>
      <c r="BI71" s="68"/>
      <c r="BJ71" s="68"/>
      <c r="BK71" s="68"/>
      <c r="BL71" s="68"/>
      <c r="BM71" s="68"/>
      <c r="BN71" s="68"/>
      <c r="BO71" s="68"/>
      <c r="BP71" s="68"/>
      <c r="BQ71" s="68"/>
      <c r="BR71" s="68"/>
      <c r="BS71" s="68"/>
      <c r="BT71" s="68"/>
      <c r="BU71" s="68"/>
      <c r="BV71" s="68"/>
      <c r="BW71" s="68"/>
      <c r="BX71" s="68"/>
      <c r="BY71" s="68"/>
      <c r="BZ71" s="68"/>
      <c r="CA71" s="68"/>
      <c r="CB71" s="68"/>
      <c r="CC71" s="68"/>
      <c r="CD71" s="68"/>
      <c r="CE71" s="68"/>
      <c r="CF71" s="68"/>
    </row>
    <row r="72" spans="1:14" s="338" customFormat="1" ht="27">
      <c r="A72" s="398">
        <v>6</v>
      </c>
      <c r="B72" s="256" t="s">
        <v>68</v>
      </c>
      <c r="C72" s="528" t="s">
        <v>567</v>
      </c>
      <c r="D72" s="256" t="s">
        <v>43</v>
      </c>
      <c r="E72" s="256"/>
      <c r="F72" s="256">
        <v>1</v>
      </c>
      <c r="G72" s="266"/>
      <c r="H72" s="260"/>
      <c r="I72" s="259"/>
      <c r="J72" s="260"/>
      <c r="K72" s="259"/>
      <c r="L72" s="260"/>
      <c r="M72" s="160"/>
      <c r="N72" s="449"/>
    </row>
    <row r="73" spans="1:14" s="338" customFormat="1" ht="13.5">
      <c r="A73" s="398"/>
      <c r="B73" s="520"/>
      <c r="C73" s="521" t="s">
        <v>12</v>
      </c>
      <c r="D73" s="266" t="s">
        <v>43</v>
      </c>
      <c r="E73" s="266">
        <v>1</v>
      </c>
      <c r="F73" s="266">
        <f>F72*E73</f>
        <v>1</v>
      </c>
      <c r="G73" s="522"/>
      <c r="H73" s="523"/>
      <c r="I73" s="259"/>
      <c r="J73" s="260"/>
      <c r="K73" s="259"/>
      <c r="L73" s="260"/>
      <c r="M73" s="160"/>
      <c r="N73" s="449"/>
    </row>
    <row r="74" spans="1:14" s="338" customFormat="1" ht="14.25">
      <c r="A74" s="398"/>
      <c r="B74" s="524"/>
      <c r="C74" s="521" t="s">
        <v>14</v>
      </c>
      <c r="D74" s="266"/>
      <c r="E74" s="266"/>
      <c r="F74" s="266"/>
      <c r="G74" s="266"/>
      <c r="H74" s="260"/>
      <c r="I74" s="259"/>
      <c r="J74" s="260"/>
      <c r="K74" s="259"/>
      <c r="L74" s="260"/>
      <c r="M74" s="160"/>
      <c r="N74" s="449"/>
    </row>
    <row r="75" spans="1:14" s="338" customFormat="1" ht="14.25">
      <c r="A75" s="398"/>
      <c r="B75" s="524"/>
      <c r="C75" s="519" t="s">
        <v>567</v>
      </c>
      <c r="D75" s="256" t="s">
        <v>43</v>
      </c>
      <c r="E75" s="256"/>
      <c r="F75" s="256">
        <v>1</v>
      </c>
      <c r="G75" s="256"/>
      <c r="H75" s="260"/>
      <c r="I75" s="259"/>
      <c r="J75" s="260"/>
      <c r="K75" s="259"/>
      <c r="L75" s="260"/>
      <c r="M75" s="160"/>
      <c r="N75" s="449"/>
    </row>
    <row r="76" spans="1:14" s="338" customFormat="1" ht="27">
      <c r="A76" s="398"/>
      <c r="B76" s="524"/>
      <c r="C76" s="519" t="s">
        <v>496</v>
      </c>
      <c r="D76" s="256" t="s">
        <v>48</v>
      </c>
      <c r="E76" s="256">
        <v>1</v>
      </c>
      <c r="F76" s="256">
        <v>12</v>
      </c>
      <c r="G76" s="256"/>
      <c r="H76" s="260"/>
      <c r="I76" s="259"/>
      <c r="J76" s="260"/>
      <c r="K76" s="259"/>
      <c r="L76" s="260"/>
      <c r="M76" s="160"/>
      <c r="N76" s="449"/>
    </row>
    <row r="77" spans="1:28" s="21" customFormat="1" ht="14.25">
      <c r="A77" s="157"/>
      <c r="B77" s="135"/>
      <c r="C77" s="320" t="s">
        <v>6</v>
      </c>
      <c r="D77" s="276"/>
      <c r="E77" s="384"/>
      <c r="F77" s="385"/>
      <c r="G77" s="276"/>
      <c r="H77" s="171"/>
      <c r="I77" s="171"/>
      <c r="J77" s="171"/>
      <c r="K77" s="171"/>
      <c r="L77" s="171"/>
      <c r="M77" s="171"/>
      <c r="N77" s="82"/>
      <c r="O77" s="68"/>
      <c r="P77" s="68"/>
      <c r="Q77" s="68"/>
      <c r="R77" s="68"/>
      <c r="S77" s="68"/>
      <c r="T77" s="68"/>
      <c r="U77" s="68"/>
      <c r="V77" s="68"/>
      <c r="W77" s="68"/>
      <c r="X77" s="68"/>
      <c r="Y77" s="68"/>
      <c r="Z77" s="68"/>
      <c r="AA77" s="68"/>
      <c r="AB77" s="68"/>
    </row>
    <row r="78" spans="1:16" s="21" customFormat="1" ht="14.25">
      <c r="A78" s="172"/>
      <c r="B78" s="173"/>
      <c r="C78" s="320" t="s">
        <v>220</v>
      </c>
      <c r="D78" s="276"/>
      <c r="E78" s="345" t="s">
        <v>741</v>
      </c>
      <c r="F78" s="276"/>
      <c r="G78" s="171"/>
      <c r="H78" s="171"/>
      <c r="I78" s="171"/>
      <c r="J78" s="171"/>
      <c r="K78" s="171"/>
      <c r="L78" s="171"/>
      <c r="M78" s="171"/>
      <c r="N78" s="20"/>
      <c r="P78" s="386"/>
    </row>
    <row r="79" spans="1:14" s="21" customFormat="1" ht="14.25">
      <c r="A79" s="172"/>
      <c r="B79" s="173"/>
      <c r="C79" s="320" t="s">
        <v>6</v>
      </c>
      <c r="D79" s="346"/>
      <c r="E79" s="346"/>
      <c r="F79" s="346"/>
      <c r="G79" s="346"/>
      <c r="H79" s="175"/>
      <c r="I79" s="175"/>
      <c r="J79" s="175"/>
      <c r="K79" s="175"/>
      <c r="L79" s="175"/>
      <c r="M79" s="175"/>
      <c r="N79" s="20"/>
    </row>
    <row r="80" spans="1:14" s="21" customFormat="1" ht="14.25">
      <c r="A80" s="172"/>
      <c r="B80" s="173"/>
      <c r="C80" s="320" t="s">
        <v>221</v>
      </c>
      <c r="D80" s="346"/>
      <c r="E80" s="347" t="s">
        <v>741</v>
      </c>
      <c r="F80" s="346"/>
      <c r="G80" s="346"/>
      <c r="H80" s="175"/>
      <c r="I80" s="175"/>
      <c r="J80" s="175"/>
      <c r="K80" s="175"/>
      <c r="L80" s="175"/>
      <c r="M80" s="175"/>
      <c r="N80" s="20"/>
    </row>
    <row r="81" spans="1:14" s="21" customFormat="1" ht="14.25">
      <c r="A81" s="172"/>
      <c r="B81" s="173"/>
      <c r="C81" s="320" t="s">
        <v>6</v>
      </c>
      <c r="D81" s="346"/>
      <c r="E81" s="346"/>
      <c r="F81" s="346"/>
      <c r="G81" s="346"/>
      <c r="H81" s="175"/>
      <c r="I81" s="175"/>
      <c r="J81" s="175"/>
      <c r="K81" s="175"/>
      <c r="L81" s="175"/>
      <c r="M81" s="175"/>
      <c r="N81" s="99"/>
    </row>
    <row r="83" spans="2:14" s="100" customFormat="1" ht="13.5">
      <c r="B83" s="663"/>
      <c r="C83" s="664"/>
      <c r="E83" s="663"/>
      <c r="F83" s="663"/>
      <c r="G83" s="663"/>
      <c r="H83" s="663"/>
      <c r="I83" s="663"/>
      <c r="J83" s="664"/>
      <c r="N83" s="387"/>
    </row>
  </sheetData>
  <sheetProtection/>
  <mergeCells count="16">
    <mergeCell ref="K7:L7"/>
    <mergeCell ref="A7:A8"/>
    <mergeCell ref="A2:M2"/>
    <mergeCell ref="B7:B8"/>
    <mergeCell ref="C7:C8"/>
    <mergeCell ref="D7:D8"/>
    <mergeCell ref="A1:M1"/>
    <mergeCell ref="M7:M8"/>
    <mergeCell ref="B83:C83"/>
    <mergeCell ref="E83:J83"/>
    <mergeCell ref="A3:M3"/>
    <mergeCell ref="A5:M5"/>
    <mergeCell ref="C6:L6"/>
    <mergeCell ref="E7:F7"/>
    <mergeCell ref="G7:H7"/>
    <mergeCell ref="I7:J7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O48"/>
  <sheetViews>
    <sheetView zoomScalePageLayoutView="0" workbookViewId="0" topLeftCell="A25">
      <selection activeCell="H38" sqref="H38"/>
    </sheetView>
  </sheetViews>
  <sheetFormatPr defaultColWidth="9.00390625" defaultRowHeight="12.75"/>
  <cols>
    <col min="1" max="1" width="4.125" style="11" customWidth="1"/>
    <col min="2" max="2" width="8.75390625" style="11" customWidth="1"/>
    <col min="3" max="3" width="38.875" style="11" customWidth="1"/>
    <col min="4" max="4" width="8.25390625" style="11" customWidth="1"/>
    <col min="5" max="6" width="8.00390625" style="11" customWidth="1"/>
    <col min="7" max="7" width="7.875" style="11" customWidth="1"/>
    <col min="8" max="8" width="8.75390625" style="11" customWidth="1"/>
    <col min="9" max="9" width="8.25390625" style="11" customWidth="1"/>
    <col min="10" max="10" width="8.00390625" style="11" customWidth="1"/>
    <col min="11" max="11" width="7.125" style="11" customWidth="1"/>
    <col min="12" max="12" width="7.875" style="11" customWidth="1"/>
    <col min="13" max="13" width="8.25390625" style="11" customWidth="1"/>
    <col min="14" max="14" width="6.125" style="11" customWidth="1"/>
    <col min="15" max="16384" width="9.125" style="11" customWidth="1"/>
  </cols>
  <sheetData>
    <row r="1" spans="1:13" s="12" customFormat="1" ht="17.25">
      <c r="A1" s="645" t="s">
        <v>530</v>
      </c>
      <c r="B1" s="645"/>
      <c r="C1" s="645"/>
      <c r="D1" s="645"/>
      <c r="E1" s="645"/>
      <c r="F1" s="645"/>
      <c r="G1" s="645"/>
      <c r="H1" s="645"/>
      <c r="I1" s="645"/>
      <c r="J1" s="645"/>
      <c r="K1" s="645"/>
      <c r="L1" s="645"/>
      <c r="M1" s="645"/>
    </row>
    <row r="2" spans="1:13" s="12" customFormat="1" ht="16.5">
      <c r="A2" s="620" t="s">
        <v>594</v>
      </c>
      <c r="B2" s="620"/>
      <c r="C2" s="620"/>
      <c r="D2" s="620"/>
      <c r="E2" s="620"/>
      <c r="F2" s="620"/>
      <c r="G2" s="620"/>
      <c r="H2" s="620"/>
      <c r="I2" s="620"/>
      <c r="J2" s="620"/>
      <c r="K2" s="620"/>
      <c r="L2" s="620"/>
      <c r="M2" s="620"/>
    </row>
    <row r="3" spans="1:15" s="58" customFormat="1" ht="16.5">
      <c r="A3" s="620" t="s">
        <v>617</v>
      </c>
      <c r="B3" s="620"/>
      <c r="C3" s="620"/>
      <c r="D3" s="620"/>
      <c r="E3" s="620"/>
      <c r="F3" s="620"/>
      <c r="G3" s="620"/>
      <c r="H3" s="620"/>
      <c r="I3" s="620"/>
      <c r="J3" s="620"/>
      <c r="K3" s="620"/>
      <c r="L3" s="620"/>
      <c r="M3" s="620"/>
      <c r="O3" s="121"/>
    </row>
    <row r="4" spans="1:13" s="58" customFormat="1" ht="12.75">
      <c r="A4" s="620" t="s">
        <v>109</v>
      </c>
      <c r="B4" s="620"/>
      <c r="C4" s="620"/>
      <c r="D4" s="620"/>
      <c r="E4" s="620"/>
      <c r="F4" s="620"/>
      <c r="G4" s="620"/>
      <c r="H4" s="620"/>
      <c r="I4" s="620"/>
      <c r="J4" s="620"/>
      <c r="K4" s="620"/>
      <c r="L4" s="620"/>
      <c r="M4" s="620"/>
    </row>
    <row r="5" spans="1:13" s="12" customFormat="1" ht="15.75">
      <c r="A5" s="620"/>
      <c r="B5" s="620"/>
      <c r="C5" s="620"/>
      <c r="D5" s="620"/>
      <c r="E5" s="620"/>
      <c r="F5" s="620"/>
      <c r="G5" s="620"/>
      <c r="H5" s="620"/>
      <c r="I5" s="620"/>
      <c r="J5" s="620"/>
      <c r="K5" s="620"/>
      <c r="L5" s="620"/>
      <c r="M5" s="620"/>
    </row>
    <row r="6" spans="1:13" ht="16.5">
      <c r="A6" s="7"/>
      <c r="B6" s="7"/>
      <c r="C6" s="673"/>
      <c r="D6" s="673"/>
      <c r="E6" s="673"/>
      <c r="F6" s="673"/>
      <c r="G6" s="673"/>
      <c r="H6" s="673"/>
      <c r="I6" s="673"/>
      <c r="J6" s="673"/>
      <c r="K6" s="673"/>
      <c r="L6" s="673"/>
      <c r="M6" s="10"/>
    </row>
    <row r="7" spans="1:13" s="59" customFormat="1" ht="39.75" customHeight="1">
      <c r="A7" s="653" t="s">
        <v>65</v>
      </c>
      <c r="B7" s="655" t="s">
        <v>66</v>
      </c>
      <c r="C7" s="655" t="s">
        <v>67</v>
      </c>
      <c r="D7" s="655" t="s">
        <v>1</v>
      </c>
      <c r="E7" s="657" t="s">
        <v>2</v>
      </c>
      <c r="F7" s="658"/>
      <c r="G7" s="659" t="s">
        <v>3</v>
      </c>
      <c r="H7" s="660"/>
      <c r="I7" s="646" t="s">
        <v>4</v>
      </c>
      <c r="J7" s="647"/>
      <c r="K7" s="646" t="s">
        <v>5</v>
      </c>
      <c r="L7" s="647"/>
      <c r="M7" s="648" t="s">
        <v>6</v>
      </c>
    </row>
    <row r="8" spans="1:13" s="59" customFormat="1" ht="54">
      <c r="A8" s="654"/>
      <c r="B8" s="656"/>
      <c r="C8" s="656"/>
      <c r="D8" s="656"/>
      <c r="E8" s="47" t="s">
        <v>7</v>
      </c>
      <c r="F8" s="47" t="s">
        <v>8</v>
      </c>
      <c r="G8" s="50" t="s">
        <v>9</v>
      </c>
      <c r="H8" s="48" t="s">
        <v>6</v>
      </c>
      <c r="I8" s="49" t="s">
        <v>9</v>
      </c>
      <c r="J8" s="48" t="s">
        <v>6</v>
      </c>
      <c r="K8" s="49" t="s">
        <v>9</v>
      </c>
      <c r="L8" s="48" t="s">
        <v>6</v>
      </c>
      <c r="M8" s="649"/>
    </row>
    <row r="9" spans="1:13" s="97" customFormat="1" ht="13.5">
      <c r="A9" s="108" t="s">
        <v>10</v>
      </c>
      <c r="B9" s="108" t="s">
        <v>18</v>
      </c>
      <c r="C9" s="108" t="s">
        <v>19</v>
      </c>
      <c r="D9" s="109" t="s">
        <v>20</v>
      </c>
      <c r="E9" s="110" t="s">
        <v>21</v>
      </c>
      <c r="F9" s="111" t="s">
        <v>22</v>
      </c>
      <c r="G9" s="109" t="s">
        <v>11</v>
      </c>
      <c r="H9" s="111" t="s">
        <v>23</v>
      </c>
      <c r="I9" s="109" t="s">
        <v>26</v>
      </c>
      <c r="J9" s="111" t="s">
        <v>27</v>
      </c>
      <c r="K9" s="111">
        <v>11</v>
      </c>
      <c r="L9" s="108" t="s">
        <v>28</v>
      </c>
      <c r="M9" s="108" t="s">
        <v>29</v>
      </c>
    </row>
    <row r="10" spans="1:14" s="21" customFormat="1" ht="14.25">
      <c r="A10" s="135">
        <v>1</v>
      </c>
      <c r="B10" s="163" t="s">
        <v>123</v>
      </c>
      <c r="C10" s="165" t="s">
        <v>515</v>
      </c>
      <c r="D10" s="135" t="s">
        <v>36</v>
      </c>
      <c r="E10" s="47"/>
      <c r="F10" s="193">
        <v>10</v>
      </c>
      <c r="G10" s="158"/>
      <c r="H10" s="160"/>
      <c r="I10" s="159"/>
      <c r="J10" s="160"/>
      <c r="K10" s="159"/>
      <c r="L10" s="160"/>
      <c r="M10" s="160"/>
      <c r="N10" s="20"/>
    </row>
    <row r="11" spans="1:14" s="21" customFormat="1" ht="13.5">
      <c r="A11" s="135"/>
      <c r="B11" s="163"/>
      <c r="C11" s="162" t="s">
        <v>12</v>
      </c>
      <c r="D11" s="135" t="s">
        <v>13</v>
      </c>
      <c r="E11" s="194">
        <v>2.06</v>
      </c>
      <c r="F11" s="194">
        <f>F10*E11</f>
        <v>20.6</v>
      </c>
      <c r="G11" s="161"/>
      <c r="H11" s="195"/>
      <c r="I11" s="159"/>
      <c r="J11" s="160"/>
      <c r="K11" s="159"/>
      <c r="L11" s="160"/>
      <c r="M11" s="160"/>
      <c r="N11" s="20"/>
    </row>
    <row r="12" spans="1:14" s="21" customFormat="1" ht="14.25">
      <c r="A12" s="135">
        <v>2</v>
      </c>
      <c r="B12" s="163" t="s">
        <v>124</v>
      </c>
      <c r="C12" s="165" t="s">
        <v>467</v>
      </c>
      <c r="D12" s="135" t="s">
        <v>36</v>
      </c>
      <c r="E12" s="47"/>
      <c r="F12" s="196">
        <v>4</v>
      </c>
      <c r="G12" s="158"/>
      <c r="H12" s="160"/>
      <c r="I12" s="159"/>
      <c r="J12" s="160"/>
      <c r="K12" s="159"/>
      <c r="L12" s="160"/>
      <c r="M12" s="160"/>
      <c r="N12" s="20"/>
    </row>
    <row r="13" spans="1:14" s="21" customFormat="1" ht="13.5">
      <c r="A13" s="135"/>
      <c r="B13" s="163"/>
      <c r="C13" s="162" t="s">
        <v>12</v>
      </c>
      <c r="D13" s="135" t="s">
        <v>13</v>
      </c>
      <c r="E13" s="197">
        <v>1.21</v>
      </c>
      <c r="F13" s="194">
        <f>F12*E13</f>
        <v>4.84</v>
      </c>
      <c r="G13" s="161"/>
      <c r="H13" s="195"/>
      <c r="I13" s="159"/>
      <c r="J13" s="160"/>
      <c r="K13" s="159"/>
      <c r="L13" s="160"/>
      <c r="M13" s="160"/>
      <c r="N13" s="20"/>
    </row>
    <row r="14" spans="1:14" s="68" customFormat="1" ht="27">
      <c r="A14" s="135">
        <v>3</v>
      </c>
      <c r="B14" s="163"/>
      <c r="C14" s="162" t="s">
        <v>335</v>
      </c>
      <c r="D14" s="135" t="s">
        <v>45</v>
      </c>
      <c r="E14" s="47"/>
      <c r="F14" s="160">
        <v>4</v>
      </c>
      <c r="G14" s="158"/>
      <c r="H14" s="160"/>
      <c r="I14" s="159"/>
      <c r="J14" s="160"/>
      <c r="K14" s="159"/>
      <c r="L14" s="160"/>
      <c r="M14" s="160"/>
      <c r="N14" s="69"/>
    </row>
    <row r="15" spans="1:14" s="66" customFormat="1" ht="14.25">
      <c r="A15" s="135">
        <v>4</v>
      </c>
      <c r="B15" s="108" t="s">
        <v>104</v>
      </c>
      <c r="C15" s="320" t="s">
        <v>105</v>
      </c>
      <c r="D15" s="158" t="s">
        <v>36</v>
      </c>
      <c r="E15" s="158"/>
      <c r="F15" s="159">
        <v>2</v>
      </c>
      <c r="G15" s="158"/>
      <c r="H15" s="160"/>
      <c r="I15" s="159"/>
      <c r="J15" s="160"/>
      <c r="K15" s="159"/>
      <c r="L15" s="160"/>
      <c r="M15" s="160"/>
      <c r="N15" s="81"/>
    </row>
    <row r="16" spans="1:14" s="66" customFormat="1" ht="13.5">
      <c r="A16" s="157"/>
      <c r="B16" s="51"/>
      <c r="C16" s="162" t="s">
        <v>106</v>
      </c>
      <c r="D16" s="135" t="s">
        <v>103</v>
      </c>
      <c r="E16" s="135">
        <v>0.003</v>
      </c>
      <c r="F16" s="159">
        <f>F15*E16</f>
        <v>0.006</v>
      </c>
      <c r="G16" s="158"/>
      <c r="H16" s="160"/>
      <c r="I16" s="159"/>
      <c r="J16" s="160"/>
      <c r="K16" s="159"/>
      <c r="L16" s="160"/>
      <c r="M16" s="160"/>
      <c r="N16" s="81"/>
    </row>
    <row r="17" spans="1:14" s="66" customFormat="1" ht="13.5">
      <c r="A17" s="157"/>
      <c r="B17" s="51"/>
      <c r="C17" s="162" t="s">
        <v>42</v>
      </c>
      <c r="D17" s="135" t="s">
        <v>0</v>
      </c>
      <c r="E17" s="135">
        <v>0.004</v>
      </c>
      <c r="F17" s="159">
        <f>F15*E17</f>
        <v>0.008</v>
      </c>
      <c r="G17" s="158"/>
      <c r="H17" s="160"/>
      <c r="I17" s="159"/>
      <c r="J17" s="160"/>
      <c r="K17" s="159"/>
      <c r="L17" s="160"/>
      <c r="M17" s="160"/>
      <c r="N17" s="81"/>
    </row>
    <row r="18" spans="1:14" s="66" customFormat="1" ht="13.5">
      <c r="A18" s="157"/>
      <c r="B18" s="51"/>
      <c r="C18" s="162" t="s">
        <v>14</v>
      </c>
      <c r="D18" s="135"/>
      <c r="E18" s="135"/>
      <c r="F18" s="160"/>
      <c r="G18" s="158"/>
      <c r="H18" s="160"/>
      <c r="I18" s="159"/>
      <c r="J18" s="160"/>
      <c r="K18" s="159"/>
      <c r="L18" s="160"/>
      <c r="M18" s="160"/>
      <c r="N18" s="81"/>
    </row>
    <row r="19" spans="1:14" s="66" customFormat="1" ht="13.5">
      <c r="A19" s="157"/>
      <c r="B19" s="51"/>
      <c r="C19" s="162" t="s">
        <v>107</v>
      </c>
      <c r="D19" s="135" t="s">
        <v>36</v>
      </c>
      <c r="E19" s="135">
        <v>4E-05</v>
      </c>
      <c r="F19" s="233">
        <f>F15*E19</f>
        <v>8E-05</v>
      </c>
      <c r="G19" s="158"/>
      <c r="H19" s="168"/>
      <c r="I19" s="159"/>
      <c r="J19" s="160"/>
      <c r="K19" s="159"/>
      <c r="L19" s="160"/>
      <c r="M19" s="160"/>
      <c r="N19" s="81"/>
    </row>
    <row r="20" spans="1:14" s="21" customFormat="1" ht="28.5">
      <c r="A20" s="135">
        <v>5</v>
      </c>
      <c r="B20" s="163" t="s">
        <v>87</v>
      </c>
      <c r="C20" s="165" t="s">
        <v>75</v>
      </c>
      <c r="D20" s="135" t="s">
        <v>70</v>
      </c>
      <c r="E20" s="47"/>
      <c r="F20" s="169">
        <v>30</v>
      </c>
      <c r="G20" s="158"/>
      <c r="H20" s="160"/>
      <c r="I20" s="159"/>
      <c r="J20" s="160"/>
      <c r="K20" s="159"/>
      <c r="L20" s="160"/>
      <c r="M20" s="160"/>
      <c r="N20" s="20"/>
    </row>
    <row r="21" spans="1:14" s="21" customFormat="1" ht="13.5">
      <c r="A21" s="135"/>
      <c r="B21" s="163"/>
      <c r="C21" s="162" t="s">
        <v>12</v>
      </c>
      <c r="D21" s="135" t="s">
        <v>13</v>
      </c>
      <c r="E21" s="194">
        <v>0.119</v>
      </c>
      <c r="F21" s="160">
        <f>F20*E21</f>
        <v>3.57</v>
      </c>
      <c r="G21" s="161"/>
      <c r="H21" s="195"/>
      <c r="I21" s="159"/>
      <c r="J21" s="160"/>
      <c r="K21" s="159"/>
      <c r="L21" s="160"/>
      <c r="M21" s="160"/>
      <c r="N21" s="20"/>
    </row>
    <row r="22" spans="1:14" s="21" customFormat="1" ht="14.25">
      <c r="A22" s="135"/>
      <c r="B22" s="200"/>
      <c r="C22" s="162" t="s">
        <v>40</v>
      </c>
      <c r="D22" s="135" t="s">
        <v>0</v>
      </c>
      <c r="E22" s="47">
        <v>0.0675</v>
      </c>
      <c r="F22" s="160">
        <f>F20*E22</f>
        <v>2.0250000000000004</v>
      </c>
      <c r="G22" s="158"/>
      <c r="H22" s="160"/>
      <c r="I22" s="159"/>
      <c r="J22" s="160"/>
      <c r="K22" s="159"/>
      <c r="L22" s="160"/>
      <c r="M22" s="160"/>
      <c r="N22" s="20"/>
    </row>
    <row r="23" spans="1:14" s="21" customFormat="1" ht="14.25">
      <c r="A23" s="135"/>
      <c r="B23" s="200"/>
      <c r="C23" s="162" t="s">
        <v>14</v>
      </c>
      <c r="D23" s="135"/>
      <c r="E23" s="47"/>
      <c r="F23" s="194"/>
      <c r="G23" s="158"/>
      <c r="H23" s="160"/>
      <c r="I23" s="159"/>
      <c r="J23" s="160"/>
      <c r="K23" s="159"/>
      <c r="L23" s="160"/>
      <c r="M23" s="160"/>
      <c r="N23" s="20"/>
    </row>
    <row r="24" spans="1:14" s="21" customFormat="1" ht="14.25">
      <c r="A24" s="135"/>
      <c r="B24" s="200"/>
      <c r="C24" s="162" t="s">
        <v>175</v>
      </c>
      <c r="D24" s="135" t="s">
        <v>70</v>
      </c>
      <c r="E24" s="47">
        <v>1.01</v>
      </c>
      <c r="F24" s="194">
        <f>F20*E24</f>
        <v>30.3</v>
      </c>
      <c r="G24" s="158"/>
      <c r="H24" s="160"/>
      <c r="I24" s="159"/>
      <c r="J24" s="160"/>
      <c r="K24" s="159"/>
      <c r="L24" s="160"/>
      <c r="M24" s="160"/>
      <c r="N24" s="20"/>
    </row>
    <row r="25" spans="1:14" s="21" customFormat="1" ht="14.25">
      <c r="A25" s="135"/>
      <c r="B25" s="200"/>
      <c r="C25" s="162" t="s">
        <v>15</v>
      </c>
      <c r="D25" s="135" t="s">
        <v>0</v>
      </c>
      <c r="E25" s="47">
        <v>0.002</v>
      </c>
      <c r="F25" s="194">
        <f>F20*E25</f>
        <v>0.06</v>
      </c>
      <c r="G25" s="159"/>
      <c r="H25" s="160"/>
      <c r="I25" s="159"/>
      <c r="J25" s="160"/>
      <c r="K25" s="159"/>
      <c r="L25" s="160"/>
      <c r="M25" s="160"/>
      <c r="N25" s="20"/>
    </row>
    <row r="26" spans="1:14" s="21" customFormat="1" ht="28.5">
      <c r="A26" s="135">
        <v>6</v>
      </c>
      <c r="B26" s="163" t="s">
        <v>88</v>
      </c>
      <c r="C26" s="165" t="s">
        <v>591</v>
      </c>
      <c r="D26" s="135" t="s">
        <v>36</v>
      </c>
      <c r="E26" s="47"/>
      <c r="F26" s="160">
        <v>7.2</v>
      </c>
      <c r="G26" s="158"/>
      <c r="H26" s="160"/>
      <c r="I26" s="159"/>
      <c r="J26" s="160"/>
      <c r="K26" s="159"/>
      <c r="L26" s="160"/>
      <c r="M26" s="160"/>
      <c r="N26" s="20"/>
    </row>
    <row r="27" spans="1:14" s="21" customFormat="1" ht="13.5">
      <c r="A27" s="135"/>
      <c r="B27" s="163"/>
      <c r="C27" s="162" t="s">
        <v>12</v>
      </c>
      <c r="D27" s="135" t="s">
        <v>13</v>
      </c>
      <c r="E27" s="194">
        <v>12.6</v>
      </c>
      <c r="F27" s="196">
        <f>F26*E27</f>
        <v>90.72</v>
      </c>
      <c r="G27" s="161"/>
      <c r="H27" s="195"/>
      <c r="I27" s="159"/>
      <c r="J27" s="160"/>
      <c r="K27" s="159"/>
      <c r="L27" s="160"/>
      <c r="M27" s="160"/>
      <c r="N27" s="20"/>
    </row>
    <row r="28" spans="1:14" s="21" customFormat="1" ht="14.25">
      <c r="A28" s="135"/>
      <c r="B28" s="200"/>
      <c r="C28" s="162" t="s">
        <v>42</v>
      </c>
      <c r="D28" s="135" t="s">
        <v>0</v>
      </c>
      <c r="E28" s="47">
        <v>5.08</v>
      </c>
      <c r="F28" s="196">
        <f>F26*E28</f>
        <v>36.576</v>
      </c>
      <c r="G28" s="158"/>
      <c r="H28" s="160"/>
      <c r="I28" s="159"/>
      <c r="J28" s="160"/>
      <c r="K28" s="159"/>
      <c r="L28" s="160"/>
      <c r="M28" s="160"/>
      <c r="N28" s="20"/>
    </row>
    <row r="29" spans="1:14" s="21" customFormat="1" ht="14.25">
      <c r="A29" s="135"/>
      <c r="B29" s="200"/>
      <c r="C29" s="162" t="s">
        <v>14</v>
      </c>
      <c r="D29" s="135"/>
      <c r="E29" s="47"/>
      <c r="F29" s="196"/>
      <c r="G29" s="158"/>
      <c r="H29" s="160"/>
      <c r="I29" s="159"/>
      <c r="J29" s="160"/>
      <c r="K29" s="159"/>
      <c r="L29" s="160"/>
      <c r="M29" s="160"/>
      <c r="N29" s="20"/>
    </row>
    <row r="30" spans="1:14" s="21" customFormat="1" ht="14.25">
      <c r="A30" s="135"/>
      <c r="B30" s="200"/>
      <c r="C30" s="162" t="s">
        <v>176</v>
      </c>
      <c r="D30" s="135" t="s">
        <v>25</v>
      </c>
      <c r="E30" s="135">
        <v>1.49</v>
      </c>
      <c r="F30" s="160">
        <f>F26*E30</f>
        <v>10.728</v>
      </c>
      <c r="G30" s="158"/>
      <c r="H30" s="160"/>
      <c r="I30" s="159"/>
      <c r="J30" s="160"/>
      <c r="K30" s="159"/>
      <c r="L30" s="160"/>
      <c r="M30" s="160"/>
      <c r="N30" s="20"/>
    </row>
    <row r="31" spans="1:14" s="21" customFormat="1" ht="14.25">
      <c r="A31" s="135"/>
      <c r="B31" s="200"/>
      <c r="C31" s="162" t="s">
        <v>177</v>
      </c>
      <c r="D31" s="135" t="s">
        <v>36</v>
      </c>
      <c r="E31" s="135">
        <v>0.193</v>
      </c>
      <c r="F31" s="160">
        <f>F26*E31</f>
        <v>1.3896000000000002</v>
      </c>
      <c r="G31" s="158"/>
      <c r="H31" s="160"/>
      <c r="I31" s="159"/>
      <c r="J31" s="160"/>
      <c r="K31" s="159"/>
      <c r="L31" s="160"/>
      <c r="M31" s="160"/>
      <c r="N31" s="20"/>
    </row>
    <row r="32" spans="1:14" s="21" customFormat="1" ht="14.25">
      <c r="A32" s="135"/>
      <c r="B32" s="200"/>
      <c r="C32" s="162" t="s">
        <v>81</v>
      </c>
      <c r="D32" s="135" t="s">
        <v>16</v>
      </c>
      <c r="E32" s="135">
        <v>32</v>
      </c>
      <c r="F32" s="160">
        <f>F26*E32</f>
        <v>230.4</v>
      </c>
      <c r="G32" s="159"/>
      <c r="H32" s="160"/>
      <c r="I32" s="159"/>
      <c r="J32" s="160"/>
      <c r="K32" s="159"/>
      <c r="L32" s="160"/>
      <c r="M32" s="160"/>
      <c r="N32" s="20"/>
    </row>
    <row r="33" spans="1:14" s="21" customFormat="1" ht="14.25">
      <c r="A33" s="135"/>
      <c r="B33" s="200"/>
      <c r="C33" s="162" t="s">
        <v>89</v>
      </c>
      <c r="D33" s="135" t="s">
        <v>36</v>
      </c>
      <c r="E33" s="135">
        <v>0.413</v>
      </c>
      <c r="F33" s="160">
        <f>F26*E33</f>
        <v>2.9736</v>
      </c>
      <c r="G33" s="158"/>
      <c r="H33" s="160"/>
      <c r="I33" s="159"/>
      <c r="J33" s="160"/>
      <c r="K33" s="159"/>
      <c r="L33" s="160"/>
      <c r="M33" s="160"/>
      <c r="N33" s="20"/>
    </row>
    <row r="34" spans="1:14" s="21" customFormat="1" ht="14.25">
      <c r="A34" s="135"/>
      <c r="B34" s="200"/>
      <c r="C34" s="162" t="s">
        <v>440</v>
      </c>
      <c r="D34" s="135" t="s">
        <v>17</v>
      </c>
      <c r="E34" s="135"/>
      <c r="F34" s="169">
        <v>4</v>
      </c>
      <c r="G34" s="158"/>
      <c r="H34" s="160"/>
      <c r="I34" s="159"/>
      <c r="J34" s="160"/>
      <c r="K34" s="159"/>
      <c r="L34" s="160"/>
      <c r="M34" s="160"/>
      <c r="N34" s="20"/>
    </row>
    <row r="35" spans="1:14" s="21" customFormat="1" ht="14.25">
      <c r="A35" s="135"/>
      <c r="B35" s="200"/>
      <c r="C35" s="162" t="s">
        <v>15</v>
      </c>
      <c r="D35" s="135" t="s">
        <v>0</v>
      </c>
      <c r="E35" s="135">
        <v>7.01</v>
      </c>
      <c r="F35" s="160">
        <f>F26*E35</f>
        <v>50.472</v>
      </c>
      <c r="G35" s="159"/>
      <c r="H35" s="160"/>
      <c r="I35" s="159"/>
      <c r="J35" s="160"/>
      <c r="K35" s="159"/>
      <c r="L35" s="160"/>
      <c r="M35" s="160"/>
      <c r="N35" s="20"/>
    </row>
    <row r="36" spans="1:14" s="21" customFormat="1" ht="14.25">
      <c r="A36" s="157"/>
      <c r="B36" s="135"/>
      <c r="C36" s="161" t="s">
        <v>6</v>
      </c>
      <c r="D36" s="158"/>
      <c r="E36" s="194"/>
      <c r="F36" s="197"/>
      <c r="G36" s="158"/>
      <c r="H36" s="169"/>
      <c r="I36" s="169"/>
      <c r="J36" s="169"/>
      <c r="K36" s="169"/>
      <c r="L36" s="169"/>
      <c r="M36" s="171"/>
      <c r="N36" s="99"/>
    </row>
    <row r="37" spans="1:14" s="21" customFormat="1" ht="14.25">
      <c r="A37" s="172"/>
      <c r="B37" s="173"/>
      <c r="C37" s="161" t="s">
        <v>220</v>
      </c>
      <c r="D37" s="158"/>
      <c r="E37" s="174" t="s">
        <v>741</v>
      </c>
      <c r="F37" s="158"/>
      <c r="G37" s="169"/>
      <c r="H37" s="169"/>
      <c r="I37" s="169"/>
      <c r="J37" s="169"/>
      <c r="K37" s="169"/>
      <c r="L37" s="169"/>
      <c r="M37" s="171"/>
      <c r="N37" s="20"/>
    </row>
    <row r="38" spans="1:14" s="21" customFormat="1" ht="14.25">
      <c r="A38" s="172"/>
      <c r="B38" s="173"/>
      <c r="C38" s="161" t="s">
        <v>6</v>
      </c>
      <c r="D38" s="173"/>
      <c r="E38" s="173"/>
      <c r="F38" s="173"/>
      <c r="G38" s="173"/>
      <c r="H38" s="198"/>
      <c r="I38" s="198"/>
      <c r="J38" s="198"/>
      <c r="K38" s="198"/>
      <c r="L38" s="198"/>
      <c r="M38" s="175"/>
      <c r="N38" s="20"/>
    </row>
    <row r="39" spans="1:14" s="21" customFormat="1" ht="14.25">
      <c r="A39" s="172"/>
      <c r="B39" s="173"/>
      <c r="C39" s="161" t="s">
        <v>221</v>
      </c>
      <c r="D39" s="173"/>
      <c r="E39" s="207" t="s">
        <v>741</v>
      </c>
      <c r="F39" s="173"/>
      <c r="G39" s="173"/>
      <c r="H39" s="198"/>
      <c r="I39" s="198"/>
      <c r="J39" s="198"/>
      <c r="K39" s="198"/>
      <c r="L39" s="198"/>
      <c r="M39" s="175"/>
      <c r="N39" s="20"/>
    </row>
    <row r="40" spans="1:14" s="21" customFormat="1" ht="14.25">
      <c r="A40" s="172"/>
      <c r="B40" s="173"/>
      <c r="C40" s="161" t="s">
        <v>6</v>
      </c>
      <c r="D40" s="173"/>
      <c r="E40" s="173"/>
      <c r="F40" s="173"/>
      <c r="G40" s="173"/>
      <c r="H40" s="198"/>
      <c r="I40" s="198"/>
      <c r="J40" s="198"/>
      <c r="K40" s="198"/>
      <c r="L40" s="198"/>
      <c r="M40" s="175"/>
      <c r="N40" s="99"/>
    </row>
    <row r="41" spans="1:14" s="21" customFormat="1" ht="13.5">
      <c r="A41" s="27"/>
      <c r="B41" s="27"/>
      <c r="C41" s="87"/>
      <c r="D41" s="36"/>
      <c r="E41" s="36"/>
      <c r="F41" s="39"/>
      <c r="G41" s="36"/>
      <c r="H41" s="37"/>
      <c r="I41" s="37"/>
      <c r="J41" s="37"/>
      <c r="K41" s="37"/>
      <c r="L41" s="37"/>
      <c r="M41" s="37"/>
      <c r="N41" s="99"/>
    </row>
    <row r="42" spans="1:14" s="21" customFormat="1" ht="13.5">
      <c r="A42" s="27"/>
      <c r="B42" s="27"/>
      <c r="C42" s="87"/>
      <c r="D42" s="36"/>
      <c r="E42" s="36"/>
      <c r="F42" s="39"/>
      <c r="G42" s="36"/>
      <c r="H42" s="37"/>
      <c r="I42" s="37"/>
      <c r="J42" s="37"/>
      <c r="K42" s="37"/>
      <c r="L42" s="37"/>
      <c r="M42" s="37"/>
      <c r="N42" s="99"/>
    </row>
    <row r="43" spans="1:14" s="21" customFormat="1" ht="13.5">
      <c r="A43" s="27"/>
      <c r="B43" s="27"/>
      <c r="C43" s="87"/>
      <c r="D43" s="36"/>
      <c r="E43" s="36"/>
      <c r="F43" s="39"/>
      <c r="G43" s="36"/>
      <c r="H43" s="37"/>
      <c r="I43" s="37"/>
      <c r="J43" s="37"/>
      <c r="K43" s="37"/>
      <c r="L43" s="37"/>
      <c r="M43" s="37"/>
      <c r="N43" s="99"/>
    </row>
    <row r="44" spans="1:14" s="21" customFormat="1" ht="13.5">
      <c r="A44" s="27"/>
      <c r="B44" s="27"/>
      <c r="C44" s="87"/>
      <c r="D44" s="36"/>
      <c r="E44" s="36"/>
      <c r="F44" s="39"/>
      <c r="G44" s="36"/>
      <c r="H44" s="37"/>
      <c r="I44" s="37"/>
      <c r="J44" s="37"/>
      <c r="K44" s="37"/>
      <c r="L44" s="37"/>
      <c r="M44" s="37"/>
      <c r="N44" s="99"/>
    </row>
    <row r="45" spans="1:14" s="21" customFormat="1" ht="13.5">
      <c r="A45" s="27"/>
      <c r="B45" s="27"/>
      <c r="C45" s="87"/>
      <c r="D45" s="36"/>
      <c r="E45" s="191"/>
      <c r="F45" s="192"/>
      <c r="G45" s="36"/>
      <c r="H45" s="37"/>
      <c r="I45" s="37"/>
      <c r="J45" s="37"/>
      <c r="K45" s="37"/>
      <c r="L45" s="37"/>
      <c r="M45" s="37"/>
      <c r="N45" s="20"/>
    </row>
    <row r="46" spans="2:10" s="100" customFormat="1" ht="13.5">
      <c r="B46" s="663"/>
      <c r="C46" s="664"/>
      <c r="E46" s="663"/>
      <c r="F46" s="663"/>
      <c r="G46" s="663"/>
      <c r="H46" s="663"/>
      <c r="I46" s="663"/>
      <c r="J46" s="664"/>
    </row>
    <row r="47" spans="1:14" s="21" customFormat="1" ht="13.5">
      <c r="A47" s="27"/>
      <c r="B47" s="27"/>
      <c r="C47" s="87"/>
      <c r="D47" s="36"/>
      <c r="E47" s="191"/>
      <c r="F47" s="192"/>
      <c r="G47" s="36"/>
      <c r="H47" s="37"/>
      <c r="I47" s="37"/>
      <c r="J47" s="37"/>
      <c r="K47" s="37"/>
      <c r="L47" s="37"/>
      <c r="M47" s="37"/>
      <c r="N47" s="20"/>
    </row>
    <row r="48" spans="2:10" s="46" customFormat="1" ht="15.75">
      <c r="B48" s="623"/>
      <c r="C48" s="623"/>
      <c r="E48" s="623"/>
      <c r="F48" s="623"/>
      <c r="G48" s="623"/>
      <c r="H48" s="623"/>
      <c r="I48" s="623"/>
      <c r="J48" s="623"/>
    </row>
  </sheetData>
  <sheetProtection/>
  <mergeCells count="18">
    <mergeCell ref="A3:M3"/>
    <mergeCell ref="A1:M1"/>
    <mergeCell ref="C6:L6"/>
    <mergeCell ref="A7:A8"/>
    <mergeCell ref="K7:L7"/>
    <mergeCell ref="I7:J7"/>
    <mergeCell ref="M7:M8"/>
    <mergeCell ref="A4:M5"/>
    <mergeCell ref="A2:M2"/>
    <mergeCell ref="E46:J46"/>
    <mergeCell ref="C7:C8"/>
    <mergeCell ref="D7:D8"/>
    <mergeCell ref="B48:C48"/>
    <mergeCell ref="E48:J48"/>
    <mergeCell ref="B7:B8"/>
    <mergeCell ref="B46:C46"/>
    <mergeCell ref="E7:F7"/>
    <mergeCell ref="G7:H7"/>
  </mergeCells>
  <printOptions/>
  <pageMargins left="0.7480314960629921" right="0.7480314960629921" top="0.984251968503937" bottom="0.984251968503937" header="0.5118110236220472" footer="0.5118110236220472"/>
  <pageSetup horizontalDpi="300" verticalDpi="3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N65"/>
  <sheetViews>
    <sheetView zoomScalePageLayoutView="0" workbookViewId="0" topLeftCell="A40">
      <selection activeCell="F66" sqref="F66"/>
    </sheetView>
  </sheetViews>
  <sheetFormatPr defaultColWidth="9.00390625" defaultRowHeight="12.75"/>
  <cols>
    <col min="3" max="3" width="38.375" style="0" customWidth="1"/>
  </cols>
  <sheetData>
    <row r="1" spans="1:13" s="1" customFormat="1" ht="17.25" customHeight="1">
      <c r="A1" s="680" t="s">
        <v>184</v>
      </c>
      <c r="B1" s="680"/>
      <c r="C1" s="680"/>
      <c r="D1" s="680"/>
      <c r="E1" s="680"/>
      <c r="F1" s="680"/>
      <c r="G1" s="680"/>
      <c r="H1" s="680"/>
      <c r="I1" s="680"/>
      <c r="J1" s="680"/>
      <c r="K1" s="680"/>
      <c r="L1" s="680"/>
      <c r="M1" s="680"/>
    </row>
    <row r="2" spans="1:13" s="58" customFormat="1" ht="18" customHeight="1">
      <c r="A2" s="680" t="s">
        <v>614</v>
      </c>
      <c r="B2" s="680"/>
      <c r="C2" s="680"/>
      <c r="D2" s="680"/>
      <c r="E2" s="680"/>
      <c r="F2" s="680"/>
      <c r="G2" s="680"/>
      <c r="H2" s="680"/>
      <c r="I2" s="680"/>
      <c r="J2" s="680"/>
      <c r="K2" s="680"/>
      <c r="L2" s="680"/>
      <c r="M2" s="680"/>
    </row>
    <row r="3" spans="1:13" s="1" customFormat="1" ht="17.25" customHeight="1">
      <c r="A3" s="680" t="s">
        <v>621</v>
      </c>
      <c r="B3" s="703"/>
      <c r="C3" s="703"/>
      <c r="D3" s="703"/>
      <c r="E3" s="703"/>
      <c r="F3" s="703"/>
      <c r="G3" s="703"/>
      <c r="H3" s="703"/>
      <c r="I3" s="703"/>
      <c r="J3" s="703"/>
      <c r="K3" s="703"/>
      <c r="L3" s="703"/>
      <c r="M3" s="703"/>
    </row>
    <row r="4" spans="1:13" s="1" customFormat="1" ht="16.5" customHeight="1">
      <c r="A4" s="680" t="s">
        <v>601</v>
      </c>
      <c r="B4" s="703"/>
      <c r="C4" s="703"/>
      <c r="D4" s="703"/>
      <c r="E4" s="703"/>
      <c r="F4" s="703"/>
      <c r="G4" s="703"/>
      <c r="H4" s="703"/>
      <c r="I4" s="703"/>
      <c r="J4" s="703"/>
      <c r="K4" s="703"/>
      <c r="L4" s="703"/>
      <c r="M4" s="703"/>
    </row>
    <row r="5" spans="1:13" ht="3" customHeight="1">
      <c r="A5" s="489"/>
      <c r="B5" s="489"/>
      <c r="C5" s="684"/>
      <c r="D5" s="684"/>
      <c r="E5" s="684"/>
      <c r="F5" s="684"/>
      <c r="G5" s="684"/>
      <c r="H5" s="684"/>
      <c r="I5" s="684"/>
      <c r="J5" s="684"/>
      <c r="K5" s="684"/>
      <c r="L5" s="684"/>
      <c r="M5" s="518"/>
    </row>
    <row r="6" spans="1:13" ht="17.25">
      <c r="A6" s="31"/>
      <c r="B6" s="31"/>
      <c r="C6" s="645"/>
      <c r="D6" s="645"/>
      <c r="E6" s="645"/>
      <c r="F6" s="645"/>
      <c r="G6" s="645"/>
      <c r="H6" s="645"/>
      <c r="I6" s="645"/>
      <c r="J6" s="645"/>
      <c r="K6" s="645"/>
      <c r="L6" s="645"/>
      <c r="M6" s="32"/>
    </row>
    <row r="7" spans="1:13" s="84" customFormat="1" ht="38.25" customHeight="1">
      <c r="A7" s="667" t="s">
        <v>65</v>
      </c>
      <c r="B7" s="668" t="s">
        <v>66</v>
      </c>
      <c r="C7" s="668" t="s">
        <v>67</v>
      </c>
      <c r="D7" s="668" t="s">
        <v>1</v>
      </c>
      <c r="E7" s="670" t="s">
        <v>2</v>
      </c>
      <c r="F7" s="671"/>
      <c r="G7" s="669" t="s">
        <v>3</v>
      </c>
      <c r="H7" s="669"/>
      <c r="I7" s="662" t="s">
        <v>4</v>
      </c>
      <c r="J7" s="662"/>
      <c r="K7" s="662" t="s">
        <v>5</v>
      </c>
      <c r="L7" s="662"/>
      <c r="M7" s="669" t="s">
        <v>6</v>
      </c>
    </row>
    <row r="8" spans="1:13" s="84" customFormat="1" ht="54">
      <c r="A8" s="667"/>
      <c r="B8" s="667"/>
      <c r="C8" s="668"/>
      <c r="D8" s="668"/>
      <c r="E8" s="47" t="s">
        <v>7</v>
      </c>
      <c r="F8" s="47" t="s">
        <v>8</v>
      </c>
      <c r="G8" s="50" t="s">
        <v>9</v>
      </c>
      <c r="H8" s="48" t="s">
        <v>6</v>
      </c>
      <c r="I8" s="49" t="s">
        <v>9</v>
      </c>
      <c r="J8" s="48" t="s">
        <v>6</v>
      </c>
      <c r="K8" s="49" t="s">
        <v>9</v>
      </c>
      <c r="L8" s="48" t="s">
        <v>6</v>
      </c>
      <c r="M8" s="669"/>
    </row>
    <row r="9" spans="1:13" s="177" customFormat="1" ht="12.75">
      <c r="A9" s="51" t="s">
        <v>10</v>
      </c>
      <c r="B9" s="51">
        <v>2</v>
      </c>
      <c r="C9" s="51">
        <v>3</v>
      </c>
      <c r="D9" s="51">
        <v>4</v>
      </c>
      <c r="E9" s="51">
        <v>5</v>
      </c>
      <c r="F9" s="52">
        <v>6</v>
      </c>
      <c r="G9" s="53" t="s">
        <v>11</v>
      </c>
      <c r="H9" s="54">
        <v>8</v>
      </c>
      <c r="I9" s="52">
        <v>9</v>
      </c>
      <c r="J9" s="54">
        <v>10</v>
      </c>
      <c r="K9" s="52">
        <v>11</v>
      </c>
      <c r="L9" s="54">
        <v>12</v>
      </c>
      <c r="M9" s="54">
        <v>13</v>
      </c>
    </row>
    <row r="10" spans="1:14" s="21" customFormat="1" ht="28.5">
      <c r="A10" s="135">
        <v>1</v>
      </c>
      <c r="B10" s="163" t="s">
        <v>654</v>
      </c>
      <c r="C10" s="165" t="s">
        <v>655</v>
      </c>
      <c r="D10" s="135" t="s">
        <v>36</v>
      </c>
      <c r="E10" s="47"/>
      <c r="F10" s="557">
        <v>12</v>
      </c>
      <c r="G10" s="158"/>
      <c r="H10" s="160"/>
      <c r="I10" s="159"/>
      <c r="J10" s="160"/>
      <c r="K10" s="159"/>
      <c r="L10" s="160"/>
      <c r="M10" s="160"/>
      <c r="N10" s="20"/>
    </row>
    <row r="11" spans="1:14" s="21" customFormat="1" ht="13.5">
      <c r="A11" s="135"/>
      <c r="B11" s="163"/>
      <c r="C11" s="162" t="s">
        <v>12</v>
      </c>
      <c r="D11" s="135" t="s">
        <v>13</v>
      </c>
      <c r="E11" s="194">
        <v>4.24</v>
      </c>
      <c r="F11" s="266">
        <f>F10*E11</f>
        <v>50.88</v>
      </c>
      <c r="G11" s="161"/>
      <c r="H11" s="195"/>
      <c r="I11" s="159"/>
      <c r="J11" s="160"/>
      <c r="K11" s="159"/>
      <c r="L11" s="160"/>
      <c r="M11" s="160"/>
      <c r="N11" s="20"/>
    </row>
    <row r="12" spans="1:14" s="21" customFormat="1" ht="14.25">
      <c r="A12" s="135">
        <v>2</v>
      </c>
      <c r="B12" s="163" t="s">
        <v>124</v>
      </c>
      <c r="C12" s="165" t="s">
        <v>125</v>
      </c>
      <c r="D12" s="135" t="s">
        <v>36</v>
      </c>
      <c r="E12" s="47"/>
      <c r="F12" s="558">
        <v>1.5</v>
      </c>
      <c r="G12" s="158"/>
      <c r="H12" s="160"/>
      <c r="I12" s="159"/>
      <c r="J12" s="160"/>
      <c r="K12" s="159"/>
      <c r="L12" s="160"/>
      <c r="M12" s="160"/>
      <c r="N12" s="20"/>
    </row>
    <row r="13" spans="1:14" s="21" customFormat="1" ht="13.5">
      <c r="A13" s="135"/>
      <c r="B13" s="163"/>
      <c r="C13" s="162" t="s">
        <v>12</v>
      </c>
      <c r="D13" s="135" t="s">
        <v>13</v>
      </c>
      <c r="E13" s="197">
        <v>1.21</v>
      </c>
      <c r="F13" s="558">
        <f>F12*E13</f>
        <v>1.815</v>
      </c>
      <c r="G13" s="161"/>
      <c r="H13" s="195"/>
      <c r="I13" s="159"/>
      <c r="J13" s="160"/>
      <c r="K13" s="159"/>
      <c r="L13" s="160"/>
      <c r="M13" s="160"/>
      <c r="N13" s="20"/>
    </row>
    <row r="14" spans="1:14" ht="27">
      <c r="A14" s="135">
        <v>3</v>
      </c>
      <c r="B14" s="51"/>
      <c r="C14" s="161" t="s">
        <v>656</v>
      </c>
      <c r="D14" s="158" t="s">
        <v>45</v>
      </c>
      <c r="E14" s="158"/>
      <c r="F14" s="256">
        <v>2</v>
      </c>
      <c r="G14" s="158"/>
      <c r="H14" s="160"/>
      <c r="I14" s="159"/>
      <c r="J14" s="160"/>
      <c r="K14" s="159"/>
      <c r="L14" s="160"/>
      <c r="M14" s="160"/>
      <c r="N14" s="74"/>
    </row>
    <row r="15" spans="1:14" ht="13.5">
      <c r="A15" s="135"/>
      <c r="B15" s="51"/>
      <c r="C15" s="162" t="s">
        <v>278</v>
      </c>
      <c r="D15" s="135" t="s">
        <v>13</v>
      </c>
      <c r="E15" s="135">
        <v>0.6</v>
      </c>
      <c r="F15" s="256">
        <f>E15*46</f>
        <v>27.599999999999998</v>
      </c>
      <c r="G15" s="158"/>
      <c r="H15" s="160"/>
      <c r="I15" s="159"/>
      <c r="J15" s="160"/>
      <c r="K15" s="159"/>
      <c r="L15" s="160"/>
      <c r="M15" s="160"/>
      <c r="N15" s="74"/>
    </row>
    <row r="16" spans="1:14" s="94" customFormat="1" ht="13.5">
      <c r="A16" s="135">
        <v>4</v>
      </c>
      <c r="B16" s="163"/>
      <c r="C16" s="162" t="s">
        <v>279</v>
      </c>
      <c r="D16" s="135" t="s">
        <v>45</v>
      </c>
      <c r="E16" s="135"/>
      <c r="F16" s="542">
        <v>2</v>
      </c>
      <c r="G16" s="158"/>
      <c r="H16" s="160"/>
      <c r="I16" s="159"/>
      <c r="J16" s="160"/>
      <c r="K16" s="159"/>
      <c r="L16" s="160"/>
      <c r="M16" s="160"/>
      <c r="N16" s="93"/>
    </row>
    <row r="17" spans="1:14" s="30" customFormat="1" ht="57.75">
      <c r="A17" s="135">
        <v>5</v>
      </c>
      <c r="B17" s="108" t="s">
        <v>602</v>
      </c>
      <c r="C17" s="320" t="s">
        <v>657</v>
      </c>
      <c r="D17" s="159" t="s">
        <v>658</v>
      </c>
      <c r="E17" s="559">
        <v>1</v>
      </c>
      <c r="F17" s="542">
        <v>4</v>
      </c>
      <c r="G17" s="560"/>
      <c r="H17" s="560"/>
      <c r="I17" s="560"/>
      <c r="J17" s="159"/>
      <c r="K17" s="160"/>
      <c r="L17" s="159"/>
      <c r="M17" s="160"/>
      <c r="N17" s="74"/>
    </row>
    <row r="18" spans="1:14" s="30" customFormat="1" ht="13.5">
      <c r="A18" s="135"/>
      <c r="B18" s="178"/>
      <c r="C18" s="162" t="s">
        <v>12</v>
      </c>
      <c r="D18" s="135" t="s">
        <v>13</v>
      </c>
      <c r="E18" s="135">
        <v>8.01</v>
      </c>
      <c r="F18" s="542">
        <f>F17*E18</f>
        <v>32.04</v>
      </c>
      <c r="G18" s="158"/>
      <c r="H18" s="160"/>
      <c r="I18" s="159"/>
      <c r="J18" s="160"/>
      <c r="K18" s="159"/>
      <c r="L18" s="160"/>
      <c r="M18" s="160"/>
      <c r="N18" s="74"/>
    </row>
    <row r="19" spans="1:14" s="30" customFormat="1" ht="13.5">
      <c r="A19" s="135"/>
      <c r="B19" s="51"/>
      <c r="C19" s="162" t="s">
        <v>42</v>
      </c>
      <c r="D19" s="135" t="s">
        <v>0</v>
      </c>
      <c r="E19" s="135">
        <v>1.23</v>
      </c>
      <c r="F19" s="542">
        <f>F17*E19</f>
        <v>4.92</v>
      </c>
      <c r="G19" s="158"/>
      <c r="H19" s="160"/>
      <c r="I19" s="159"/>
      <c r="J19" s="160"/>
      <c r="K19" s="159"/>
      <c r="L19" s="160"/>
      <c r="M19" s="160"/>
      <c r="N19" s="74"/>
    </row>
    <row r="20" spans="1:14" s="30" customFormat="1" ht="13.5">
      <c r="A20" s="135"/>
      <c r="B20" s="108"/>
      <c r="C20" s="137" t="s">
        <v>14</v>
      </c>
      <c r="D20" s="135"/>
      <c r="E20" s="135"/>
      <c r="F20" s="542"/>
      <c r="G20" s="158"/>
      <c r="H20" s="160"/>
      <c r="I20" s="159"/>
      <c r="J20" s="160"/>
      <c r="K20" s="159"/>
      <c r="L20" s="160"/>
      <c r="M20" s="160"/>
      <c r="N20" s="74"/>
    </row>
    <row r="21" spans="1:14" s="21" customFormat="1" ht="54">
      <c r="A21" s="135"/>
      <c r="B21" s="200"/>
      <c r="C21" s="162" t="s">
        <v>659</v>
      </c>
      <c r="D21" s="135" t="s">
        <v>17</v>
      </c>
      <c r="E21" s="47"/>
      <c r="F21" s="265">
        <v>4</v>
      </c>
      <c r="G21" s="158"/>
      <c r="H21" s="160"/>
      <c r="I21" s="159"/>
      <c r="J21" s="160"/>
      <c r="K21" s="159"/>
      <c r="L21" s="160"/>
      <c r="M21" s="160"/>
      <c r="N21" s="20"/>
    </row>
    <row r="22" spans="1:14" s="30" customFormat="1" ht="13.5">
      <c r="A22" s="135"/>
      <c r="B22" s="51"/>
      <c r="C22" s="162" t="s">
        <v>15</v>
      </c>
      <c r="D22" s="135" t="s">
        <v>0</v>
      </c>
      <c r="E22" s="135">
        <v>2.09</v>
      </c>
      <c r="F22" s="542">
        <f>F17*E22</f>
        <v>8.36</v>
      </c>
      <c r="G22" s="158"/>
      <c r="H22" s="160"/>
      <c r="I22" s="159"/>
      <c r="J22" s="160"/>
      <c r="K22" s="159"/>
      <c r="L22" s="160"/>
      <c r="M22" s="160"/>
      <c r="N22" s="74"/>
    </row>
    <row r="23" spans="1:14" s="30" customFormat="1" ht="28.5">
      <c r="A23" s="135">
        <v>7</v>
      </c>
      <c r="B23" s="561" t="s">
        <v>603</v>
      </c>
      <c r="C23" s="320" t="s">
        <v>604</v>
      </c>
      <c r="D23" s="159" t="s">
        <v>48</v>
      </c>
      <c r="E23" s="199"/>
      <c r="F23" s="542">
        <v>32</v>
      </c>
      <c r="G23" s="199"/>
      <c r="H23" s="199"/>
      <c r="I23" s="199"/>
      <c r="J23" s="159"/>
      <c r="K23" s="160"/>
      <c r="L23" s="159"/>
      <c r="M23" s="160"/>
      <c r="N23" s="74"/>
    </row>
    <row r="24" spans="1:14" s="30" customFormat="1" ht="13.5">
      <c r="A24" s="135"/>
      <c r="B24" s="51"/>
      <c r="C24" s="162" t="s">
        <v>12</v>
      </c>
      <c r="D24" s="135" t="s">
        <v>13</v>
      </c>
      <c r="E24" s="135">
        <v>0.336</v>
      </c>
      <c r="F24" s="542">
        <f>F23*E24</f>
        <v>10.752</v>
      </c>
      <c r="G24" s="158"/>
      <c r="H24" s="160"/>
      <c r="I24" s="159"/>
      <c r="J24" s="160"/>
      <c r="K24" s="159"/>
      <c r="L24" s="160"/>
      <c r="M24" s="160"/>
      <c r="N24" s="74"/>
    </row>
    <row r="25" spans="1:14" s="30" customFormat="1" ht="13.5">
      <c r="A25" s="135"/>
      <c r="B25" s="51"/>
      <c r="C25" s="162" t="s">
        <v>42</v>
      </c>
      <c r="D25" s="135" t="s">
        <v>0</v>
      </c>
      <c r="E25" s="135">
        <v>0.015</v>
      </c>
      <c r="F25" s="542">
        <f>F23*E25</f>
        <v>0.48</v>
      </c>
      <c r="G25" s="158"/>
      <c r="H25" s="160"/>
      <c r="I25" s="159"/>
      <c r="J25" s="160"/>
      <c r="K25" s="159"/>
      <c r="L25" s="160"/>
      <c r="M25" s="160"/>
      <c r="N25" s="74"/>
    </row>
    <row r="26" spans="1:14" s="30" customFormat="1" ht="13.5">
      <c r="A26" s="135"/>
      <c r="B26" s="51"/>
      <c r="C26" s="162" t="s">
        <v>14</v>
      </c>
      <c r="D26" s="135"/>
      <c r="E26" s="135"/>
      <c r="F26" s="542"/>
      <c r="G26" s="158"/>
      <c r="H26" s="160"/>
      <c r="I26" s="159"/>
      <c r="J26" s="160"/>
      <c r="K26" s="159"/>
      <c r="L26" s="160"/>
      <c r="M26" s="160"/>
      <c r="N26" s="74"/>
    </row>
    <row r="27" spans="1:14" s="30" customFormat="1" ht="13.5">
      <c r="A27" s="135"/>
      <c r="B27" s="51"/>
      <c r="C27" s="162" t="s">
        <v>230</v>
      </c>
      <c r="D27" s="135" t="s">
        <v>45</v>
      </c>
      <c r="E27" s="135">
        <v>0.0024</v>
      </c>
      <c r="F27" s="542">
        <f>F23*E27</f>
        <v>0.0768</v>
      </c>
      <c r="G27" s="158"/>
      <c r="H27" s="160"/>
      <c r="I27" s="159"/>
      <c r="J27" s="160"/>
      <c r="K27" s="159"/>
      <c r="L27" s="160"/>
      <c r="M27" s="160"/>
      <c r="N27" s="74"/>
    </row>
    <row r="28" spans="1:14" s="30" customFormat="1" ht="13.5">
      <c r="A28" s="135"/>
      <c r="B28" s="51"/>
      <c r="C28" s="162" t="s">
        <v>15</v>
      </c>
      <c r="D28" s="135" t="s">
        <v>0</v>
      </c>
      <c r="E28" s="135">
        <v>0.023</v>
      </c>
      <c r="F28" s="265">
        <f>F23*E28</f>
        <v>0.736</v>
      </c>
      <c r="G28" s="158"/>
      <c r="H28" s="160"/>
      <c r="I28" s="159"/>
      <c r="J28" s="160"/>
      <c r="K28" s="159"/>
      <c r="L28" s="160"/>
      <c r="M28" s="160"/>
      <c r="N28" s="74"/>
    </row>
    <row r="29" spans="1:14" s="21" customFormat="1" ht="28.5">
      <c r="A29" s="135">
        <v>9</v>
      </c>
      <c r="B29" s="163" t="s">
        <v>605</v>
      </c>
      <c r="C29" s="320" t="s">
        <v>606</v>
      </c>
      <c r="D29" s="135" t="s">
        <v>70</v>
      </c>
      <c r="E29" s="158"/>
      <c r="F29" s="158">
        <v>3</v>
      </c>
      <c r="G29" s="161"/>
      <c r="H29" s="195"/>
      <c r="I29" s="159"/>
      <c r="J29" s="160"/>
      <c r="K29" s="159"/>
      <c r="L29" s="160"/>
      <c r="M29" s="160"/>
      <c r="N29" s="20"/>
    </row>
    <row r="30" spans="1:14" s="21" customFormat="1" ht="13.5">
      <c r="A30" s="135"/>
      <c r="B30" s="163"/>
      <c r="C30" s="162" t="s">
        <v>12</v>
      </c>
      <c r="D30" s="47" t="s">
        <v>13</v>
      </c>
      <c r="E30" s="194">
        <v>0.863</v>
      </c>
      <c r="F30" s="194">
        <f>F29*E30</f>
        <v>2.589</v>
      </c>
      <c r="G30" s="161"/>
      <c r="H30" s="195"/>
      <c r="I30" s="159"/>
      <c r="J30" s="160"/>
      <c r="K30" s="159"/>
      <c r="L30" s="160"/>
      <c r="M30" s="160"/>
      <c r="N30" s="20"/>
    </row>
    <row r="31" spans="1:14" s="21" customFormat="1" ht="14.25">
      <c r="A31" s="135"/>
      <c r="B31" s="200"/>
      <c r="C31" s="162" t="s">
        <v>42</v>
      </c>
      <c r="D31" s="47" t="s">
        <v>0</v>
      </c>
      <c r="E31" s="47">
        <v>0.0678</v>
      </c>
      <c r="F31" s="194">
        <f>F29*E31</f>
        <v>0.2034</v>
      </c>
      <c r="G31" s="158"/>
      <c r="H31" s="160"/>
      <c r="I31" s="159"/>
      <c r="J31" s="160"/>
      <c r="K31" s="159"/>
      <c r="L31" s="160"/>
      <c r="M31" s="160"/>
      <c r="N31" s="20"/>
    </row>
    <row r="32" spans="1:14" s="21" customFormat="1" ht="14.25">
      <c r="A32" s="135"/>
      <c r="B32" s="200"/>
      <c r="C32" s="162" t="s">
        <v>14</v>
      </c>
      <c r="D32" s="47"/>
      <c r="E32" s="47"/>
      <c r="F32" s="194"/>
      <c r="G32" s="158"/>
      <c r="H32" s="160"/>
      <c r="I32" s="159"/>
      <c r="J32" s="160"/>
      <c r="K32" s="159"/>
      <c r="L32" s="160"/>
      <c r="M32" s="160"/>
      <c r="N32" s="20"/>
    </row>
    <row r="33" spans="1:14" s="21" customFormat="1" ht="14.25">
      <c r="A33" s="135"/>
      <c r="B33" s="200"/>
      <c r="C33" s="161" t="s">
        <v>607</v>
      </c>
      <c r="D33" s="135" t="s">
        <v>70</v>
      </c>
      <c r="E33" s="47">
        <v>1</v>
      </c>
      <c r="F33" s="194">
        <f>F29*E33</f>
        <v>3</v>
      </c>
      <c r="G33" s="158"/>
      <c r="H33" s="160"/>
      <c r="I33" s="159"/>
      <c r="J33" s="160"/>
      <c r="K33" s="159"/>
      <c r="L33" s="160"/>
      <c r="M33" s="160"/>
      <c r="N33" s="20"/>
    </row>
    <row r="34" spans="1:14" s="21" customFormat="1" ht="14.25">
      <c r="A34" s="135"/>
      <c r="B34" s="200"/>
      <c r="C34" s="162" t="s">
        <v>15</v>
      </c>
      <c r="D34" s="47" t="s">
        <v>0</v>
      </c>
      <c r="E34" s="47">
        <v>0.0424</v>
      </c>
      <c r="F34" s="194">
        <f>F29*E34</f>
        <v>0.1272</v>
      </c>
      <c r="G34" s="158"/>
      <c r="H34" s="160"/>
      <c r="I34" s="159"/>
      <c r="J34" s="160"/>
      <c r="K34" s="159"/>
      <c r="L34" s="160"/>
      <c r="M34" s="160"/>
      <c r="N34" s="20"/>
    </row>
    <row r="35" spans="1:14" s="30" customFormat="1" ht="14.25">
      <c r="A35" s="135">
        <v>10</v>
      </c>
      <c r="B35" s="108" t="s">
        <v>87</v>
      </c>
      <c r="C35" s="320" t="s">
        <v>608</v>
      </c>
      <c r="D35" s="135" t="s">
        <v>70</v>
      </c>
      <c r="E35" s="199"/>
      <c r="F35" s="160">
        <v>0.3</v>
      </c>
      <c r="G35" s="199"/>
      <c r="H35" s="199"/>
      <c r="I35" s="199"/>
      <c r="J35" s="159"/>
      <c r="K35" s="160"/>
      <c r="L35" s="159"/>
      <c r="M35" s="160"/>
      <c r="N35" s="74"/>
    </row>
    <row r="36" spans="1:14" s="30" customFormat="1" ht="13.5">
      <c r="A36" s="135"/>
      <c r="B36" s="108"/>
      <c r="C36" s="162" t="s">
        <v>12</v>
      </c>
      <c r="D36" s="135" t="s">
        <v>70</v>
      </c>
      <c r="E36" s="135">
        <v>1</v>
      </c>
      <c r="F36" s="160">
        <f>F35*E36</f>
        <v>0.3</v>
      </c>
      <c r="G36" s="158"/>
      <c r="H36" s="160"/>
      <c r="I36" s="159"/>
      <c r="J36" s="160"/>
      <c r="K36" s="159"/>
      <c r="L36" s="160"/>
      <c r="M36" s="160"/>
      <c r="N36" s="74"/>
    </row>
    <row r="37" spans="1:14" s="30" customFormat="1" ht="13.5">
      <c r="A37" s="135"/>
      <c r="B37" s="108"/>
      <c r="C37" s="162" t="s">
        <v>42</v>
      </c>
      <c r="D37" s="135" t="s">
        <v>0</v>
      </c>
      <c r="E37" s="135">
        <v>0.068</v>
      </c>
      <c r="F37" s="160">
        <f>F35*E37</f>
        <v>0.0204</v>
      </c>
      <c r="G37" s="158"/>
      <c r="H37" s="160"/>
      <c r="I37" s="159"/>
      <c r="J37" s="160"/>
      <c r="K37" s="159"/>
      <c r="L37" s="160"/>
      <c r="M37" s="160"/>
      <c r="N37" s="74"/>
    </row>
    <row r="38" spans="1:14" s="30" customFormat="1" ht="13.5">
      <c r="A38" s="135"/>
      <c r="B38" s="108"/>
      <c r="C38" s="162" t="s">
        <v>14</v>
      </c>
      <c r="D38" s="135"/>
      <c r="E38" s="135"/>
      <c r="F38" s="160"/>
      <c r="G38" s="158"/>
      <c r="H38" s="160"/>
      <c r="I38" s="159"/>
      <c r="J38" s="160"/>
      <c r="K38" s="159"/>
      <c r="L38" s="160"/>
      <c r="M38" s="160"/>
      <c r="N38" s="74"/>
    </row>
    <row r="39" spans="1:14" s="30" customFormat="1" ht="13.5">
      <c r="A39" s="135"/>
      <c r="B39" s="108"/>
      <c r="C39" s="161" t="s">
        <v>608</v>
      </c>
      <c r="D39" s="135" t="s">
        <v>70</v>
      </c>
      <c r="E39" s="135">
        <v>1</v>
      </c>
      <c r="F39" s="160">
        <f>F35*E39</f>
        <v>0.3</v>
      </c>
      <c r="G39" s="158"/>
      <c r="H39" s="160"/>
      <c r="I39" s="159"/>
      <c r="J39" s="160"/>
      <c r="K39" s="159"/>
      <c r="L39" s="160"/>
      <c r="M39" s="160"/>
      <c r="N39" s="74"/>
    </row>
    <row r="40" spans="1:14" s="30" customFormat="1" ht="13.5">
      <c r="A40" s="135"/>
      <c r="B40" s="108"/>
      <c r="C40" s="162" t="s">
        <v>15</v>
      </c>
      <c r="D40" s="135" t="s">
        <v>0</v>
      </c>
      <c r="E40" s="135">
        <v>0.002</v>
      </c>
      <c r="F40" s="168">
        <f>F35*E40</f>
        <v>0.0006</v>
      </c>
      <c r="G40" s="158"/>
      <c r="H40" s="168"/>
      <c r="I40" s="159"/>
      <c r="J40" s="160"/>
      <c r="K40" s="159"/>
      <c r="L40" s="160"/>
      <c r="M40" s="160"/>
      <c r="N40" s="74"/>
    </row>
    <row r="41" spans="1:14" s="21" customFormat="1" ht="14.25">
      <c r="A41" s="135">
        <v>11</v>
      </c>
      <c r="B41" s="163" t="s">
        <v>609</v>
      </c>
      <c r="C41" s="320" t="s">
        <v>610</v>
      </c>
      <c r="D41" s="135" t="s">
        <v>43</v>
      </c>
      <c r="E41" s="158"/>
      <c r="F41" s="158">
        <v>1</v>
      </c>
      <c r="G41" s="161"/>
      <c r="H41" s="195"/>
      <c r="I41" s="159"/>
      <c r="J41" s="160"/>
      <c r="K41" s="159"/>
      <c r="L41" s="160"/>
      <c r="M41" s="160"/>
      <c r="N41" s="20"/>
    </row>
    <row r="42" spans="1:14" s="21" customFormat="1" ht="13.5">
      <c r="A42" s="135"/>
      <c r="B42" s="163"/>
      <c r="C42" s="162" t="s">
        <v>12</v>
      </c>
      <c r="D42" s="47" t="s">
        <v>13</v>
      </c>
      <c r="E42" s="194">
        <v>4.1</v>
      </c>
      <c r="F42" s="194">
        <f>F41*E42</f>
        <v>4.1</v>
      </c>
      <c r="G42" s="161"/>
      <c r="H42" s="195"/>
      <c r="I42" s="159"/>
      <c r="J42" s="160"/>
      <c r="K42" s="159"/>
      <c r="L42" s="160"/>
      <c r="M42" s="160"/>
      <c r="N42" s="20"/>
    </row>
    <row r="43" spans="1:14" s="21" customFormat="1" ht="14.25">
      <c r="A43" s="135"/>
      <c r="B43" s="200"/>
      <c r="C43" s="162" t="s">
        <v>42</v>
      </c>
      <c r="D43" s="47" t="s">
        <v>0</v>
      </c>
      <c r="E43" s="47">
        <v>0.03</v>
      </c>
      <c r="F43" s="194">
        <f>F41*E43</f>
        <v>0.03</v>
      </c>
      <c r="G43" s="158"/>
      <c r="H43" s="160"/>
      <c r="I43" s="159"/>
      <c r="J43" s="160"/>
      <c r="K43" s="159"/>
      <c r="L43" s="160"/>
      <c r="M43" s="160"/>
      <c r="N43" s="20"/>
    </row>
    <row r="44" spans="1:14" s="21" customFormat="1" ht="14.25">
      <c r="A44" s="135"/>
      <c r="B44" s="200"/>
      <c r="C44" s="162" t="s">
        <v>14</v>
      </c>
      <c r="D44" s="47"/>
      <c r="E44" s="47"/>
      <c r="F44" s="194"/>
      <c r="G44" s="158"/>
      <c r="H44" s="160"/>
      <c r="I44" s="159"/>
      <c r="J44" s="160"/>
      <c r="K44" s="159"/>
      <c r="L44" s="160"/>
      <c r="M44" s="160"/>
      <c r="N44" s="20"/>
    </row>
    <row r="45" spans="1:14" s="21" customFormat="1" ht="14.25">
      <c r="A45" s="135"/>
      <c r="B45" s="200"/>
      <c r="C45" s="161" t="s">
        <v>611</v>
      </c>
      <c r="D45" s="135" t="s">
        <v>43</v>
      </c>
      <c r="E45" s="47">
        <v>1</v>
      </c>
      <c r="F45" s="194">
        <f>F41*E45</f>
        <v>1</v>
      </c>
      <c r="G45" s="158"/>
      <c r="H45" s="160"/>
      <c r="I45" s="159"/>
      <c r="J45" s="160"/>
      <c r="K45" s="159"/>
      <c r="L45" s="160"/>
      <c r="M45" s="160"/>
      <c r="N45" s="20"/>
    </row>
    <row r="46" spans="1:14" s="21" customFormat="1" ht="14.25">
      <c r="A46" s="135"/>
      <c r="B46" s="200"/>
      <c r="C46" s="162" t="s">
        <v>15</v>
      </c>
      <c r="D46" s="47" t="s">
        <v>0</v>
      </c>
      <c r="E46" s="47">
        <v>0.08</v>
      </c>
      <c r="F46" s="194">
        <f>F41*E46</f>
        <v>0.08</v>
      </c>
      <c r="G46" s="158"/>
      <c r="H46" s="160"/>
      <c r="I46" s="159"/>
      <c r="J46" s="160"/>
      <c r="K46" s="159"/>
      <c r="L46" s="160"/>
      <c r="M46" s="160"/>
      <c r="N46" s="20"/>
    </row>
    <row r="47" spans="1:14" s="30" customFormat="1" ht="28.5">
      <c r="A47" s="135">
        <v>12</v>
      </c>
      <c r="B47" s="51" t="s">
        <v>284</v>
      </c>
      <c r="C47" s="320" t="s">
        <v>612</v>
      </c>
      <c r="D47" s="158" t="s">
        <v>48</v>
      </c>
      <c r="E47" s="158"/>
      <c r="F47" s="159">
        <v>1.5</v>
      </c>
      <c r="G47" s="158"/>
      <c r="H47" s="160"/>
      <c r="I47" s="159"/>
      <c r="J47" s="160"/>
      <c r="K47" s="159"/>
      <c r="L47" s="160"/>
      <c r="M47" s="160"/>
      <c r="N47" s="74"/>
    </row>
    <row r="48" spans="1:14" s="30" customFormat="1" ht="13.5">
      <c r="A48" s="135"/>
      <c r="B48" s="51"/>
      <c r="C48" s="162" t="s">
        <v>12</v>
      </c>
      <c r="D48" s="135" t="s">
        <v>13</v>
      </c>
      <c r="E48" s="135">
        <v>0.68</v>
      </c>
      <c r="F48" s="160">
        <f>F47*E48</f>
        <v>1.02</v>
      </c>
      <c r="G48" s="158"/>
      <c r="H48" s="160"/>
      <c r="I48" s="159"/>
      <c r="J48" s="160"/>
      <c r="K48" s="159"/>
      <c r="L48" s="160"/>
      <c r="M48" s="160"/>
      <c r="N48" s="74"/>
    </row>
    <row r="49" spans="1:14" s="30" customFormat="1" ht="13.5">
      <c r="A49" s="135"/>
      <c r="B49" s="51"/>
      <c r="C49" s="162" t="s">
        <v>37</v>
      </c>
      <c r="D49" s="135" t="s">
        <v>0</v>
      </c>
      <c r="E49" s="135">
        <v>0.0003</v>
      </c>
      <c r="F49" s="160">
        <f>F47*E49</f>
        <v>0.00045</v>
      </c>
      <c r="G49" s="158"/>
      <c r="H49" s="160"/>
      <c r="I49" s="159"/>
      <c r="J49" s="160"/>
      <c r="K49" s="159"/>
      <c r="L49" s="160"/>
      <c r="M49" s="160"/>
      <c r="N49" s="74"/>
    </row>
    <row r="50" spans="1:14" s="30" customFormat="1" ht="13.5">
      <c r="A50" s="135"/>
      <c r="B50" s="51"/>
      <c r="C50" s="162" t="s">
        <v>14</v>
      </c>
      <c r="D50" s="135"/>
      <c r="E50" s="135"/>
      <c r="F50" s="160"/>
      <c r="G50" s="158"/>
      <c r="H50" s="160"/>
      <c r="I50" s="159"/>
      <c r="J50" s="160"/>
      <c r="K50" s="159"/>
      <c r="L50" s="160"/>
      <c r="M50" s="160"/>
      <c r="N50" s="74"/>
    </row>
    <row r="51" spans="1:14" s="30" customFormat="1" ht="13.5">
      <c r="A51" s="135"/>
      <c r="B51" s="202"/>
      <c r="C51" s="162" t="s">
        <v>265</v>
      </c>
      <c r="D51" s="135" t="s">
        <v>16</v>
      </c>
      <c r="E51" s="135">
        <v>0.246</v>
      </c>
      <c r="F51" s="160">
        <f>F47*E51</f>
        <v>0.369</v>
      </c>
      <c r="G51" s="158"/>
      <c r="H51" s="160"/>
      <c r="I51" s="159"/>
      <c r="J51" s="160"/>
      <c r="K51" s="159"/>
      <c r="L51" s="160"/>
      <c r="M51" s="160"/>
      <c r="N51" s="74"/>
    </row>
    <row r="52" spans="1:14" s="30" customFormat="1" ht="13.5">
      <c r="A52" s="135"/>
      <c r="B52" s="202"/>
      <c r="C52" s="162" t="s">
        <v>266</v>
      </c>
      <c r="D52" s="135" t="s">
        <v>16</v>
      </c>
      <c r="E52" s="135">
        <v>0.027</v>
      </c>
      <c r="F52" s="160">
        <f>F47*E52</f>
        <v>0.0405</v>
      </c>
      <c r="G52" s="158"/>
      <c r="H52" s="160"/>
      <c r="I52" s="159"/>
      <c r="J52" s="160"/>
      <c r="K52" s="159"/>
      <c r="L52" s="160"/>
      <c r="M52" s="160"/>
      <c r="N52" s="74"/>
    </row>
    <row r="53" spans="1:14" s="30" customFormat="1" ht="13.5">
      <c r="A53" s="135"/>
      <c r="B53" s="202"/>
      <c r="C53" s="162" t="s">
        <v>15</v>
      </c>
      <c r="D53" s="135" t="s">
        <v>0</v>
      </c>
      <c r="E53" s="135">
        <v>0.0019</v>
      </c>
      <c r="F53" s="160">
        <f>F47*E53</f>
        <v>0.00285</v>
      </c>
      <c r="G53" s="158"/>
      <c r="H53" s="160"/>
      <c r="I53" s="159"/>
      <c r="J53" s="160"/>
      <c r="K53" s="159"/>
      <c r="L53" s="160"/>
      <c r="M53" s="160"/>
      <c r="N53" s="74"/>
    </row>
    <row r="54" spans="1:14" s="30" customFormat="1" ht="14.25">
      <c r="A54" s="135">
        <v>14</v>
      </c>
      <c r="B54" s="108" t="s">
        <v>613</v>
      </c>
      <c r="C54" s="320" t="s">
        <v>660</v>
      </c>
      <c r="D54" s="158" t="s">
        <v>17</v>
      </c>
      <c r="E54" s="158"/>
      <c r="F54" s="201">
        <v>1</v>
      </c>
      <c r="G54" s="158"/>
      <c r="H54" s="160"/>
      <c r="I54" s="159"/>
      <c r="J54" s="160"/>
      <c r="K54" s="159"/>
      <c r="L54" s="160"/>
      <c r="M54" s="160"/>
      <c r="N54" s="74"/>
    </row>
    <row r="55" spans="1:14" s="30" customFormat="1" ht="13.5">
      <c r="A55" s="135"/>
      <c r="B55" s="51"/>
      <c r="C55" s="162" t="s">
        <v>12</v>
      </c>
      <c r="D55" s="135" t="s">
        <v>13</v>
      </c>
      <c r="E55" s="135">
        <v>1.54</v>
      </c>
      <c r="F55" s="160">
        <f>F54*E55</f>
        <v>1.54</v>
      </c>
      <c r="G55" s="158"/>
      <c r="H55" s="160"/>
      <c r="I55" s="159"/>
      <c r="J55" s="160"/>
      <c r="K55" s="159"/>
      <c r="L55" s="160"/>
      <c r="M55" s="160"/>
      <c r="N55" s="74"/>
    </row>
    <row r="56" spans="1:14" s="30" customFormat="1" ht="13.5">
      <c r="A56" s="135"/>
      <c r="B56" s="51"/>
      <c r="C56" s="162" t="s">
        <v>42</v>
      </c>
      <c r="D56" s="135" t="s">
        <v>0</v>
      </c>
      <c r="E56" s="135">
        <v>0.09</v>
      </c>
      <c r="F56" s="160">
        <f>F54*E56</f>
        <v>0.09</v>
      </c>
      <c r="G56" s="158"/>
      <c r="H56" s="160"/>
      <c r="I56" s="159"/>
      <c r="J56" s="160"/>
      <c r="K56" s="159"/>
      <c r="L56" s="160"/>
      <c r="M56" s="160"/>
      <c r="N56" s="74"/>
    </row>
    <row r="57" spans="1:14" s="30" customFormat="1" ht="13.5">
      <c r="A57" s="135"/>
      <c r="B57" s="51"/>
      <c r="C57" s="162" t="s">
        <v>14</v>
      </c>
      <c r="D57" s="135"/>
      <c r="E57" s="135"/>
      <c r="F57" s="160"/>
      <c r="G57" s="158"/>
      <c r="H57" s="160"/>
      <c r="I57" s="159"/>
      <c r="J57" s="160"/>
      <c r="K57" s="159"/>
      <c r="L57" s="160"/>
      <c r="M57" s="160"/>
      <c r="N57" s="74"/>
    </row>
    <row r="58" spans="1:14" s="30" customFormat="1" ht="13.5">
      <c r="A58" s="135"/>
      <c r="B58" s="51"/>
      <c r="C58" s="162" t="s">
        <v>262</v>
      </c>
      <c r="D58" s="135" t="s">
        <v>36</v>
      </c>
      <c r="E58" s="135">
        <v>0.014</v>
      </c>
      <c r="F58" s="160">
        <f>F54*E58</f>
        <v>0.014</v>
      </c>
      <c r="G58" s="158"/>
      <c r="H58" s="160"/>
      <c r="I58" s="159"/>
      <c r="J58" s="160"/>
      <c r="K58" s="159"/>
      <c r="L58" s="160"/>
      <c r="M58" s="160"/>
      <c r="N58" s="74"/>
    </row>
    <row r="59" spans="1:14" s="30" customFormat="1" ht="13.5">
      <c r="A59" s="135"/>
      <c r="B59" s="51"/>
      <c r="C59" s="162" t="s">
        <v>661</v>
      </c>
      <c r="D59" s="135" t="s">
        <v>17</v>
      </c>
      <c r="E59" s="135">
        <v>1</v>
      </c>
      <c r="F59" s="160">
        <f>F54*E59</f>
        <v>1</v>
      </c>
      <c r="G59" s="158"/>
      <c r="H59" s="160"/>
      <c r="I59" s="159"/>
      <c r="J59" s="160"/>
      <c r="K59" s="159"/>
      <c r="L59" s="160"/>
      <c r="M59" s="160"/>
      <c r="N59" s="74"/>
    </row>
    <row r="60" spans="1:14" s="80" customFormat="1" ht="14.25">
      <c r="A60" s="158"/>
      <c r="B60" s="158"/>
      <c r="C60" s="161" t="s">
        <v>6</v>
      </c>
      <c r="D60" s="158"/>
      <c r="E60" s="158"/>
      <c r="F60" s="170"/>
      <c r="G60" s="158"/>
      <c r="H60" s="169"/>
      <c r="I60" s="169"/>
      <c r="J60" s="169"/>
      <c r="K60" s="169"/>
      <c r="L60" s="169"/>
      <c r="M60" s="171"/>
      <c r="N60" s="96"/>
    </row>
    <row r="61" spans="1:13" s="84" customFormat="1" ht="14.25">
      <c r="A61" s="172"/>
      <c r="B61" s="173"/>
      <c r="C61" s="161" t="s">
        <v>220</v>
      </c>
      <c r="D61" s="158"/>
      <c r="E61" s="174" t="s">
        <v>741</v>
      </c>
      <c r="F61" s="158"/>
      <c r="G61" s="169"/>
      <c r="H61" s="169"/>
      <c r="I61" s="169"/>
      <c r="J61" s="169"/>
      <c r="K61" s="169"/>
      <c r="L61" s="169"/>
      <c r="M61" s="171"/>
    </row>
    <row r="62" spans="1:13" s="84" customFormat="1" ht="14.25">
      <c r="A62" s="172"/>
      <c r="B62" s="173"/>
      <c r="C62" s="161" t="s">
        <v>6</v>
      </c>
      <c r="D62" s="173"/>
      <c r="E62" s="173"/>
      <c r="F62" s="173"/>
      <c r="G62" s="173"/>
      <c r="H62" s="198"/>
      <c r="I62" s="198"/>
      <c r="J62" s="198"/>
      <c r="K62" s="198"/>
      <c r="L62" s="198"/>
      <c r="M62" s="175"/>
    </row>
    <row r="63" spans="1:13" s="84" customFormat="1" ht="14.25">
      <c r="A63" s="172"/>
      <c r="B63" s="173"/>
      <c r="C63" s="161" t="s">
        <v>280</v>
      </c>
      <c r="D63" s="173"/>
      <c r="E63" s="207" t="s">
        <v>741</v>
      </c>
      <c r="F63" s="173"/>
      <c r="G63" s="173"/>
      <c r="H63" s="169"/>
      <c r="I63" s="169"/>
      <c r="J63" s="169"/>
      <c r="K63" s="169"/>
      <c r="L63" s="169"/>
      <c r="M63" s="171"/>
    </row>
    <row r="64" spans="1:13" s="84" customFormat="1" ht="14.25">
      <c r="A64" s="172"/>
      <c r="B64" s="173"/>
      <c r="C64" s="161" t="s">
        <v>6</v>
      </c>
      <c r="D64" s="173"/>
      <c r="E64" s="173"/>
      <c r="F64" s="173"/>
      <c r="G64" s="173"/>
      <c r="H64" s="198"/>
      <c r="I64" s="198"/>
      <c r="J64" s="198"/>
      <c r="K64" s="198"/>
      <c r="L64" s="198"/>
      <c r="M64" s="175"/>
    </row>
    <row r="65" spans="1:14" s="21" customFormat="1" ht="13.5">
      <c r="A65" s="27"/>
      <c r="B65" s="27"/>
      <c r="C65" s="87"/>
      <c r="D65" s="36"/>
      <c r="E65" s="191"/>
      <c r="F65" s="192"/>
      <c r="G65" s="36"/>
      <c r="H65" s="37"/>
      <c r="I65" s="37"/>
      <c r="J65" s="37"/>
      <c r="K65" s="37"/>
      <c r="L65" s="37"/>
      <c r="M65" s="37"/>
      <c r="N65" s="20"/>
    </row>
  </sheetData>
  <sheetProtection/>
  <mergeCells count="15">
    <mergeCell ref="A1:M1"/>
    <mergeCell ref="A2:M2"/>
    <mergeCell ref="A3:M3"/>
    <mergeCell ref="A4:M4"/>
    <mergeCell ref="C5:L5"/>
    <mergeCell ref="K7:L7"/>
    <mergeCell ref="M7:M8"/>
    <mergeCell ref="C6:L6"/>
    <mergeCell ref="A7:A8"/>
    <mergeCell ref="B7:B8"/>
    <mergeCell ref="C7:C8"/>
    <mergeCell ref="D7:D8"/>
    <mergeCell ref="E7:F7"/>
    <mergeCell ref="G7:H7"/>
    <mergeCell ref="I7:J7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5"/>
  <sheetViews>
    <sheetView zoomScalePageLayoutView="0" workbookViewId="0" topLeftCell="A7">
      <selection activeCell="E9" sqref="E9"/>
    </sheetView>
  </sheetViews>
  <sheetFormatPr defaultColWidth="9.00390625" defaultRowHeight="12.75"/>
  <cols>
    <col min="1" max="1" width="8.125" style="140" customWidth="1"/>
    <col min="2" max="2" width="11.375" style="140" customWidth="1"/>
    <col min="3" max="3" width="46.125" style="140" customWidth="1"/>
    <col min="4" max="4" width="12.25390625" style="140" customWidth="1"/>
    <col min="5" max="5" width="14.75390625" style="140" customWidth="1"/>
    <col min="6" max="6" width="11.125" style="140" customWidth="1"/>
    <col min="7" max="7" width="10.875" style="140" customWidth="1"/>
    <col min="8" max="8" width="12.625" style="140" customWidth="1"/>
    <col min="9" max="16384" width="9.00390625" style="140" customWidth="1"/>
  </cols>
  <sheetData>
    <row r="1" spans="1:8" s="138" customFormat="1" ht="31.5" customHeight="1">
      <c r="A1" s="620" t="s">
        <v>595</v>
      </c>
      <c r="B1" s="622"/>
      <c r="C1" s="622"/>
      <c r="D1" s="622"/>
      <c r="E1" s="622"/>
      <c r="F1" s="622"/>
      <c r="G1" s="622"/>
      <c r="H1" s="622"/>
    </row>
    <row r="2" spans="1:8" ht="13.5">
      <c r="A2" s="630" t="s">
        <v>199</v>
      </c>
      <c r="B2" s="630"/>
      <c r="C2" s="630"/>
      <c r="D2" s="630"/>
      <c r="E2" s="630"/>
      <c r="F2" s="630"/>
      <c r="G2" s="630"/>
      <c r="H2" s="630"/>
    </row>
    <row r="4" spans="1:8" ht="15.75">
      <c r="A4" s="631" t="s">
        <v>533</v>
      </c>
      <c r="B4" s="631"/>
      <c r="C4" s="631"/>
      <c r="D4" s="631"/>
      <c r="E4" s="631"/>
      <c r="F4" s="631"/>
      <c r="G4" s="631"/>
      <c r="H4" s="631"/>
    </row>
    <row r="5" spans="2:8" ht="16.5">
      <c r="B5" s="141"/>
      <c r="C5" s="376"/>
      <c r="D5" s="141"/>
      <c r="E5" s="141"/>
      <c r="F5" s="141"/>
      <c r="G5" s="141"/>
      <c r="H5" s="141"/>
    </row>
    <row r="6" spans="1:8" ht="21.75" customHeight="1">
      <c r="A6" s="632"/>
      <c r="B6" s="632"/>
      <c r="C6" s="632"/>
      <c r="D6" s="633"/>
      <c r="E6" s="633"/>
      <c r="F6" s="142"/>
      <c r="G6" s="634"/>
      <c r="H6" s="634"/>
    </row>
    <row r="7" spans="1:8" ht="67.5">
      <c r="A7" s="49" t="s">
        <v>200</v>
      </c>
      <c r="B7" s="49" t="s">
        <v>201</v>
      </c>
      <c r="C7" s="49" t="s">
        <v>187</v>
      </c>
      <c r="D7" s="49" t="s">
        <v>110</v>
      </c>
      <c r="E7" s="49" t="s">
        <v>64</v>
      </c>
      <c r="F7" s="143" t="s">
        <v>202</v>
      </c>
      <c r="G7" s="49" t="s">
        <v>203</v>
      </c>
      <c r="H7" s="49" t="s">
        <v>745</v>
      </c>
    </row>
    <row r="8" spans="1:8" ht="13.5">
      <c r="A8" s="144"/>
      <c r="B8" s="144">
        <v>2</v>
      </c>
      <c r="C8" s="145">
        <v>3</v>
      </c>
      <c r="D8" s="159">
        <v>4</v>
      </c>
      <c r="E8" s="159">
        <v>5</v>
      </c>
      <c r="F8" s="159">
        <v>6</v>
      </c>
      <c r="G8" s="159">
        <v>7</v>
      </c>
      <c r="H8" s="159">
        <v>8</v>
      </c>
    </row>
    <row r="9" spans="1:8" ht="13.5">
      <c r="A9" s="144"/>
      <c r="B9" s="144"/>
      <c r="C9" s="210"/>
      <c r="D9" s="159"/>
      <c r="E9" s="159"/>
      <c r="F9" s="159"/>
      <c r="G9" s="159"/>
      <c r="H9" s="159"/>
    </row>
    <row r="10" spans="1:8" ht="13.5">
      <c r="A10" s="144">
        <v>0</v>
      </c>
      <c r="B10" s="144" t="s">
        <v>682</v>
      </c>
      <c r="C10" s="210" t="s">
        <v>683</v>
      </c>
      <c r="D10" s="160"/>
      <c r="E10" s="159"/>
      <c r="F10" s="159"/>
      <c r="G10" s="159"/>
      <c r="H10" s="160"/>
    </row>
    <row r="11" spans="1:9" ht="30" customHeight="1">
      <c r="A11" s="209" t="s">
        <v>10</v>
      </c>
      <c r="B11" s="209" t="s">
        <v>568</v>
      </c>
      <c r="C11" s="478" t="s">
        <v>534</v>
      </c>
      <c r="D11" s="160"/>
      <c r="E11" s="159"/>
      <c r="F11" s="159"/>
      <c r="G11" s="159"/>
      <c r="H11" s="160"/>
      <c r="I11" s="146"/>
    </row>
    <row r="12" spans="1:9" ht="13.5">
      <c r="A12" s="209" t="s">
        <v>18</v>
      </c>
      <c r="B12" s="209" t="s">
        <v>569</v>
      </c>
      <c r="C12" s="478" t="s">
        <v>204</v>
      </c>
      <c r="D12" s="160"/>
      <c r="E12" s="159"/>
      <c r="F12" s="159"/>
      <c r="G12" s="159"/>
      <c r="H12" s="160"/>
      <c r="I12" s="146"/>
    </row>
    <row r="13" spans="1:9" ht="13.5">
      <c r="A13" s="209" t="s">
        <v>19</v>
      </c>
      <c r="B13" s="209" t="s">
        <v>570</v>
      </c>
      <c r="C13" s="478" t="s">
        <v>205</v>
      </c>
      <c r="D13" s="160"/>
      <c r="E13" s="160"/>
      <c r="F13" s="160"/>
      <c r="G13" s="159"/>
      <c r="H13" s="160"/>
      <c r="I13" s="146"/>
    </row>
    <row r="14" spans="1:9" ht="13.5">
      <c r="A14" s="209" t="s">
        <v>20</v>
      </c>
      <c r="B14" s="209" t="s">
        <v>571</v>
      </c>
      <c r="C14" s="478" t="s">
        <v>281</v>
      </c>
      <c r="D14" s="160"/>
      <c r="E14" s="160"/>
      <c r="F14" s="160"/>
      <c r="G14" s="159"/>
      <c r="H14" s="160"/>
      <c r="I14" s="146"/>
    </row>
    <row r="15" spans="1:9" ht="13.5">
      <c r="A15" s="209" t="s">
        <v>21</v>
      </c>
      <c r="B15" s="209" t="s">
        <v>572</v>
      </c>
      <c r="C15" s="478" t="s">
        <v>282</v>
      </c>
      <c r="D15" s="160"/>
      <c r="E15" s="160"/>
      <c r="F15" s="160"/>
      <c r="G15" s="159"/>
      <c r="H15" s="160"/>
      <c r="I15" s="146"/>
    </row>
    <row r="16" spans="1:9" ht="13.5">
      <c r="A16" s="209" t="s">
        <v>22</v>
      </c>
      <c r="B16" s="209" t="s">
        <v>573</v>
      </c>
      <c r="C16" s="478" t="s">
        <v>206</v>
      </c>
      <c r="D16" s="160"/>
      <c r="E16" s="160"/>
      <c r="F16" s="160"/>
      <c r="G16" s="159"/>
      <c r="H16" s="160"/>
      <c r="I16" s="146"/>
    </row>
    <row r="17" spans="1:9" ht="27">
      <c r="A17" s="209" t="s">
        <v>11</v>
      </c>
      <c r="B17" s="209" t="s">
        <v>574</v>
      </c>
      <c r="C17" s="478" t="s">
        <v>38</v>
      </c>
      <c r="D17" s="160"/>
      <c r="E17" s="160"/>
      <c r="F17" s="160"/>
      <c r="G17" s="159"/>
      <c r="H17" s="160"/>
      <c r="I17" s="146"/>
    </row>
    <row r="18" spans="1:9" ht="27">
      <c r="A18" s="209" t="s">
        <v>23</v>
      </c>
      <c r="B18" s="209" t="s">
        <v>575</v>
      </c>
      <c r="C18" s="478" t="s">
        <v>283</v>
      </c>
      <c r="D18" s="160"/>
      <c r="E18" s="160"/>
      <c r="F18" s="160"/>
      <c r="G18" s="159"/>
      <c r="H18" s="160"/>
      <c r="I18" s="146"/>
    </row>
    <row r="19" spans="1:9" ht="13.5">
      <c r="A19" s="209" t="s">
        <v>26</v>
      </c>
      <c r="B19" s="209" t="s">
        <v>576</v>
      </c>
      <c r="C19" s="478" t="s">
        <v>739</v>
      </c>
      <c r="D19" s="160"/>
      <c r="E19" s="160"/>
      <c r="F19" s="160"/>
      <c r="G19" s="159"/>
      <c r="H19" s="160"/>
      <c r="I19" s="146"/>
    </row>
    <row r="20" spans="1:9" ht="13.5">
      <c r="A20" s="209" t="s">
        <v>27</v>
      </c>
      <c r="B20" s="209" t="s">
        <v>577</v>
      </c>
      <c r="C20" s="478" t="s">
        <v>740</v>
      </c>
      <c r="D20" s="160"/>
      <c r="E20" s="160"/>
      <c r="F20" s="160"/>
      <c r="G20" s="159"/>
      <c r="H20" s="160"/>
      <c r="I20" s="146"/>
    </row>
    <row r="21" spans="1:9" ht="13.5">
      <c r="A21" s="209" t="s">
        <v>207</v>
      </c>
      <c r="B21" s="209" t="s">
        <v>578</v>
      </c>
      <c r="C21" s="478" t="s">
        <v>321</v>
      </c>
      <c r="D21" s="160"/>
      <c r="E21" s="160"/>
      <c r="F21" s="159"/>
      <c r="G21" s="159"/>
      <c r="H21" s="467"/>
      <c r="I21" s="146"/>
    </row>
    <row r="22" spans="1:9" ht="13.5">
      <c r="A22" s="209" t="s">
        <v>28</v>
      </c>
      <c r="B22" s="209" t="s">
        <v>579</v>
      </c>
      <c r="C22" s="478" t="s">
        <v>329</v>
      </c>
      <c r="D22" s="160"/>
      <c r="E22" s="201"/>
      <c r="F22" s="160"/>
      <c r="G22" s="159"/>
      <c r="H22" s="201"/>
      <c r="I22" s="146"/>
    </row>
    <row r="23" spans="1:9" ht="13.5">
      <c r="A23" s="209" t="s">
        <v>29</v>
      </c>
      <c r="B23" s="209" t="s">
        <v>580</v>
      </c>
      <c r="C23" s="210" t="s">
        <v>330</v>
      </c>
      <c r="D23" s="160"/>
      <c r="E23" s="201"/>
      <c r="F23" s="160"/>
      <c r="G23" s="159"/>
      <c r="H23" s="201"/>
      <c r="I23" s="146"/>
    </row>
    <row r="24" spans="1:9" ht="13.5">
      <c r="A24" s="209"/>
      <c r="B24" s="209"/>
      <c r="C24" s="210"/>
      <c r="D24" s="160"/>
      <c r="E24" s="201"/>
      <c r="F24" s="160"/>
      <c r="G24" s="159"/>
      <c r="H24" s="201"/>
      <c r="I24" s="146"/>
    </row>
    <row r="25" spans="1:10" ht="16.5">
      <c r="A25" s="209" t="s">
        <v>328</v>
      </c>
      <c r="B25" s="209"/>
      <c r="C25" s="479" t="s">
        <v>6</v>
      </c>
      <c r="D25" s="480"/>
      <c r="E25" s="480"/>
      <c r="F25" s="480"/>
      <c r="G25" s="481"/>
      <c r="H25" s="482"/>
      <c r="I25" s="147"/>
      <c r="J25" s="148"/>
    </row>
    <row r="26" spans="1:10" ht="13.5">
      <c r="A26" s="149"/>
      <c r="B26" s="149"/>
      <c r="C26" s="150"/>
      <c r="D26" s="151"/>
      <c r="E26" s="151"/>
      <c r="F26" s="151"/>
      <c r="G26" s="151"/>
      <c r="H26" s="151"/>
      <c r="I26" s="151"/>
      <c r="J26" s="148"/>
    </row>
    <row r="27" spans="1:10" ht="15.75">
      <c r="A27" s="149"/>
      <c r="B27" s="149"/>
      <c r="C27" s="11"/>
      <c r="D27" s="381"/>
      <c r="E27" s="381"/>
      <c r="F27" s="381"/>
      <c r="G27" s="381"/>
      <c r="H27" s="151"/>
      <c r="I27" s="151"/>
      <c r="J27" s="148"/>
    </row>
    <row r="28" spans="1:10" ht="13.5">
      <c r="A28" s="149"/>
      <c r="B28" s="149"/>
      <c r="C28" s="150"/>
      <c r="D28" s="151"/>
      <c r="E28" s="151"/>
      <c r="F28" s="151"/>
      <c r="G28" s="151"/>
      <c r="H28" s="151"/>
      <c r="I28" s="151"/>
      <c r="J28" s="148"/>
    </row>
    <row r="29" spans="1:10" ht="15.75">
      <c r="A29" s="149"/>
      <c r="B29" s="149"/>
      <c r="C29" s="9"/>
      <c r="D29" s="624"/>
      <c r="E29" s="624"/>
      <c r="F29" s="624"/>
      <c r="G29" s="624"/>
      <c r="H29" s="151"/>
      <c r="I29" s="151"/>
      <c r="J29" s="148"/>
    </row>
    <row r="30" spans="1:8" ht="13.5">
      <c r="A30" s="628"/>
      <c r="B30" s="628"/>
      <c r="C30" s="628"/>
      <c r="F30" s="629"/>
      <c r="G30" s="629"/>
      <c r="H30" s="152"/>
    </row>
    <row r="31" spans="1:8" ht="16.5">
      <c r="A31" s="153"/>
      <c r="B31" s="7"/>
      <c r="C31" s="154"/>
      <c r="D31" s="154"/>
      <c r="E31" s="154"/>
      <c r="F31" s="154"/>
      <c r="G31" s="154"/>
      <c r="H31" s="155"/>
    </row>
    <row r="32" spans="1:9" ht="16.5">
      <c r="A32" s="153"/>
      <c r="B32" s="153"/>
      <c r="C32" s="7"/>
      <c r="D32" s="154"/>
      <c r="E32" s="154"/>
      <c r="F32" s="154"/>
      <c r="G32" s="154"/>
      <c r="H32" s="154"/>
      <c r="I32" s="155"/>
    </row>
    <row r="33" spans="1:9" ht="16.5">
      <c r="A33" s="153"/>
      <c r="B33" s="153"/>
      <c r="C33" s="7"/>
      <c r="D33" s="154"/>
      <c r="E33" s="154"/>
      <c r="F33" s="154"/>
      <c r="G33" s="154"/>
      <c r="H33" s="154"/>
      <c r="I33" s="155"/>
    </row>
    <row r="34" spans="1:8" ht="16.5">
      <c r="A34" s="153"/>
      <c r="B34" s="153"/>
      <c r="C34" s="7" t="s">
        <v>208</v>
      </c>
      <c r="D34" s="154"/>
      <c r="E34" s="154"/>
      <c r="F34" s="154"/>
      <c r="G34" s="154"/>
      <c r="H34" s="154"/>
    </row>
    <row r="35" spans="1:8" ht="16.5">
      <c r="A35" s="153"/>
      <c r="B35" s="153"/>
      <c r="C35" s="7"/>
      <c r="D35" s="154"/>
      <c r="E35" s="154"/>
      <c r="F35" s="154"/>
      <c r="G35" s="154"/>
      <c r="H35" s="154"/>
    </row>
    <row r="36" spans="1:8" ht="16.5">
      <c r="A36" s="153"/>
      <c r="B36" s="153"/>
      <c r="C36" s="7"/>
      <c r="D36" s="154"/>
      <c r="E36" s="154"/>
      <c r="F36" s="154"/>
      <c r="G36" s="154"/>
      <c r="H36" s="154"/>
    </row>
    <row r="37" spans="1:8" ht="16.5">
      <c r="A37" s="153"/>
      <c r="B37" s="153"/>
      <c r="C37" s="7"/>
      <c r="D37" s="154"/>
      <c r="E37" s="154"/>
      <c r="F37" s="154"/>
      <c r="G37" s="154"/>
      <c r="H37" s="154"/>
    </row>
    <row r="38" spans="1:8" ht="16.5">
      <c r="A38" s="153"/>
      <c r="B38" s="153"/>
      <c r="C38" s="7"/>
      <c r="D38" s="154"/>
      <c r="E38" s="154"/>
      <c r="F38" s="154"/>
      <c r="G38" s="154"/>
      <c r="H38" s="154"/>
    </row>
    <row r="39" spans="2:8" ht="16.5">
      <c r="B39" s="156"/>
      <c r="C39" s="156"/>
      <c r="D39" s="156"/>
      <c r="E39" s="156"/>
      <c r="F39" s="156"/>
      <c r="G39" s="156"/>
      <c r="H39" s="156"/>
    </row>
    <row r="40" spans="2:8" ht="13.5">
      <c r="B40" s="139"/>
      <c r="C40" s="139"/>
      <c r="D40" s="139"/>
      <c r="E40" s="139"/>
      <c r="F40" s="139"/>
      <c r="G40" s="139"/>
      <c r="H40" s="139"/>
    </row>
    <row r="41" spans="2:8" ht="13.5">
      <c r="B41" s="139"/>
      <c r="C41" s="139"/>
      <c r="D41" s="139"/>
      <c r="E41" s="139"/>
      <c r="F41" s="139"/>
      <c r="G41" s="139"/>
      <c r="H41" s="139"/>
    </row>
    <row r="42" spans="2:8" ht="13.5">
      <c r="B42" s="139"/>
      <c r="C42" s="139"/>
      <c r="D42" s="139"/>
      <c r="E42" s="139"/>
      <c r="F42" s="139"/>
      <c r="G42" s="139"/>
      <c r="H42" s="139"/>
    </row>
    <row r="43" spans="2:8" ht="13.5">
      <c r="B43" s="139"/>
      <c r="C43" s="139"/>
      <c r="D43" s="139"/>
      <c r="E43" s="139"/>
      <c r="F43" s="139"/>
      <c r="G43" s="139"/>
      <c r="H43" s="139"/>
    </row>
    <row r="44" spans="2:8" ht="13.5">
      <c r="B44" s="139"/>
      <c r="C44" s="139"/>
      <c r="D44" s="139"/>
      <c r="E44" s="139"/>
      <c r="F44" s="139"/>
      <c r="G44" s="139"/>
      <c r="H44" s="139"/>
    </row>
    <row r="45" spans="2:8" ht="13.5">
      <c r="B45" s="139"/>
      <c r="C45" s="139"/>
      <c r="D45" s="139"/>
      <c r="E45" s="139"/>
      <c r="F45" s="139"/>
      <c r="G45" s="139"/>
      <c r="H45" s="139"/>
    </row>
  </sheetData>
  <sheetProtection/>
  <mergeCells count="9">
    <mergeCell ref="A30:C30"/>
    <mergeCell ref="F30:G30"/>
    <mergeCell ref="A1:H1"/>
    <mergeCell ref="A2:H2"/>
    <mergeCell ref="A4:H4"/>
    <mergeCell ref="A6:C6"/>
    <mergeCell ref="D6:E6"/>
    <mergeCell ref="G6:H6"/>
    <mergeCell ref="D29:G29"/>
  </mergeCells>
  <printOptions/>
  <pageMargins left="0.7" right="0.7" top="0.75" bottom="0.75" header="0.3" footer="0.3"/>
  <pageSetup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M57"/>
  <sheetViews>
    <sheetView zoomScalePageLayoutView="0" workbookViewId="0" topLeftCell="A37">
      <selection activeCell="E57" sqref="E57"/>
    </sheetView>
  </sheetViews>
  <sheetFormatPr defaultColWidth="9.00390625" defaultRowHeight="12.75"/>
  <cols>
    <col min="1" max="1" width="4.00390625" style="0" customWidth="1"/>
    <col min="3" max="3" width="31.00390625" style="0" customWidth="1"/>
  </cols>
  <sheetData>
    <row r="1" spans="1:13" ht="16.5">
      <c r="A1" s="620" t="s">
        <v>184</v>
      </c>
      <c r="B1" s="620"/>
      <c r="C1" s="620"/>
      <c r="D1" s="620"/>
      <c r="E1" s="620"/>
      <c r="F1" s="620"/>
      <c r="G1" s="620"/>
      <c r="H1" s="620"/>
      <c r="I1" s="620"/>
      <c r="J1" s="620"/>
      <c r="K1" s="620"/>
      <c r="L1" s="620"/>
      <c r="M1" s="620"/>
    </row>
    <row r="2" spans="1:13" ht="16.5">
      <c r="A2" s="620" t="s">
        <v>594</v>
      </c>
      <c r="B2" s="620"/>
      <c r="C2" s="620"/>
      <c r="D2" s="620"/>
      <c r="E2" s="620"/>
      <c r="F2" s="620"/>
      <c r="G2" s="620"/>
      <c r="H2" s="620"/>
      <c r="I2" s="620"/>
      <c r="J2" s="620"/>
      <c r="K2" s="620"/>
      <c r="L2" s="620"/>
      <c r="M2" s="620"/>
    </row>
    <row r="3" spans="1:13" ht="16.5">
      <c r="A3" s="620" t="s">
        <v>618</v>
      </c>
      <c r="B3" s="620"/>
      <c r="C3" s="620"/>
      <c r="D3" s="620"/>
      <c r="E3" s="620"/>
      <c r="F3" s="620"/>
      <c r="G3" s="620"/>
      <c r="H3" s="620"/>
      <c r="I3" s="620"/>
      <c r="J3" s="620"/>
      <c r="K3" s="620"/>
      <c r="L3" s="620"/>
      <c r="M3" s="620"/>
    </row>
    <row r="4" spans="1:13" ht="21.75" customHeight="1">
      <c r="A4" s="620" t="s">
        <v>694</v>
      </c>
      <c r="B4" s="622"/>
      <c r="C4" s="622"/>
      <c r="D4" s="622"/>
      <c r="E4" s="622"/>
      <c r="F4" s="622"/>
      <c r="G4" s="622"/>
      <c r="H4" s="622"/>
      <c r="I4" s="622"/>
      <c r="J4" s="622"/>
      <c r="K4" s="622"/>
      <c r="L4" s="622"/>
      <c r="M4" s="622"/>
    </row>
    <row r="5" spans="1:13" ht="17.25">
      <c r="A5" s="31"/>
      <c r="B5" s="31"/>
      <c r="C5" s="645"/>
      <c r="D5" s="645"/>
      <c r="E5" s="645"/>
      <c r="F5" s="645"/>
      <c r="G5" s="645"/>
      <c r="H5" s="645"/>
      <c r="I5" s="645"/>
      <c r="J5" s="645"/>
      <c r="K5" s="645"/>
      <c r="L5" s="645"/>
      <c r="M5" s="32"/>
    </row>
    <row r="6" spans="1:13" ht="38.25" customHeight="1">
      <c r="A6" s="667" t="s">
        <v>65</v>
      </c>
      <c r="B6" s="668" t="s">
        <v>66</v>
      </c>
      <c r="C6" s="668" t="s">
        <v>67</v>
      </c>
      <c r="D6" s="668" t="s">
        <v>1</v>
      </c>
      <c r="E6" s="670" t="s">
        <v>2</v>
      </c>
      <c r="F6" s="671"/>
      <c r="G6" s="669" t="s">
        <v>3</v>
      </c>
      <c r="H6" s="669"/>
      <c r="I6" s="662" t="s">
        <v>4</v>
      </c>
      <c r="J6" s="662"/>
      <c r="K6" s="662" t="s">
        <v>5</v>
      </c>
      <c r="L6" s="662"/>
      <c r="M6" s="669" t="s">
        <v>6</v>
      </c>
    </row>
    <row r="7" spans="1:13" ht="54">
      <c r="A7" s="667"/>
      <c r="B7" s="667"/>
      <c r="C7" s="668"/>
      <c r="D7" s="668"/>
      <c r="E7" s="47" t="s">
        <v>7</v>
      </c>
      <c r="F7" s="47" t="s">
        <v>8</v>
      </c>
      <c r="G7" s="50" t="s">
        <v>9</v>
      </c>
      <c r="H7" s="48" t="s">
        <v>6</v>
      </c>
      <c r="I7" s="49" t="s">
        <v>9</v>
      </c>
      <c r="J7" s="48" t="s">
        <v>6</v>
      </c>
      <c r="K7" s="49" t="s">
        <v>9</v>
      </c>
      <c r="L7" s="48" t="s">
        <v>6</v>
      </c>
      <c r="M7" s="669"/>
    </row>
    <row r="8" spans="1:13" ht="12.75">
      <c r="A8" s="51" t="s">
        <v>10</v>
      </c>
      <c r="B8" s="51">
        <v>2</v>
      </c>
      <c r="C8" s="51">
        <v>3</v>
      </c>
      <c r="D8" s="51">
        <v>4</v>
      </c>
      <c r="E8" s="51">
        <v>5</v>
      </c>
      <c r="F8" s="52">
        <v>6</v>
      </c>
      <c r="G8" s="53" t="s">
        <v>11</v>
      </c>
      <c r="H8" s="54">
        <v>8</v>
      </c>
      <c r="I8" s="52">
        <v>9</v>
      </c>
      <c r="J8" s="54">
        <v>10</v>
      </c>
      <c r="K8" s="52">
        <v>11</v>
      </c>
      <c r="L8" s="54">
        <v>12</v>
      </c>
      <c r="M8" s="54">
        <v>13</v>
      </c>
    </row>
    <row r="9" spans="1:13" ht="28.5">
      <c r="A9" s="135">
        <v>1</v>
      </c>
      <c r="B9" s="163" t="s">
        <v>536</v>
      </c>
      <c r="C9" s="165" t="s">
        <v>593</v>
      </c>
      <c r="D9" s="135" t="s">
        <v>36</v>
      </c>
      <c r="E9" s="47"/>
      <c r="F9" s="193">
        <v>12</v>
      </c>
      <c r="G9" s="158"/>
      <c r="H9" s="160"/>
      <c r="I9" s="159"/>
      <c r="J9" s="160"/>
      <c r="K9" s="159"/>
      <c r="L9" s="160"/>
      <c r="M9" s="160"/>
    </row>
    <row r="10" spans="1:13" ht="13.5">
      <c r="A10" s="135"/>
      <c r="B10" s="163"/>
      <c r="C10" s="162" t="s">
        <v>12</v>
      </c>
      <c r="D10" s="135" t="s">
        <v>13</v>
      </c>
      <c r="E10" s="194">
        <v>2.96</v>
      </c>
      <c r="F10" s="194">
        <f>F9*E10</f>
        <v>35.519999999999996</v>
      </c>
      <c r="G10" s="161"/>
      <c r="H10" s="195"/>
      <c r="I10" s="159"/>
      <c r="J10" s="160"/>
      <c r="K10" s="159"/>
      <c r="L10" s="160"/>
      <c r="M10" s="160"/>
    </row>
    <row r="11" spans="1:13" ht="13.5">
      <c r="A11" s="135">
        <v>2</v>
      </c>
      <c r="B11" s="163" t="s">
        <v>537</v>
      </c>
      <c r="C11" s="162" t="s">
        <v>538</v>
      </c>
      <c r="D11" s="135" t="s">
        <v>36</v>
      </c>
      <c r="E11" s="47"/>
      <c r="F11" s="196">
        <v>8</v>
      </c>
      <c r="G11" s="158"/>
      <c r="H11" s="160"/>
      <c r="I11" s="159"/>
      <c r="J11" s="160"/>
      <c r="K11" s="159"/>
      <c r="L11" s="160"/>
      <c r="M11" s="160"/>
    </row>
    <row r="12" spans="1:13" ht="13.5">
      <c r="A12" s="135"/>
      <c r="B12" s="163"/>
      <c r="C12" s="162" t="s">
        <v>12</v>
      </c>
      <c r="D12" s="135" t="s">
        <v>13</v>
      </c>
      <c r="E12" s="197">
        <v>0.993</v>
      </c>
      <c r="F12" s="196">
        <f>F11*E12</f>
        <v>7.944</v>
      </c>
      <c r="G12" s="161"/>
      <c r="H12" s="195"/>
      <c r="I12" s="159"/>
      <c r="J12" s="160"/>
      <c r="K12" s="159"/>
      <c r="L12" s="160"/>
      <c r="M12" s="160"/>
    </row>
    <row r="13" spans="1:13" ht="27">
      <c r="A13" s="135">
        <v>3</v>
      </c>
      <c r="B13" s="51"/>
      <c r="C13" s="161" t="s">
        <v>539</v>
      </c>
      <c r="D13" s="158" t="s">
        <v>45</v>
      </c>
      <c r="E13" s="158"/>
      <c r="F13" s="160">
        <v>5</v>
      </c>
      <c r="G13" s="158"/>
      <c r="H13" s="160"/>
      <c r="I13" s="159"/>
      <c r="J13" s="160"/>
      <c r="K13" s="159"/>
      <c r="L13" s="160"/>
      <c r="M13" s="160"/>
    </row>
    <row r="14" spans="1:13" ht="13.5">
      <c r="A14" s="135"/>
      <c r="B14" s="51"/>
      <c r="C14" s="162" t="s">
        <v>278</v>
      </c>
      <c r="D14" s="135" t="s">
        <v>13</v>
      </c>
      <c r="E14" s="135">
        <v>0.6</v>
      </c>
      <c r="F14" s="158">
        <f>F13*E14</f>
        <v>3</v>
      </c>
      <c r="G14" s="158"/>
      <c r="H14" s="160"/>
      <c r="I14" s="159"/>
      <c r="J14" s="160"/>
      <c r="K14" s="159"/>
      <c r="L14" s="160"/>
      <c r="M14" s="160"/>
    </row>
    <row r="15" spans="1:13" ht="13.5">
      <c r="A15" s="135">
        <v>4</v>
      </c>
      <c r="B15" s="163"/>
      <c r="C15" s="162" t="s">
        <v>279</v>
      </c>
      <c r="D15" s="135" t="s">
        <v>45</v>
      </c>
      <c r="E15" s="135"/>
      <c r="F15" s="160">
        <v>5</v>
      </c>
      <c r="G15" s="158"/>
      <c r="H15" s="160"/>
      <c r="I15" s="159"/>
      <c r="J15" s="160"/>
      <c r="K15" s="159"/>
      <c r="L15" s="160"/>
      <c r="M15" s="160"/>
    </row>
    <row r="16" spans="1:13" ht="28.5">
      <c r="A16" s="135">
        <v>5</v>
      </c>
      <c r="B16" s="51" t="s">
        <v>540</v>
      </c>
      <c r="C16" s="400" t="s">
        <v>592</v>
      </c>
      <c r="D16" s="158" t="s">
        <v>36</v>
      </c>
      <c r="E16" s="158"/>
      <c r="F16" s="159">
        <v>3.24</v>
      </c>
      <c r="G16" s="158"/>
      <c r="H16" s="160"/>
      <c r="I16" s="159"/>
      <c r="J16" s="160"/>
      <c r="K16" s="159"/>
      <c r="L16" s="160"/>
      <c r="M16" s="160"/>
    </row>
    <row r="17" spans="1:13" ht="13.5">
      <c r="A17" s="135"/>
      <c r="B17" s="157"/>
      <c r="C17" s="137" t="s">
        <v>12</v>
      </c>
      <c r="D17" s="135" t="s">
        <v>13</v>
      </c>
      <c r="E17" s="158">
        <v>1.37</v>
      </c>
      <c r="F17" s="160">
        <f>F16*E17</f>
        <v>4.4388000000000005</v>
      </c>
      <c r="G17" s="158"/>
      <c r="H17" s="160"/>
      <c r="I17" s="159"/>
      <c r="J17" s="160"/>
      <c r="K17" s="159"/>
      <c r="L17" s="160"/>
      <c r="M17" s="160"/>
    </row>
    <row r="18" spans="1:13" ht="13.5">
      <c r="A18" s="135"/>
      <c r="B18" s="157"/>
      <c r="C18" s="137" t="s">
        <v>37</v>
      </c>
      <c r="D18" s="135" t="s">
        <v>0</v>
      </c>
      <c r="E18" s="158">
        <v>0.283</v>
      </c>
      <c r="F18" s="160">
        <f>F16*E18</f>
        <v>0.91692</v>
      </c>
      <c r="G18" s="158"/>
      <c r="H18" s="160"/>
      <c r="I18" s="159"/>
      <c r="J18" s="160"/>
      <c r="K18" s="159"/>
      <c r="L18" s="160"/>
      <c r="M18" s="160"/>
    </row>
    <row r="19" spans="1:13" ht="13.5">
      <c r="A19" s="135"/>
      <c r="B19" s="157"/>
      <c r="C19" s="137" t="s">
        <v>14</v>
      </c>
      <c r="D19" s="135"/>
      <c r="E19" s="158"/>
      <c r="F19" s="160"/>
      <c r="G19" s="158"/>
      <c r="H19" s="160"/>
      <c r="I19" s="159"/>
      <c r="J19" s="160"/>
      <c r="K19" s="159"/>
      <c r="L19" s="160"/>
      <c r="M19" s="160"/>
    </row>
    <row r="20" spans="1:13" ht="13.5">
      <c r="A20" s="135"/>
      <c r="B20" s="157"/>
      <c r="C20" s="137" t="s">
        <v>89</v>
      </c>
      <c r="D20" s="135" t="s">
        <v>36</v>
      </c>
      <c r="E20" s="158">
        <v>1.02</v>
      </c>
      <c r="F20" s="160">
        <f>F16*E20</f>
        <v>3.3048</v>
      </c>
      <c r="G20" s="158"/>
      <c r="H20" s="160"/>
      <c r="I20" s="159"/>
      <c r="J20" s="160"/>
      <c r="K20" s="159"/>
      <c r="L20" s="160"/>
      <c r="M20" s="160"/>
    </row>
    <row r="21" spans="1:13" ht="13.5">
      <c r="A21" s="135"/>
      <c r="B21" s="157"/>
      <c r="C21" s="137" t="s">
        <v>15</v>
      </c>
      <c r="D21" s="135" t="s">
        <v>0</v>
      </c>
      <c r="E21" s="158">
        <v>0.62</v>
      </c>
      <c r="F21" s="160">
        <f>F16*E21</f>
        <v>2.0088</v>
      </c>
      <c r="G21" s="158"/>
      <c r="H21" s="160"/>
      <c r="I21" s="159"/>
      <c r="J21" s="160"/>
      <c r="K21" s="159"/>
      <c r="L21" s="160"/>
      <c r="M21" s="160"/>
    </row>
    <row r="22" spans="1:13" ht="71.25">
      <c r="A22" s="135">
        <v>6</v>
      </c>
      <c r="B22" s="51" t="s">
        <v>541</v>
      </c>
      <c r="C22" s="320" t="s">
        <v>542</v>
      </c>
      <c r="D22" s="158" t="s">
        <v>36</v>
      </c>
      <c r="E22" s="158"/>
      <c r="F22" s="159">
        <v>3.2</v>
      </c>
      <c r="G22" s="158"/>
      <c r="H22" s="160"/>
      <c r="I22" s="159"/>
      <c r="J22" s="160"/>
      <c r="K22" s="159"/>
      <c r="L22" s="160"/>
      <c r="M22" s="160"/>
    </row>
    <row r="23" spans="1:13" ht="13.5">
      <c r="A23" s="135"/>
      <c r="B23" s="51"/>
      <c r="C23" s="137" t="s">
        <v>12</v>
      </c>
      <c r="D23" s="135" t="s">
        <v>36</v>
      </c>
      <c r="E23" s="135">
        <v>2.81</v>
      </c>
      <c r="F23" s="160">
        <f>F22*E23</f>
        <v>8.992</v>
      </c>
      <c r="G23" s="158"/>
      <c r="H23" s="160"/>
      <c r="I23" s="159"/>
      <c r="J23" s="160"/>
      <c r="K23" s="159"/>
      <c r="L23" s="160"/>
      <c r="M23" s="160"/>
    </row>
    <row r="24" spans="1:13" ht="13.5">
      <c r="A24" s="135"/>
      <c r="B24" s="51"/>
      <c r="C24" s="137" t="s">
        <v>37</v>
      </c>
      <c r="D24" s="135" t="s">
        <v>0</v>
      </c>
      <c r="E24" s="135">
        <v>0.33</v>
      </c>
      <c r="F24" s="160">
        <f>F22*E24</f>
        <v>1.056</v>
      </c>
      <c r="G24" s="158"/>
      <c r="H24" s="160"/>
      <c r="I24" s="159"/>
      <c r="J24" s="160"/>
      <c r="K24" s="159"/>
      <c r="L24" s="160"/>
      <c r="M24" s="160"/>
    </row>
    <row r="25" spans="1:13" ht="13.5">
      <c r="A25" s="135"/>
      <c r="B25" s="51"/>
      <c r="C25" s="137" t="s">
        <v>14</v>
      </c>
      <c r="D25" s="135"/>
      <c r="E25" s="135"/>
      <c r="F25" s="160"/>
      <c r="G25" s="158"/>
      <c r="H25" s="160"/>
      <c r="I25" s="159"/>
      <c r="J25" s="160"/>
      <c r="K25" s="159"/>
      <c r="L25" s="160"/>
      <c r="M25" s="160"/>
    </row>
    <row r="26" spans="1:13" ht="13.5">
      <c r="A26" s="135"/>
      <c r="B26" s="51"/>
      <c r="C26" s="137" t="s">
        <v>535</v>
      </c>
      <c r="D26" s="135" t="s">
        <v>36</v>
      </c>
      <c r="E26" s="135">
        <v>1.02</v>
      </c>
      <c r="F26" s="160">
        <f>F22*E26</f>
        <v>3.2640000000000002</v>
      </c>
      <c r="G26" s="158"/>
      <c r="H26" s="160"/>
      <c r="I26" s="159"/>
      <c r="J26" s="160"/>
      <c r="K26" s="159"/>
      <c r="L26" s="160"/>
      <c r="M26" s="160"/>
    </row>
    <row r="27" spans="1:13" ht="13.5">
      <c r="A27" s="135"/>
      <c r="B27" s="51"/>
      <c r="C27" s="137" t="s">
        <v>114</v>
      </c>
      <c r="D27" s="135" t="s">
        <v>48</v>
      </c>
      <c r="E27" s="135">
        <v>0.711</v>
      </c>
      <c r="F27" s="160">
        <f>F22*E27</f>
        <v>2.2752</v>
      </c>
      <c r="G27" s="158"/>
      <c r="H27" s="160"/>
      <c r="I27" s="159"/>
      <c r="J27" s="160"/>
      <c r="K27" s="159"/>
      <c r="L27" s="160"/>
      <c r="M27" s="160"/>
    </row>
    <row r="28" spans="1:13" ht="13.5">
      <c r="A28" s="135"/>
      <c r="B28" s="51"/>
      <c r="C28" s="137" t="s">
        <v>216</v>
      </c>
      <c r="D28" s="135" t="s">
        <v>36</v>
      </c>
      <c r="E28" s="135">
        <v>0.0165</v>
      </c>
      <c r="F28" s="160">
        <f>F22*E28</f>
        <v>0.05280000000000001</v>
      </c>
      <c r="G28" s="158"/>
      <c r="H28" s="160"/>
      <c r="I28" s="159"/>
      <c r="J28" s="160"/>
      <c r="K28" s="159"/>
      <c r="L28" s="160"/>
      <c r="M28" s="160"/>
    </row>
    <row r="29" spans="1:13" ht="13.5">
      <c r="A29" s="256"/>
      <c r="B29" s="257"/>
      <c r="C29" s="543" t="s">
        <v>543</v>
      </c>
      <c r="D29" s="256" t="s">
        <v>70</v>
      </c>
      <c r="E29" s="256">
        <v>1</v>
      </c>
      <c r="F29" s="542">
        <v>189</v>
      </c>
      <c r="G29" s="256"/>
      <c r="H29" s="542"/>
      <c r="I29" s="259"/>
      <c r="J29" s="542"/>
      <c r="K29" s="259"/>
      <c r="L29" s="542"/>
      <c r="M29" s="160"/>
    </row>
    <row r="30" spans="1:13" ht="13.5">
      <c r="A30" s="135"/>
      <c r="B30" s="51"/>
      <c r="C30" s="137" t="s">
        <v>213</v>
      </c>
      <c r="D30" s="135" t="s">
        <v>16</v>
      </c>
      <c r="E30" s="135">
        <v>0.9</v>
      </c>
      <c r="F30" s="160">
        <f>F22*E30</f>
        <v>2.8800000000000003</v>
      </c>
      <c r="G30" s="158"/>
      <c r="H30" s="160"/>
      <c r="I30" s="159"/>
      <c r="J30" s="160"/>
      <c r="K30" s="159"/>
      <c r="L30" s="160"/>
      <c r="M30" s="160"/>
    </row>
    <row r="31" spans="1:13" ht="13.5">
      <c r="A31" s="135"/>
      <c r="B31" s="51"/>
      <c r="C31" s="137" t="s">
        <v>15</v>
      </c>
      <c r="D31" s="135" t="s">
        <v>0</v>
      </c>
      <c r="E31" s="135">
        <v>0.16</v>
      </c>
      <c r="F31" s="160">
        <f>F22*E31</f>
        <v>0.512</v>
      </c>
      <c r="G31" s="158"/>
      <c r="H31" s="160"/>
      <c r="I31" s="159"/>
      <c r="J31" s="160"/>
      <c r="K31" s="159"/>
      <c r="L31" s="160"/>
      <c r="M31" s="160"/>
    </row>
    <row r="32" spans="1:13" ht="14.25">
      <c r="A32" s="135">
        <v>7</v>
      </c>
      <c r="B32" s="51" t="s">
        <v>544</v>
      </c>
      <c r="C32" s="320" t="s">
        <v>545</v>
      </c>
      <c r="D32" s="158" t="s">
        <v>45</v>
      </c>
      <c r="E32" s="158"/>
      <c r="F32" s="159">
        <v>0.352</v>
      </c>
      <c r="G32" s="158"/>
      <c r="H32" s="160"/>
      <c r="I32" s="159"/>
      <c r="J32" s="160"/>
      <c r="K32" s="159"/>
      <c r="L32" s="160"/>
      <c r="M32" s="160"/>
    </row>
    <row r="33" spans="1:13" ht="13.5">
      <c r="A33" s="135"/>
      <c r="B33" s="51"/>
      <c r="C33" s="137" t="s">
        <v>12</v>
      </c>
      <c r="D33" s="135" t="s">
        <v>13</v>
      </c>
      <c r="E33" s="135">
        <v>12.3</v>
      </c>
      <c r="F33" s="160">
        <f>F32*E33</f>
        <v>4.3296</v>
      </c>
      <c r="G33" s="158"/>
      <c r="H33" s="160"/>
      <c r="I33" s="159"/>
      <c r="J33" s="160"/>
      <c r="K33" s="159"/>
      <c r="L33" s="160"/>
      <c r="M33" s="160"/>
    </row>
    <row r="34" spans="1:13" ht="13.5">
      <c r="A34" s="135"/>
      <c r="B34" s="51"/>
      <c r="C34" s="137" t="s">
        <v>37</v>
      </c>
      <c r="D34" s="135" t="s">
        <v>0</v>
      </c>
      <c r="E34" s="135">
        <v>1.4</v>
      </c>
      <c r="F34" s="160">
        <f>F32*E34</f>
        <v>0.49279999999999996</v>
      </c>
      <c r="G34" s="158"/>
      <c r="H34" s="160"/>
      <c r="I34" s="159"/>
      <c r="J34" s="160"/>
      <c r="K34" s="159"/>
      <c r="L34" s="160"/>
      <c r="M34" s="160"/>
    </row>
    <row r="35" spans="1:13" ht="13.5">
      <c r="A35" s="135"/>
      <c r="B35" s="51"/>
      <c r="C35" s="137" t="s">
        <v>14</v>
      </c>
      <c r="D35" s="135"/>
      <c r="E35" s="135"/>
      <c r="F35" s="160"/>
      <c r="G35" s="158"/>
      <c r="H35" s="160"/>
      <c r="I35" s="159"/>
      <c r="J35" s="160"/>
      <c r="K35" s="159"/>
      <c r="L35" s="160"/>
      <c r="M35" s="160"/>
    </row>
    <row r="36" spans="1:13" ht="13.5">
      <c r="A36" s="135"/>
      <c r="B36" s="51"/>
      <c r="C36" s="137" t="s">
        <v>210</v>
      </c>
      <c r="D36" s="135" t="s">
        <v>45</v>
      </c>
      <c r="E36" s="135">
        <v>1</v>
      </c>
      <c r="F36" s="160">
        <v>0.74</v>
      </c>
      <c r="G36" s="158"/>
      <c r="H36" s="160"/>
      <c r="I36" s="159"/>
      <c r="J36" s="160"/>
      <c r="K36" s="159"/>
      <c r="L36" s="160"/>
      <c r="M36" s="160"/>
    </row>
    <row r="37" spans="1:13" ht="13.5">
      <c r="A37" s="135"/>
      <c r="B37" s="51"/>
      <c r="C37" s="137" t="s">
        <v>15</v>
      </c>
      <c r="D37" s="135" t="s">
        <v>0</v>
      </c>
      <c r="E37" s="135">
        <v>7.15</v>
      </c>
      <c r="F37" s="160">
        <f>F32*E37</f>
        <v>2.5168</v>
      </c>
      <c r="G37" s="158"/>
      <c r="H37" s="160"/>
      <c r="I37" s="159"/>
      <c r="J37" s="160"/>
      <c r="K37" s="159"/>
      <c r="L37" s="160"/>
      <c r="M37" s="160"/>
    </row>
    <row r="38" spans="1:13" ht="28.5">
      <c r="A38" s="135">
        <v>8</v>
      </c>
      <c r="B38" s="51" t="s">
        <v>546</v>
      </c>
      <c r="C38" s="400" t="s">
        <v>547</v>
      </c>
      <c r="D38" s="158" t="s">
        <v>45</v>
      </c>
      <c r="E38" s="158"/>
      <c r="F38" s="159">
        <v>0.72</v>
      </c>
      <c r="G38" s="158"/>
      <c r="H38" s="160"/>
      <c r="I38" s="159"/>
      <c r="J38" s="160"/>
      <c r="K38" s="159"/>
      <c r="L38" s="160"/>
      <c r="M38" s="160"/>
    </row>
    <row r="39" spans="1:13" ht="13.5">
      <c r="A39" s="135"/>
      <c r="B39" s="157"/>
      <c r="C39" s="137" t="s">
        <v>12</v>
      </c>
      <c r="D39" s="135" t="s">
        <v>13</v>
      </c>
      <c r="E39" s="158">
        <v>37.4</v>
      </c>
      <c r="F39" s="160">
        <f>F38*E39</f>
        <v>26.927999999999997</v>
      </c>
      <c r="G39" s="158"/>
      <c r="H39" s="160"/>
      <c r="I39" s="159"/>
      <c r="J39" s="160"/>
      <c r="K39" s="159"/>
      <c r="L39" s="160"/>
      <c r="M39" s="160"/>
    </row>
    <row r="40" spans="1:13" ht="13.5">
      <c r="A40" s="135"/>
      <c r="B40" s="157"/>
      <c r="C40" s="137" t="s">
        <v>37</v>
      </c>
      <c r="D40" s="135" t="s">
        <v>0</v>
      </c>
      <c r="E40" s="158">
        <v>6.32</v>
      </c>
      <c r="F40" s="160">
        <f>F38*E40</f>
        <v>4.5504</v>
      </c>
      <c r="G40" s="158"/>
      <c r="H40" s="160"/>
      <c r="I40" s="159"/>
      <c r="J40" s="160"/>
      <c r="K40" s="159"/>
      <c r="L40" s="160"/>
      <c r="M40" s="160"/>
    </row>
    <row r="41" spans="1:13" ht="13.5">
      <c r="A41" s="135"/>
      <c r="B41" s="157"/>
      <c r="C41" s="137" t="s">
        <v>14</v>
      </c>
      <c r="D41" s="135"/>
      <c r="E41" s="158"/>
      <c r="F41" s="160"/>
      <c r="G41" s="158"/>
      <c r="H41" s="160"/>
      <c r="I41" s="159"/>
      <c r="J41" s="160"/>
      <c r="K41" s="159"/>
      <c r="L41" s="160"/>
      <c r="M41" s="160"/>
    </row>
    <row r="42" spans="1:13" ht="13.5">
      <c r="A42" s="135"/>
      <c r="B42" s="157"/>
      <c r="C42" s="137" t="s">
        <v>262</v>
      </c>
      <c r="D42" s="135" t="s">
        <v>36</v>
      </c>
      <c r="E42" s="158">
        <v>0.75</v>
      </c>
      <c r="F42" s="160">
        <f>F38*E42</f>
        <v>0.54</v>
      </c>
      <c r="G42" s="158"/>
      <c r="H42" s="160"/>
      <c r="I42" s="159"/>
      <c r="J42" s="160"/>
      <c r="K42" s="159"/>
      <c r="L42" s="160"/>
      <c r="M42" s="160"/>
    </row>
    <row r="43" spans="1:13" ht="13.5">
      <c r="A43" s="135"/>
      <c r="B43" s="157"/>
      <c r="C43" s="137" t="s">
        <v>548</v>
      </c>
      <c r="D43" s="135" t="s">
        <v>48</v>
      </c>
      <c r="E43" s="158"/>
      <c r="F43" s="160">
        <v>32</v>
      </c>
      <c r="G43" s="158"/>
      <c r="H43" s="160"/>
      <c r="I43" s="159"/>
      <c r="J43" s="160"/>
      <c r="K43" s="159"/>
      <c r="L43" s="160"/>
      <c r="M43" s="160"/>
    </row>
    <row r="44" spans="1:13" ht="13.5">
      <c r="A44" s="135"/>
      <c r="B44" s="157"/>
      <c r="C44" s="137" t="s">
        <v>15</v>
      </c>
      <c r="D44" s="135" t="s">
        <v>0</v>
      </c>
      <c r="E44" s="158">
        <v>1.5</v>
      </c>
      <c r="F44" s="160">
        <f>F38*E44</f>
        <v>1.08</v>
      </c>
      <c r="G44" s="158"/>
      <c r="H44" s="160"/>
      <c r="I44" s="159"/>
      <c r="J44" s="160"/>
      <c r="K44" s="159"/>
      <c r="L44" s="160"/>
      <c r="M44" s="160"/>
    </row>
    <row r="45" spans="1:13" ht="28.5">
      <c r="A45" s="135">
        <v>9</v>
      </c>
      <c r="B45" s="51" t="s">
        <v>284</v>
      </c>
      <c r="C45" s="320" t="s">
        <v>549</v>
      </c>
      <c r="D45" s="158" t="s">
        <v>48</v>
      </c>
      <c r="E45" s="158"/>
      <c r="F45" s="159">
        <v>39</v>
      </c>
      <c r="G45" s="158"/>
      <c r="H45" s="160"/>
      <c r="I45" s="159"/>
      <c r="J45" s="160"/>
      <c r="K45" s="159"/>
      <c r="L45" s="160"/>
      <c r="M45" s="160"/>
    </row>
    <row r="46" spans="1:13" ht="13.5">
      <c r="A46" s="135"/>
      <c r="B46" s="51"/>
      <c r="C46" s="162" t="s">
        <v>12</v>
      </c>
      <c r="D46" s="135" t="s">
        <v>48</v>
      </c>
      <c r="E46" s="135">
        <v>0.68</v>
      </c>
      <c r="F46" s="160">
        <f>F45*E46</f>
        <v>26.520000000000003</v>
      </c>
      <c r="G46" s="158"/>
      <c r="H46" s="160"/>
      <c r="I46" s="159"/>
      <c r="J46" s="160"/>
      <c r="K46" s="159"/>
      <c r="L46" s="160"/>
      <c r="M46" s="160"/>
    </row>
    <row r="47" spans="1:13" ht="13.5">
      <c r="A47" s="135"/>
      <c r="B47" s="51"/>
      <c r="C47" s="162" t="s">
        <v>37</v>
      </c>
      <c r="D47" s="135" t="s">
        <v>0</v>
      </c>
      <c r="E47" s="135">
        <v>0.0003</v>
      </c>
      <c r="F47" s="160">
        <f>F45*E47</f>
        <v>0.011699999999999999</v>
      </c>
      <c r="G47" s="158"/>
      <c r="H47" s="160"/>
      <c r="I47" s="159"/>
      <c r="J47" s="160"/>
      <c r="K47" s="159"/>
      <c r="L47" s="160"/>
      <c r="M47" s="160"/>
    </row>
    <row r="48" spans="1:13" ht="13.5">
      <c r="A48" s="135"/>
      <c r="B48" s="51"/>
      <c r="C48" s="162" t="s">
        <v>14</v>
      </c>
      <c r="D48" s="135"/>
      <c r="E48" s="135"/>
      <c r="F48" s="160"/>
      <c r="G48" s="158"/>
      <c r="H48" s="160"/>
      <c r="I48" s="159"/>
      <c r="J48" s="160"/>
      <c r="K48" s="159"/>
      <c r="L48" s="160"/>
      <c r="M48" s="160"/>
    </row>
    <row r="49" spans="1:13" ht="13.5">
      <c r="A49" s="135"/>
      <c r="B49" s="202"/>
      <c r="C49" s="162" t="s">
        <v>265</v>
      </c>
      <c r="D49" s="135" t="s">
        <v>16</v>
      </c>
      <c r="E49" s="135">
        <v>0.246</v>
      </c>
      <c r="F49" s="160">
        <f>F45*E49</f>
        <v>9.594</v>
      </c>
      <c r="G49" s="158"/>
      <c r="H49" s="160"/>
      <c r="I49" s="159"/>
      <c r="J49" s="160"/>
      <c r="K49" s="159"/>
      <c r="L49" s="160"/>
      <c r="M49" s="160"/>
    </row>
    <row r="50" spans="1:13" ht="13.5">
      <c r="A50" s="135"/>
      <c r="B50" s="202"/>
      <c r="C50" s="162" t="s">
        <v>266</v>
      </c>
      <c r="D50" s="135" t="s">
        <v>16</v>
      </c>
      <c r="E50" s="135">
        <v>0.027</v>
      </c>
      <c r="F50" s="160">
        <f>F45*E50</f>
        <v>1.053</v>
      </c>
      <c r="G50" s="158"/>
      <c r="H50" s="160"/>
      <c r="I50" s="159"/>
      <c r="J50" s="160"/>
      <c r="K50" s="159"/>
      <c r="L50" s="160"/>
      <c r="M50" s="160"/>
    </row>
    <row r="51" spans="1:13" ht="13.5">
      <c r="A51" s="135"/>
      <c r="B51" s="202"/>
      <c r="C51" s="162" t="s">
        <v>15</v>
      </c>
      <c r="D51" s="135" t="s">
        <v>0</v>
      </c>
      <c r="E51" s="135">
        <v>0.0019</v>
      </c>
      <c r="F51" s="160">
        <f>F45*E51</f>
        <v>0.0741</v>
      </c>
      <c r="G51" s="158"/>
      <c r="H51" s="160"/>
      <c r="I51" s="159"/>
      <c r="J51" s="160"/>
      <c r="K51" s="159"/>
      <c r="L51" s="160"/>
      <c r="M51" s="160"/>
    </row>
    <row r="52" spans="1:13" ht="14.25">
      <c r="A52" s="158"/>
      <c r="B52" s="158"/>
      <c r="C52" s="161" t="s">
        <v>6</v>
      </c>
      <c r="D52" s="158"/>
      <c r="E52" s="158"/>
      <c r="F52" s="170"/>
      <c r="G52" s="158"/>
      <c r="H52" s="169"/>
      <c r="I52" s="169"/>
      <c r="J52" s="169"/>
      <c r="K52" s="169"/>
      <c r="L52" s="169"/>
      <c r="M52" s="171"/>
    </row>
    <row r="53" spans="1:13" ht="14.25">
      <c r="A53" s="172"/>
      <c r="B53" s="173"/>
      <c r="C53" s="161" t="s">
        <v>220</v>
      </c>
      <c r="D53" s="158"/>
      <c r="E53" s="174" t="s">
        <v>741</v>
      </c>
      <c r="F53" s="158"/>
      <c r="G53" s="169"/>
      <c r="H53" s="169"/>
      <c r="I53" s="169"/>
      <c r="J53" s="169"/>
      <c r="K53" s="169"/>
      <c r="L53" s="169"/>
      <c r="M53" s="171"/>
    </row>
    <row r="54" spans="1:13" ht="14.25">
      <c r="A54" s="172"/>
      <c r="B54" s="173"/>
      <c r="C54" s="161" t="s">
        <v>6</v>
      </c>
      <c r="D54" s="173"/>
      <c r="E54" s="173"/>
      <c r="F54" s="173"/>
      <c r="G54" s="173"/>
      <c r="H54" s="198"/>
      <c r="I54" s="198"/>
      <c r="J54" s="198"/>
      <c r="K54" s="198"/>
      <c r="L54" s="198"/>
      <c r="M54" s="175"/>
    </row>
    <row r="55" spans="1:13" ht="14.25">
      <c r="A55" s="172"/>
      <c r="B55" s="173"/>
      <c r="C55" s="161" t="s">
        <v>280</v>
      </c>
      <c r="D55" s="173"/>
      <c r="E55" s="207" t="s">
        <v>741</v>
      </c>
      <c r="F55" s="173"/>
      <c r="G55" s="173"/>
      <c r="H55" s="169"/>
      <c r="I55" s="169"/>
      <c r="J55" s="169"/>
      <c r="K55" s="169"/>
      <c r="L55" s="169"/>
      <c r="M55" s="171"/>
    </row>
    <row r="56" spans="1:13" ht="14.25">
      <c r="A56" s="172"/>
      <c r="B56" s="173"/>
      <c r="C56" s="161" t="s">
        <v>6</v>
      </c>
      <c r="D56" s="173"/>
      <c r="E56" s="173"/>
      <c r="F56" s="173"/>
      <c r="G56" s="173"/>
      <c r="H56" s="198"/>
      <c r="I56" s="198"/>
      <c r="J56" s="198"/>
      <c r="K56" s="198"/>
      <c r="L56" s="198"/>
      <c r="M56" s="175"/>
    </row>
    <row r="57" spans="1:13" ht="13.5">
      <c r="A57" s="27"/>
      <c r="B57" s="27"/>
      <c r="C57" s="87"/>
      <c r="D57" s="36"/>
      <c r="E57" s="191"/>
      <c r="F57" s="192"/>
      <c r="G57" s="36"/>
      <c r="H57" s="37"/>
      <c r="I57" s="37"/>
      <c r="J57" s="37"/>
      <c r="K57" s="37"/>
      <c r="L57" s="37"/>
      <c r="M57" s="37"/>
    </row>
  </sheetData>
  <sheetProtection/>
  <mergeCells count="14">
    <mergeCell ref="D6:D7"/>
    <mergeCell ref="E6:F6"/>
    <mergeCell ref="G6:H6"/>
    <mergeCell ref="I6:J6"/>
    <mergeCell ref="K6:L6"/>
    <mergeCell ref="M6:M7"/>
    <mergeCell ref="A1:M1"/>
    <mergeCell ref="A2:M2"/>
    <mergeCell ref="A3:M3"/>
    <mergeCell ref="A4:M4"/>
    <mergeCell ref="C5:L5"/>
    <mergeCell ref="A6:A7"/>
    <mergeCell ref="B6:B7"/>
    <mergeCell ref="C6:C7"/>
  </mergeCells>
  <printOptions/>
  <pageMargins left="0.7" right="0.7" top="0.75" bottom="0.75" header="0.3" footer="0.3"/>
  <pageSetup horizontalDpi="600" verticalDpi="600" orientation="landscape" paperSize="9" scale="90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M61"/>
  <sheetViews>
    <sheetView zoomScalePageLayoutView="0" workbookViewId="0" topLeftCell="A37">
      <selection activeCell="F59" sqref="F59"/>
    </sheetView>
  </sheetViews>
  <sheetFormatPr defaultColWidth="9.00390625" defaultRowHeight="12.75"/>
  <cols>
    <col min="1" max="1" width="5.75390625" style="0" customWidth="1"/>
    <col min="2" max="2" width="6.75390625" style="0" customWidth="1"/>
    <col min="3" max="3" width="31.75390625" style="0" customWidth="1"/>
  </cols>
  <sheetData>
    <row r="1" spans="1:13" ht="16.5" customHeight="1">
      <c r="A1" s="645" t="s">
        <v>184</v>
      </c>
      <c r="B1" s="645"/>
      <c r="C1" s="645"/>
      <c r="D1" s="645"/>
      <c r="E1" s="645"/>
      <c r="F1" s="645"/>
      <c r="G1" s="645"/>
      <c r="H1" s="645"/>
      <c r="I1" s="645"/>
      <c r="J1" s="645"/>
      <c r="K1" s="645"/>
      <c r="L1" s="645"/>
      <c r="M1" s="645"/>
    </row>
    <row r="2" spans="1:13" ht="16.5" customHeight="1">
      <c r="A2" s="620" t="s">
        <v>594</v>
      </c>
      <c r="B2" s="620"/>
      <c r="C2" s="620"/>
      <c r="D2" s="620"/>
      <c r="E2" s="620"/>
      <c r="F2" s="620"/>
      <c r="G2" s="620"/>
      <c r="H2" s="620"/>
      <c r="I2" s="620"/>
      <c r="J2" s="620"/>
      <c r="K2" s="620"/>
      <c r="L2" s="620"/>
      <c r="M2" s="620"/>
    </row>
    <row r="3" spans="1:13" ht="16.5" customHeight="1">
      <c r="A3" s="620" t="s">
        <v>619</v>
      </c>
      <c r="B3" s="622"/>
      <c r="C3" s="622"/>
      <c r="D3" s="622"/>
      <c r="E3" s="622"/>
      <c r="F3" s="622"/>
      <c r="G3" s="622"/>
      <c r="H3" s="622"/>
      <c r="I3" s="622"/>
      <c r="J3" s="622"/>
      <c r="K3" s="622"/>
      <c r="L3" s="622"/>
      <c r="M3" s="622"/>
    </row>
    <row r="4" spans="1:13" ht="21" customHeight="1">
      <c r="A4" s="620" t="s">
        <v>695</v>
      </c>
      <c r="B4" s="622"/>
      <c r="C4" s="622"/>
      <c r="D4" s="622"/>
      <c r="E4" s="622"/>
      <c r="F4" s="622"/>
      <c r="G4" s="622"/>
      <c r="H4" s="622"/>
      <c r="I4" s="622"/>
      <c r="J4" s="622"/>
      <c r="K4" s="622"/>
      <c r="L4" s="622"/>
      <c r="M4" s="622"/>
    </row>
    <row r="5" spans="1:13" ht="17.25">
      <c r="A5" s="31"/>
      <c r="B5" s="31"/>
      <c r="C5" s="645"/>
      <c r="D5" s="645"/>
      <c r="E5" s="645"/>
      <c r="F5" s="645"/>
      <c r="G5" s="645"/>
      <c r="H5" s="645"/>
      <c r="I5" s="645"/>
      <c r="J5" s="645"/>
      <c r="K5" s="645"/>
      <c r="L5" s="645"/>
      <c r="M5" s="32"/>
    </row>
    <row r="6" spans="1:13" ht="36.75" customHeight="1">
      <c r="A6" s="667" t="s">
        <v>65</v>
      </c>
      <c r="B6" s="668" t="s">
        <v>66</v>
      </c>
      <c r="C6" s="668" t="s">
        <v>67</v>
      </c>
      <c r="D6" s="668" t="s">
        <v>1</v>
      </c>
      <c r="E6" s="670" t="s">
        <v>2</v>
      </c>
      <c r="F6" s="671"/>
      <c r="G6" s="669" t="s">
        <v>3</v>
      </c>
      <c r="H6" s="669"/>
      <c r="I6" s="662" t="s">
        <v>4</v>
      </c>
      <c r="J6" s="662"/>
      <c r="K6" s="662" t="s">
        <v>5</v>
      </c>
      <c r="L6" s="662"/>
      <c r="M6" s="669" t="s">
        <v>6</v>
      </c>
    </row>
    <row r="7" spans="1:13" ht="54">
      <c r="A7" s="667"/>
      <c r="B7" s="667"/>
      <c r="C7" s="668"/>
      <c r="D7" s="668"/>
      <c r="E7" s="47" t="s">
        <v>7</v>
      </c>
      <c r="F7" s="47" t="s">
        <v>8</v>
      </c>
      <c r="G7" s="50" t="s">
        <v>9</v>
      </c>
      <c r="H7" s="48" t="s">
        <v>6</v>
      </c>
      <c r="I7" s="49" t="s">
        <v>9</v>
      </c>
      <c r="J7" s="48" t="s">
        <v>6</v>
      </c>
      <c r="K7" s="49" t="s">
        <v>9</v>
      </c>
      <c r="L7" s="48" t="s">
        <v>6</v>
      </c>
      <c r="M7" s="669"/>
    </row>
    <row r="8" spans="1:13" ht="12.75">
      <c r="A8" s="51" t="s">
        <v>10</v>
      </c>
      <c r="B8" s="51">
        <v>2</v>
      </c>
      <c r="C8" s="51">
        <v>3</v>
      </c>
      <c r="D8" s="51">
        <v>4</v>
      </c>
      <c r="E8" s="51">
        <v>5</v>
      </c>
      <c r="F8" s="52">
        <v>6</v>
      </c>
      <c r="G8" s="53" t="s">
        <v>11</v>
      </c>
      <c r="H8" s="54">
        <v>8</v>
      </c>
      <c r="I8" s="52">
        <v>9</v>
      </c>
      <c r="J8" s="54">
        <v>10</v>
      </c>
      <c r="K8" s="52">
        <v>11</v>
      </c>
      <c r="L8" s="54">
        <v>12</v>
      </c>
      <c r="M8" s="54">
        <v>13</v>
      </c>
    </row>
    <row r="9" spans="1:13" ht="42.75">
      <c r="A9" s="135">
        <v>1</v>
      </c>
      <c r="B9" s="51" t="s">
        <v>550</v>
      </c>
      <c r="C9" s="320" t="s">
        <v>367</v>
      </c>
      <c r="D9" s="158" t="s">
        <v>36</v>
      </c>
      <c r="E9" s="158"/>
      <c r="F9" s="159">
        <v>11</v>
      </c>
      <c r="G9" s="158"/>
      <c r="H9" s="160"/>
      <c r="I9" s="159"/>
      <c r="J9" s="160"/>
      <c r="K9" s="159"/>
      <c r="L9" s="160"/>
      <c r="M9" s="160"/>
    </row>
    <row r="10" spans="1:13" ht="13.5">
      <c r="A10" s="135"/>
      <c r="B10" s="51"/>
      <c r="C10" s="162" t="s">
        <v>12</v>
      </c>
      <c r="D10" s="135" t="s">
        <v>13</v>
      </c>
      <c r="E10" s="135">
        <v>0.0165</v>
      </c>
      <c r="F10" s="160">
        <f>F9*E10</f>
        <v>0.1815</v>
      </c>
      <c r="G10" s="158"/>
      <c r="H10" s="160"/>
      <c r="I10" s="159"/>
      <c r="J10" s="160"/>
      <c r="K10" s="159"/>
      <c r="L10" s="160"/>
      <c r="M10" s="160"/>
    </row>
    <row r="11" spans="1:13" ht="30.75" customHeight="1">
      <c r="A11" s="135"/>
      <c r="B11" s="51"/>
      <c r="C11" s="162" t="s">
        <v>365</v>
      </c>
      <c r="D11" s="135" t="s">
        <v>103</v>
      </c>
      <c r="E11" s="135">
        <v>0.037</v>
      </c>
      <c r="F11" s="160">
        <f>F9*E11</f>
        <v>0.407</v>
      </c>
      <c r="G11" s="158"/>
      <c r="H11" s="160"/>
      <c r="I11" s="159"/>
      <c r="J11" s="160"/>
      <c r="K11" s="159"/>
      <c r="L11" s="160"/>
      <c r="M11" s="160"/>
    </row>
    <row r="12" spans="1:13" ht="45" customHeight="1">
      <c r="A12" s="135">
        <v>2</v>
      </c>
      <c r="B12" s="51" t="s">
        <v>368</v>
      </c>
      <c r="C12" s="320" t="s">
        <v>551</v>
      </c>
      <c r="D12" s="158" t="s">
        <v>36</v>
      </c>
      <c r="E12" s="158"/>
      <c r="F12" s="159">
        <v>4</v>
      </c>
      <c r="G12" s="158"/>
      <c r="H12" s="160"/>
      <c r="I12" s="159"/>
      <c r="J12" s="160"/>
      <c r="K12" s="159"/>
      <c r="L12" s="160"/>
      <c r="M12" s="160"/>
    </row>
    <row r="13" spans="1:13" ht="18" customHeight="1">
      <c r="A13" s="135"/>
      <c r="B13" s="51"/>
      <c r="C13" s="162" t="s">
        <v>370</v>
      </c>
      <c r="D13" s="135" t="s">
        <v>13</v>
      </c>
      <c r="E13" s="135">
        <v>2.669</v>
      </c>
      <c r="F13" s="160">
        <f>F12*E13</f>
        <v>10.676</v>
      </c>
      <c r="G13" s="158"/>
      <c r="H13" s="160"/>
      <c r="I13" s="159"/>
      <c r="J13" s="160"/>
      <c r="K13" s="159"/>
      <c r="L13" s="160"/>
      <c r="M13" s="160"/>
    </row>
    <row r="14" spans="1:13" ht="42.75">
      <c r="A14" s="135">
        <v>3</v>
      </c>
      <c r="B14" s="51" t="s">
        <v>552</v>
      </c>
      <c r="C14" s="320" t="s">
        <v>553</v>
      </c>
      <c r="D14" s="158" t="s">
        <v>36</v>
      </c>
      <c r="E14" s="158"/>
      <c r="F14" s="159">
        <v>3</v>
      </c>
      <c r="G14" s="158"/>
      <c r="H14" s="160"/>
      <c r="I14" s="159"/>
      <c r="J14" s="160"/>
      <c r="K14" s="159"/>
      <c r="L14" s="160"/>
      <c r="M14" s="160"/>
    </row>
    <row r="15" spans="1:13" ht="13.5">
      <c r="A15" s="135"/>
      <c r="B15" s="51"/>
      <c r="C15" s="162" t="s">
        <v>12</v>
      </c>
      <c r="D15" s="135" t="s">
        <v>13</v>
      </c>
      <c r="E15" s="135">
        <v>0.02</v>
      </c>
      <c r="F15" s="160">
        <f>F14*E15</f>
        <v>0.06</v>
      </c>
      <c r="G15" s="158"/>
      <c r="H15" s="160"/>
      <c r="I15" s="159"/>
      <c r="J15" s="160"/>
      <c r="K15" s="159"/>
      <c r="L15" s="160"/>
      <c r="M15" s="160"/>
    </row>
    <row r="16" spans="1:13" ht="30.75" customHeight="1">
      <c r="A16" s="135"/>
      <c r="B16" s="51"/>
      <c r="C16" s="162" t="s">
        <v>365</v>
      </c>
      <c r="D16" s="135" t="s">
        <v>103</v>
      </c>
      <c r="E16" s="135">
        <v>0.0448</v>
      </c>
      <c r="F16" s="160">
        <f>F14*E16</f>
        <v>0.1344</v>
      </c>
      <c r="G16" s="158"/>
      <c r="H16" s="160"/>
      <c r="I16" s="159"/>
      <c r="J16" s="160"/>
      <c r="K16" s="159"/>
      <c r="L16" s="160"/>
      <c r="M16" s="160"/>
    </row>
    <row r="17" spans="1:13" ht="13.5">
      <c r="A17" s="135"/>
      <c r="B17" s="51"/>
      <c r="C17" s="162" t="s">
        <v>37</v>
      </c>
      <c r="D17" s="135" t="s">
        <v>0</v>
      </c>
      <c r="E17" s="135">
        <v>0.021</v>
      </c>
      <c r="F17" s="160">
        <f>F14*E17</f>
        <v>0.063</v>
      </c>
      <c r="G17" s="158"/>
      <c r="H17" s="160"/>
      <c r="I17" s="159"/>
      <c r="J17" s="160"/>
      <c r="K17" s="159"/>
      <c r="L17" s="160"/>
      <c r="M17" s="160"/>
    </row>
    <row r="18" spans="1:13" ht="28.5">
      <c r="A18" s="135">
        <v>4</v>
      </c>
      <c r="B18" s="51" t="s">
        <v>124</v>
      </c>
      <c r="C18" s="320" t="s">
        <v>372</v>
      </c>
      <c r="D18" s="158" t="s">
        <v>36</v>
      </c>
      <c r="E18" s="158"/>
      <c r="F18" s="159">
        <v>2</v>
      </c>
      <c r="G18" s="158"/>
      <c r="H18" s="160"/>
      <c r="I18" s="159"/>
      <c r="J18" s="160"/>
      <c r="K18" s="159"/>
      <c r="L18" s="160"/>
      <c r="M18" s="160"/>
    </row>
    <row r="19" spans="1:13" ht="13.5">
      <c r="A19" s="135"/>
      <c r="B19" s="51"/>
      <c r="C19" s="162" t="s">
        <v>12</v>
      </c>
      <c r="D19" s="135" t="s">
        <v>13</v>
      </c>
      <c r="E19" s="135">
        <v>1.21</v>
      </c>
      <c r="F19" s="160">
        <f>F18*E19</f>
        <v>2.42</v>
      </c>
      <c r="G19" s="158"/>
      <c r="H19" s="160"/>
      <c r="I19" s="159"/>
      <c r="J19" s="160"/>
      <c r="K19" s="159"/>
      <c r="L19" s="160"/>
      <c r="M19" s="160"/>
    </row>
    <row r="20" spans="1:13" ht="27">
      <c r="A20" s="135">
        <v>5</v>
      </c>
      <c r="B20" s="163"/>
      <c r="C20" s="162" t="s">
        <v>554</v>
      </c>
      <c r="D20" s="135" t="s">
        <v>45</v>
      </c>
      <c r="E20" s="135"/>
      <c r="F20" s="160">
        <v>20</v>
      </c>
      <c r="G20" s="158"/>
      <c r="H20" s="160"/>
      <c r="I20" s="159"/>
      <c r="J20" s="160"/>
      <c r="K20" s="159"/>
      <c r="L20" s="160"/>
      <c r="M20" s="160"/>
    </row>
    <row r="21" spans="1:13" ht="42.75">
      <c r="A21" s="135">
        <v>6</v>
      </c>
      <c r="B21" s="51" t="s">
        <v>555</v>
      </c>
      <c r="C21" s="320" t="s">
        <v>556</v>
      </c>
      <c r="D21" s="158" t="s">
        <v>36</v>
      </c>
      <c r="E21" s="158"/>
      <c r="F21" s="159">
        <v>30.3</v>
      </c>
      <c r="G21" s="158"/>
      <c r="H21" s="160"/>
      <c r="I21" s="159"/>
      <c r="J21" s="160"/>
      <c r="K21" s="159"/>
      <c r="L21" s="160"/>
      <c r="M21" s="160"/>
    </row>
    <row r="22" spans="1:13" ht="13.5">
      <c r="A22" s="135"/>
      <c r="B22" s="51"/>
      <c r="C22" s="162" t="s">
        <v>12</v>
      </c>
      <c r="D22" s="135" t="s">
        <v>13</v>
      </c>
      <c r="E22" s="135">
        <v>4.42</v>
      </c>
      <c r="F22" s="160">
        <f>F21*E22</f>
        <v>133.926</v>
      </c>
      <c r="G22" s="158"/>
      <c r="H22" s="160"/>
      <c r="I22" s="159"/>
      <c r="J22" s="160"/>
      <c r="K22" s="159"/>
      <c r="L22" s="160"/>
      <c r="M22" s="160"/>
    </row>
    <row r="23" spans="1:13" ht="13.5">
      <c r="A23" s="135"/>
      <c r="B23" s="51"/>
      <c r="C23" s="162" t="s">
        <v>14</v>
      </c>
      <c r="D23" s="135"/>
      <c r="E23" s="135"/>
      <c r="F23" s="160"/>
      <c r="G23" s="158"/>
      <c r="H23" s="160"/>
      <c r="I23" s="159"/>
      <c r="J23" s="160"/>
      <c r="K23" s="159"/>
      <c r="L23" s="160"/>
      <c r="M23" s="160"/>
    </row>
    <row r="24" spans="1:13" ht="13.5">
      <c r="A24" s="135"/>
      <c r="B24" s="51"/>
      <c r="C24" s="162" t="s">
        <v>535</v>
      </c>
      <c r="D24" s="135" t="s">
        <v>36</v>
      </c>
      <c r="E24" s="135">
        <v>1.015</v>
      </c>
      <c r="F24" s="160">
        <f>F21*E24</f>
        <v>30.754499999999997</v>
      </c>
      <c r="G24" s="158"/>
      <c r="H24" s="160"/>
      <c r="I24" s="159"/>
      <c r="J24" s="160"/>
      <c r="K24" s="159"/>
      <c r="L24" s="160"/>
      <c r="M24" s="160"/>
    </row>
    <row r="25" spans="1:13" ht="13.5">
      <c r="A25" s="135"/>
      <c r="B25" s="51"/>
      <c r="C25" s="162" t="s">
        <v>114</v>
      </c>
      <c r="D25" s="135" t="s">
        <v>48</v>
      </c>
      <c r="E25" s="135">
        <v>0.751</v>
      </c>
      <c r="F25" s="160">
        <f>F21*E25</f>
        <v>22.755300000000002</v>
      </c>
      <c r="G25" s="158"/>
      <c r="H25" s="160"/>
      <c r="I25" s="159"/>
      <c r="J25" s="160"/>
      <c r="K25" s="159"/>
      <c r="L25" s="160"/>
      <c r="M25" s="160"/>
    </row>
    <row r="26" spans="1:13" ht="13.5">
      <c r="A26" s="135"/>
      <c r="B26" s="51"/>
      <c r="C26" s="162" t="s">
        <v>216</v>
      </c>
      <c r="D26" s="135" t="s">
        <v>36</v>
      </c>
      <c r="E26" s="135">
        <v>0.02</v>
      </c>
      <c r="F26" s="160">
        <f>F21*E26</f>
        <v>0.606</v>
      </c>
      <c r="G26" s="158"/>
      <c r="H26" s="160"/>
      <c r="I26" s="159"/>
      <c r="J26" s="160"/>
      <c r="K26" s="159"/>
      <c r="L26" s="160"/>
      <c r="M26" s="160"/>
    </row>
    <row r="27" spans="1:13" ht="13.5">
      <c r="A27" s="135"/>
      <c r="B27" s="51"/>
      <c r="C27" s="162" t="s">
        <v>213</v>
      </c>
      <c r="D27" s="135" t="s">
        <v>16</v>
      </c>
      <c r="E27" s="135">
        <v>0.8</v>
      </c>
      <c r="F27" s="160">
        <f>F21*E27</f>
        <v>24.240000000000002</v>
      </c>
      <c r="G27" s="158"/>
      <c r="H27" s="160"/>
      <c r="I27" s="159"/>
      <c r="J27" s="160"/>
      <c r="K27" s="159"/>
      <c r="L27" s="160"/>
      <c r="M27" s="160"/>
    </row>
    <row r="28" spans="1:13" ht="13.5">
      <c r="A28" s="135"/>
      <c r="B28" s="51"/>
      <c r="C28" s="162" t="s">
        <v>214</v>
      </c>
      <c r="D28" s="135" t="s">
        <v>16</v>
      </c>
      <c r="E28" s="135">
        <v>0.6</v>
      </c>
      <c r="F28" s="160">
        <f>F21*E28</f>
        <v>18.18</v>
      </c>
      <c r="G28" s="158"/>
      <c r="H28" s="160"/>
      <c r="I28" s="159"/>
      <c r="J28" s="160"/>
      <c r="K28" s="159"/>
      <c r="L28" s="160"/>
      <c r="M28" s="160"/>
    </row>
    <row r="29" spans="1:13" ht="13.5">
      <c r="A29" s="135"/>
      <c r="B29" s="51"/>
      <c r="C29" s="162" t="s">
        <v>15</v>
      </c>
      <c r="D29" s="135" t="s">
        <v>0</v>
      </c>
      <c r="E29" s="135">
        <v>0.2</v>
      </c>
      <c r="F29" s="160">
        <f>F21*E29</f>
        <v>6.0600000000000005</v>
      </c>
      <c r="G29" s="158"/>
      <c r="H29" s="160"/>
      <c r="I29" s="159"/>
      <c r="J29" s="160"/>
      <c r="K29" s="159"/>
      <c r="L29" s="160"/>
      <c r="M29" s="160"/>
    </row>
    <row r="30" spans="1:13" ht="13.5">
      <c r="A30" s="135">
        <v>7</v>
      </c>
      <c r="B30" s="51"/>
      <c r="C30" s="162" t="s">
        <v>211</v>
      </c>
      <c r="D30" s="135" t="s">
        <v>45</v>
      </c>
      <c r="E30" s="135"/>
      <c r="F30" s="159">
        <v>2</v>
      </c>
      <c r="G30" s="158"/>
      <c r="H30" s="160"/>
      <c r="I30" s="159"/>
      <c r="J30" s="160"/>
      <c r="K30" s="159"/>
      <c r="L30" s="160"/>
      <c r="M30" s="160"/>
    </row>
    <row r="31" spans="1:13" ht="28.5">
      <c r="A31" s="135">
        <v>8</v>
      </c>
      <c r="B31" s="51" t="s">
        <v>285</v>
      </c>
      <c r="C31" s="400" t="s">
        <v>557</v>
      </c>
      <c r="D31" s="158" t="s">
        <v>36</v>
      </c>
      <c r="E31" s="158"/>
      <c r="F31" s="160">
        <v>9.4</v>
      </c>
      <c r="G31" s="158"/>
      <c r="H31" s="160"/>
      <c r="I31" s="159"/>
      <c r="J31" s="160"/>
      <c r="K31" s="159"/>
      <c r="L31" s="160"/>
      <c r="M31" s="160"/>
    </row>
    <row r="32" spans="1:13" ht="13.5">
      <c r="A32" s="135"/>
      <c r="B32" s="51"/>
      <c r="C32" s="162" t="s">
        <v>12</v>
      </c>
      <c r="D32" s="135" t="s">
        <v>13</v>
      </c>
      <c r="E32" s="135">
        <v>1.55</v>
      </c>
      <c r="F32" s="160">
        <f>F31*E32</f>
        <v>14.57</v>
      </c>
      <c r="G32" s="158"/>
      <c r="H32" s="160"/>
      <c r="I32" s="159"/>
      <c r="J32" s="160"/>
      <c r="K32" s="159"/>
      <c r="L32" s="160"/>
      <c r="M32" s="160"/>
    </row>
    <row r="33" spans="1:13" ht="13.5">
      <c r="A33" s="135"/>
      <c r="B33" s="51"/>
      <c r="C33" s="162" t="s">
        <v>37</v>
      </c>
      <c r="D33" s="135" t="s">
        <v>0</v>
      </c>
      <c r="E33" s="135">
        <v>0.528</v>
      </c>
      <c r="F33" s="160">
        <f>F31*E33</f>
        <v>4.9632000000000005</v>
      </c>
      <c r="G33" s="158"/>
      <c r="H33" s="160"/>
      <c r="I33" s="159"/>
      <c r="J33" s="160"/>
      <c r="K33" s="159"/>
      <c r="L33" s="160"/>
      <c r="M33" s="160"/>
    </row>
    <row r="34" spans="1:13" ht="13.5">
      <c r="A34" s="135"/>
      <c r="B34" s="51"/>
      <c r="C34" s="162" t="s">
        <v>14</v>
      </c>
      <c r="D34" s="135"/>
      <c r="E34" s="135"/>
      <c r="F34" s="160"/>
      <c r="G34" s="158"/>
      <c r="H34" s="160"/>
      <c r="I34" s="159"/>
      <c r="J34" s="160"/>
      <c r="K34" s="159"/>
      <c r="L34" s="160"/>
      <c r="M34" s="160"/>
    </row>
    <row r="35" spans="1:13" ht="13.5">
      <c r="A35" s="135"/>
      <c r="B35" s="51"/>
      <c r="C35" s="162" t="s">
        <v>558</v>
      </c>
      <c r="D35" s="135" t="s">
        <v>36</v>
      </c>
      <c r="E35" s="135"/>
      <c r="F35" s="160">
        <v>4.7</v>
      </c>
      <c r="G35" s="158"/>
      <c r="H35" s="160"/>
      <c r="I35" s="159"/>
      <c r="J35" s="160"/>
      <c r="K35" s="159"/>
      <c r="L35" s="160"/>
      <c r="M35" s="160"/>
    </row>
    <row r="36" spans="1:13" ht="13.5">
      <c r="A36" s="135"/>
      <c r="B36" s="51"/>
      <c r="C36" s="162" t="s">
        <v>559</v>
      </c>
      <c r="D36" s="135" t="s">
        <v>36</v>
      </c>
      <c r="E36" s="135"/>
      <c r="F36" s="160">
        <v>4.7</v>
      </c>
      <c r="G36" s="158"/>
      <c r="H36" s="160"/>
      <c r="I36" s="159"/>
      <c r="J36" s="160"/>
      <c r="K36" s="159"/>
      <c r="L36" s="160"/>
      <c r="M36" s="160"/>
    </row>
    <row r="37" spans="1:13" ht="28.5">
      <c r="A37" s="135">
        <v>10</v>
      </c>
      <c r="B37" s="254" t="s">
        <v>560</v>
      </c>
      <c r="C37" s="165" t="s">
        <v>561</v>
      </c>
      <c r="D37" s="135" t="s">
        <v>25</v>
      </c>
      <c r="E37" s="135"/>
      <c r="F37" s="160">
        <v>8</v>
      </c>
      <c r="G37" s="158"/>
      <c r="H37" s="160"/>
      <c r="I37" s="159"/>
      <c r="J37" s="160"/>
      <c r="K37" s="159"/>
      <c r="L37" s="160"/>
      <c r="M37" s="160"/>
    </row>
    <row r="38" spans="1:13" ht="28.5">
      <c r="A38" s="256"/>
      <c r="B38" s="257" t="s">
        <v>443</v>
      </c>
      <c r="C38" s="400" t="s">
        <v>562</v>
      </c>
      <c r="D38" s="256" t="s">
        <v>48</v>
      </c>
      <c r="E38" s="256"/>
      <c r="F38" s="259">
        <v>63</v>
      </c>
      <c r="G38" s="256"/>
      <c r="H38" s="542"/>
      <c r="I38" s="259"/>
      <c r="J38" s="542"/>
      <c r="K38" s="259"/>
      <c r="L38" s="542"/>
      <c r="M38" s="160"/>
    </row>
    <row r="39" spans="1:13" ht="13.5">
      <c r="A39" s="264"/>
      <c r="B39" s="257"/>
      <c r="C39" s="258" t="s">
        <v>12</v>
      </c>
      <c r="D39" s="256" t="s">
        <v>48</v>
      </c>
      <c r="E39" s="256">
        <v>1</v>
      </c>
      <c r="F39" s="542">
        <f>F38*E39</f>
        <v>63</v>
      </c>
      <c r="G39" s="256"/>
      <c r="H39" s="542"/>
      <c r="I39" s="259"/>
      <c r="J39" s="542"/>
      <c r="K39" s="259"/>
      <c r="L39" s="542"/>
      <c r="M39" s="160"/>
    </row>
    <row r="40" spans="1:13" ht="13.5">
      <c r="A40" s="264"/>
      <c r="B40" s="257"/>
      <c r="C40" s="258" t="s">
        <v>37</v>
      </c>
      <c r="D40" s="256" t="s">
        <v>0</v>
      </c>
      <c r="E40" s="256">
        <v>0.026</v>
      </c>
      <c r="F40" s="542">
        <f>F38*E40</f>
        <v>1.638</v>
      </c>
      <c r="G40" s="256"/>
      <c r="H40" s="542"/>
      <c r="I40" s="259"/>
      <c r="J40" s="542"/>
      <c r="K40" s="259"/>
      <c r="L40" s="542"/>
      <c r="M40" s="160"/>
    </row>
    <row r="41" spans="1:13" ht="13.5">
      <c r="A41" s="264"/>
      <c r="B41" s="257"/>
      <c r="C41" s="258" t="s">
        <v>14</v>
      </c>
      <c r="D41" s="256"/>
      <c r="E41" s="256"/>
      <c r="F41" s="542"/>
      <c r="G41" s="256"/>
      <c r="H41" s="542"/>
      <c r="I41" s="259"/>
      <c r="J41" s="542"/>
      <c r="K41" s="259"/>
      <c r="L41" s="542"/>
      <c r="M41" s="160"/>
    </row>
    <row r="42" spans="1:13" ht="13.5">
      <c r="A42" s="264"/>
      <c r="B42" s="257"/>
      <c r="C42" s="258" t="s">
        <v>262</v>
      </c>
      <c r="D42" s="256" t="s">
        <v>36</v>
      </c>
      <c r="E42" s="256">
        <v>0.0255</v>
      </c>
      <c r="F42" s="542">
        <f>F38*E42</f>
        <v>1.6064999999999998</v>
      </c>
      <c r="G42" s="256"/>
      <c r="H42" s="542"/>
      <c r="I42" s="259"/>
      <c r="J42" s="542"/>
      <c r="K42" s="259"/>
      <c r="L42" s="542"/>
      <c r="M42" s="160"/>
    </row>
    <row r="43" spans="1:13" ht="25.5">
      <c r="A43" s="256"/>
      <c r="B43" s="257" t="s">
        <v>444</v>
      </c>
      <c r="C43" s="400" t="s">
        <v>563</v>
      </c>
      <c r="D43" s="256" t="s">
        <v>48</v>
      </c>
      <c r="E43" s="256"/>
      <c r="F43" s="259">
        <v>63</v>
      </c>
      <c r="G43" s="256"/>
      <c r="H43" s="542"/>
      <c r="I43" s="259"/>
      <c r="J43" s="542"/>
      <c r="K43" s="259"/>
      <c r="L43" s="542"/>
      <c r="M43" s="160"/>
    </row>
    <row r="44" spans="1:13" ht="13.5">
      <c r="A44" s="256"/>
      <c r="B44" s="257"/>
      <c r="C44" s="258" t="s">
        <v>12</v>
      </c>
      <c r="D44" s="256" t="s">
        <v>48</v>
      </c>
      <c r="E44" s="256">
        <v>1</v>
      </c>
      <c r="F44" s="542">
        <f>F43*E44</f>
        <v>63</v>
      </c>
      <c r="G44" s="256"/>
      <c r="H44" s="542"/>
      <c r="I44" s="259"/>
      <c r="J44" s="542"/>
      <c r="K44" s="259"/>
      <c r="L44" s="542"/>
      <c r="M44" s="160"/>
    </row>
    <row r="45" spans="1:13" ht="13.5">
      <c r="A45" s="256"/>
      <c r="B45" s="257"/>
      <c r="C45" s="258" t="s">
        <v>37</v>
      </c>
      <c r="D45" s="256" t="s">
        <v>0</v>
      </c>
      <c r="E45" s="256">
        <v>0.0016</v>
      </c>
      <c r="F45" s="542">
        <f>F43*E45</f>
        <v>0.1008</v>
      </c>
      <c r="G45" s="256"/>
      <c r="H45" s="542"/>
      <c r="I45" s="259"/>
      <c r="J45" s="542"/>
      <c r="K45" s="259"/>
      <c r="L45" s="542"/>
      <c r="M45" s="160"/>
    </row>
    <row r="46" spans="1:13" ht="13.5">
      <c r="A46" s="256"/>
      <c r="B46" s="257"/>
      <c r="C46" s="258" t="s">
        <v>14</v>
      </c>
      <c r="D46" s="256"/>
      <c r="E46" s="256"/>
      <c r="F46" s="542"/>
      <c r="G46" s="256"/>
      <c r="H46" s="542"/>
      <c r="I46" s="259"/>
      <c r="J46" s="542"/>
      <c r="K46" s="259"/>
      <c r="L46" s="542"/>
      <c r="M46" s="160"/>
    </row>
    <row r="47" spans="1:13" ht="13.5">
      <c r="A47" s="256"/>
      <c r="B47" s="257"/>
      <c r="C47" s="258" t="s">
        <v>446</v>
      </c>
      <c r="D47" s="256" t="s">
        <v>16</v>
      </c>
      <c r="E47" s="256">
        <v>0.45</v>
      </c>
      <c r="F47" s="542">
        <f>F43*E47</f>
        <v>28.35</v>
      </c>
      <c r="G47" s="256"/>
      <c r="H47" s="542"/>
      <c r="I47" s="259"/>
      <c r="J47" s="542"/>
      <c r="K47" s="259"/>
      <c r="L47" s="542"/>
      <c r="M47" s="160"/>
    </row>
    <row r="48" spans="1:13" ht="13.5">
      <c r="A48" s="256"/>
      <c r="B48" s="257"/>
      <c r="C48" s="258" t="s">
        <v>15</v>
      </c>
      <c r="D48" s="256" t="s">
        <v>0</v>
      </c>
      <c r="E48" s="256">
        <v>0.0013</v>
      </c>
      <c r="F48" s="542">
        <f>F43*E48</f>
        <v>0.0819</v>
      </c>
      <c r="G48" s="259"/>
      <c r="H48" s="542"/>
      <c r="I48" s="259"/>
      <c r="J48" s="542"/>
      <c r="K48" s="259"/>
      <c r="L48" s="542"/>
      <c r="M48" s="160"/>
    </row>
    <row r="49" spans="1:13" ht="13.5">
      <c r="A49" s="157"/>
      <c r="B49" s="51"/>
      <c r="C49" s="162" t="s">
        <v>12</v>
      </c>
      <c r="D49" s="135" t="s">
        <v>25</v>
      </c>
      <c r="E49" s="135">
        <v>1</v>
      </c>
      <c r="F49" s="160">
        <f>F37*E49</f>
        <v>8</v>
      </c>
      <c r="G49" s="158"/>
      <c r="H49" s="160"/>
      <c r="I49" s="159"/>
      <c r="J49" s="160"/>
      <c r="K49" s="159"/>
      <c r="L49" s="160"/>
      <c r="M49" s="160"/>
    </row>
    <row r="50" spans="1:13" ht="14.25">
      <c r="A50" s="135"/>
      <c r="B50" s="200"/>
      <c r="C50" s="162" t="s">
        <v>37</v>
      </c>
      <c r="D50" s="135" t="s">
        <v>0</v>
      </c>
      <c r="E50" s="135">
        <v>0.07</v>
      </c>
      <c r="F50" s="160">
        <f>F37*E50</f>
        <v>0.56</v>
      </c>
      <c r="G50" s="158"/>
      <c r="H50" s="160"/>
      <c r="I50" s="159"/>
      <c r="J50" s="160"/>
      <c r="K50" s="159"/>
      <c r="L50" s="160"/>
      <c r="M50" s="160"/>
    </row>
    <row r="51" spans="1:13" ht="13.5">
      <c r="A51" s="157"/>
      <c r="B51" s="51"/>
      <c r="C51" s="162" t="s">
        <v>14</v>
      </c>
      <c r="D51" s="135"/>
      <c r="E51" s="135"/>
      <c r="F51" s="160"/>
      <c r="G51" s="158"/>
      <c r="H51" s="160"/>
      <c r="I51" s="159"/>
      <c r="J51" s="160"/>
      <c r="K51" s="159"/>
      <c r="L51" s="160"/>
      <c r="M51" s="160"/>
    </row>
    <row r="52" spans="1:13" ht="14.25">
      <c r="A52" s="135"/>
      <c r="B52" s="200"/>
      <c r="C52" s="162" t="s">
        <v>15</v>
      </c>
      <c r="D52" s="135" t="s">
        <v>0</v>
      </c>
      <c r="E52" s="135">
        <v>0.0424</v>
      </c>
      <c r="F52" s="160">
        <f>F37*E52</f>
        <v>0.3392</v>
      </c>
      <c r="G52" s="158"/>
      <c r="H52" s="160"/>
      <c r="I52" s="159"/>
      <c r="J52" s="160"/>
      <c r="K52" s="159"/>
      <c r="L52" s="160"/>
      <c r="M52" s="160"/>
    </row>
    <row r="53" spans="1:13" ht="14.25">
      <c r="A53" s="158"/>
      <c r="B53" s="158"/>
      <c r="C53" s="161" t="s">
        <v>6</v>
      </c>
      <c r="D53" s="158"/>
      <c r="E53" s="158"/>
      <c r="F53" s="170"/>
      <c r="G53" s="158"/>
      <c r="H53" s="171"/>
      <c r="I53" s="171"/>
      <c r="J53" s="171"/>
      <c r="K53" s="171"/>
      <c r="L53" s="171"/>
      <c r="M53" s="171"/>
    </row>
    <row r="54" spans="1:13" ht="14.25">
      <c r="A54" s="172"/>
      <c r="B54" s="173"/>
      <c r="C54" s="161" t="s">
        <v>220</v>
      </c>
      <c r="D54" s="158"/>
      <c r="E54" s="174" t="s">
        <v>741</v>
      </c>
      <c r="F54" s="158"/>
      <c r="G54" s="169"/>
      <c r="H54" s="169"/>
      <c r="I54" s="169"/>
      <c r="J54" s="169"/>
      <c r="K54" s="169"/>
      <c r="L54" s="169"/>
      <c r="M54" s="171"/>
    </row>
    <row r="55" spans="1:13" ht="14.25">
      <c r="A55" s="172"/>
      <c r="B55" s="173"/>
      <c r="C55" s="161" t="s">
        <v>6</v>
      </c>
      <c r="D55" s="173"/>
      <c r="E55" s="173"/>
      <c r="F55" s="173"/>
      <c r="G55" s="173"/>
      <c r="H55" s="198"/>
      <c r="I55" s="198"/>
      <c r="J55" s="198"/>
      <c r="K55" s="198"/>
      <c r="L55" s="198"/>
      <c r="M55" s="175"/>
    </row>
    <row r="56" spans="1:13" ht="14.25">
      <c r="A56" s="172"/>
      <c r="B56" s="173"/>
      <c r="C56" s="161" t="s">
        <v>280</v>
      </c>
      <c r="D56" s="173"/>
      <c r="E56" s="207" t="s">
        <v>741</v>
      </c>
      <c r="F56" s="173"/>
      <c r="G56" s="173"/>
      <c r="H56" s="169"/>
      <c r="I56" s="169"/>
      <c r="J56" s="169"/>
      <c r="K56" s="169"/>
      <c r="L56" s="169"/>
      <c r="M56" s="171"/>
    </row>
    <row r="57" spans="1:13" ht="16.5">
      <c r="A57" s="357"/>
      <c r="B57" s="545"/>
      <c r="C57" s="546" t="s">
        <v>6</v>
      </c>
      <c r="D57" s="545"/>
      <c r="E57" s="545"/>
      <c r="F57" s="545"/>
      <c r="G57" s="545"/>
      <c r="H57" s="547"/>
      <c r="I57" s="547"/>
      <c r="J57" s="547"/>
      <c r="K57" s="547"/>
      <c r="L57" s="547"/>
      <c r="M57" s="547"/>
    </row>
    <row r="58" spans="1:13" ht="13.5">
      <c r="A58" s="27"/>
      <c r="B58" s="27"/>
      <c r="C58" s="87"/>
      <c r="D58" s="36"/>
      <c r="E58" s="191"/>
      <c r="F58" s="192"/>
      <c r="G58" s="36"/>
      <c r="H58" s="37"/>
      <c r="I58" s="37"/>
      <c r="J58" s="37"/>
      <c r="K58" s="37"/>
      <c r="L58" s="37"/>
      <c r="M58" s="37"/>
    </row>
    <row r="59" spans="1:13" ht="13.5">
      <c r="A59" s="27"/>
      <c r="B59" s="27"/>
      <c r="C59" s="87"/>
      <c r="D59" s="36"/>
      <c r="E59" s="191"/>
      <c r="F59" s="192"/>
      <c r="G59" s="36"/>
      <c r="H59" s="37"/>
      <c r="I59" s="37"/>
      <c r="J59" s="37"/>
      <c r="K59" s="37"/>
      <c r="L59" s="37"/>
      <c r="M59" s="37"/>
    </row>
    <row r="60" spans="1:13" ht="13.5">
      <c r="A60" s="27"/>
      <c r="B60" s="27"/>
      <c r="C60" s="87"/>
      <c r="D60" s="36"/>
      <c r="E60" s="191"/>
      <c r="F60" s="192"/>
      <c r="G60" s="36"/>
      <c r="H60" s="37"/>
      <c r="I60" s="37"/>
      <c r="J60" s="37"/>
      <c r="K60" s="37"/>
      <c r="L60" s="37"/>
      <c r="M60" s="37"/>
    </row>
    <row r="61" spans="1:13" ht="13.5">
      <c r="A61" s="27"/>
      <c r="B61" s="27"/>
      <c r="C61" s="87"/>
      <c r="D61" s="36"/>
      <c r="E61" s="191"/>
      <c r="F61" s="192"/>
      <c r="G61" s="36"/>
      <c r="H61" s="37"/>
      <c r="I61" s="37"/>
      <c r="J61" s="37"/>
      <c r="K61" s="37"/>
      <c r="L61" s="37"/>
      <c r="M61" s="37"/>
    </row>
  </sheetData>
  <sheetProtection/>
  <mergeCells count="14">
    <mergeCell ref="D6:D7"/>
    <mergeCell ref="E6:F6"/>
    <mergeCell ref="G6:H6"/>
    <mergeCell ref="I6:J6"/>
    <mergeCell ref="K6:L6"/>
    <mergeCell ref="M6:M7"/>
    <mergeCell ref="A1:M1"/>
    <mergeCell ref="A2:M2"/>
    <mergeCell ref="A3:M3"/>
    <mergeCell ref="A4:M4"/>
    <mergeCell ref="C5:L5"/>
    <mergeCell ref="A6:A7"/>
    <mergeCell ref="B6:B7"/>
    <mergeCell ref="C6:C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3:R51"/>
  <sheetViews>
    <sheetView zoomScalePageLayoutView="0" workbookViewId="0" topLeftCell="A22">
      <selection activeCell="C62" sqref="C62"/>
    </sheetView>
  </sheetViews>
  <sheetFormatPr defaultColWidth="9.00390625" defaultRowHeight="12.75"/>
  <cols>
    <col min="1" max="1" width="6.25390625" style="0" customWidth="1"/>
    <col min="3" max="3" width="41.125" style="0" customWidth="1"/>
    <col min="5" max="5" width="6.875" style="0" customWidth="1"/>
    <col min="7" max="7" width="6.75390625" style="0" customWidth="1"/>
    <col min="8" max="8" width="8.25390625" style="0" customWidth="1"/>
    <col min="9" max="9" width="7.125" style="0" customWidth="1"/>
    <col min="10" max="10" width="7.875" style="0" customWidth="1"/>
    <col min="11" max="11" width="6.875" style="0" customWidth="1"/>
    <col min="12" max="12" width="6.375" style="0" customWidth="1"/>
  </cols>
  <sheetData>
    <row r="3" spans="1:13" ht="17.25">
      <c r="A3" s="645" t="s">
        <v>530</v>
      </c>
      <c r="B3" s="645"/>
      <c r="C3" s="645"/>
      <c r="D3" s="645"/>
      <c r="E3" s="645"/>
      <c r="F3" s="645"/>
      <c r="G3" s="645"/>
      <c r="H3" s="645"/>
      <c r="I3" s="645"/>
      <c r="J3" s="645"/>
      <c r="K3" s="645"/>
      <c r="L3" s="645"/>
      <c r="M3" s="645"/>
    </row>
    <row r="4" spans="1:13" ht="16.5">
      <c r="A4" s="620" t="s">
        <v>594</v>
      </c>
      <c r="B4" s="620"/>
      <c r="C4" s="620"/>
      <c r="D4" s="620"/>
      <c r="E4" s="620"/>
      <c r="F4" s="620"/>
      <c r="G4" s="620"/>
      <c r="H4" s="620"/>
      <c r="I4" s="620"/>
      <c r="J4" s="620"/>
      <c r="K4" s="620"/>
      <c r="L4" s="620"/>
      <c r="M4" s="620"/>
    </row>
    <row r="5" spans="1:13" ht="23.25" customHeight="1">
      <c r="A5" s="620" t="s">
        <v>620</v>
      </c>
      <c r="B5" s="622"/>
      <c r="C5" s="622"/>
      <c r="D5" s="622"/>
      <c r="E5" s="622"/>
      <c r="F5" s="622"/>
      <c r="G5" s="622"/>
      <c r="H5" s="622"/>
      <c r="I5" s="622"/>
      <c r="J5" s="622"/>
      <c r="K5" s="622"/>
      <c r="L5" s="622"/>
      <c r="M5" s="622"/>
    </row>
    <row r="6" spans="1:13" ht="22.5" customHeight="1">
      <c r="A6" s="620" t="s">
        <v>410</v>
      </c>
      <c r="B6" s="622"/>
      <c r="C6" s="622"/>
      <c r="D6" s="622"/>
      <c r="E6" s="622"/>
      <c r="F6" s="622"/>
      <c r="G6" s="622"/>
      <c r="H6" s="622"/>
      <c r="I6" s="622"/>
      <c r="J6" s="622"/>
      <c r="K6" s="622"/>
      <c r="L6" s="622"/>
      <c r="M6" s="622"/>
    </row>
    <row r="8" spans="1:13" ht="41.25" customHeight="1">
      <c r="A8" s="667" t="s">
        <v>65</v>
      </c>
      <c r="B8" s="668" t="s">
        <v>66</v>
      </c>
      <c r="C8" s="668" t="s">
        <v>67</v>
      </c>
      <c r="D8" s="668" t="s">
        <v>1</v>
      </c>
      <c r="E8" s="670" t="s">
        <v>2</v>
      </c>
      <c r="F8" s="671"/>
      <c r="G8" s="669" t="s">
        <v>3</v>
      </c>
      <c r="H8" s="669"/>
      <c r="I8" s="662" t="s">
        <v>4</v>
      </c>
      <c r="J8" s="662"/>
      <c r="K8" s="662" t="s">
        <v>5</v>
      </c>
      <c r="L8" s="662"/>
      <c r="M8" s="669" t="s">
        <v>6</v>
      </c>
    </row>
    <row r="9" spans="1:13" ht="54">
      <c r="A9" s="667"/>
      <c r="B9" s="667"/>
      <c r="C9" s="668"/>
      <c r="D9" s="668"/>
      <c r="E9" s="47" t="s">
        <v>7</v>
      </c>
      <c r="F9" s="47" t="s">
        <v>8</v>
      </c>
      <c r="G9" s="50" t="s">
        <v>9</v>
      </c>
      <c r="H9" s="48" t="s">
        <v>6</v>
      </c>
      <c r="I9" s="49" t="s">
        <v>9</v>
      </c>
      <c r="J9" s="48" t="s">
        <v>6</v>
      </c>
      <c r="K9" s="49" t="s">
        <v>9</v>
      </c>
      <c r="L9" s="48" t="s">
        <v>6</v>
      </c>
      <c r="M9" s="669"/>
    </row>
    <row r="10" spans="1:13" ht="12.75">
      <c r="A10" s="51" t="s">
        <v>10</v>
      </c>
      <c r="B10" s="51">
        <v>2</v>
      </c>
      <c r="C10" s="51">
        <v>3</v>
      </c>
      <c r="D10" s="51">
        <v>4</v>
      </c>
      <c r="E10" s="51">
        <v>5</v>
      </c>
      <c r="F10" s="52">
        <v>6</v>
      </c>
      <c r="G10" s="53" t="s">
        <v>11</v>
      </c>
      <c r="H10" s="54">
        <v>8</v>
      </c>
      <c r="I10" s="52">
        <v>9</v>
      </c>
      <c r="J10" s="54">
        <v>10</v>
      </c>
      <c r="K10" s="52">
        <v>11</v>
      </c>
      <c r="L10" s="54">
        <v>12</v>
      </c>
      <c r="M10" s="54">
        <v>13</v>
      </c>
    </row>
    <row r="11" spans="1:13" ht="28.5">
      <c r="A11" s="135">
        <v>1</v>
      </c>
      <c r="B11" s="163" t="s">
        <v>411</v>
      </c>
      <c r="C11" s="165" t="s">
        <v>464</v>
      </c>
      <c r="D11" s="135" t="s">
        <v>36</v>
      </c>
      <c r="E11" s="47"/>
      <c r="F11" s="486">
        <v>14.4</v>
      </c>
      <c r="G11" s="158"/>
      <c r="H11" s="160"/>
      <c r="I11" s="159"/>
      <c r="J11" s="160"/>
      <c r="K11" s="159"/>
      <c r="L11" s="160"/>
      <c r="M11" s="160"/>
    </row>
    <row r="12" spans="1:13" ht="13.5">
      <c r="A12" s="135"/>
      <c r="B12" s="163"/>
      <c r="C12" s="162" t="s">
        <v>12</v>
      </c>
      <c r="D12" s="135" t="s">
        <v>13</v>
      </c>
      <c r="E12" s="194">
        <v>3</v>
      </c>
      <c r="F12" s="194">
        <f>F11*E12</f>
        <v>43.2</v>
      </c>
      <c r="G12" s="161"/>
      <c r="H12" s="195"/>
      <c r="I12" s="159"/>
      <c r="J12" s="160"/>
      <c r="K12" s="159"/>
      <c r="L12" s="160"/>
      <c r="M12" s="160"/>
    </row>
    <row r="13" spans="1:13" ht="13.5">
      <c r="A13" s="135"/>
      <c r="B13" s="163"/>
      <c r="C13" s="162" t="s">
        <v>14</v>
      </c>
      <c r="D13" s="135"/>
      <c r="E13" s="194"/>
      <c r="F13" s="194"/>
      <c r="G13" s="161"/>
      <c r="H13" s="195"/>
      <c r="I13" s="159"/>
      <c r="J13" s="160"/>
      <c r="K13" s="159"/>
      <c r="L13" s="160"/>
      <c r="M13" s="160"/>
    </row>
    <row r="14" spans="1:13" ht="13.5">
      <c r="A14" s="135"/>
      <c r="B14" s="163"/>
      <c r="C14" s="162" t="s">
        <v>95</v>
      </c>
      <c r="D14" s="135" t="s">
        <v>36</v>
      </c>
      <c r="E14" s="194">
        <v>1.12</v>
      </c>
      <c r="F14" s="196">
        <f>F11*E14</f>
        <v>16.128000000000004</v>
      </c>
      <c r="G14" s="161"/>
      <c r="H14" s="382"/>
      <c r="I14" s="159"/>
      <c r="J14" s="160"/>
      <c r="K14" s="159"/>
      <c r="L14" s="160"/>
      <c r="M14" s="160"/>
    </row>
    <row r="15" spans="1:18" ht="13.5">
      <c r="A15" s="135"/>
      <c r="B15" s="163"/>
      <c r="C15" s="162" t="s">
        <v>439</v>
      </c>
      <c r="D15" s="135" t="s">
        <v>16</v>
      </c>
      <c r="E15" s="194">
        <v>100</v>
      </c>
      <c r="F15" s="196">
        <f>E15*F11</f>
        <v>1440</v>
      </c>
      <c r="G15" s="161"/>
      <c r="H15" s="382"/>
      <c r="I15" s="159"/>
      <c r="J15" s="160"/>
      <c r="K15" s="159"/>
      <c r="L15" s="160"/>
      <c r="M15" s="160"/>
      <c r="N15" s="397"/>
      <c r="O15" s="397"/>
      <c r="P15" s="397"/>
      <c r="Q15" s="397"/>
      <c r="R15" s="397"/>
    </row>
    <row r="16" spans="1:18" ht="13.5">
      <c r="A16" s="135"/>
      <c r="B16" s="163"/>
      <c r="C16" s="162" t="s">
        <v>15</v>
      </c>
      <c r="D16" s="135" t="s">
        <v>0</v>
      </c>
      <c r="E16" s="194">
        <v>0.01</v>
      </c>
      <c r="F16" s="196">
        <f>E16*F11</f>
        <v>0.14400000000000002</v>
      </c>
      <c r="G16" s="161"/>
      <c r="H16" s="382"/>
      <c r="I16" s="159"/>
      <c r="J16" s="160"/>
      <c r="K16" s="159"/>
      <c r="L16" s="160"/>
      <c r="M16" s="160"/>
      <c r="N16" s="397"/>
      <c r="O16" s="397"/>
      <c r="P16" s="397"/>
      <c r="Q16" s="397"/>
      <c r="R16" s="397"/>
    </row>
    <row r="17" spans="1:18" ht="14.25">
      <c r="A17" s="135">
        <v>2</v>
      </c>
      <c r="B17" s="163" t="s">
        <v>412</v>
      </c>
      <c r="C17" s="165" t="s">
        <v>413</v>
      </c>
      <c r="D17" s="135" t="s">
        <v>48</v>
      </c>
      <c r="E17" s="47"/>
      <c r="F17" s="485">
        <v>210</v>
      </c>
      <c r="G17" s="158"/>
      <c r="H17" s="382"/>
      <c r="I17" s="159"/>
      <c r="J17" s="160"/>
      <c r="K17" s="159"/>
      <c r="L17" s="160"/>
      <c r="M17" s="160"/>
      <c r="N17" s="397"/>
      <c r="O17" s="397"/>
      <c r="P17" s="397"/>
      <c r="Q17" s="397"/>
      <c r="R17" s="397"/>
    </row>
    <row r="18" spans="1:13" ht="13.5">
      <c r="A18" s="135"/>
      <c r="B18" s="163"/>
      <c r="C18" s="162" t="s">
        <v>12</v>
      </c>
      <c r="D18" s="135" t="s">
        <v>48</v>
      </c>
      <c r="E18" s="197">
        <v>1</v>
      </c>
      <c r="F18" s="196">
        <f>F17*E18</f>
        <v>210</v>
      </c>
      <c r="G18" s="161"/>
      <c r="H18" s="382"/>
      <c r="I18" s="159"/>
      <c r="J18" s="160"/>
      <c r="K18" s="159"/>
      <c r="L18" s="160"/>
      <c r="M18" s="160"/>
    </row>
    <row r="19" spans="1:13" ht="13.5">
      <c r="A19" s="135"/>
      <c r="B19" s="163"/>
      <c r="C19" s="162" t="s">
        <v>37</v>
      </c>
      <c r="D19" s="135" t="s">
        <v>0</v>
      </c>
      <c r="E19" s="197">
        <v>0.087</v>
      </c>
      <c r="F19" s="196">
        <f>F17*E19</f>
        <v>18.27</v>
      </c>
      <c r="G19" s="161"/>
      <c r="H19" s="382"/>
      <c r="I19" s="159"/>
      <c r="J19" s="160"/>
      <c r="K19" s="159"/>
      <c r="L19" s="160"/>
      <c r="M19" s="160"/>
    </row>
    <row r="20" spans="1:13" ht="13.5">
      <c r="A20" s="135"/>
      <c r="B20" s="163"/>
      <c r="C20" s="162" t="s">
        <v>14</v>
      </c>
      <c r="D20" s="135"/>
      <c r="E20" s="197"/>
      <c r="F20" s="196"/>
      <c r="G20" s="161"/>
      <c r="H20" s="382"/>
      <c r="I20" s="159"/>
      <c r="J20" s="160"/>
      <c r="K20" s="159"/>
      <c r="L20" s="160"/>
      <c r="M20" s="160"/>
    </row>
    <row r="21" spans="1:13" ht="13.5">
      <c r="A21" s="135"/>
      <c r="B21" s="163"/>
      <c r="C21" s="162" t="s">
        <v>438</v>
      </c>
      <c r="D21" s="135" t="s">
        <v>48</v>
      </c>
      <c r="E21" s="197">
        <v>1</v>
      </c>
      <c r="F21" s="196">
        <v>98</v>
      </c>
      <c r="G21" s="161"/>
      <c r="H21" s="382"/>
      <c r="I21" s="159"/>
      <c r="J21" s="160"/>
      <c r="K21" s="159"/>
      <c r="L21" s="160"/>
      <c r="M21" s="160"/>
    </row>
    <row r="22" spans="1:13" ht="13.5">
      <c r="A22" s="135"/>
      <c r="B22" s="163"/>
      <c r="C22" s="162" t="s">
        <v>95</v>
      </c>
      <c r="D22" s="135" t="s">
        <v>36</v>
      </c>
      <c r="E22" s="197">
        <v>0.0043</v>
      </c>
      <c r="F22" s="196">
        <f>E22*F18</f>
        <v>0.903</v>
      </c>
      <c r="G22" s="161"/>
      <c r="H22" s="382"/>
      <c r="I22" s="159"/>
      <c r="J22" s="160"/>
      <c r="K22" s="159"/>
      <c r="L22" s="160"/>
      <c r="M22" s="160"/>
    </row>
    <row r="23" spans="1:13" ht="13.5">
      <c r="A23" s="135"/>
      <c r="B23" s="163"/>
      <c r="C23" s="162" t="s">
        <v>15</v>
      </c>
      <c r="D23" s="135" t="s">
        <v>0</v>
      </c>
      <c r="E23" s="197">
        <v>0.003</v>
      </c>
      <c r="F23" s="196">
        <f>E23*F18</f>
        <v>0.63</v>
      </c>
      <c r="G23" s="161"/>
      <c r="H23" s="382"/>
      <c r="I23" s="159"/>
      <c r="J23" s="160"/>
      <c r="K23" s="159"/>
      <c r="L23" s="160"/>
      <c r="M23" s="160"/>
    </row>
    <row r="24" spans="1:13" ht="28.5">
      <c r="A24" s="135">
        <v>4</v>
      </c>
      <c r="B24" s="51"/>
      <c r="C24" s="320" t="s">
        <v>737</v>
      </c>
      <c r="D24" s="158" t="s">
        <v>25</v>
      </c>
      <c r="E24" s="158"/>
      <c r="F24" s="487">
        <v>70</v>
      </c>
      <c r="G24" s="158"/>
      <c r="H24" s="382"/>
      <c r="I24" s="159"/>
      <c r="J24" s="160"/>
      <c r="K24" s="159"/>
      <c r="L24" s="160"/>
      <c r="M24" s="160"/>
    </row>
    <row r="25" spans="1:13" ht="13.5">
      <c r="A25" s="135"/>
      <c r="B25" s="51"/>
      <c r="C25" s="162" t="s">
        <v>278</v>
      </c>
      <c r="D25" s="135" t="s">
        <v>13</v>
      </c>
      <c r="E25" s="135">
        <v>1.11</v>
      </c>
      <c r="F25" s="158">
        <f>E25*F24</f>
        <v>77.7</v>
      </c>
      <c r="G25" s="158"/>
      <c r="H25" s="382"/>
      <c r="I25" s="159"/>
      <c r="J25" s="160"/>
      <c r="K25" s="159"/>
      <c r="L25" s="160"/>
      <c r="M25" s="160"/>
    </row>
    <row r="26" spans="1:13" ht="13.5">
      <c r="A26" s="135"/>
      <c r="B26" s="51"/>
      <c r="C26" s="162" t="s">
        <v>42</v>
      </c>
      <c r="D26" s="135" t="s">
        <v>0</v>
      </c>
      <c r="E26" s="135">
        <v>0.0071</v>
      </c>
      <c r="F26" s="160">
        <f>E26*F24</f>
        <v>0.49700000000000005</v>
      </c>
      <c r="G26" s="158"/>
      <c r="H26" s="382"/>
      <c r="I26" s="159"/>
      <c r="J26" s="160"/>
      <c r="K26" s="159"/>
      <c r="L26" s="160"/>
      <c r="M26" s="160"/>
    </row>
    <row r="27" spans="1:13" ht="13.5">
      <c r="A27" s="135"/>
      <c r="B27" s="108"/>
      <c r="C27" s="137" t="s">
        <v>14</v>
      </c>
      <c r="D27" s="135"/>
      <c r="E27" s="135"/>
      <c r="F27" s="160"/>
      <c r="G27" s="158"/>
      <c r="H27" s="382"/>
      <c r="I27" s="159"/>
      <c r="J27" s="160"/>
      <c r="K27" s="159"/>
      <c r="L27" s="160"/>
      <c r="M27" s="160"/>
    </row>
    <row r="28" spans="1:13" ht="14.25">
      <c r="A28" s="135"/>
      <c r="B28" s="200"/>
      <c r="C28" s="162" t="s">
        <v>414</v>
      </c>
      <c r="D28" s="135" t="s">
        <v>25</v>
      </c>
      <c r="E28" s="47">
        <v>1</v>
      </c>
      <c r="F28" s="168">
        <f>E28*F24</f>
        <v>70</v>
      </c>
      <c r="G28" s="158"/>
      <c r="H28" s="160"/>
      <c r="I28" s="159"/>
      <c r="J28" s="160"/>
      <c r="K28" s="159"/>
      <c r="L28" s="160"/>
      <c r="M28" s="160"/>
    </row>
    <row r="29" spans="1:13" ht="13.5">
      <c r="A29" s="135"/>
      <c r="B29" s="51"/>
      <c r="C29" s="162" t="s">
        <v>89</v>
      </c>
      <c r="D29" s="135" t="s">
        <v>36</v>
      </c>
      <c r="E29" s="135">
        <v>0.059</v>
      </c>
      <c r="F29" s="160">
        <f>E29*F24</f>
        <v>4.13</v>
      </c>
      <c r="G29" s="158"/>
      <c r="H29" s="160"/>
      <c r="I29" s="159"/>
      <c r="J29" s="160"/>
      <c r="K29" s="159"/>
      <c r="L29" s="160"/>
      <c r="M29" s="160"/>
    </row>
    <row r="30" spans="1:13" ht="13.5">
      <c r="A30" s="135"/>
      <c r="B30" s="51"/>
      <c r="C30" s="162" t="s">
        <v>415</v>
      </c>
      <c r="D30" s="135" t="s">
        <v>36</v>
      </c>
      <c r="E30" s="135">
        <v>0.0006</v>
      </c>
      <c r="F30" s="160">
        <f>E30*F24</f>
        <v>0.041999999999999996</v>
      </c>
      <c r="G30" s="158"/>
      <c r="H30" s="160"/>
      <c r="I30" s="159"/>
      <c r="J30" s="160"/>
      <c r="K30" s="159"/>
      <c r="L30" s="160"/>
      <c r="M30" s="160"/>
    </row>
    <row r="31" spans="1:13" ht="13.5">
      <c r="A31" s="135"/>
      <c r="B31" s="51"/>
      <c r="C31" s="162" t="s">
        <v>15</v>
      </c>
      <c r="D31" s="135" t="s">
        <v>0</v>
      </c>
      <c r="E31" s="135">
        <v>0.096</v>
      </c>
      <c r="F31" s="160">
        <f>E31*F24</f>
        <v>6.72</v>
      </c>
      <c r="G31" s="158"/>
      <c r="H31" s="160"/>
      <c r="I31" s="159"/>
      <c r="J31" s="160"/>
      <c r="K31" s="159"/>
      <c r="L31" s="160"/>
      <c r="M31" s="160"/>
    </row>
    <row r="32" spans="1:13" ht="14.25">
      <c r="A32" s="135">
        <v>1</v>
      </c>
      <c r="B32" s="163" t="s">
        <v>411</v>
      </c>
      <c r="C32" s="165" t="s">
        <v>696</v>
      </c>
      <c r="D32" s="135" t="s">
        <v>48</v>
      </c>
      <c r="E32" s="47"/>
      <c r="F32" s="486">
        <v>400</v>
      </c>
      <c r="G32" s="158"/>
      <c r="H32" s="160"/>
      <c r="I32" s="159"/>
      <c r="J32" s="160"/>
      <c r="K32" s="159"/>
      <c r="L32" s="160"/>
      <c r="M32" s="160"/>
    </row>
    <row r="33" spans="1:13" ht="13.5">
      <c r="A33" s="135"/>
      <c r="B33" s="163"/>
      <c r="C33" s="162" t="s">
        <v>12</v>
      </c>
      <c r="D33" s="135" t="s">
        <v>13</v>
      </c>
      <c r="E33" s="194">
        <v>3</v>
      </c>
      <c r="F33" s="194">
        <f>F32*E33</f>
        <v>1200</v>
      </c>
      <c r="G33" s="161"/>
      <c r="H33" s="195"/>
      <c r="I33" s="159"/>
      <c r="J33" s="160"/>
      <c r="K33" s="159"/>
      <c r="L33" s="160"/>
      <c r="M33" s="160"/>
    </row>
    <row r="34" spans="1:13" ht="13.5">
      <c r="A34" s="135"/>
      <c r="B34" s="163"/>
      <c r="C34" s="162" t="s">
        <v>14</v>
      </c>
      <c r="D34" s="135"/>
      <c r="E34" s="194"/>
      <c r="F34" s="194"/>
      <c r="G34" s="161"/>
      <c r="H34" s="195"/>
      <c r="I34" s="159"/>
      <c r="J34" s="160"/>
      <c r="K34" s="159"/>
      <c r="L34" s="160"/>
      <c r="M34" s="160"/>
    </row>
    <row r="35" spans="1:13" ht="13.5">
      <c r="A35" s="135"/>
      <c r="B35" s="163"/>
      <c r="C35" s="162" t="s">
        <v>697</v>
      </c>
      <c r="D35" s="135" t="s">
        <v>36</v>
      </c>
      <c r="E35" s="194">
        <v>1</v>
      </c>
      <c r="F35" s="196">
        <f>F32*E35</f>
        <v>400</v>
      </c>
      <c r="G35" s="161"/>
      <c r="H35" s="382"/>
      <c r="I35" s="159"/>
      <c r="J35" s="160"/>
      <c r="K35" s="159"/>
      <c r="L35" s="160"/>
      <c r="M35" s="160"/>
    </row>
    <row r="36" spans="1:18" ht="13.5">
      <c r="A36" s="135"/>
      <c r="B36" s="163"/>
      <c r="C36" s="162" t="s">
        <v>15</v>
      </c>
      <c r="D36" s="135" t="s">
        <v>0</v>
      </c>
      <c r="E36" s="194">
        <v>0.01</v>
      </c>
      <c r="F36" s="196">
        <f>E36*F32</f>
        <v>4</v>
      </c>
      <c r="G36" s="161"/>
      <c r="H36" s="382"/>
      <c r="I36" s="159"/>
      <c r="J36" s="160"/>
      <c r="K36" s="159"/>
      <c r="L36" s="160"/>
      <c r="M36" s="160"/>
      <c r="N36" s="397"/>
      <c r="O36" s="397"/>
      <c r="P36" s="397"/>
      <c r="Q36" s="397"/>
      <c r="R36" s="397"/>
    </row>
    <row r="37" spans="1:13" ht="28.5">
      <c r="A37" s="135">
        <v>1</v>
      </c>
      <c r="B37" s="163" t="s">
        <v>411</v>
      </c>
      <c r="C37" s="165" t="s">
        <v>699</v>
      </c>
      <c r="D37" s="135" t="s">
        <v>658</v>
      </c>
      <c r="E37" s="47"/>
      <c r="F37" s="486">
        <v>20</v>
      </c>
      <c r="G37" s="158"/>
      <c r="H37" s="160"/>
      <c r="I37" s="159"/>
      <c r="J37" s="160"/>
      <c r="K37" s="159"/>
      <c r="L37" s="160"/>
      <c r="M37" s="160"/>
    </row>
    <row r="38" spans="1:13" ht="13.5">
      <c r="A38" s="135"/>
      <c r="B38" s="163"/>
      <c r="C38" s="162" t="s">
        <v>12</v>
      </c>
      <c r="D38" s="135" t="s">
        <v>13</v>
      </c>
      <c r="E38" s="194">
        <v>3</v>
      </c>
      <c r="F38" s="194">
        <f>F37*E38</f>
        <v>60</v>
      </c>
      <c r="G38" s="161"/>
      <c r="H38" s="195"/>
      <c r="I38" s="159"/>
      <c r="J38" s="160"/>
      <c r="K38" s="159"/>
      <c r="L38" s="160"/>
      <c r="M38" s="160"/>
    </row>
    <row r="39" spans="1:13" ht="13.5">
      <c r="A39" s="135"/>
      <c r="B39" s="163"/>
      <c r="C39" s="162" t="s">
        <v>14</v>
      </c>
      <c r="D39" s="135"/>
      <c r="E39" s="194"/>
      <c r="F39" s="194"/>
      <c r="G39" s="161"/>
      <c r="H39" s="195"/>
      <c r="I39" s="159"/>
      <c r="J39" s="160"/>
      <c r="K39" s="159"/>
      <c r="L39" s="160"/>
      <c r="M39" s="160"/>
    </row>
    <row r="40" spans="1:13" ht="13.5">
      <c r="A40" s="135"/>
      <c r="B40" s="163"/>
      <c r="C40" s="162" t="s">
        <v>698</v>
      </c>
      <c r="D40" s="135" t="s">
        <v>36</v>
      </c>
      <c r="E40" s="194">
        <v>1</v>
      </c>
      <c r="F40" s="196">
        <f>F37*E40</f>
        <v>20</v>
      </c>
      <c r="G40" s="161"/>
      <c r="H40" s="382"/>
      <c r="I40" s="159"/>
      <c r="J40" s="160"/>
      <c r="K40" s="159"/>
      <c r="L40" s="160"/>
      <c r="M40" s="160"/>
    </row>
    <row r="41" spans="1:18" ht="13.5">
      <c r="A41" s="135"/>
      <c r="B41" s="163"/>
      <c r="C41" s="162" t="s">
        <v>15</v>
      </c>
      <c r="D41" s="135" t="s">
        <v>0</v>
      </c>
      <c r="E41" s="194">
        <v>0.01</v>
      </c>
      <c r="F41" s="196">
        <f>E41*F37</f>
        <v>0.2</v>
      </c>
      <c r="G41" s="161"/>
      <c r="H41" s="382"/>
      <c r="I41" s="159"/>
      <c r="J41" s="160"/>
      <c r="K41" s="159"/>
      <c r="L41" s="160"/>
      <c r="M41" s="160"/>
      <c r="N41" s="397"/>
      <c r="O41" s="397"/>
      <c r="P41" s="397"/>
      <c r="Q41" s="397"/>
      <c r="R41" s="397"/>
    </row>
    <row r="42" spans="1:13" ht="14.25">
      <c r="A42" s="158"/>
      <c r="B42" s="158"/>
      <c r="C42" s="320" t="s">
        <v>6</v>
      </c>
      <c r="D42" s="158"/>
      <c r="E42" s="158"/>
      <c r="F42" s="170"/>
      <c r="G42" s="158"/>
      <c r="H42" s="160"/>
      <c r="I42" s="160"/>
      <c r="J42" s="160"/>
      <c r="K42" s="160"/>
      <c r="L42" s="160"/>
      <c r="M42" s="166"/>
    </row>
    <row r="43" spans="1:13" ht="14.25">
      <c r="A43" s="172"/>
      <c r="B43" s="173"/>
      <c r="C43" s="320" t="s">
        <v>220</v>
      </c>
      <c r="D43" s="158"/>
      <c r="E43" s="174" t="s">
        <v>741</v>
      </c>
      <c r="F43" s="158"/>
      <c r="G43" s="169"/>
      <c r="H43" s="169"/>
      <c r="I43" s="169"/>
      <c r="J43" s="169"/>
      <c r="K43" s="169"/>
      <c r="L43" s="169"/>
      <c r="M43" s="171"/>
    </row>
    <row r="44" spans="1:13" ht="14.25">
      <c r="A44" s="172"/>
      <c r="B44" s="173"/>
      <c r="C44" s="320" t="s">
        <v>6</v>
      </c>
      <c r="D44" s="173"/>
      <c r="E44" s="173"/>
      <c r="F44" s="173"/>
      <c r="G44" s="173"/>
      <c r="H44" s="198"/>
      <c r="I44" s="198"/>
      <c r="J44" s="198"/>
      <c r="K44" s="198"/>
      <c r="L44" s="198"/>
      <c r="M44" s="348"/>
    </row>
    <row r="45" spans="1:13" ht="14.25">
      <c r="A45" s="172"/>
      <c r="B45" s="173"/>
      <c r="C45" s="320" t="s">
        <v>280</v>
      </c>
      <c r="D45" s="173"/>
      <c r="E45" s="207" t="s">
        <v>741</v>
      </c>
      <c r="F45" s="173"/>
      <c r="G45" s="173"/>
      <c r="H45" s="169"/>
      <c r="I45" s="169"/>
      <c r="J45" s="169"/>
      <c r="K45" s="169"/>
      <c r="L45" s="169"/>
      <c r="M45" s="166"/>
    </row>
    <row r="46" spans="1:13" ht="14.25">
      <c r="A46" s="172"/>
      <c r="B46" s="173"/>
      <c r="C46" s="320" t="s">
        <v>6</v>
      </c>
      <c r="D46" s="173"/>
      <c r="E46" s="173"/>
      <c r="F46" s="173"/>
      <c r="G46" s="173"/>
      <c r="H46" s="198"/>
      <c r="I46" s="198"/>
      <c r="J46" s="198"/>
      <c r="K46" s="198"/>
      <c r="L46" s="198"/>
      <c r="M46" s="348"/>
    </row>
    <row r="51" ht="12.75">
      <c r="K51" s="383"/>
    </row>
  </sheetData>
  <sheetProtection/>
  <mergeCells count="13">
    <mergeCell ref="I8:J8"/>
    <mergeCell ref="K8:L8"/>
    <mergeCell ref="M8:M9"/>
    <mergeCell ref="A3:M3"/>
    <mergeCell ref="A4:M4"/>
    <mergeCell ref="A5:M5"/>
    <mergeCell ref="A6:M6"/>
    <mergeCell ref="A8:A9"/>
    <mergeCell ref="B8:B9"/>
    <mergeCell ref="C8:C9"/>
    <mergeCell ref="D8:D9"/>
    <mergeCell ref="E8:F8"/>
    <mergeCell ref="G8:H8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2"/>
  <sheetViews>
    <sheetView zoomScalePageLayoutView="0" workbookViewId="0" topLeftCell="A13">
      <selection activeCell="C20" sqref="C20"/>
    </sheetView>
  </sheetViews>
  <sheetFormatPr defaultColWidth="9.00390625" defaultRowHeight="12.75"/>
  <cols>
    <col min="3" max="3" width="33.25390625" style="0" customWidth="1"/>
  </cols>
  <sheetData>
    <row r="1" spans="1:13" s="440" customFormat="1" ht="20.25">
      <c r="A1" s="571"/>
      <c r="B1" s="571"/>
      <c r="C1" s="639" t="s">
        <v>677</v>
      </c>
      <c r="D1" s="640"/>
      <c r="E1" s="640"/>
      <c r="F1" s="640"/>
      <c r="G1" s="640"/>
      <c r="H1" s="640"/>
      <c r="I1" s="640"/>
      <c r="J1" s="640"/>
      <c r="K1" s="640"/>
      <c r="L1" s="640"/>
      <c r="M1" s="571"/>
    </row>
    <row r="2" spans="1:13" s="440" customFormat="1" ht="16.5">
      <c r="A2" s="572" t="s">
        <v>208</v>
      </c>
      <c r="B2" s="572"/>
      <c r="C2" s="641" t="s">
        <v>681</v>
      </c>
      <c r="D2" s="642"/>
      <c r="E2" s="642"/>
      <c r="F2" s="642"/>
      <c r="G2" s="642"/>
      <c r="H2" s="642"/>
      <c r="I2" s="642"/>
      <c r="J2" s="642"/>
      <c r="K2" s="642"/>
      <c r="L2" s="573"/>
      <c r="M2" s="574"/>
    </row>
    <row r="3" spans="1:13" s="422" customFormat="1" ht="16.5">
      <c r="A3" s="575"/>
      <c r="B3" s="575"/>
      <c r="C3" s="576"/>
      <c r="D3" s="643" t="s">
        <v>678</v>
      </c>
      <c r="E3" s="644"/>
      <c r="F3" s="644"/>
      <c r="G3" s="644"/>
      <c r="H3" s="644"/>
      <c r="I3" s="644"/>
      <c r="J3" s="644"/>
      <c r="K3" s="644"/>
      <c r="L3" s="577"/>
      <c r="M3" s="578"/>
    </row>
    <row r="4" spans="1:13" s="440" customFormat="1" ht="16.5">
      <c r="A4" s="572"/>
      <c r="B4" s="572"/>
      <c r="C4" s="579"/>
      <c r="D4" s="580"/>
      <c r="E4" s="580"/>
      <c r="F4" s="580"/>
      <c r="G4" s="580"/>
      <c r="H4" s="580"/>
      <c r="I4" s="580"/>
      <c r="J4" s="580"/>
      <c r="K4" s="581"/>
      <c r="L4" s="581"/>
      <c r="M4" s="574"/>
    </row>
    <row r="5" spans="1:13" s="440" customFormat="1" ht="30.75" customHeight="1">
      <c r="A5" s="635" t="s">
        <v>201</v>
      </c>
      <c r="B5" s="636"/>
      <c r="C5" s="638" t="s">
        <v>665</v>
      </c>
      <c r="D5" s="638" t="s">
        <v>1</v>
      </c>
      <c r="E5" s="638" t="s">
        <v>666</v>
      </c>
      <c r="F5" s="638" t="s">
        <v>667</v>
      </c>
      <c r="G5" s="638" t="s">
        <v>3</v>
      </c>
      <c r="H5" s="638"/>
      <c r="I5" s="638" t="s">
        <v>4</v>
      </c>
      <c r="J5" s="638"/>
      <c r="K5" s="638" t="s">
        <v>668</v>
      </c>
      <c r="L5" s="638"/>
      <c r="M5" s="638" t="s">
        <v>6</v>
      </c>
    </row>
    <row r="6" spans="1:13" s="440" customFormat="1" ht="27">
      <c r="A6" s="635"/>
      <c r="B6" s="637"/>
      <c r="C6" s="638"/>
      <c r="D6" s="638"/>
      <c r="E6" s="638"/>
      <c r="F6" s="638"/>
      <c r="G6" s="510" t="s">
        <v>9</v>
      </c>
      <c r="H6" s="510" t="s">
        <v>6</v>
      </c>
      <c r="I6" s="510" t="s">
        <v>9</v>
      </c>
      <c r="J6" s="510" t="s">
        <v>6</v>
      </c>
      <c r="K6" s="510" t="s">
        <v>9</v>
      </c>
      <c r="L6" s="510" t="s">
        <v>6</v>
      </c>
      <c r="M6" s="638"/>
    </row>
    <row r="7" spans="1:13" s="440" customFormat="1" ht="13.5">
      <c r="A7" s="510">
        <v>1</v>
      </c>
      <c r="B7" s="510"/>
      <c r="C7" s="510">
        <v>2</v>
      </c>
      <c r="D7" s="510">
        <v>4</v>
      </c>
      <c r="E7" s="510">
        <v>5</v>
      </c>
      <c r="F7" s="510">
        <v>6</v>
      </c>
      <c r="G7" s="510">
        <v>7</v>
      </c>
      <c r="H7" s="510">
        <v>8</v>
      </c>
      <c r="I7" s="510">
        <v>9</v>
      </c>
      <c r="J7" s="510">
        <v>10</v>
      </c>
      <c r="K7" s="510">
        <v>11</v>
      </c>
      <c r="L7" s="510">
        <v>12</v>
      </c>
      <c r="M7" s="510">
        <v>13</v>
      </c>
    </row>
    <row r="8" spans="1:13" s="440" customFormat="1" ht="14.25">
      <c r="A8" s="510"/>
      <c r="B8" s="582"/>
      <c r="C8" s="582" t="s">
        <v>669</v>
      </c>
      <c r="D8" s="582"/>
      <c r="E8" s="582"/>
      <c r="F8" s="582"/>
      <c r="G8" s="582"/>
      <c r="H8" s="582"/>
      <c r="I8" s="582"/>
      <c r="J8" s="582"/>
      <c r="K8" s="582"/>
      <c r="L8" s="582"/>
      <c r="M8" s="582"/>
    </row>
    <row r="9" spans="1:13" s="440" customFormat="1" ht="42.75">
      <c r="A9" s="510">
        <v>1</v>
      </c>
      <c r="B9" s="510" t="s">
        <v>670</v>
      </c>
      <c r="C9" s="583" t="s">
        <v>679</v>
      </c>
      <c r="D9" s="582" t="s">
        <v>36</v>
      </c>
      <c r="E9" s="584"/>
      <c r="F9" s="585">
        <v>30</v>
      </c>
      <c r="G9" s="584"/>
      <c r="H9" s="584"/>
      <c r="I9" s="584"/>
      <c r="J9" s="584"/>
      <c r="K9" s="584"/>
      <c r="L9" s="584"/>
      <c r="M9" s="584"/>
    </row>
    <row r="10" spans="1:13" s="440" customFormat="1" ht="13.5">
      <c r="A10" s="510"/>
      <c r="B10" s="510"/>
      <c r="C10" s="586" t="s">
        <v>671</v>
      </c>
      <c r="D10" s="510" t="s">
        <v>13</v>
      </c>
      <c r="E10" s="584">
        <v>6.5</v>
      </c>
      <c r="F10" s="584">
        <f>F9*E10</f>
        <v>195</v>
      </c>
      <c r="G10" s="584"/>
      <c r="H10" s="584"/>
      <c r="I10" s="584"/>
      <c r="J10" s="584"/>
      <c r="K10" s="584"/>
      <c r="L10" s="584"/>
      <c r="M10" s="584"/>
    </row>
    <row r="11" spans="1:13" s="440" customFormat="1" ht="13.5">
      <c r="A11" s="510"/>
      <c r="B11" s="510"/>
      <c r="C11" s="586" t="s">
        <v>672</v>
      </c>
      <c r="D11" s="510" t="s">
        <v>0</v>
      </c>
      <c r="E11" s="584">
        <v>0.5</v>
      </c>
      <c r="F11" s="584">
        <f>E11*F9</f>
        <v>15</v>
      </c>
      <c r="G11" s="584"/>
      <c r="H11" s="584"/>
      <c r="I11" s="584"/>
      <c r="J11" s="584"/>
      <c r="K11" s="584"/>
      <c r="L11" s="584"/>
      <c r="M11" s="584"/>
    </row>
    <row r="12" spans="1:13" s="440" customFormat="1" ht="54">
      <c r="A12" s="510">
        <v>2</v>
      </c>
      <c r="B12" s="510" t="s">
        <v>673</v>
      </c>
      <c r="C12" s="583" t="s">
        <v>680</v>
      </c>
      <c r="D12" s="582" t="s">
        <v>48</v>
      </c>
      <c r="E12" s="584"/>
      <c r="F12" s="585">
        <v>300</v>
      </c>
      <c r="G12" s="584"/>
      <c r="H12" s="584"/>
      <c r="I12" s="584"/>
      <c r="J12" s="584"/>
      <c r="K12" s="584"/>
      <c r="L12" s="584"/>
      <c r="M12" s="584"/>
    </row>
    <row r="13" spans="1:13" s="440" customFormat="1" ht="13.5">
      <c r="A13" s="510"/>
      <c r="B13" s="510"/>
      <c r="C13" s="586" t="s">
        <v>671</v>
      </c>
      <c r="D13" s="510" t="s">
        <v>13</v>
      </c>
      <c r="E13" s="584">
        <v>2.3</v>
      </c>
      <c r="F13" s="584">
        <f>F12*E13</f>
        <v>690</v>
      </c>
      <c r="G13" s="584"/>
      <c r="H13" s="584"/>
      <c r="I13" s="584"/>
      <c r="J13" s="584"/>
      <c r="K13" s="584"/>
      <c r="L13" s="584"/>
      <c r="M13" s="584"/>
    </row>
    <row r="14" spans="1:13" s="440" customFormat="1" ht="13.5">
      <c r="A14" s="510"/>
      <c r="B14" s="510"/>
      <c r="C14" s="586" t="s">
        <v>672</v>
      </c>
      <c r="D14" s="510" t="s">
        <v>0</v>
      </c>
      <c r="E14" s="584">
        <f>2.1*0.4</f>
        <v>0.8400000000000001</v>
      </c>
      <c r="F14" s="584">
        <f>E14*F12</f>
        <v>252.00000000000003</v>
      </c>
      <c r="G14" s="584"/>
      <c r="H14" s="584"/>
      <c r="I14" s="584"/>
      <c r="J14" s="584"/>
      <c r="K14" s="584"/>
      <c r="L14" s="584"/>
      <c r="M14" s="584"/>
    </row>
    <row r="15" spans="1:13" s="440" customFormat="1" ht="28.5">
      <c r="A15" s="194">
        <v>19</v>
      </c>
      <c r="B15" s="384"/>
      <c r="C15" s="536" t="s">
        <v>674</v>
      </c>
      <c r="D15" s="384" t="s">
        <v>36</v>
      </c>
      <c r="E15" s="584"/>
      <c r="F15" s="584">
        <v>40</v>
      </c>
      <c r="G15" s="584"/>
      <c r="H15" s="584"/>
      <c r="I15" s="584"/>
      <c r="J15" s="584"/>
      <c r="K15" s="584"/>
      <c r="L15" s="584"/>
      <c r="M15" s="584"/>
    </row>
    <row r="16" spans="1:13" s="440" customFormat="1" ht="13.5">
      <c r="A16" s="194"/>
      <c r="B16" s="194"/>
      <c r="C16" s="587" t="s">
        <v>61</v>
      </c>
      <c r="D16" s="194" t="s">
        <v>36</v>
      </c>
      <c r="E16" s="584">
        <v>1</v>
      </c>
      <c r="F16" s="584">
        <v>40</v>
      </c>
      <c r="G16" s="584"/>
      <c r="H16" s="584"/>
      <c r="I16" s="584"/>
      <c r="J16" s="584"/>
      <c r="K16" s="584"/>
      <c r="L16" s="584"/>
      <c r="M16" s="584"/>
    </row>
    <row r="17" spans="1:13" s="440" customFormat="1" ht="14.25">
      <c r="A17" s="194">
        <v>20</v>
      </c>
      <c r="B17" s="384"/>
      <c r="C17" s="536" t="s">
        <v>675</v>
      </c>
      <c r="D17" s="384" t="s">
        <v>45</v>
      </c>
      <c r="E17" s="584">
        <v>1.1</v>
      </c>
      <c r="F17" s="584">
        <f>F15*E17</f>
        <v>44</v>
      </c>
      <c r="G17" s="584"/>
      <c r="H17" s="584"/>
      <c r="I17" s="584"/>
      <c r="J17" s="584"/>
      <c r="K17" s="584"/>
      <c r="L17" s="584"/>
      <c r="M17" s="584"/>
    </row>
    <row r="18" spans="1:13" s="440" customFormat="1" ht="16.5">
      <c r="A18" s="588"/>
      <c r="B18" s="582"/>
      <c r="C18" s="589" t="s">
        <v>676</v>
      </c>
      <c r="D18" s="582"/>
      <c r="E18" s="582"/>
      <c r="F18" s="582"/>
      <c r="G18" s="582"/>
      <c r="H18" s="585"/>
      <c r="I18" s="582"/>
      <c r="J18" s="585"/>
      <c r="K18" s="582"/>
      <c r="L18" s="585"/>
      <c r="M18" s="585"/>
    </row>
    <row r="19" spans="1:15" s="84" customFormat="1" ht="14.25">
      <c r="A19" s="172"/>
      <c r="B19" s="173"/>
      <c r="C19" s="320" t="s">
        <v>220</v>
      </c>
      <c r="D19" s="158"/>
      <c r="E19" s="345" t="s">
        <v>741</v>
      </c>
      <c r="F19" s="158"/>
      <c r="G19" s="169"/>
      <c r="H19" s="169"/>
      <c r="I19" s="169"/>
      <c r="J19" s="169"/>
      <c r="K19" s="169"/>
      <c r="L19" s="169"/>
      <c r="M19" s="166"/>
      <c r="O19" s="112"/>
    </row>
    <row r="20" spans="1:13" s="84" customFormat="1" ht="14.25">
      <c r="A20" s="172"/>
      <c r="B20" s="173"/>
      <c r="C20" s="320" t="s">
        <v>6</v>
      </c>
      <c r="D20" s="173"/>
      <c r="E20" s="346"/>
      <c r="F20" s="173"/>
      <c r="G20" s="173"/>
      <c r="H20" s="198"/>
      <c r="I20" s="198"/>
      <c r="J20" s="198"/>
      <c r="K20" s="198"/>
      <c r="L20" s="198"/>
      <c r="M20" s="348"/>
    </row>
    <row r="21" spans="1:13" s="84" customFormat="1" ht="14.25">
      <c r="A21" s="172"/>
      <c r="B21" s="173"/>
      <c r="C21" s="320" t="s">
        <v>221</v>
      </c>
      <c r="D21" s="173"/>
      <c r="E21" s="347" t="s">
        <v>741</v>
      </c>
      <c r="F21" s="173"/>
      <c r="G21" s="173"/>
      <c r="H21" s="198"/>
      <c r="I21" s="198"/>
      <c r="J21" s="198"/>
      <c r="K21" s="198"/>
      <c r="L21" s="198"/>
      <c r="M21" s="348"/>
    </row>
    <row r="22" spans="1:15" s="84" customFormat="1" ht="14.25">
      <c r="A22" s="172"/>
      <c r="B22" s="173"/>
      <c r="C22" s="320" t="s">
        <v>6</v>
      </c>
      <c r="D22" s="173"/>
      <c r="E22" s="173"/>
      <c r="F22" s="173"/>
      <c r="G22" s="173"/>
      <c r="H22" s="198"/>
      <c r="I22" s="198"/>
      <c r="J22" s="198"/>
      <c r="K22" s="198"/>
      <c r="L22" s="198"/>
      <c r="M22" s="348"/>
      <c r="O22" s="344"/>
    </row>
  </sheetData>
  <sheetProtection/>
  <mergeCells count="13">
    <mergeCell ref="I5:J5"/>
    <mergeCell ref="K5:L5"/>
    <mergeCell ref="M5:M6"/>
    <mergeCell ref="C1:L1"/>
    <mergeCell ref="C2:K2"/>
    <mergeCell ref="D3:K3"/>
    <mergeCell ref="G5:H5"/>
    <mergeCell ref="A5:A6"/>
    <mergeCell ref="B5:B6"/>
    <mergeCell ref="C5:C6"/>
    <mergeCell ref="D5:D6"/>
    <mergeCell ref="E5:E6"/>
    <mergeCell ref="F5:F6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T197"/>
  <sheetViews>
    <sheetView zoomScalePageLayoutView="0" workbookViewId="0" topLeftCell="B103">
      <selection activeCell="E140" sqref="E140"/>
    </sheetView>
  </sheetViews>
  <sheetFormatPr defaultColWidth="9.00390625" defaultRowHeight="12.75"/>
  <cols>
    <col min="1" max="1" width="3.625" style="59" customWidth="1"/>
    <col min="2" max="2" width="6.625" style="59" customWidth="1"/>
    <col min="3" max="3" width="38.625" style="59" customWidth="1"/>
    <col min="4" max="4" width="7.25390625" style="59" customWidth="1"/>
    <col min="5" max="5" width="7.75390625" style="59" customWidth="1"/>
    <col min="6" max="6" width="8.875" style="59" customWidth="1"/>
    <col min="7" max="7" width="7.25390625" style="59" bestFit="1" customWidth="1"/>
    <col min="8" max="8" width="10.875" style="59" bestFit="1" customWidth="1"/>
    <col min="9" max="9" width="6.25390625" style="59" customWidth="1"/>
    <col min="10" max="10" width="9.625" style="59" bestFit="1" customWidth="1"/>
    <col min="11" max="11" width="7.125" style="59" customWidth="1"/>
    <col min="12" max="12" width="9.625" style="59" customWidth="1"/>
    <col min="13" max="13" width="10.625" style="59" customWidth="1"/>
    <col min="14" max="14" width="11.75390625" style="59" customWidth="1"/>
    <col min="15" max="15" width="32.375" style="59" customWidth="1"/>
    <col min="16" max="16384" width="9.125" style="59" customWidth="1"/>
  </cols>
  <sheetData>
    <row r="1" spans="1:13" s="58" customFormat="1" ht="17.25">
      <c r="A1" s="645" t="s">
        <v>531</v>
      </c>
      <c r="B1" s="645"/>
      <c r="C1" s="645"/>
      <c r="D1" s="645"/>
      <c r="E1" s="645"/>
      <c r="F1" s="645"/>
      <c r="G1" s="645"/>
      <c r="H1" s="645"/>
      <c r="I1" s="645"/>
      <c r="J1" s="645"/>
      <c r="K1" s="645"/>
      <c r="L1" s="645"/>
      <c r="M1" s="645"/>
    </row>
    <row r="2" spans="1:13" s="58" customFormat="1" ht="16.5">
      <c r="A2" s="620" t="s">
        <v>594</v>
      </c>
      <c r="B2" s="620"/>
      <c r="C2" s="620"/>
      <c r="D2" s="620"/>
      <c r="E2" s="620"/>
      <c r="F2" s="620"/>
      <c r="G2" s="620"/>
      <c r="H2" s="620"/>
      <c r="I2" s="620"/>
      <c r="J2" s="620"/>
      <c r="K2" s="620"/>
      <c r="L2" s="620"/>
      <c r="M2" s="620"/>
    </row>
    <row r="3" spans="1:13" s="58" customFormat="1" ht="17.25">
      <c r="A3" s="2"/>
      <c r="B3" s="2"/>
      <c r="C3" s="2"/>
      <c r="D3" s="620" t="s">
        <v>564</v>
      </c>
      <c r="E3" s="620"/>
      <c r="F3" s="620"/>
      <c r="G3" s="620"/>
      <c r="H3" s="620"/>
      <c r="I3" s="5"/>
      <c r="J3" s="2"/>
      <c r="K3" s="2"/>
      <c r="L3" s="2"/>
      <c r="M3" s="2"/>
    </row>
    <row r="4" spans="1:13" s="58" customFormat="1" ht="17.25" customHeight="1">
      <c r="A4" s="650" t="s">
        <v>532</v>
      </c>
      <c r="B4" s="651"/>
      <c r="C4" s="651"/>
      <c r="D4" s="651"/>
      <c r="E4" s="651"/>
      <c r="F4" s="651"/>
      <c r="G4" s="651"/>
      <c r="H4" s="651"/>
      <c r="I4" s="651"/>
      <c r="J4" s="651"/>
      <c r="K4" s="651"/>
      <c r="L4" s="651"/>
      <c r="M4" s="651"/>
    </row>
    <row r="5" spans="1:13" ht="17.25">
      <c r="A5" s="31"/>
      <c r="B5" s="31"/>
      <c r="C5" s="652"/>
      <c r="D5" s="652"/>
      <c r="E5" s="652"/>
      <c r="F5" s="652"/>
      <c r="G5" s="652"/>
      <c r="H5" s="652"/>
      <c r="I5" s="652"/>
      <c r="J5" s="652"/>
      <c r="K5" s="652"/>
      <c r="L5" s="652"/>
      <c r="M5" s="32"/>
    </row>
    <row r="6" spans="1:13" ht="42" customHeight="1">
      <c r="A6" s="653" t="s">
        <v>65</v>
      </c>
      <c r="B6" s="655" t="s">
        <v>66</v>
      </c>
      <c r="C6" s="655" t="s">
        <v>67</v>
      </c>
      <c r="D6" s="655" t="s">
        <v>1</v>
      </c>
      <c r="E6" s="657" t="s">
        <v>2</v>
      </c>
      <c r="F6" s="658"/>
      <c r="G6" s="659" t="s">
        <v>3</v>
      </c>
      <c r="H6" s="660"/>
      <c r="I6" s="646" t="s">
        <v>4</v>
      </c>
      <c r="J6" s="647"/>
      <c r="K6" s="646" t="s">
        <v>5</v>
      </c>
      <c r="L6" s="647"/>
      <c r="M6" s="648" t="s">
        <v>6</v>
      </c>
    </row>
    <row r="7" spans="1:13" ht="54">
      <c r="A7" s="654"/>
      <c r="B7" s="656"/>
      <c r="C7" s="656"/>
      <c r="D7" s="656"/>
      <c r="E7" s="47" t="s">
        <v>7</v>
      </c>
      <c r="F7" s="47" t="s">
        <v>8</v>
      </c>
      <c r="G7" s="50" t="s">
        <v>9</v>
      </c>
      <c r="H7" s="48" t="s">
        <v>6</v>
      </c>
      <c r="I7" s="49" t="s">
        <v>9</v>
      </c>
      <c r="J7" s="48" t="s">
        <v>6</v>
      </c>
      <c r="K7" s="49" t="s">
        <v>9</v>
      </c>
      <c r="L7" s="48" t="s">
        <v>6</v>
      </c>
      <c r="M7" s="649"/>
    </row>
    <row r="8" spans="1:13" s="55" customFormat="1" ht="15">
      <c r="A8" s="51"/>
      <c r="B8" s="51"/>
      <c r="C8" s="51">
        <v>3</v>
      </c>
      <c r="D8" s="51">
        <v>4</v>
      </c>
      <c r="E8" s="51">
        <v>5</v>
      </c>
      <c r="F8" s="52">
        <v>6</v>
      </c>
      <c r="G8" s="53" t="s">
        <v>11</v>
      </c>
      <c r="H8" s="54">
        <v>8</v>
      </c>
      <c r="I8" s="52">
        <v>9</v>
      </c>
      <c r="J8" s="54">
        <v>10</v>
      </c>
      <c r="K8" s="52">
        <v>11</v>
      </c>
      <c r="L8" s="54">
        <v>12</v>
      </c>
      <c r="M8" s="54">
        <v>13</v>
      </c>
    </row>
    <row r="9" spans="1:13" s="55" customFormat="1" ht="15">
      <c r="A9" s="51"/>
      <c r="B9" s="51"/>
      <c r="C9" s="540"/>
      <c r="D9" s="51"/>
      <c r="E9" s="51"/>
      <c r="F9" s="52"/>
      <c r="G9" s="53"/>
      <c r="H9" s="54"/>
      <c r="I9" s="52"/>
      <c r="J9" s="54"/>
      <c r="K9" s="52"/>
      <c r="L9" s="54"/>
      <c r="M9" s="54"/>
    </row>
    <row r="10" spans="1:13" s="55" customFormat="1" ht="17.25">
      <c r="A10" s="157"/>
      <c r="B10" s="51"/>
      <c r="C10" s="334" t="s">
        <v>590</v>
      </c>
      <c r="D10" s="158"/>
      <c r="E10" s="158"/>
      <c r="F10" s="159"/>
      <c r="G10" s="158"/>
      <c r="H10" s="160"/>
      <c r="I10" s="159"/>
      <c r="J10" s="160"/>
      <c r="K10" s="159"/>
      <c r="L10" s="160"/>
      <c r="M10" s="160"/>
    </row>
    <row r="11" spans="1:13" s="55" customFormat="1" ht="31.5" customHeight="1">
      <c r="A11" s="135">
        <v>1</v>
      </c>
      <c r="B11" s="51" t="s">
        <v>363</v>
      </c>
      <c r="C11" s="320" t="s">
        <v>364</v>
      </c>
      <c r="D11" s="158" t="s">
        <v>36</v>
      </c>
      <c r="E11" s="158"/>
      <c r="F11" s="570">
        <v>89</v>
      </c>
      <c r="G11" s="158"/>
      <c r="H11" s="160"/>
      <c r="I11" s="159"/>
      <c r="J11" s="160"/>
      <c r="K11" s="159"/>
      <c r="L11" s="160"/>
      <c r="M11" s="160"/>
    </row>
    <row r="12" spans="1:13" s="55" customFormat="1" ht="15">
      <c r="A12" s="135"/>
      <c r="B12" s="51"/>
      <c r="C12" s="162" t="s">
        <v>12</v>
      </c>
      <c r="D12" s="135" t="s">
        <v>13</v>
      </c>
      <c r="E12" s="135">
        <v>0.00975</v>
      </c>
      <c r="F12" s="160">
        <f>F11*E12</f>
        <v>0.86775</v>
      </c>
      <c r="G12" s="158"/>
      <c r="H12" s="160"/>
      <c r="I12" s="159"/>
      <c r="J12" s="160"/>
      <c r="K12" s="159"/>
      <c r="L12" s="160"/>
      <c r="M12" s="160"/>
    </row>
    <row r="13" spans="1:13" s="55" customFormat="1" ht="27">
      <c r="A13" s="135"/>
      <c r="B13" s="51"/>
      <c r="C13" s="162" t="s">
        <v>365</v>
      </c>
      <c r="D13" s="135" t="s">
        <v>103</v>
      </c>
      <c r="E13" s="135">
        <v>0.0218</v>
      </c>
      <c r="F13" s="160">
        <f>F11*E13</f>
        <v>1.9402</v>
      </c>
      <c r="G13" s="158"/>
      <c r="H13" s="160"/>
      <c r="I13" s="159"/>
      <c r="J13" s="160"/>
      <c r="K13" s="159"/>
      <c r="L13" s="160"/>
      <c r="M13" s="160"/>
    </row>
    <row r="14" spans="1:13" s="55" customFormat="1" ht="33.75" customHeight="1">
      <c r="A14" s="135">
        <v>2</v>
      </c>
      <c r="B14" s="51" t="s">
        <v>366</v>
      </c>
      <c r="C14" s="320" t="s">
        <v>367</v>
      </c>
      <c r="D14" s="158" t="s">
        <v>36</v>
      </c>
      <c r="E14" s="158"/>
      <c r="F14" s="570">
        <v>670</v>
      </c>
      <c r="G14" s="158"/>
      <c r="H14" s="160"/>
      <c r="I14" s="159"/>
      <c r="J14" s="160"/>
      <c r="K14" s="159"/>
      <c r="L14" s="160"/>
      <c r="M14" s="160"/>
    </row>
    <row r="15" spans="1:13" s="55" customFormat="1" ht="15">
      <c r="A15" s="135"/>
      <c r="B15" s="51"/>
      <c r="C15" s="162" t="s">
        <v>12</v>
      </c>
      <c r="D15" s="135" t="s">
        <v>13</v>
      </c>
      <c r="E15" s="135">
        <v>0.0132</v>
      </c>
      <c r="F15" s="160">
        <f>F14*E15</f>
        <v>8.844</v>
      </c>
      <c r="G15" s="158"/>
      <c r="H15" s="160"/>
      <c r="I15" s="159"/>
      <c r="J15" s="160"/>
      <c r="K15" s="159"/>
      <c r="L15" s="160"/>
      <c r="M15" s="160"/>
    </row>
    <row r="16" spans="1:13" s="55" customFormat="1" ht="27">
      <c r="A16" s="135"/>
      <c r="B16" s="51"/>
      <c r="C16" s="162" t="s">
        <v>365</v>
      </c>
      <c r="D16" s="135" t="s">
        <v>103</v>
      </c>
      <c r="E16" s="135">
        <v>0.0297</v>
      </c>
      <c r="F16" s="160">
        <f>F14*E16</f>
        <v>19.899</v>
      </c>
      <c r="G16" s="158"/>
      <c r="H16" s="160"/>
      <c r="I16" s="159"/>
      <c r="J16" s="160"/>
      <c r="K16" s="159"/>
      <c r="L16" s="160"/>
      <c r="M16" s="160"/>
    </row>
    <row r="17" spans="1:13" s="55" customFormat="1" ht="42.75">
      <c r="A17" s="135">
        <v>3</v>
      </c>
      <c r="B17" s="51" t="s">
        <v>368</v>
      </c>
      <c r="C17" s="320" t="s">
        <v>369</v>
      </c>
      <c r="D17" s="158" t="s">
        <v>36</v>
      </c>
      <c r="E17" s="158"/>
      <c r="F17" s="159">
        <v>25</v>
      </c>
      <c r="G17" s="158"/>
      <c r="H17" s="160"/>
      <c r="I17" s="159"/>
      <c r="J17" s="160"/>
      <c r="K17" s="159"/>
      <c r="L17" s="160"/>
      <c r="M17" s="160"/>
    </row>
    <row r="18" spans="1:13" s="55" customFormat="1" ht="15">
      <c r="A18" s="135"/>
      <c r="B18" s="51"/>
      <c r="C18" s="162" t="s">
        <v>370</v>
      </c>
      <c r="D18" s="135" t="s">
        <v>13</v>
      </c>
      <c r="E18" s="135">
        <v>2.669</v>
      </c>
      <c r="F18" s="160">
        <f>F17*E18</f>
        <v>66.725</v>
      </c>
      <c r="G18" s="158"/>
      <c r="H18" s="160"/>
      <c r="I18" s="159"/>
      <c r="J18" s="160"/>
      <c r="K18" s="159"/>
      <c r="L18" s="160"/>
      <c r="M18" s="160"/>
    </row>
    <row r="19" spans="1:13" s="55" customFormat="1" ht="57">
      <c r="A19" s="135">
        <v>4</v>
      </c>
      <c r="B19" s="51" t="s">
        <v>366</v>
      </c>
      <c r="C19" s="320" t="s">
        <v>371</v>
      </c>
      <c r="D19" s="158" t="s">
        <v>36</v>
      </c>
      <c r="E19" s="158"/>
      <c r="F19" s="570">
        <v>10</v>
      </c>
      <c r="G19" s="158"/>
      <c r="H19" s="160"/>
      <c r="I19" s="159"/>
      <c r="J19" s="160"/>
      <c r="K19" s="159"/>
      <c r="L19" s="160"/>
      <c r="M19" s="160"/>
    </row>
    <row r="20" spans="1:13" s="55" customFormat="1" ht="15">
      <c r="A20" s="135"/>
      <c r="B20" s="51"/>
      <c r="C20" s="162" t="s">
        <v>12</v>
      </c>
      <c r="D20" s="135" t="s">
        <v>13</v>
      </c>
      <c r="E20" s="135">
        <v>0.0132</v>
      </c>
      <c r="F20" s="160">
        <f>F19*E20</f>
        <v>0.132</v>
      </c>
      <c r="G20" s="158"/>
      <c r="H20" s="160"/>
      <c r="I20" s="159"/>
      <c r="J20" s="160"/>
      <c r="K20" s="159"/>
      <c r="L20" s="160"/>
      <c r="M20" s="160"/>
    </row>
    <row r="21" spans="1:13" s="55" customFormat="1" ht="27">
      <c r="A21" s="135"/>
      <c r="B21" s="51"/>
      <c r="C21" s="162" t="s">
        <v>365</v>
      </c>
      <c r="D21" s="135" t="s">
        <v>103</v>
      </c>
      <c r="E21" s="135">
        <v>0.0297</v>
      </c>
      <c r="F21" s="160">
        <f>F19*E21</f>
        <v>0.297</v>
      </c>
      <c r="G21" s="158"/>
      <c r="H21" s="160"/>
      <c r="I21" s="159"/>
      <c r="J21" s="160"/>
      <c r="K21" s="159"/>
      <c r="L21" s="160"/>
      <c r="M21" s="160"/>
    </row>
    <row r="22" spans="1:13" s="55" customFormat="1" ht="15">
      <c r="A22" s="135">
        <v>6</v>
      </c>
      <c r="B22" s="51" t="s">
        <v>124</v>
      </c>
      <c r="C22" s="161" t="s">
        <v>372</v>
      </c>
      <c r="D22" s="158" t="s">
        <v>36</v>
      </c>
      <c r="E22" s="158"/>
      <c r="F22" s="159">
        <v>55</v>
      </c>
      <c r="G22" s="158"/>
      <c r="H22" s="160"/>
      <c r="I22" s="159"/>
      <c r="J22" s="160"/>
      <c r="K22" s="159"/>
      <c r="L22" s="160"/>
      <c r="M22" s="160"/>
    </row>
    <row r="23" spans="1:13" s="55" customFormat="1" ht="15">
      <c r="A23" s="135"/>
      <c r="B23" s="51"/>
      <c r="C23" s="162" t="s">
        <v>12</v>
      </c>
      <c r="D23" s="135" t="s">
        <v>13</v>
      </c>
      <c r="E23" s="135">
        <v>1.21</v>
      </c>
      <c r="F23" s="160">
        <v>145</v>
      </c>
      <c r="G23" s="158"/>
      <c r="H23" s="160"/>
      <c r="I23" s="159"/>
      <c r="J23" s="160"/>
      <c r="K23" s="159"/>
      <c r="L23" s="160"/>
      <c r="M23" s="160"/>
    </row>
    <row r="24" spans="1:13" s="55" customFormat="1" ht="25.5">
      <c r="A24" s="135">
        <v>7</v>
      </c>
      <c r="B24" s="51" t="s">
        <v>373</v>
      </c>
      <c r="C24" s="161" t="s">
        <v>374</v>
      </c>
      <c r="D24" s="158" t="s">
        <v>36</v>
      </c>
      <c r="E24" s="158"/>
      <c r="F24" s="570">
        <v>40</v>
      </c>
      <c r="G24" s="158"/>
      <c r="H24" s="160"/>
      <c r="I24" s="159"/>
      <c r="J24" s="160"/>
      <c r="K24" s="159"/>
      <c r="L24" s="160"/>
      <c r="M24" s="160"/>
    </row>
    <row r="25" spans="1:13" s="55" customFormat="1" ht="16.5" customHeight="1">
      <c r="A25" s="135"/>
      <c r="B25" s="51"/>
      <c r="C25" s="162" t="s">
        <v>375</v>
      </c>
      <c r="D25" s="135" t="s">
        <v>103</v>
      </c>
      <c r="E25" s="135">
        <v>0.0291</v>
      </c>
      <c r="F25" s="160">
        <f>F24*E25</f>
        <v>1.1640000000000001</v>
      </c>
      <c r="G25" s="158"/>
      <c r="H25" s="160"/>
      <c r="I25" s="159"/>
      <c r="J25" s="160"/>
      <c r="K25" s="159"/>
      <c r="L25" s="160"/>
      <c r="M25" s="160"/>
    </row>
    <row r="26" spans="1:13" s="55" customFormat="1" ht="27">
      <c r="A26" s="135">
        <v>8</v>
      </c>
      <c r="B26" s="51" t="s">
        <v>376</v>
      </c>
      <c r="C26" s="161" t="s">
        <v>377</v>
      </c>
      <c r="D26" s="158" t="s">
        <v>36</v>
      </c>
      <c r="E26" s="158"/>
      <c r="F26" s="570">
        <v>40</v>
      </c>
      <c r="G26" s="158"/>
      <c r="H26" s="160"/>
      <c r="I26" s="159"/>
      <c r="J26" s="160"/>
      <c r="K26" s="159"/>
      <c r="L26" s="160"/>
      <c r="M26" s="160"/>
    </row>
    <row r="27" spans="1:13" s="55" customFormat="1" ht="15">
      <c r="A27" s="135"/>
      <c r="B27" s="51"/>
      <c r="C27" s="162" t="s">
        <v>12</v>
      </c>
      <c r="D27" s="135" t="s">
        <v>13</v>
      </c>
      <c r="E27" s="135">
        <v>0.134</v>
      </c>
      <c r="F27" s="160">
        <f>F26*E27</f>
        <v>5.36</v>
      </c>
      <c r="G27" s="158"/>
      <c r="H27" s="160"/>
      <c r="I27" s="159"/>
      <c r="J27" s="160"/>
      <c r="K27" s="159"/>
      <c r="L27" s="160"/>
      <c r="M27" s="160"/>
    </row>
    <row r="28" spans="1:13" s="55" customFormat="1" ht="15" customHeight="1">
      <c r="A28" s="135"/>
      <c r="B28" s="51"/>
      <c r="C28" s="296" t="s">
        <v>378</v>
      </c>
      <c r="D28" s="284" t="s">
        <v>103</v>
      </c>
      <c r="E28" s="284">
        <v>0.13</v>
      </c>
      <c r="F28" s="287">
        <f>F26*E28</f>
        <v>5.2</v>
      </c>
      <c r="G28" s="286"/>
      <c r="H28" s="287"/>
      <c r="I28" s="288"/>
      <c r="J28" s="287"/>
      <c r="K28" s="288"/>
      <c r="L28" s="287"/>
      <c r="M28" s="160"/>
    </row>
    <row r="29" spans="1:14" s="569" customFormat="1" ht="13.5">
      <c r="A29" s="256">
        <v>3</v>
      </c>
      <c r="B29" s="567"/>
      <c r="C29" s="205" t="s">
        <v>662</v>
      </c>
      <c r="D29" s="158" t="s">
        <v>45</v>
      </c>
      <c r="E29" s="194"/>
      <c r="F29" s="160">
        <v>390</v>
      </c>
      <c r="G29" s="158"/>
      <c r="H29" s="160"/>
      <c r="I29" s="159"/>
      <c r="J29" s="160"/>
      <c r="K29" s="159"/>
      <c r="L29" s="160"/>
      <c r="M29" s="160"/>
      <c r="N29" s="568"/>
    </row>
    <row r="30" spans="1:13" s="473" customFormat="1" ht="16.5">
      <c r="A30" s="562"/>
      <c r="B30" s="563"/>
      <c r="C30" s="564" t="s">
        <v>94</v>
      </c>
      <c r="D30" s="562"/>
      <c r="E30" s="562"/>
      <c r="F30" s="565"/>
      <c r="G30" s="565"/>
      <c r="H30" s="566"/>
      <c r="I30" s="566"/>
      <c r="J30" s="565"/>
      <c r="K30" s="565"/>
      <c r="L30" s="565"/>
      <c r="M30" s="565"/>
    </row>
    <row r="31" spans="1:13" s="55" customFormat="1" ht="17.25">
      <c r="A31" s="135"/>
      <c r="B31" s="51"/>
      <c r="C31" s="326" t="s">
        <v>437</v>
      </c>
      <c r="D31" s="135"/>
      <c r="E31" s="135"/>
      <c r="F31" s="160"/>
      <c r="G31" s="158"/>
      <c r="H31" s="160"/>
      <c r="I31" s="159"/>
      <c r="J31" s="160"/>
      <c r="K31" s="159"/>
      <c r="L31" s="160"/>
      <c r="M31" s="160"/>
    </row>
    <row r="32" spans="1:13" s="55" customFormat="1" ht="28.5">
      <c r="A32" s="158">
        <v>9</v>
      </c>
      <c r="B32" s="204" t="s">
        <v>379</v>
      </c>
      <c r="C32" s="320" t="s">
        <v>380</v>
      </c>
      <c r="D32" s="158" t="s">
        <v>36</v>
      </c>
      <c r="E32" s="158"/>
      <c r="F32" s="570">
        <v>21</v>
      </c>
      <c r="G32" s="158"/>
      <c r="H32" s="160"/>
      <c r="I32" s="159"/>
      <c r="J32" s="160"/>
      <c r="K32" s="159"/>
      <c r="L32" s="160"/>
      <c r="M32" s="160"/>
    </row>
    <row r="33" spans="1:13" s="55" customFormat="1" ht="15">
      <c r="A33" s="158"/>
      <c r="B33" s="204"/>
      <c r="C33" s="161" t="s">
        <v>12</v>
      </c>
      <c r="D33" s="158" t="s">
        <v>13</v>
      </c>
      <c r="E33" s="158">
        <v>0.89</v>
      </c>
      <c r="F33" s="160">
        <f>F32*E33</f>
        <v>18.69</v>
      </c>
      <c r="G33" s="158"/>
      <c r="H33" s="160"/>
      <c r="I33" s="159"/>
      <c r="J33" s="160"/>
      <c r="K33" s="159"/>
      <c r="L33" s="160"/>
      <c r="M33" s="160"/>
    </row>
    <row r="34" spans="1:13" s="55" customFormat="1" ht="15">
      <c r="A34" s="158"/>
      <c r="B34" s="204"/>
      <c r="C34" s="161" t="s">
        <v>37</v>
      </c>
      <c r="D34" s="158" t="s">
        <v>0</v>
      </c>
      <c r="E34" s="158">
        <v>0.37</v>
      </c>
      <c r="F34" s="160">
        <f>F32*E34</f>
        <v>7.77</v>
      </c>
      <c r="G34" s="158"/>
      <c r="H34" s="160"/>
      <c r="I34" s="159"/>
      <c r="J34" s="160"/>
      <c r="K34" s="159"/>
      <c r="L34" s="160"/>
      <c r="M34" s="160"/>
    </row>
    <row r="35" spans="1:13" s="55" customFormat="1" ht="15">
      <c r="A35" s="158"/>
      <c r="B35" s="204"/>
      <c r="C35" s="161" t="s">
        <v>14</v>
      </c>
      <c r="D35" s="158"/>
      <c r="E35" s="158"/>
      <c r="F35" s="160">
        <f>E35*2353</f>
        <v>0</v>
      </c>
      <c r="G35" s="158"/>
      <c r="H35" s="160"/>
      <c r="I35" s="159"/>
      <c r="J35" s="160"/>
      <c r="K35" s="159"/>
      <c r="L35" s="160"/>
      <c r="M35" s="160"/>
    </row>
    <row r="36" spans="1:13" s="55" customFormat="1" ht="15">
      <c r="A36" s="158"/>
      <c r="B36" s="204"/>
      <c r="C36" s="161" t="s">
        <v>477</v>
      </c>
      <c r="D36" s="158" t="s">
        <v>36</v>
      </c>
      <c r="E36" s="158">
        <v>1.15</v>
      </c>
      <c r="F36" s="160">
        <f>F32*E36</f>
        <v>24.15</v>
      </c>
      <c r="G36" s="158"/>
      <c r="H36" s="160"/>
      <c r="I36" s="159"/>
      <c r="J36" s="160"/>
      <c r="K36" s="159"/>
      <c r="L36" s="160"/>
      <c r="M36" s="160"/>
    </row>
    <row r="37" spans="1:13" s="55" customFormat="1" ht="15">
      <c r="A37" s="158"/>
      <c r="B37" s="204"/>
      <c r="C37" s="161" t="s">
        <v>15</v>
      </c>
      <c r="D37" s="158" t="s">
        <v>0</v>
      </c>
      <c r="E37" s="158">
        <v>0.02</v>
      </c>
      <c r="F37" s="160">
        <f>F32*E37</f>
        <v>0.42</v>
      </c>
      <c r="G37" s="158"/>
      <c r="H37" s="160"/>
      <c r="I37" s="159"/>
      <c r="J37" s="160"/>
      <c r="K37" s="159"/>
      <c r="L37" s="160"/>
      <c r="M37" s="160"/>
    </row>
    <row r="38" spans="1:13" s="55" customFormat="1" ht="42.75">
      <c r="A38" s="158">
        <v>10</v>
      </c>
      <c r="B38" s="204" t="s">
        <v>381</v>
      </c>
      <c r="C38" s="320" t="s">
        <v>482</v>
      </c>
      <c r="D38" s="158" t="s">
        <v>36</v>
      </c>
      <c r="E38" s="158"/>
      <c r="F38" s="472">
        <v>21.1</v>
      </c>
      <c r="G38" s="158"/>
      <c r="H38" s="160"/>
      <c r="I38" s="159"/>
      <c r="J38" s="160"/>
      <c r="K38" s="159"/>
      <c r="L38" s="160"/>
      <c r="M38" s="160"/>
    </row>
    <row r="39" spans="1:13" s="55" customFormat="1" ht="15">
      <c r="A39" s="135"/>
      <c r="B39" s="51"/>
      <c r="C39" s="137" t="s">
        <v>12</v>
      </c>
      <c r="D39" s="135" t="s">
        <v>13</v>
      </c>
      <c r="E39" s="135">
        <v>6.66</v>
      </c>
      <c r="F39" s="160">
        <f>F38*E39</f>
        <v>140.526</v>
      </c>
      <c r="G39" s="158"/>
      <c r="H39" s="160"/>
      <c r="I39" s="159"/>
      <c r="J39" s="160"/>
      <c r="K39" s="159"/>
      <c r="L39" s="160"/>
      <c r="M39" s="160"/>
    </row>
    <row r="40" spans="1:13" s="55" customFormat="1" ht="15">
      <c r="A40" s="135"/>
      <c r="B40" s="51"/>
      <c r="C40" s="137" t="s">
        <v>37</v>
      </c>
      <c r="D40" s="135" t="s">
        <v>0</v>
      </c>
      <c r="E40" s="135">
        <v>0.59</v>
      </c>
      <c r="F40" s="160">
        <f>F38*E40</f>
        <v>12.449</v>
      </c>
      <c r="G40" s="158"/>
      <c r="H40" s="160"/>
      <c r="I40" s="159"/>
      <c r="J40" s="160"/>
      <c r="K40" s="159"/>
      <c r="L40" s="160"/>
      <c r="M40" s="160"/>
    </row>
    <row r="41" spans="1:13" s="55" customFormat="1" ht="15">
      <c r="A41" s="135"/>
      <c r="B41" s="51"/>
      <c r="C41" s="137" t="s">
        <v>14</v>
      </c>
      <c r="D41" s="135"/>
      <c r="E41" s="135"/>
      <c r="F41" s="160">
        <f>E41*2353</f>
        <v>0</v>
      </c>
      <c r="G41" s="158"/>
      <c r="H41" s="160"/>
      <c r="I41" s="159"/>
      <c r="J41" s="160"/>
      <c r="K41" s="159"/>
      <c r="L41" s="160"/>
      <c r="M41" s="160"/>
    </row>
    <row r="42" spans="1:13" s="55" customFormat="1" ht="15">
      <c r="A42" s="135"/>
      <c r="B42" s="51"/>
      <c r="C42" s="137" t="s">
        <v>466</v>
      </c>
      <c r="D42" s="135" t="s">
        <v>36</v>
      </c>
      <c r="E42" s="135">
        <v>1.015</v>
      </c>
      <c r="F42" s="160">
        <f>F38*E42</f>
        <v>21.4165</v>
      </c>
      <c r="G42" s="158"/>
      <c r="H42" s="160"/>
      <c r="I42" s="159"/>
      <c r="J42" s="160"/>
      <c r="K42" s="159"/>
      <c r="L42" s="160"/>
      <c r="M42" s="160"/>
    </row>
    <row r="43" spans="1:13" s="55" customFormat="1" ht="15">
      <c r="A43" s="135"/>
      <c r="B43" s="51"/>
      <c r="C43" s="137" t="s">
        <v>114</v>
      </c>
      <c r="D43" s="135" t="s">
        <v>48</v>
      </c>
      <c r="E43" s="135">
        <v>1.6</v>
      </c>
      <c r="F43" s="160">
        <f>F38*E43</f>
        <v>33.760000000000005</v>
      </c>
      <c r="G43" s="158"/>
      <c r="H43" s="160"/>
      <c r="I43" s="159"/>
      <c r="J43" s="160"/>
      <c r="K43" s="159"/>
      <c r="L43" s="160"/>
      <c r="M43" s="160"/>
    </row>
    <row r="44" spans="1:13" s="55" customFormat="1" ht="15">
      <c r="A44" s="135"/>
      <c r="B44" s="51"/>
      <c r="C44" s="137" t="s">
        <v>216</v>
      </c>
      <c r="D44" s="135" t="s">
        <v>36</v>
      </c>
      <c r="E44" s="135">
        <v>0.0183</v>
      </c>
      <c r="F44" s="160">
        <f>F38*E44</f>
        <v>0.38613000000000003</v>
      </c>
      <c r="G44" s="158"/>
      <c r="H44" s="160"/>
      <c r="I44" s="159"/>
      <c r="J44" s="160"/>
      <c r="K44" s="159"/>
      <c r="L44" s="160"/>
      <c r="M44" s="160"/>
    </row>
    <row r="45" spans="1:13" s="55" customFormat="1" ht="15">
      <c r="A45" s="135"/>
      <c r="B45" s="51"/>
      <c r="C45" s="137" t="s">
        <v>15</v>
      </c>
      <c r="D45" s="135" t="s">
        <v>0</v>
      </c>
      <c r="E45" s="135">
        <v>0.4</v>
      </c>
      <c r="F45" s="160">
        <f>F38*E45</f>
        <v>8.440000000000001</v>
      </c>
      <c r="G45" s="158"/>
      <c r="H45" s="160"/>
      <c r="I45" s="159"/>
      <c r="J45" s="160"/>
      <c r="K45" s="159"/>
      <c r="L45" s="160"/>
      <c r="M45" s="160"/>
    </row>
    <row r="46" spans="1:13" s="55" customFormat="1" ht="15">
      <c r="A46" s="135"/>
      <c r="B46" s="51"/>
      <c r="C46" s="162" t="s">
        <v>210</v>
      </c>
      <c r="D46" s="135" t="s">
        <v>45</v>
      </c>
      <c r="E46" s="135"/>
      <c r="F46" s="168">
        <v>0.1</v>
      </c>
      <c r="G46" s="169"/>
      <c r="H46" s="160"/>
      <c r="I46" s="159"/>
      <c r="J46" s="160"/>
      <c r="K46" s="159"/>
      <c r="L46" s="160"/>
      <c r="M46" s="160"/>
    </row>
    <row r="47" spans="1:13" s="55" customFormat="1" ht="15">
      <c r="A47" s="135"/>
      <c r="B47" s="51"/>
      <c r="C47" s="162" t="s">
        <v>211</v>
      </c>
      <c r="D47" s="135" t="s">
        <v>45</v>
      </c>
      <c r="E47" s="135"/>
      <c r="F47" s="168">
        <v>0.862</v>
      </c>
      <c r="G47" s="169"/>
      <c r="H47" s="160"/>
      <c r="I47" s="159"/>
      <c r="J47" s="160"/>
      <c r="K47" s="159"/>
      <c r="L47" s="160"/>
      <c r="M47" s="160"/>
    </row>
    <row r="48" spans="1:13" s="55" customFormat="1" ht="28.5">
      <c r="A48" s="158">
        <v>11</v>
      </c>
      <c r="B48" s="204" t="s">
        <v>382</v>
      </c>
      <c r="C48" s="320" t="s">
        <v>664</v>
      </c>
      <c r="D48" s="158" t="s">
        <v>36</v>
      </c>
      <c r="E48" s="158"/>
      <c r="F48" s="474">
        <v>23.3</v>
      </c>
      <c r="G48" s="158"/>
      <c r="H48" s="160"/>
      <c r="I48" s="159"/>
      <c r="J48" s="160"/>
      <c r="K48" s="159"/>
      <c r="L48" s="160"/>
      <c r="M48" s="160"/>
    </row>
    <row r="49" spans="1:13" s="55" customFormat="1" ht="15">
      <c r="A49" s="135"/>
      <c r="B49" s="51"/>
      <c r="C49" s="137" t="s">
        <v>12</v>
      </c>
      <c r="D49" s="135" t="s">
        <v>36</v>
      </c>
      <c r="E49" s="135">
        <v>11.1</v>
      </c>
      <c r="F49" s="160">
        <f>F48*E49</f>
        <v>258.63</v>
      </c>
      <c r="G49" s="158"/>
      <c r="H49" s="160"/>
      <c r="I49" s="159"/>
      <c r="J49" s="160"/>
      <c r="K49" s="159"/>
      <c r="L49" s="160"/>
      <c r="M49" s="160"/>
    </row>
    <row r="50" spans="1:13" s="55" customFormat="1" ht="15">
      <c r="A50" s="135"/>
      <c r="B50" s="51"/>
      <c r="C50" s="137" t="s">
        <v>37</v>
      </c>
      <c r="D50" s="135" t="s">
        <v>0</v>
      </c>
      <c r="E50" s="135">
        <v>0.96</v>
      </c>
      <c r="F50" s="160">
        <f>F48*E50</f>
        <v>22.368</v>
      </c>
      <c r="G50" s="158"/>
      <c r="H50" s="160"/>
      <c r="I50" s="159"/>
      <c r="J50" s="160"/>
      <c r="K50" s="159"/>
      <c r="L50" s="160"/>
      <c r="M50" s="160"/>
    </row>
    <row r="51" spans="1:13" s="55" customFormat="1" ht="15">
      <c r="A51" s="135"/>
      <c r="B51" s="51"/>
      <c r="C51" s="137" t="s">
        <v>14</v>
      </c>
      <c r="D51" s="135"/>
      <c r="E51" s="135"/>
      <c r="F51" s="160"/>
      <c r="G51" s="158"/>
      <c r="H51" s="160"/>
      <c r="I51" s="159"/>
      <c r="J51" s="160"/>
      <c r="K51" s="159"/>
      <c r="L51" s="160"/>
      <c r="M51" s="160"/>
    </row>
    <row r="52" spans="1:13" s="55" customFormat="1" ht="15">
      <c r="A52" s="135"/>
      <c r="B52" s="51"/>
      <c r="C52" s="137" t="s">
        <v>466</v>
      </c>
      <c r="D52" s="135" t="s">
        <v>36</v>
      </c>
      <c r="E52" s="135">
        <v>1.015</v>
      </c>
      <c r="F52" s="160">
        <f>$F$48*E52</f>
        <v>23.6495</v>
      </c>
      <c r="G52" s="158"/>
      <c r="H52" s="160"/>
      <c r="I52" s="159"/>
      <c r="J52" s="160"/>
      <c r="K52" s="159"/>
      <c r="L52" s="160"/>
      <c r="M52" s="160"/>
    </row>
    <row r="53" spans="1:13" s="55" customFormat="1" ht="15">
      <c r="A53" s="135"/>
      <c r="B53" s="51"/>
      <c r="C53" s="137" t="s">
        <v>114</v>
      </c>
      <c r="D53" s="135" t="s">
        <v>48</v>
      </c>
      <c r="E53" s="135">
        <v>2.05</v>
      </c>
      <c r="F53" s="160">
        <f>$F$48*E53</f>
        <v>47.765</v>
      </c>
      <c r="G53" s="158"/>
      <c r="H53" s="160"/>
      <c r="I53" s="159"/>
      <c r="J53" s="160"/>
      <c r="K53" s="159"/>
      <c r="L53" s="160"/>
      <c r="M53" s="160"/>
    </row>
    <row r="54" spans="1:13" s="55" customFormat="1" ht="15">
      <c r="A54" s="135"/>
      <c r="B54" s="51"/>
      <c r="C54" s="137" t="s">
        <v>216</v>
      </c>
      <c r="D54" s="135" t="s">
        <v>36</v>
      </c>
      <c r="E54" s="135">
        <v>0.0308</v>
      </c>
      <c r="F54" s="160">
        <f>$F$48*E54</f>
        <v>0.7176400000000001</v>
      </c>
      <c r="G54" s="158"/>
      <c r="H54" s="160"/>
      <c r="I54" s="159"/>
      <c r="J54" s="160"/>
      <c r="K54" s="159"/>
      <c r="L54" s="160"/>
      <c r="M54" s="160"/>
    </row>
    <row r="55" spans="1:13" s="55" customFormat="1" ht="15">
      <c r="A55" s="135"/>
      <c r="B55" s="51"/>
      <c r="C55" s="137" t="s">
        <v>214</v>
      </c>
      <c r="D55" s="135" t="s">
        <v>16</v>
      </c>
      <c r="E55" s="135">
        <v>1.7</v>
      </c>
      <c r="F55" s="160">
        <f>$F$48*E55</f>
        <v>39.61</v>
      </c>
      <c r="G55" s="158"/>
      <c r="H55" s="160"/>
      <c r="I55" s="159"/>
      <c r="J55" s="160"/>
      <c r="K55" s="159"/>
      <c r="L55" s="160"/>
      <c r="M55" s="160"/>
    </row>
    <row r="56" spans="1:13" s="55" customFormat="1" ht="15">
      <c r="A56" s="135"/>
      <c r="B56" s="51"/>
      <c r="C56" s="137" t="s">
        <v>15</v>
      </c>
      <c r="D56" s="135" t="s">
        <v>0</v>
      </c>
      <c r="E56" s="135">
        <v>0.7</v>
      </c>
      <c r="F56" s="160">
        <f>$F$48*E56</f>
        <v>16.31</v>
      </c>
      <c r="G56" s="158"/>
      <c r="H56" s="160"/>
      <c r="I56" s="159"/>
      <c r="J56" s="160"/>
      <c r="K56" s="159"/>
      <c r="L56" s="160"/>
      <c r="M56" s="160"/>
    </row>
    <row r="57" spans="1:13" s="55" customFormat="1" ht="15">
      <c r="A57" s="135"/>
      <c r="B57" s="51"/>
      <c r="C57" s="162" t="s">
        <v>211</v>
      </c>
      <c r="D57" s="135" t="s">
        <v>45</v>
      </c>
      <c r="E57" s="135"/>
      <c r="F57" s="168">
        <v>0.85</v>
      </c>
      <c r="G57" s="169"/>
      <c r="H57" s="160"/>
      <c r="I57" s="159"/>
      <c r="J57" s="160"/>
      <c r="K57" s="159"/>
      <c r="L57" s="160"/>
      <c r="M57" s="160"/>
    </row>
    <row r="58" spans="1:13" s="442" customFormat="1" ht="15">
      <c r="A58" s="256"/>
      <c r="B58" s="257"/>
      <c r="C58" s="258" t="s">
        <v>210</v>
      </c>
      <c r="D58" s="256" t="s">
        <v>45</v>
      </c>
      <c r="E58" s="256"/>
      <c r="F58" s="265">
        <v>0.34</v>
      </c>
      <c r="G58" s="263"/>
      <c r="H58" s="260"/>
      <c r="I58" s="259"/>
      <c r="J58" s="260"/>
      <c r="K58" s="259"/>
      <c r="L58" s="260"/>
      <c r="M58" s="160"/>
    </row>
    <row r="59" spans="1:13" s="55" customFormat="1" ht="28.5">
      <c r="A59" s="135">
        <v>12</v>
      </c>
      <c r="B59" s="51" t="s">
        <v>383</v>
      </c>
      <c r="C59" s="320" t="s">
        <v>663</v>
      </c>
      <c r="D59" s="158" t="s">
        <v>36</v>
      </c>
      <c r="E59" s="158"/>
      <c r="F59" s="475">
        <v>5.93</v>
      </c>
      <c r="G59" s="158"/>
      <c r="H59" s="160"/>
      <c r="I59" s="159"/>
      <c r="J59" s="160"/>
      <c r="K59" s="159"/>
      <c r="L59" s="160"/>
      <c r="M59" s="160"/>
    </row>
    <row r="60" spans="1:13" s="55" customFormat="1" ht="15">
      <c r="A60" s="135"/>
      <c r="B60" s="51"/>
      <c r="C60" s="137" t="s">
        <v>12</v>
      </c>
      <c r="D60" s="135" t="s">
        <v>13</v>
      </c>
      <c r="E60" s="135">
        <v>2.86</v>
      </c>
      <c r="F60" s="160">
        <f>F59*E60</f>
        <v>16.959799999999998</v>
      </c>
      <c r="G60" s="158"/>
      <c r="H60" s="160"/>
      <c r="I60" s="159"/>
      <c r="J60" s="160"/>
      <c r="K60" s="159"/>
      <c r="L60" s="160"/>
      <c r="M60" s="160"/>
    </row>
    <row r="61" spans="1:13" s="55" customFormat="1" ht="15">
      <c r="A61" s="135"/>
      <c r="B61" s="51"/>
      <c r="C61" s="137" t="s">
        <v>37</v>
      </c>
      <c r="D61" s="135" t="s">
        <v>0</v>
      </c>
      <c r="E61" s="135">
        <v>0.76</v>
      </c>
      <c r="F61" s="160">
        <f>F59*E61</f>
        <v>4.5068</v>
      </c>
      <c r="G61" s="158"/>
      <c r="H61" s="160"/>
      <c r="I61" s="159"/>
      <c r="J61" s="160"/>
      <c r="K61" s="159"/>
      <c r="L61" s="160"/>
      <c r="M61" s="160"/>
    </row>
    <row r="62" spans="1:13" s="55" customFormat="1" ht="15">
      <c r="A62" s="135"/>
      <c r="B62" s="51"/>
      <c r="C62" s="137" t="s">
        <v>14</v>
      </c>
      <c r="D62" s="135"/>
      <c r="E62" s="135"/>
      <c r="F62" s="160">
        <f>E62*2353</f>
        <v>0</v>
      </c>
      <c r="G62" s="158"/>
      <c r="H62" s="160"/>
      <c r="I62" s="159"/>
      <c r="J62" s="160"/>
      <c r="K62" s="159"/>
      <c r="L62" s="160"/>
      <c r="M62" s="160"/>
    </row>
    <row r="63" spans="1:13" s="55" customFormat="1" ht="15">
      <c r="A63" s="135"/>
      <c r="B63" s="51"/>
      <c r="C63" s="137" t="s">
        <v>466</v>
      </c>
      <c r="D63" s="135" t="s">
        <v>36</v>
      </c>
      <c r="E63" s="135">
        <v>1.02</v>
      </c>
      <c r="F63" s="160">
        <f>F59*E63</f>
        <v>6.0485999999999995</v>
      </c>
      <c r="G63" s="158"/>
      <c r="H63" s="160"/>
      <c r="I63" s="159"/>
      <c r="J63" s="160"/>
      <c r="K63" s="159"/>
      <c r="L63" s="160"/>
      <c r="M63" s="160"/>
    </row>
    <row r="64" spans="1:13" s="55" customFormat="1" ht="15">
      <c r="A64" s="135"/>
      <c r="B64" s="51"/>
      <c r="C64" s="137" t="s">
        <v>114</v>
      </c>
      <c r="D64" s="135" t="s">
        <v>48</v>
      </c>
      <c r="E64" s="135">
        <v>0.803</v>
      </c>
      <c r="F64" s="160">
        <f>F59*E64</f>
        <v>4.76179</v>
      </c>
      <c r="G64" s="158"/>
      <c r="H64" s="160"/>
      <c r="I64" s="159"/>
      <c r="J64" s="160"/>
      <c r="K64" s="159"/>
      <c r="L64" s="160"/>
      <c r="M64" s="160"/>
    </row>
    <row r="65" spans="1:13" s="55" customFormat="1" ht="15">
      <c r="A65" s="135"/>
      <c r="B65" s="51"/>
      <c r="C65" s="137" t="s">
        <v>216</v>
      </c>
      <c r="D65" s="135" t="s">
        <v>36</v>
      </c>
      <c r="E65" s="135">
        <v>0.0039</v>
      </c>
      <c r="F65" s="160">
        <f>F59*E65</f>
        <v>0.023126999999999998</v>
      </c>
      <c r="G65" s="158"/>
      <c r="H65" s="160"/>
      <c r="I65" s="159"/>
      <c r="J65" s="160"/>
      <c r="K65" s="159"/>
      <c r="L65" s="160"/>
      <c r="M65" s="160"/>
    </row>
    <row r="66" spans="1:13" s="55" customFormat="1" ht="15">
      <c r="A66" s="135"/>
      <c r="B66" s="51"/>
      <c r="C66" s="137" t="s">
        <v>15</v>
      </c>
      <c r="D66" s="135" t="s">
        <v>0</v>
      </c>
      <c r="E66" s="135">
        <v>0.13</v>
      </c>
      <c r="F66" s="160">
        <f>F59*E66</f>
        <v>0.7709</v>
      </c>
      <c r="G66" s="158"/>
      <c r="H66" s="160"/>
      <c r="I66" s="159"/>
      <c r="J66" s="160"/>
      <c r="K66" s="159"/>
      <c r="L66" s="160"/>
      <c r="M66" s="160"/>
    </row>
    <row r="67" spans="1:13" s="442" customFormat="1" ht="15">
      <c r="A67" s="256"/>
      <c r="B67" s="257"/>
      <c r="C67" s="262" t="s">
        <v>211</v>
      </c>
      <c r="D67" s="256" t="s">
        <v>45</v>
      </c>
      <c r="E67" s="256"/>
      <c r="F67" s="265">
        <v>0.284</v>
      </c>
      <c r="G67" s="263"/>
      <c r="H67" s="260"/>
      <c r="I67" s="259"/>
      <c r="J67" s="260"/>
      <c r="K67" s="259"/>
      <c r="L67" s="260"/>
      <c r="M67" s="160"/>
    </row>
    <row r="68" spans="1:13" s="442" customFormat="1" ht="15">
      <c r="A68" s="256"/>
      <c r="B68" s="257"/>
      <c r="C68" s="262" t="s">
        <v>210</v>
      </c>
      <c r="D68" s="256" t="s">
        <v>45</v>
      </c>
      <c r="E68" s="256"/>
      <c r="F68" s="265">
        <v>0.08</v>
      </c>
      <c r="G68" s="263"/>
      <c r="H68" s="260"/>
      <c r="I68" s="259"/>
      <c r="J68" s="260"/>
      <c r="K68" s="259"/>
      <c r="L68" s="260"/>
      <c r="M68" s="160"/>
    </row>
    <row r="69" spans="1:13" s="177" customFormat="1" ht="14.25">
      <c r="A69" s="164"/>
      <c r="B69" s="202"/>
      <c r="C69" s="165" t="s">
        <v>128</v>
      </c>
      <c r="D69" s="164"/>
      <c r="E69" s="164"/>
      <c r="F69" s="166"/>
      <c r="G69" s="276"/>
      <c r="H69" s="166"/>
      <c r="I69" s="166"/>
      <c r="J69" s="166"/>
      <c r="K69" s="166"/>
      <c r="L69" s="166"/>
      <c r="M69" s="166"/>
    </row>
    <row r="70" spans="1:14" s="30" customFormat="1" ht="30" customHeight="1">
      <c r="A70" s="135">
        <v>13</v>
      </c>
      <c r="B70" s="257" t="s">
        <v>215</v>
      </c>
      <c r="C70" s="400" t="s">
        <v>478</v>
      </c>
      <c r="D70" s="256" t="s">
        <v>36</v>
      </c>
      <c r="E70" s="256"/>
      <c r="F70" s="476">
        <v>17.1</v>
      </c>
      <c r="G70" s="158"/>
      <c r="H70" s="160"/>
      <c r="I70" s="159"/>
      <c r="J70" s="160"/>
      <c r="K70" s="159"/>
      <c r="L70" s="160"/>
      <c r="M70" s="160"/>
      <c r="N70" s="74"/>
    </row>
    <row r="71" spans="1:14" s="30" customFormat="1" ht="13.5">
      <c r="A71" s="135"/>
      <c r="B71" s="256"/>
      <c r="C71" s="262" t="s">
        <v>12</v>
      </c>
      <c r="D71" s="256" t="s">
        <v>13</v>
      </c>
      <c r="E71" s="256">
        <v>19.5</v>
      </c>
      <c r="F71" s="260">
        <f>F70*E71</f>
        <v>333.45000000000005</v>
      </c>
      <c r="G71" s="158"/>
      <c r="H71" s="160"/>
      <c r="I71" s="159"/>
      <c r="J71" s="160"/>
      <c r="K71" s="159"/>
      <c r="L71" s="160"/>
      <c r="M71" s="160"/>
      <c r="N71" s="74"/>
    </row>
    <row r="72" spans="1:14" s="30" customFormat="1" ht="13.5">
      <c r="A72" s="135"/>
      <c r="B72" s="257"/>
      <c r="C72" s="262" t="s">
        <v>37</v>
      </c>
      <c r="D72" s="256" t="s">
        <v>0</v>
      </c>
      <c r="E72" s="256">
        <v>3.21</v>
      </c>
      <c r="F72" s="260">
        <f>F70*E72</f>
        <v>54.891000000000005</v>
      </c>
      <c r="G72" s="158"/>
      <c r="H72" s="160"/>
      <c r="I72" s="159"/>
      <c r="J72" s="160"/>
      <c r="K72" s="159"/>
      <c r="L72" s="160"/>
      <c r="M72" s="160"/>
      <c r="N72" s="74"/>
    </row>
    <row r="73" spans="1:14" s="30" customFormat="1" ht="13.5">
      <c r="A73" s="135"/>
      <c r="B73" s="257"/>
      <c r="C73" s="262" t="s">
        <v>14</v>
      </c>
      <c r="D73" s="256"/>
      <c r="E73" s="256"/>
      <c r="F73" s="260"/>
      <c r="G73" s="158"/>
      <c r="H73" s="160"/>
      <c r="I73" s="159"/>
      <c r="J73" s="160"/>
      <c r="K73" s="159"/>
      <c r="L73" s="160"/>
      <c r="M73" s="160"/>
      <c r="N73" s="74"/>
    </row>
    <row r="74" spans="1:14" s="30" customFormat="1" ht="13.5">
      <c r="A74" s="135"/>
      <c r="B74" s="257"/>
      <c r="C74" s="262" t="s">
        <v>429</v>
      </c>
      <c r="D74" s="256" t="s">
        <v>36</v>
      </c>
      <c r="E74" s="256">
        <v>1.015</v>
      </c>
      <c r="F74" s="260">
        <f>F70*E74</f>
        <v>17.3565</v>
      </c>
      <c r="G74" s="158"/>
      <c r="H74" s="160"/>
      <c r="I74" s="159"/>
      <c r="J74" s="160"/>
      <c r="K74" s="159"/>
      <c r="L74" s="160"/>
      <c r="M74" s="160"/>
      <c r="N74" s="74"/>
    </row>
    <row r="75" spans="1:14" s="30" customFormat="1" ht="13.5">
      <c r="A75" s="135"/>
      <c r="B75" s="257"/>
      <c r="C75" s="262" t="s">
        <v>114</v>
      </c>
      <c r="D75" s="256" t="s">
        <v>48</v>
      </c>
      <c r="E75" s="256">
        <v>2.42</v>
      </c>
      <c r="F75" s="260">
        <f>F70*E75</f>
        <v>41.382000000000005</v>
      </c>
      <c r="G75" s="158"/>
      <c r="H75" s="160"/>
      <c r="I75" s="159"/>
      <c r="J75" s="160"/>
      <c r="K75" s="159"/>
      <c r="L75" s="160"/>
      <c r="M75" s="160"/>
      <c r="N75" s="74"/>
    </row>
    <row r="76" spans="1:14" s="30" customFormat="1" ht="13.5">
      <c r="A76" s="135"/>
      <c r="B76" s="257"/>
      <c r="C76" s="262" t="s">
        <v>216</v>
      </c>
      <c r="D76" s="256" t="s">
        <v>36</v>
      </c>
      <c r="E76" s="256">
        <v>0.074</v>
      </c>
      <c r="F76" s="260">
        <f>F70*E76</f>
        <v>1.2654</v>
      </c>
      <c r="G76" s="158"/>
      <c r="H76" s="160"/>
      <c r="I76" s="159"/>
      <c r="J76" s="160"/>
      <c r="K76" s="159"/>
      <c r="L76" s="160"/>
      <c r="M76" s="160"/>
      <c r="N76" s="74"/>
    </row>
    <row r="77" spans="1:14" s="30" customFormat="1" ht="13.5">
      <c r="A77" s="135"/>
      <c r="B77" s="257"/>
      <c r="C77" s="262" t="s">
        <v>214</v>
      </c>
      <c r="D77" s="256" t="s">
        <v>16</v>
      </c>
      <c r="E77" s="256">
        <v>2.5</v>
      </c>
      <c r="F77" s="260">
        <f>F70*E77</f>
        <v>42.75</v>
      </c>
      <c r="G77" s="158"/>
      <c r="H77" s="160"/>
      <c r="I77" s="159"/>
      <c r="J77" s="160"/>
      <c r="K77" s="159"/>
      <c r="L77" s="160"/>
      <c r="M77" s="160"/>
      <c r="N77" s="74"/>
    </row>
    <row r="78" spans="1:14" s="30" customFormat="1" ht="13.5">
      <c r="A78" s="135"/>
      <c r="B78" s="257"/>
      <c r="C78" s="262" t="s">
        <v>15</v>
      </c>
      <c r="D78" s="256" t="s">
        <v>0</v>
      </c>
      <c r="E78" s="256">
        <v>0.6</v>
      </c>
      <c r="F78" s="260">
        <f>F70*E78</f>
        <v>10.26</v>
      </c>
      <c r="G78" s="159"/>
      <c r="H78" s="160"/>
      <c r="I78" s="159"/>
      <c r="J78" s="160"/>
      <c r="K78" s="159"/>
      <c r="L78" s="160"/>
      <c r="M78" s="160"/>
      <c r="N78" s="74"/>
    </row>
    <row r="79" spans="1:14" s="84" customFormat="1" ht="13.5">
      <c r="A79" s="135"/>
      <c r="B79" s="257"/>
      <c r="C79" s="258" t="s">
        <v>210</v>
      </c>
      <c r="D79" s="256" t="s">
        <v>45</v>
      </c>
      <c r="E79" s="256"/>
      <c r="F79" s="260">
        <v>0.31</v>
      </c>
      <c r="G79" s="169"/>
      <c r="H79" s="160"/>
      <c r="I79" s="159"/>
      <c r="J79" s="160"/>
      <c r="K79" s="159"/>
      <c r="L79" s="160"/>
      <c r="M79" s="160"/>
      <c r="N79" s="74"/>
    </row>
    <row r="80" spans="1:14" ht="13.5">
      <c r="A80" s="135"/>
      <c r="B80" s="264"/>
      <c r="C80" s="258" t="s">
        <v>211</v>
      </c>
      <c r="D80" s="256" t="s">
        <v>45</v>
      </c>
      <c r="E80" s="256"/>
      <c r="F80" s="260">
        <v>1.44</v>
      </c>
      <c r="G80" s="169"/>
      <c r="H80" s="160"/>
      <c r="I80" s="159"/>
      <c r="J80" s="160"/>
      <c r="K80" s="159"/>
      <c r="L80" s="160"/>
      <c r="M80" s="160"/>
      <c r="N80" s="74"/>
    </row>
    <row r="81" spans="1:14" s="30" customFormat="1" ht="28.5">
      <c r="A81" s="135">
        <v>15</v>
      </c>
      <c r="B81" s="257" t="s">
        <v>217</v>
      </c>
      <c r="C81" s="400" t="s">
        <v>426</v>
      </c>
      <c r="D81" s="256" t="s">
        <v>36</v>
      </c>
      <c r="E81" s="256"/>
      <c r="F81" s="476">
        <v>33.2</v>
      </c>
      <c r="G81" s="158"/>
      <c r="H81" s="160"/>
      <c r="I81" s="159"/>
      <c r="J81" s="160"/>
      <c r="K81" s="159"/>
      <c r="L81" s="160"/>
      <c r="M81" s="160"/>
      <c r="N81" s="74"/>
    </row>
    <row r="82" spans="1:14" s="30" customFormat="1" ht="13.5">
      <c r="A82" s="135"/>
      <c r="B82" s="256"/>
      <c r="C82" s="262" t="s">
        <v>12</v>
      </c>
      <c r="D82" s="256" t="s">
        <v>13</v>
      </c>
      <c r="E82" s="256">
        <v>14.7</v>
      </c>
      <c r="F82" s="260">
        <f>F81*E82</f>
        <v>488.04</v>
      </c>
      <c r="G82" s="158"/>
      <c r="H82" s="160"/>
      <c r="I82" s="159"/>
      <c r="J82" s="160"/>
      <c r="K82" s="159"/>
      <c r="L82" s="160"/>
      <c r="M82" s="160"/>
      <c r="N82" s="74"/>
    </row>
    <row r="83" spans="1:14" s="30" customFormat="1" ht="13.5">
      <c r="A83" s="135"/>
      <c r="B83" s="257"/>
      <c r="C83" s="262" t="s">
        <v>37</v>
      </c>
      <c r="D83" s="256" t="s">
        <v>0</v>
      </c>
      <c r="E83" s="256">
        <v>1.21</v>
      </c>
      <c r="F83" s="260">
        <f>F81*E83</f>
        <v>40.172000000000004</v>
      </c>
      <c r="G83" s="158"/>
      <c r="H83" s="160"/>
      <c r="I83" s="159"/>
      <c r="J83" s="160"/>
      <c r="K83" s="159"/>
      <c r="L83" s="160"/>
      <c r="M83" s="160"/>
      <c r="N83" s="74"/>
    </row>
    <row r="84" spans="1:14" s="30" customFormat="1" ht="13.5">
      <c r="A84" s="135"/>
      <c r="B84" s="257"/>
      <c r="C84" s="262" t="s">
        <v>14</v>
      </c>
      <c r="D84" s="256"/>
      <c r="E84" s="256"/>
      <c r="F84" s="260"/>
      <c r="G84" s="158"/>
      <c r="H84" s="160"/>
      <c r="I84" s="159"/>
      <c r="J84" s="160"/>
      <c r="K84" s="159"/>
      <c r="L84" s="160"/>
      <c r="M84" s="160"/>
      <c r="N84" s="74"/>
    </row>
    <row r="85" spans="1:14" s="30" customFormat="1" ht="13.5">
      <c r="A85" s="135"/>
      <c r="B85" s="257"/>
      <c r="C85" s="262" t="s">
        <v>429</v>
      </c>
      <c r="D85" s="256" t="s">
        <v>36</v>
      </c>
      <c r="E85" s="256">
        <v>1</v>
      </c>
      <c r="F85" s="260">
        <f>F81*E85</f>
        <v>33.2</v>
      </c>
      <c r="G85" s="158"/>
      <c r="H85" s="160"/>
      <c r="I85" s="159"/>
      <c r="J85" s="160"/>
      <c r="K85" s="159"/>
      <c r="L85" s="160"/>
      <c r="M85" s="160"/>
      <c r="N85" s="74"/>
    </row>
    <row r="86" spans="1:14" s="30" customFormat="1" ht="13.5">
      <c r="A86" s="135"/>
      <c r="B86" s="257"/>
      <c r="C86" s="262" t="s">
        <v>114</v>
      </c>
      <c r="D86" s="256" t="s">
        <v>48</v>
      </c>
      <c r="E86" s="256">
        <v>2.46</v>
      </c>
      <c r="F86" s="260">
        <f>F81*E86</f>
        <v>81.67200000000001</v>
      </c>
      <c r="G86" s="158"/>
      <c r="H86" s="160"/>
      <c r="I86" s="159"/>
      <c r="J86" s="160"/>
      <c r="K86" s="159"/>
      <c r="L86" s="160"/>
      <c r="M86" s="160"/>
      <c r="N86" s="74"/>
    </row>
    <row r="87" spans="1:14" s="30" customFormat="1" ht="13.5">
      <c r="A87" s="135"/>
      <c r="B87" s="257"/>
      <c r="C87" s="262" t="s">
        <v>216</v>
      </c>
      <c r="D87" s="256" t="s">
        <v>36</v>
      </c>
      <c r="E87" s="256">
        <v>0.023</v>
      </c>
      <c r="F87" s="260">
        <f>F81*E87</f>
        <v>0.7636000000000001</v>
      </c>
      <c r="G87" s="158"/>
      <c r="H87" s="160"/>
      <c r="I87" s="159"/>
      <c r="J87" s="160"/>
      <c r="K87" s="159"/>
      <c r="L87" s="160"/>
      <c r="M87" s="160"/>
      <c r="N87" s="74"/>
    </row>
    <row r="88" spans="1:14" s="30" customFormat="1" ht="13.5">
      <c r="A88" s="135"/>
      <c r="B88" s="257"/>
      <c r="C88" s="262" t="s">
        <v>214</v>
      </c>
      <c r="D88" s="256" t="s">
        <v>16</v>
      </c>
      <c r="E88" s="256">
        <v>3.3</v>
      </c>
      <c r="F88" s="260">
        <f>F81*E88</f>
        <v>109.56</v>
      </c>
      <c r="G88" s="158"/>
      <c r="H88" s="160"/>
      <c r="I88" s="159"/>
      <c r="J88" s="160"/>
      <c r="K88" s="159"/>
      <c r="L88" s="160"/>
      <c r="M88" s="160"/>
      <c r="N88" s="74"/>
    </row>
    <row r="89" spans="1:14" s="30" customFormat="1" ht="13.5">
      <c r="A89" s="135"/>
      <c r="B89" s="257"/>
      <c r="C89" s="262" t="s">
        <v>15</v>
      </c>
      <c r="D89" s="256" t="s">
        <v>0</v>
      </c>
      <c r="E89" s="256">
        <v>0.9</v>
      </c>
      <c r="F89" s="260">
        <f>F81*E89</f>
        <v>29.880000000000003</v>
      </c>
      <c r="G89" s="158"/>
      <c r="H89" s="160"/>
      <c r="I89" s="159"/>
      <c r="J89" s="160"/>
      <c r="K89" s="159"/>
      <c r="L89" s="160"/>
      <c r="M89" s="160"/>
      <c r="N89" s="74"/>
    </row>
    <row r="90" spans="1:14" s="84" customFormat="1" ht="13.5">
      <c r="A90" s="135"/>
      <c r="B90" s="257"/>
      <c r="C90" s="258" t="s">
        <v>210</v>
      </c>
      <c r="D90" s="256" t="s">
        <v>45</v>
      </c>
      <c r="E90" s="256"/>
      <c r="F90" s="265">
        <v>0.603</v>
      </c>
      <c r="G90" s="169"/>
      <c r="H90" s="160"/>
      <c r="I90" s="159"/>
      <c r="J90" s="160"/>
      <c r="K90" s="159"/>
      <c r="L90" s="160"/>
      <c r="M90" s="160"/>
      <c r="N90" s="74"/>
    </row>
    <row r="91" spans="1:14" ht="13.5">
      <c r="A91" s="135"/>
      <c r="B91" s="264"/>
      <c r="C91" s="258" t="s">
        <v>211</v>
      </c>
      <c r="D91" s="256" t="s">
        <v>45</v>
      </c>
      <c r="E91" s="256"/>
      <c r="F91" s="265">
        <v>2.71</v>
      </c>
      <c r="G91" s="169"/>
      <c r="H91" s="160"/>
      <c r="I91" s="159"/>
      <c r="J91" s="160"/>
      <c r="K91" s="159"/>
      <c r="L91" s="160"/>
      <c r="M91" s="160"/>
      <c r="N91" s="74"/>
    </row>
    <row r="92" spans="1:14" s="30" customFormat="1" ht="28.5">
      <c r="A92" s="135">
        <v>16</v>
      </c>
      <c r="B92" s="257" t="s">
        <v>218</v>
      </c>
      <c r="C92" s="400" t="s">
        <v>427</v>
      </c>
      <c r="D92" s="256" t="s">
        <v>36</v>
      </c>
      <c r="E92" s="256"/>
      <c r="F92" s="476">
        <v>23.2</v>
      </c>
      <c r="G92" s="158"/>
      <c r="H92" s="160"/>
      <c r="I92" s="159"/>
      <c r="J92" s="160"/>
      <c r="K92" s="159"/>
      <c r="L92" s="160"/>
      <c r="M92" s="160"/>
      <c r="N92" s="74"/>
    </row>
    <row r="93" spans="1:14" s="30" customFormat="1" ht="13.5">
      <c r="A93" s="135"/>
      <c r="B93" s="256"/>
      <c r="C93" s="262" t="s">
        <v>12</v>
      </c>
      <c r="D93" s="256" t="s">
        <v>13</v>
      </c>
      <c r="E93" s="256">
        <v>8.4</v>
      </c>
      <c r="F93" s="260">
        <f>F92*E93</f>
        <v>194.88</v>
      </c>
      <c r="G93" s="158"/>
      <c r="H93" s="160"/>
      <c r="I93" s="159"/>
      <c r="J93" s="160"/>
      <c r="L93" s="159"/>
      <c r="M93" s="160"/>
      <c r="N93" s="74"/>
    </row>
    <row r="94" spans="1:14" s="30" customFormat="1" ht="13.5">
      <c r="A94" s="135"/>
      <c r="B94" s="257"/>
      <c r="C94" s="262" t="s">
        <v>37</v>
      </c>
      <c r="D94" s="256" t="s">
        <v>0</v>
      </c>
      <c r="E94" s="256">
        <v>0.81</v>
      </c>
      <c r="F94" s="260">
        <f>F92*E94</f>
        <v>18.792</v>
      </c>
      <c r="G94" s="158"/>
      <c r="H94" s="160"/>
      <c r="I94" s="159"/>
      <c r="J94" s="160"/>
      <c r="K94" s="159"/>
      <c r="L94" s="160"/>
      <c r="M94" s="160"/>
      <c r="N94" s="74"/>
    </row>
    <row r="95" spans="1:14" s="30" customFormat="1" ht="13.5">
      <c r="A95" s="135"/>
      <c r="B95" s="257"/>
      <c r="C95" s="262" t="s">
        <v>14</v>
      </c>
      <c r="D95" s="256"/>
      <c r="E95" s="256"/>
      <c r="F95" s="260"/>
      <c r="G95" s="158"/>
      <c r="H95" s="160"/>
      <c r="I95" s="159"/>
      <c r="J95" s="160"/>
      <c r="K95" s="159"/>
      <c r="L95" s="160"/>
      <c r="M95" s="160"/>
      <c r="N95" s="74"/>
    </row>
    <row r="96" spans="1:14" s="30" customFormat="1" ht="13.5">
      <c r="A96" s="135"/>
      <c r="B96" s="257"/>
      <c r="C96" s="262" t="s">
        <v>429</v>
      </c>
      <c r="D96" s="256" t="s">
        <v>36</v>
      </c>
      <c r="E96" s="256">
        <v>1.015</v>
      </c>
      <c r="F96" s="260">
        <f>F92*E96</f>
        <v>23.548</v>
      </c>
      <c r="G96" s="158"/>
      <c r="H96" s="160"/>
      <c r="I96" s="159"/>
      <c r="J96" s="160"/>
      <c r="K96" s="159"/>
      <c r="L96" s="160"/>
      <c r="M96" s="160"/>
      <c r="N96" s="74"/>
    </row>
    <row r="97" spans="1:14" s="30" customFormat="1" ht="13.5">
      <c r="A97" s="135"/>
      <c r="B97" s="257"/>
      <c r="C97" s="262" t="s">
        <v>114</v>
      </c>
      <c r="D97" s="256" t="s">
        <v>48</v>
      </c>
      <c r="E97" s="256">
        <v>1.37</v>
      </c>
      <c r="F97" s="260">
        <f>F92*E97</f>
        <v>31.784000000000002</v>
      </c>
      <c r="G97" s="158"/>
      <c r="H97" s="160"/>
      <c r="I97" s="159"/>
      <c r="J97" s="160"/>
      <c r="K97" s="159"/>
      <c r="L97" s="160"/>
      <c r="M97" s="160"/>
      <c r="N97" s="74"/>
    </row>
    <row r="98" spans="1:14" s="30" customFormat="1" ht="13.5">
      <c r="A98" s="135"/>
      <c r="B98" s="257"/>
      <c r="C98" s="262" t="s">
        <v>216</v>
      </c>
      <c r="D98" s="256" t="s">
        <v>36</v>
      </c>
      <c r="E98" s="256">
        <v>0.037</v>
      </c>
      <c r="F98" s="260">
        <f>F92*E98</f>
        <v>0.8583999999999999</v>
      </c>
      <c r="G98" s="158"/>
      <c r="H98" s="160"/>
      <c r="I98" s="159"/>
      <c r="J98" s="160"/>
      <c r="K98" s="159"/>
      <c r="L98" s="160"/>
      <c r="M98" s="160"/>
      <c r="N98" s="74"/>
    </row>
    <row r="99" spans="1:14" s="30" customFormat="1" ht="13.5">
      <c r="A99" s="135"/>
      <c r="B99" s="257"/>
      <c r="C99" s="262" t="s">
        <v>15</v>
      </c>
      <c r="D99" s="256" t="s">
        <v>0</v>
      </c>
      <c r="E99" s="256">
        <v>0.39</v>
      </c>
      <c r="F99" s="260">
        <f>F92*E99</f>
        <v>9.048</v>
      </c>
      <c r="G99" s="159"/>
      <c r="H99" s="160"/>
      <c r="I99" s="159"/>
      <c r="J99" s="160"/>
      <c r="K99" s="159"/>
      <c r="L99" s="160"/>
      <c r="M99" s="160"/>
      <c r="N99" s="74"/>
    </row>
    <row r="100" spans="1:14" s="84" customFormat="1" ht="13.5">
      <c r="A100" s="135"/>
      <c r="B100" s="257"/>
      <c r="C100" s="258" t="s">
        <v>210</v>
      </c>
      <c r="D100" s="256" t="s">
        <v>45</v>
      </c>
      <c r="E100" s="256"/>
      <c r="F100" s="260">
        <v>0.06</v>
      </c>
      <c r="G100" s="169"/>
      <c r="H100" s="160"/>
      <c r="I100" s="159"/>
      <c r="J100" s="160"/>
      <c r="K100" s="159"/>
      <c r="L100" s="160"/>
      <c r="M100" s="160"/>
      <c r="N100" s="74"/>
    </row>
    <row r="101" spans="1:14" ht="13.5">
      <c r="A101" s="135"/>
      <c r="B101" s="264"/>
      <c r="C101" s="258" t="s">
        <v>211</v>
      </c>
      <c r="D101" s="256" t="s">
        <v>45</v>
      </c>
      <c r="E101" s="256"/>
      <c r="F101" s="260">
        <v>2.472</v>
      </c>
      <c r="G101" s="169"/>
      <c r="H101" s="160"/>
      <c r="I101" s="159"/>
      <c r="J101" s="160"/>
      <c r="K101" s="159"/>
      <c r="L101" s="160"/>
      <c r="M101" s="160"/>
      <c r="N101" s="74"/>
    </row>
    <row r="102" spans="1:14" ht="14.25">
      <c r="A102" s="172">
        <v>17</v>
      </c>
      <c r="B102" s="172" t="s">
        <v>403</v>
      </c>
      <c r="C102" s="447" t="s">
        <v>518</v>
      </c>
      <c r="D102" s="133" t="s">
        <v>36</v>
      </c>
      <c r="E102" s="172"/>
      <c r="F102" s="477">
        <v>2.6</v>
      </c>
      <c r="G102" s="172"/>
      <c r="H102" s="172"/>
      <c r="I102" s="172"/>
      <c r="J102" s="172"/>
      <c r="K102" s="172"/>
      <c r="L102" s="172"/>
      <c r="M102" s="160"/>
      <c r="N102" s="74"/>
    </row>
    <row r="103" spans="1:14" ht="13.5">
      <c r="A103" s="172"/>
      <c r="B103" s="172"/>
      <c r="C103" s="262" t="s">
        <v>12</v>
      </c>
      <c r="D103" s="256" t="s">
        <v>13</v>
      </c>
      <c r="E103" s="256">
        <v>8.54</v>
      </c>
      <c r="F103" s="260">
        <f>F102*E103</f>
        <v>22.203999999999997</v>
      </c>
      <c r="G103" s="158"/>
      <c r="H103" s="160"/>
      <c r="I103" s="159"/>
      <c r="J103" s="160"/>
      <c r="K103" s="159"/>
      <c r="L103" s="160"/>
      <c r="M103" s="160"/>
      <c r="N103" s="74"/>
    </row>
    <row r="104" spans="1:14" ht="13.5">
      <c r="A104" s="172"/>
      <c r="B104" s="172"/>
      <c r="C104" s="262" t="s">
        <v>37</v>
      </c>
      <c r="D104" s="256" t="s">
        <v>0</v>
      </c>
      <c r="E104" s="256">
        <v>1.21</v>
      </c>
      <c r="F104" s="260">
        <f>F102*E104</f>
        <v>3.146</v>
      </c>
      <c r="G104" s="158"/>
      <c r="H104" s="160"/>
      <c r="I104" s="159"/>
      <c r="J104" s="160"/>
      <c r="K104" s="159"/>
      <c r="L104" s="160"/>
      <c r="M104" s="160"/>
      <c r="N104" s="74"/>
    </row>
    <row r="105" spans="1:14" ht="13.5">
      <c r="A105" s="172"/>
      <c r="B105" s="172"/>
      <c r="C105" s="262" t="s">
        <v>14</v>
      </c>
      <c r="D105" s="256"/>
      <c r="E105" s="256"/>
      <c r="F105" s="260"/>
      <c r="G105" s="158"/>
      <c r="H105" s="160"/>
      <c r="I105" s="159"/>
      <c r="J105" s="160"/>
      <c r="K105" s="159"/>
      <c r="L105" s="160"/>
      <c r="M105" s="160"/>
      <c r="N105" s="74"/>
    </row>
    <row r="106" spans="1:14" ht="13.5">
      <c r="A106" s="172"/>
      <c r="B106" s="172"/>
      <c r="C106" s="262" t="s">
        <v>429</v>
      </c>
      <c r="D106" s="256" t="s">
        <v>36</v>
      </c>
      <c r="E106" s="256">
        <v>1</v>
      </c>
      <c r="F106" s="260">
        <f>F102*E106</f>
        <v>2.6</v>
      </c>
      <c r="G106" s="158"/>
      <c r="H106" s="160"/>
      <c r="I106" s="159"/>
      <c r="J106" s="160"/>
      <c r="K106" s="159"/>
      <c r="L106" s="160"/>
      <c r="M106" s="160"/>
      <c r="N106" s="74"/>
    </row>
    <row r="107" spans="1:14" ht="13.5">
      <c r="A107" s="172"/>
      <c r="B107" s="172"/>
      <c r="C107" s="262" t="s">
        <v>114</v>
      </c>
      <c r="D107" s="256" t="s">
        <v>48</v>
      </c>
      <c r="E107" s="256">
        <v>1.4</v>
      </c>
      <c r="F107" s="260">
        <f>F102*E107</f>
        <v>3.6399999999999997</v>
      </c>
      <c r="G107" s="158"/>
      <c r="H107" s="160"/>
      <c r="I107" s="159"/>
      <c r="J107" s="160"/>
      <c r="K107" s="159"/>
      <c r="L107" s="160"/>
      <c r="M107" s="160"/>
      <c r="N107" s="74"/>
    </row>
    <row r="108" spans="1:14" ht="13.5">
      <c r="A108" s="172"/>
      <c r="B108" s="172"/>
      <c r="C108" s="262" t="s">
        <v>216</v>
      </c>
      <c r="D108" s="256" t="s">
        <v>36</v>
      </c>
      <c r="E108" s="256">
        <v>0.0145</v>
      </c>
      <c r="F108" s="260">
        <f>F102*E108</f>
        <v>0.037700000000000004</v>
      </c>
      <c r="G108" s="158"/>
      <c r="H108" s="160"/>
      <c r="I108" s="159"/>
      <c r="J108" s="160"/>
      <c r="K108" s="159"/>
      <c r="L108" s="160"/>
      <c r="M108" s="160"/>
      <c r="N108" s="74"/>
    </row>
    <row r="109" spans="1:20" ht="13.5">
      <c r="A109" s="172"/>
      <c r="B109" s="172"/>
      <c r="C109" s="262" t="s">
        <v>15</v>
      </c>
      <c r="D109" s="256" t="s">
        <v>0</v>
      </c>
      <c r="E109" s="256">
        <v>0.74</v>
      </c>
      <c r="F109" s="260">
        <f>F102*E109</f>
        <v>1.924</v>
      </c>
      <c r="G109" s="158"/>
      <c r="H109" s="160"/>
      <c r="I109" s="159"/>
      <c r="J109" s="160"/>
      <c r="K109" s="159"/>
      <c r="L109" s="160"/>
      <c r="M109" s="160"/>
      <c r="N109" s="74"/>
      <c r="O109" s="273"/>
      <c r="P109" s="273"/>
      <c r="Q109" s="273"/>
      <c r="R109" s="273"/>
      <c r="S109" s="273"/>
      <c r="T109" s="273"/>
    </row>
    <row r="110" spans="1:20" ht="13.5">
      <c r="A110" s="172"/>
      <c r="B110" s="335"/>
      <c r="C110" s="258" t="s">
        <v>210</v>
      </c>
      <c r="D110" s="256" t="s">
        <v>45</v>
      </c>
      <c r="E110" s="256"/>
      <c r="F110" s="265">
        <v>0.13</v>
      </c>
      <c r="G110" s="169"/>
      <c r="H110" s="160"/>
      <c r="I110" s="159"/>
      <c r="J110" s="160"/>
      <c r="K110" s="159"/>
      <c r="L110" s="160"/>
      <c r="M110" s="160"/>
      <c r="N110" s="74"/>
      <c r="O110" s="273"/>
      <c r="P110" s="273"/>
      <c r="Q110" s="273"/>
      <c r="R110" s="273"/>
      <c r="S110" s="273"/>
      <c r="T110" s="273"/>
    </row>
    <row r="111" spans="1:20" ht="13.5">
      <c r="A111" s="172"/>
      <c r="B111" s="335"/>
      <c r="C111" s="258" t="s">
        <v>211</v>
      </c>
      <c r="D111" s="256" t="s">
        <v>45</v>
      </c>
      <c r="E111" s="256"/>
      <c r="F111" s="265">
        <v>0.262</v>
      </c>
      <c r="G111" s="169"/>
      <c r="H111" s="160"/>
      <c r="I111" s="159"/>
      <c r="J111" s="160"/>
      <c r="K111" s="159"/>
      <c r="L111" s="160"/>
      <c r="M111" s="160"/>
      <c r="N111" s="389"/>
      <c r="O111" s="273"/>
      <c r="P111" s="273"/>
      <c r="Q111" s="465"/>
      <c r="R111" s="273"/>
      <c r="S111" s="273"/>
      <c r="T111" s="273"/>
    </row>
    <row r="112" spans="1:20" ht="28.5">
      <c r="A112" s="172"/>
      <c r="B112" s="335"/>
      <c r="C112" s="537" t="s">
        <v>470</v>
      </c>
      <c r="D112" s="256" t="s">
        <v>48</v>
      </c>
      <c r="E112" s="256">
        <v>1</v>
      </c>
      <c r="F112" s="265">
        <v>257</v>
      </c>
      <c r="G112" s="169"/>
      <c r="H112" s="160"/>
      <c r="I112" s="159"/>
      <c r="J112" s="160"/>
      <c r="K112" s="159"/>
      <c r="L112" s="160"/>
      <c r="M112" s="160"/>
      <c r="N112" s="389"/>
      <c r="O112" s="273"/>
      <c r="P112" s="273"/>
      <c r="Q112" s="465"/>
      <c r="R112" s="273"/>
      <c r="S112" s="273"/>
      <c r="T112" s="273"/>
    </row>
    <row r="113" spans="1:20" ht="13.5">
      <c r="A113" s="172"/>
      <c r="B113" s="335"/>
      <c r="C113" s="258" t="s">
        <v>471</v>
      </c>
      <c r="D113" s="256" t="s">
        <v>242</v>
      </c>
      <c r="E113" s="256">
        <v>0.5</v>
      </c>
      <c r="F113" s="265">
        <f>F112*E113</f>
        <v>128.5</v>
      </c>
      <c r="G113" s="467"/>
      <c r="H113" s="160"/>
      <c r="I113" s="159"/>
      <c r="J113" s="160"/>
      <c r="K113" s="159"/>
      <c r="L113" s="160"/>
      <c r="M113" s="160"/>
      <c r="N113" s="389"/>
      <c r="O113" s="273"/>
      <c r="P113" s="273"/>
      <c r="Q113" s="465"/>
      <c r="R113" s="273"/>
      <c r="S113" s="273"/>
      <c r="T113" s="273"/>
    </row>
    <row r="114" spans="1:20" s="84" customFormat="1" ht="14.25">
      <c r="A114" s="135"/>
      <c r="B114" s="202"/>
      <c r="C114" s="343" t="s">
        <v>219</v>
      </c>
      <c r="D114" s="284"/>
      <c r="E114" s="284"/>
      <c r="F114" s="287"/>
      <c r="G114" s="286"/>
      <c r="H114" s="289"/>
      <c r="I114" s="289"/>
      <c r="J114" s="289"/>
      <c r="K114" s="289"/>
      <c r="L114" s="289"/>
      <c r="M114" s="289"/>
      <c r="N114" s="464"/>
      <c r="O114" s="466"/>
      <c r="P114" s="390"/>
      <c r="Q114" s="390"/>
      <c r="R114" s="445"/>
      <c r="S114" s="445"/>
      <c r="T114" s="445"/>
    </row>
    <row r="115" spans="1:15" s="66" customFormat="1" ht="14.25">
      <c r="A115" s="135"/>
      <c r="B115" s="340"/>
      <c r="C115" s="342" t="s">
        <v>384</v>
      </c>
      <c r="D115" s="340"/>
      <c r="E115" s="340"/>
      <c r="F115" s="341"/>
      <c r="G115" s="340"/>
      <c r="H115" s="351"/>
      <c r="I115" s="351"/>
      <c r="J115" s="351"/>
      <c r="K115" s="351"/>
      <c r="L115" s="351"/>
      <c r="M115" s="351"/>
      <c r="N115" s="96"/>
      <c r="O115" s="339"/>
    </row>
    <row r="116" spans="1:15" s="84" customFormat="1" ht="14.25">
      <c r="A116" s="172"/>
      <c r="B116" s="173"/>
      <c r="C116" s="320" t="s">
        <v>220</v>
      </c>
      <c r="D116" s="158"/>
      <c r="E116" s="345" t="s">
        <v>741</v>
      </c>
      <c r="F116" s="158"/>
      <c r="G116" s="169"/>
      <c r="H116" s="169"/>
      <c r="I116" s="169"/>
      <c r="J116" s="169"/>
      <c r="K116" s="169"/>
      <c r="L116" s="169"/>
      <c r="M116" s="166"/>
      <c r="O116" s="112"/>
    </row>
    <row r="117" spans="1:13" s="84" customFormat="1" ht="14.25">
      <c r="A117" s="172"/>
      <c r="B117" s="173"/>
      <c r="C117" s="320" t="s">
        <v>6</v>
      </c>
      <c r="D117" s="173"/>
      <c r="E117" s="346"/>
      <c r="F117" s="173"/>
      <c r="G117" s="173"/>
      <c r="H117" s="198"/>
      <c r="I117" s="198"/>
      <c r="J117" s="198"/>
      <c r="K117" s="198"/>
      <c r="L117" s="198"/>
      <c r="M117" s="348"/>
    </row>
    <row r="118" spans="1:13" s="84" customFormat="1" ht="14.25">
      <c r="A118" s="172"/>
      <c r="B118" s="173"/>
      <c r="C118" s="320" t="s">
        <v>221</v>
      </c>
      <c r="D118" s="173"/>
      <c r="E118" s="347" t="s">
        <v>741</v>
      </c>
      <c r="F118" s="173"/>
      <c r="G118" s="173"/>
      <c r="H118" s="198"/>
      <c r="I118" s="198"/>
      <c r="J118" s="198"/>
      <c r="K118" s="198"/>
      <c r="L118" s="198"/>
      <c r="M118" s="348"/>
    </row>
    <row r="119" spans="1:15" s="84" customFormat="1" ht="14.25">
      <c r="A119" s="172"/>
      <c r="B119" s="173"/>
      <c r="C119" s="320" t="s">
        <v>6</v>
      </c>
      <c r="D119" s="173"/>
      <c r="E119" s="173"/>
      <c r="F119" s="173"/>
      <c r="G119" s="173"/>
      <c r="H119" s="198"/>
      <c r="I119" s="198"/>
      <c r="J119" s="198"/>
      <c r="K119" s="198"/>
      <c r="L119" s="198"/>
      <c r="M119" s="348"/>
      <c r="O119" s="344"/>
    </row>
    <row r="120" spans="1:13" s="84" customFormat="1" ht="14.25">
      <c r="A120" s="68"/>
      <c r="B120" s="80"/>
      <c r="C120" s="87"/>
      <c r="D120" s="80"/>
      <c r="E120" s="80"/>
      <c r="F120" s="80"/>
      <c r="G120" s="80"/>
      <c r="H120" s="176"/>
      <c r="I120" s="176"/>
      <c r="J120" s="176"/>
      <c r="K120" s="176"/>
      <c r="L120" s="176"/>
      <c r="M120" s="176"/>
    </row>
    <row r="121" spans="1:15" ht="13.5">
      <c r="A121" s="21"/>
      <c r="O121" s="388"/>
    </row>
    <row r="122" ht="13.5">
      <c r="A122" s="21"/>
    </row>
    <row r="123" ht="13.5">
      <c r="A123" s="21"/>
    </row>
    <row r="124" spans="1:15" ht="13.5">
      <c r="A124" s="21"/>
      <c r="O124" s="134"/>
    </row>
    <row r="125" ht="13.5">
      <c r="A125" s="21"/>
    </row>
    <row r="126" ht="13.5">
      <c r="A126" s="21"/>
    </row>
    <row r="127" ht="13.5">
      <c r="A127" s="21"/>
    </row>
    <row r="128" ht="13.5">
      <c r="A128" s="21"/>
    </row>
    <row r="129" ht="13.5">
      <c r="A129" s="21"/>
    </row>
    <row r="130" ht="13.5">
      <c r="A130" s="21"/>
    </row>
    <row r="131" ht="13.5">
      <c r="A131" s="21"/>
    </row>
    <row r="132" ht="13.5">
      <c r="A132" s="21"/>
    </row>
    <row r="133" ht="13.5">
      <c r="A133" s="21"/>
    </row>
    <row r="134" ht="13.5">
      <c r="A134" s="21"/>
    </row>
    <row r="135" ht="13.5">
      <c r="A135" s="21"/>
    </row>
    <row r="136" ht="13.5">
      <c r="A136" s="21"/>
    </row>
    <row r="137" ht="13.5">
      <c r="A137" s="21"/>
    </row>
    <row r="138" ht="13.5">
      <c r="A138" s="21"/>
    </row>
    <row r="139" ht="13.5">
      <c r="A139" s="21"/>
    </row>
    <row r="140" ht="13.5">
      <c r="A140" s="21"/>
    </row>
    <row r="141" ht="13.5">
      <c r="A141" s="21"/>
    </row>
    <row r="142" ht="13.5">
      <c r="A142" s="21"/>
    </row>
    <row r="143" ht="13.5">
      <c r="A143" s="21"/>
    </row>
    <row r="144" ht="13.5">
      <c r="A144" s="21"/>
    </row>
    <row r="145" ht="13.5">
      <c r="A145" s="21"/>
    </row>
    <row r="146" ht="13.5">
      <c r="A146" s="21"/>
    </row>
    <row r="147" ht="13.5">
      <c r="A147" s="21"/>
    </row>
    <row r="148" ht="13.5">
      <c r="A148" s="21"/>
    </row>
    <row r="149" ht="13.5">
      <c r="A149" s="21"/>
    </row>
    <row r="150" ht="13.5">
      <c r="A150" s="21"/>
    </row>
    <row r="151" ht="13.5">
      <c r="A151" s="21"/>
    </row>
    <row r="152" ht="13.5">
      <c r="A152" s="21"/>
    </row>
    <row r="153" ht="13.5">
      <c r="A153" s="21"/>
    </row>
    <row r="154" ht="13.5">
      <c r="A154" s="21"/>
    </row>
    <row r="155" ht="13.5">
      <c r="A155" s="21"/>
    </row>
    <row r="156" ht="13.5">
      <c r="A156" s="21"/>
    </row>
    <row r="157" ht="13.5">
      <c r="A157" s="21"/>
    </row>
    <row r="158" ht="13.5">
      <c r="A158" s="21"/>
    </row>
    <row r="159" ht="13.5">
      <c r="A159" s="21"/>
    </row>
    <row r="160" ht="13.5">
      <c r="A160" s="21"/>
    </row>
    <row r="161" ht="13.5">
      <c r="A161" s="21"/>
    </row>
    <row r="162" ht="13.5">
      <c r="A162" s="21"/>
    </row>
    <row r="163" ht="13.5">
      <c r="A163" s="21"/>
    </row>
    <row r="164" ht="13.5">
      <c r="A164" s="21"/>
    </row>
    <row r="165" ht="13.5">
      <c r="A165" s="21"/>
    </row>
    <row r="166" ht="13.5">
      <c r="A166" s="21"/>
    </row>
    <row r="167" ht="13.5">
      <c r="A167" s="21"/>
    </row>
    <row r="168" ht="13.5">
      <c r="A168" s="21"/>
    </row>
    <row r="169" ht="13.5">
      <c r="A169" s="21"/>
    </row>
    <row r="170" ht="13.5">
      <c r="A170" s="21"/>
    </row>
    <row r="171" ht="13.5">
      <c r="A171" s="21"/>
    </row>
    <row r="172" ht="13.5">
      <c r="A172" s="21"/>
    </row>
    <row r="173" ht="13.5">
      <c r="A173" s="21"/>
    </row>
    <row r="174" ht="13.5">
      <c r="A174" s="21"/>
    </row>
    <row r="175" ht="13.5">
      <c r="A175" s="21"/>
    </row>
    <row r="176" ht="13.5">
      <c r="A176" s="21"/>
    </row>
    <row r="177" ht="13.5">
      <c r="A177" s="21"/>
    </row>
    <row r="178" ht="13.5">
      <c r="A178" s="21"/>
    </row>
    <row r="179" ht="13.5">
      <c r="A179" s="21"/>
    </row>
    <row r="180" ht="13.5">
      <c r="A180" s="21"/>
    </row>
    <row r="181" ht="13.5">
      <c r="A181" s="21"/>
    </row>
    <row r="182" ht="13.5">
      <c r="A182" s="21"/>
    </row>
    <row r="183" ht="13.5">
      <c r="A183" s="21"/>
    </row>
    <row r="184" ht="13.5">
      <c r="A184" s="21"/>
    </row>
    <row r="185" ht="13.5">
      <c r="A185" s="21"/>
    </row>
    <row r="186" ht="13.5">
      <c r="A186" s="21"/>
    </row>
    <row r="187" ht="13.5">
      <c r="A187" s="21"/>
    </row>
    <row r="188" ht="13.5">
      <c r="A188" s="21"/>
    </row>
    <row r="189" ht="13.5">
      <c r="A189" s="21"/>
    </row>
    <row r="190" ht="13.5">
      <c r="A190" s="21"/>
    </row>
    <row r="191" ht="13.5">
      <c r="A191" s="21"/>
    </row>
    <row r="192" ht="13.5">
      <c r="A192" s="21"/>
    </row>
    <row r="193" ht="13.5">
      <c r="A193" s="21"/>
    </row>
    <row r="194" ht="13.5">
      <c r="A194" s="21"/>
    </row>
    <row r="195" ht="13.5">
      <c r="A195" s="21"/>
    </row>
    <row r="196" ht="13.5">
      <c r="A196" s="21"/>
    </row>
    <row r="197" ht="13.5">
      <c r="A197" s="21"/>
    </row>
  </sheetData>
  <sheetProtection/>
  <mergeCells count="14">
    <mergeCell ref="D6:D7"/>
    <mergeCell ref="E6:F6"/>
    <mergeCell ref="G6:H6"/>
    <mergeCell ref="I6:J6"/>
    <mergeCell ref="A1:M1"/>
    <mergeCell ref="A2:M2"/>
    <mergeCell ref="K6:L6"/>
    <mergeCell ref="M6:M7"/>
    <mergeCell ref="D3:H3"/>
    <mergeCell ref="A4:M4"/>
    <mergeCell ref="C5:L5"/>
    <mergeCell ref="A6:A7"/>
    <mergeCell ref="B6:B7"/>
    <mergeCell ref="C6:C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L438"/>
  <sheetViews>
    <sheetView tabSelected="1" zoomScalePageLayoutView="0" workbookViewId="0" topLeftCell="A1">
      <selection activeCell="F14" sqref="F14"/>
    </sheetView>
  </sheetViews>
  <sheetFormatPr defaultColWidth="9.00390625" defaultRowHeight="12.75"/>
  <cols>
    <col min="1" max="1" width="3.75390625" style="59" customWidth="1"/>
    <col min="2" max="2" width="8.125" style="59" customWidth="1"/>
    <col min="3" max="3" width="44.375" style="59" customWidth="1"/>
    <col min="4" max="4" width="7.375" style="59" customWidth="1"/>
    <col min="5" max="5" width="7.625" style="59" customWidth="1"/>
    <col min="6" max="6" width="8.875" style="273" customWidth="1"/>
    <col min="7" max="7" width="7.75390625" style="59" customWidth="1"/>
    <col min="8" max="8" width="11.25390625" style="59" customWidth="1"/>
    <col min="9" max="9" width="7.25390625" style="59" customWidth="1"/>
    <col min="10" max="10" width="9.625" style="59" customWidth="1"/>
    <col min="11" max="11" width="7.875" style="59" customWidth="1"/>
    <col min="12" max="12" width="8.00390625" style="59" customWidth="1"/>
    <col min="13" max="13" width="11.00390625" style="59" customWidth="1"/>
    <col min="14" max="14" width="9.375" style="59" bestFit="1" customWidth="1"/>
    <col min="15" max="16384" width="9.125" style="59" customWidth="1"/>
  </cols>
  <sheetData>
    <row r="1" spans="1:13" s="58" customFormat="1" ht="17.25">
      <c r="A1" s="645" t="s">
        <v>530</v>
      </c>
      <c r="B1" s="645"/>
      <c r="C1" s="645"/>
      <c r="D1" s="645"/>
      <c r="E1" s="645"/>
      <c r="F1" s="645"/>
      <c r="G1" s="645"/>
      <c r="H1" s="645"/>
      <c r="I1" s="645"/>
      <c r="J1" s="645"/>
      <c r="K1" s="645"/>
      <c r="L1" s="645"/>
      <c r="M1" s="645"/>
    </row>
    <row r="2" spans="1:13" s="58" customFormat="1" ht="16.5">
      <c r="A2" s="620" t="s">
        <v>594</v>
      </c>
      <c r="B2" s="620"/>
      <c r="C2" s="620"/>
      <c r="D2" s="620"/>
      <c r="E2" s="620"/>
      <c r="F2" s="620"/>
      <c r="G2" s="620"/>
      <c r="H2" s="620"/>
      <c r="I2" s="620"/>
      <c r="J2" s="620"/>
      <c r="K2" s="620"/>
      <c r="L2" s="620"/>
      <c r="M2" s="620"/>
    </row>
    <row r="3" spans="1:13" s="58" customFormat="1" ht="17.25">
      <c r="A3" s="2"/>
      <c r="B3" s="2"/>
      <c r="C3" s="2"/>
      <c r="D3" s="620" t="s">
        <v>565</v>
      </c>
      <c r="E3" s="620"/>
      <c r="F3" s="620"/>
      <c r="G3" s="620"/>
      <c r="H3" s="620"/>
      <c r="I3" s="5"/>
      <c r="J3" s="2"/>
      <c r="K3" s="2"/>
      <c r="L3" s="2"/>
      <c r="M3" s="2"/>
    </row>
    <row r="4" spans="1:13" s="58" customFormat="1" ht="24" customHeight="1">
      <c r="A4" s="650" t="s">
        <v>204</v>
      </c>
      <c r="B4" s="651"/>
      <c r="C4" s="651"/>
      <c r="D4" s="651"/>
      <c r="E4" s="651"/>
      <c r="F4" s="651"/>
      <c r="G4" s="651"/>
      <c r="H4" s="651"/>
      <c r="I4" s="651"/>
      <c r="J4" s="651"/>
      <c r="K4" s="651"/>
      <c r="L4" s="651"/>
      <c r="M4" s="651"/>
    </row>
    <row r="5" spans="1:13" ht="17.25">
      <c r="A5" s="31"/>
      <c r="B5" s="31"/>
      <c r="C5" s="652"/>
      <c r="D5" s="652"/>
      <c r="E5" s="652"/>
      <c r="F5" s="652"/>
      <c r="G5" s="652"/>
      <c r="H5" s="652"/>
      <c r="I5" s="652"/>
      <c r="J5" s="652"/>
      <c r="K5" s="652"/>
      <c r="L5" s="652"/>
      <c r="M5" s="32"/>
    </row>
    <row r="6" spans="1:13" ht="44.25" customHeight="1">
      <c r="A6" s="653" t="s">
        <v>65</v>
      </c>
      <c r="B6" s="655" t="s">
        <v>66</v>
      </c>
      <c r="C6" s="655" t="s">
        <v>67</v>
      </c>
      <c r="D6" s="655" t="s">
        <v>1</v>
      </c>
      <c r="E6" s="657" t="s">
        <v>2</v>
      </c>
      <c r="F6" s="658"/>
      <c r="G6" s="659" t="s">
        <v>3</v>
      </c>
      <c r="H6" s="660"/>
      <c r="I6" s="646" t="s">
        <v>4</v>
      </c>
      <c r="J6" s="647"/>
      <c r="K6" s="646" t="s">
        <v>5</v>
      </c>
      <c r="L6" s="647"/>
      <c r="M6" s="648" t="s">
        <v>6</v>
      </c>
    </row>
    <row r="7" spans="1:13" ht="54">
      <c r="A7" s="654"/>
      <c r="B7" s="656"/>
      <c r="C7" s="656"/>
      <c r="D7" s="656"/>
      <c r="E7" s="47" t="s">
        <v>7</v>
      </c>
      <c r="F7" s="266" t="s">
        <v>8</v>
      </c>
      <c r="G7" s="50" t="s">
        <v>9</v>
      </c>
      <c r="H7" s="48" t="s">
        <v>6</v>
      </c>
      <c r="I7" s="49" t="s">
        <v>9</v>
      </c>
      <c r="J7" s="48" t="s">
        <v>6</v>
      </c>
      <c r="K7" s="49" t="s">
        <v>9</v>
      </c>
      <c r="L7" s="48" t="s">
        <v>6</v>
      </c>
      <c r="M7" s="649"/>
    </row>
    <row r="8" spans="1:13" s="177" customFormat="1" ht="16.5">
      <c r="A8" s="51"/>
      <c r="B8" s="51"/>
      <c r="C8" s="319" t="s">
        <v>222</v>
      </c>
      <c r="D8" s="51"/>
      <c r="E8" s="51"/>
      <c r="F8" s="267"/>
      <c r="G8" s="53"/>
      <c r="H8" s="54"/>
      <c r="I8" s="52"/>
      <c r="J8" s="54"/>
      <c r="K8" s="52"/>
      <c r="L8" s="54"/>
      <c r="M8" s="54"/>
    </row>
    <row r="9" spans="1:13" s="30" customFormat="1" ht="28.5">
      <c r="A9" s="135">
        <v>1</v>
      </c>
      <c r="B9" s="51" t="s">
        <v>223</v>
      </c>
      <c r="C9" s="320" t="s">
        <v>519</v>
      </c>
      <c r="D9" s="158" t="s">
        <v>36</v>
      </c>
      <c r="E9" s="158"/>
      <c r="F9" s="259">
        <v>47.1</v>
      </c>
      <c r="G9" s="158"/>
      <c r="H9" s="160"/>
      <c r="I9" s="159"/>
      <c r="J9" s="160"/>
      <c r="K9" s="159"/>
      <c r="L9" s="160"/>
      <c r="M9" s="160"/>
    </row>
    <row r="10" spans="1:13" s="30" customFormat="1" ht="13.5">
      <c r="A10" s="135"/>
      <c r="B10" s="51"/>
      <c r="C10" s="137" t="s">
        <v>12</v>
      </c>
      <c r="D10" s="135" t="s">
        <v>13</v>
      </c>
      <c r="E10" s="135">
        <v>3.36</v>
      </c>
      <c r="F10" s="260">
        <f>F9*E10</f>
        <v>158.256</v>
      </c>
      <c r="G10" s="158"/>
      <c r="H10" s="160"/>
      <c r="I10" s="159"/>
      <c r="J10" s="160"/>
      <c r="K10" s="159"/>
      <c r="L10" s="160"/>
      <c r="M10" s="160"/>
    </row>
    <row r="11" spans="1:13" s="30" customFormat="1" ht="13.5">
      <c r="A11" s="135"/>
      <c r="B11" s="51"/>
      <c r="C11" s="137" t="s">
        <v>37</v>
      </c>
      <c r="D11" s="135" t="s">
        <v>0</v>
      </c>
      <c r="E11" s="135">
        <v>0.92</v>
      </c>
      <c r="F11" s="260">
        <f>F9*E11</f>
        <v>43.332</v>
      </c>
      <c r="G11" s="158"/>
      <c r="H11" s="160"/>
      <c r="I11" s="159"/>
      <c r="J11" s="160"/>
      <c r="K11" s="159"/>
      <c r="L11" s="160"/>
      <c r="M11" s="160"/>
    </row>
    <row r="12" spans="1:13" s="30" customFormat="1" ht="13.5">
      <c r="A12" s="135"/>
      <c r="B12" s="51"/>
      <c r="C12" s="137" t="s">
        <v>14</v>
      </c>
      <c r="D12" s="135"/>
      <c r="E12" s="135"/>
      <c r="F12" s="260"/>
      <c r="G12" s="158"/>
      <c r="H12" s="160"/>
      <c r="I12" s="159"/>
      <c r="J12" s="160"/>
      <c r="K12" s="159"/>
      <c r="L12" s="160"/>
      <c r="M12" s="160"/>
    </row>
    <row r="13" spans="1:13" s="30" customFormat="1" ht="13.5">
      <c r="A13" s="135"/>
      <c r="B13" s="51"/>
      <c r="C13" s="137" t="s">
        <v>224</v>
      </c>
      <c r="D13" s="135" t="s">
        <v>36</v>
      </c>
      <c r="E13" s="135">
        <v>0.11</v>
      </c>
      <c r="F13" s="260">
        <f>F9*E13</f>
        <v>5.181</v>
      </c>
      <c r="G13" s="158"/>
      <c r="H13" s="160"/>
      <c r="I13" s="159"/>
      <c r="J13" s="160"/>
      <c r="K13" s="159"/>
      <c r="L13" s="160"/>
      <c r="M13" s="160"/>
    </row>
    <row r="14" spans="1:13" s="30" customFormat="1" ht="13.5">
      <c r="A14" s="135"/>
      <c r="B14" s="51"/>
      <c r="C14" s="614" t="s">
        <v>225</v>
      </c>
      <c r="D14" s="615" t="s">
        <v>17</v>
      </c>
      <c r="E14" s="615">
        <v>41.66</v>
      </c>
      <c r="F14" s="616">
        <f>F9*E14</f>
        <v>1962.186</v>
      </c>
      <c r="G14" s="158"/>
      <c r="H14" s="160"/>
      <c r="I14" s="159"/>
      <c r="J14" s="160"/>
      <c r="K14" s="159"/>
      <c r="L14" s="160"/>
      <c r="M14" s="160"/>
    </row>
    <row r="15" spans="1:13" s="30" customFormat="1" ht="13.5">
      <c r="A15" s="135"/>
      <c r="B15" s="51"/>
      <c r="C15" s="137" t="s">
        <v>15</v>
      </c>
      <c r="D15" s="135" t="s">
        <v>0</v>
      </c>
      <c r="E15" s="135">
        <v>0.16</v>
      </c>
      <c r="F15" s="260">
        <f>F9*E15</f>
        <v>7.5360000000000005</v>
      </c>
      <c r="G15" s="159"/>
      <c r="H15" s="160"/>
      <c r="I15" s="159"/>
      <c r="J15" s="160"/>
      <c r="K15" s="159"/>
      <c r="L15" s="160"/>
      <c r="M15" s="160"/>
    </row>
    <row r="16" spans="1:13" s="30" customFormat="1" ht="42.75">
      <c r="A16" s="135">
        <v>2</v>
      </c>
      <c r="B16" s="51" t="s">
        <v>223</v>
      </c>
      <c r="C16" s="320" t="s">
        <v>479</v>
      </c>
      <c r="D16" s="158" t="s">
        <v>36</v>
      </c>
      <c r="E16" s="158"/>
      <c r="F16" s="259">
        <v>32</v>
      </c>
      <c r="G16" s="158"/>
      <c r="H16" s="160"/>
      <c r="I16" s="159"/>
      <c r="J16" s="160"/>
      <c r="K16" s="159"/>
      <c r="L16" s="160"/>
      <c r="M16" s="160"/>
    </row>
    <row r="17" spans="1:13" s="30" customFormat="1" ht="13.5">
      <c r="A17" s="135"/>
      <c r="B17" s="51"/>
      <c r="C17" s="137" t="s">
        <v>12</v>
      </c>
      <c r="D17" s="135" t="s">
        <v>13</v>
      </c>
      <c r="E17" s="135">
        <v>3.36</v>
      </c>
      <c r="F17" s="260">
        <f>F16*E17</f>
        <v>107.52</v>
      </c>
      <c r="G17" s="158"/>
      <c r="H17" s="160"/>
      <c r="I17" s="159"/>
      <c r="J17" s="160"/>
      <c r="K17" s="159"/>
      <c r="L17" s="160"/>
      <c r="M17" s="160"/>
    </row>
    <row r="18" spans="1:13" s="30" customFormat="1" ht="13.5">
      <c r="A18" s="135"/>
      <c r="B18" s="51"/>
      <c r="C18" s="137" t="s">
        <v>37</v>
      </c>
      <c r="D18" s="135" t="s">
        <v>0</v>
      </c>
      <c r="E18" s="135">
        <v>0.92</v>
      </c>
      <c r="F18" s="260">
        <f>F16*E18</f>
        <v>29.44</v>
      </c>
      <c r="G18" s="158"/>
      <c r="H18" s="160"/>
      <c r="I18" s="159"/>
      <c r="J18" s="160"/>
      <c r="K18" s="159"/>
      <c r="L18" s="160"/>
      <c r="M18" s="160"/>
    </row>
    <row r="19" spans="1:13" s="30" customFormat="1" ht="13.5">
      <c r="A19" s="135"/>
      <c r="B19" s="51"/>
      <c r="C19" s="137" t="s">
        <v>14</v>
      </c>
      <c r="D19" s="135"/>
      <c r="E19" s="135"/>
      <c r="F19" s="260"/>
      <c r="G19" s="158"/>
      <c r="H19" s="160"/>
      <c r="I19" s="159"/>
      <c r="J19" s="160"/>
      <c r="K19" s="159"/>
      <c r="L19" s="160"/>
      <c r="M19" s="160"/>
    </row>
    <row r="20" spans="1:13" s="30" customFormat="1" ht="13.5">
      <c r="A20" s="135"/>
      <c r="B20" s="51"/>
      <c r="C20" s="137" t="s">
        <v>224</v>
      </c>
      <c r="D20" s="135" t="s">
        <v>36</v>
      </c>
      <c r="E20" s="135">
        <v>0.11</v>
      </c>
      <c r="F20" s="260">
        <f>F16*E20</f>
        <v>3.52</v>
      </c>
      <c r="G20" s="158"/>
      <c r="H20" s="160"/>
      <c r="I20" s="159"/>
      <c r="J20" s="160"/>
      <c r="K20" s="159"/>
      <c r="L20" s="160"/>
      <c r="M20" s="160"/>
    </row>
    <row r="21" spans="1:13" s="30" customFormat="1" ht="13.5">
      <c r="A21" s="135"/>
      <c r="B21" s="51"/>
      <c r="C21" s="137" t="s">
        <v>225</v>
      </c>
      <c r="D21" s="135" t="s">
        <v>17</v>
      </c>
      <c r="E21" s="135">
        <v>65.346</v>
      </c>
      <c r="F21" s="260">
        <f>F16*E21</f>
        <v>2091.072</v>
      </c>
      <c r="G21" s="158"/>
      <c r="H21" s="160"/>
      <c r="I21" s="159"/>
      <c r="J21" s="160"/>
      <c r="K21" s="159"/>
      <c r="L21" s="160"/>
      <c r="M21" s="160"/>
    </row>
    <row r="22" spans="1:13" s="30" customFormat="1" ht="13.5">
      <c r="A22" s="135"/>
      <c r="B22" s="51"/>
      <c r="C22" s="137" t="s">
        <v>15</v>
      </c>
      <c r="D22" s="135" t="s">
        <v>0</v>
      </c>
      <c r="E22" s="135">
        <v>0.16</v>
      </c>
      <c r="F22" s="260">
        <f>F16*E22</f>
        <v>5.12</v>
      </c>
      <c r="G22" s="159"/>
      <c r="H22" s="160"/>
      <c r="I22" s="159"/>
      <c r="J22" s="160"/>
      <c r="K22" s="159"/>
      <c r="L22" s="160"/>
      <c r="M22" s="160"/>
    </row>
    <row r="23" spans="1:14" s="240" customFormat="1" ht="42.75">
      <c r="A23" s="164">
        <v>3</v>
      </c>
      <c r="B23" s="202" t="s">
        <v>227</v>
      </c>
      <c r="C23" s="165" t="s">
        <v>637</v>
      </c>
      <c r="D23" s="318" t="s">
        <v>48</v>
      </c>
      <c r="E23" s="318"/>
      <c r="F23" s="444">
        <v>285.3</v>
      </c>
      <c r="G23" s="286"/>
      <c r="H23" s="287"/>
      <c r="I23" s="288"/>
      <c r="J23" s="160"/>
      <c r="K23" s="288"/>
      <c r="L23" s="287"/>
      <c r="M23" s="160"/>
      <c r="N23" s="375"/>
    </row>
    <row r="24" spans="1:13" s="240" customFormat="1" ht="13.5">
      <c r="A24" s="135"/>
      <c r="B24" s="51"/>
      <c r="C24" s="162" t="s">
        <v>12</v>
      </c>
      <c r="D24" s="135" t="s">
        <v>48</v>
      </c>
      <c r="E24" s="135">
        <v>1</v>
      </c>
      <c r="F24" s="260">
        <f>F23*E24</f>
        <v>285.3</v>
      </c>
      <c r="G24" s="158"/>
      <c r="H24" s="160"/>
      <c r="I24" s="159"/>
      <c r="J24" s="160"/>
      <c r="K24" s="159"/>
      <c r="L24" s="160"/>
      <c r="M24" s="160"/>
    </row>
    <row r="25" spans="1:13" s="240" customFormat="1" ht="13.5">
      <c r="A25" s="135"/>
      <c r="B25" s="51"/>
      <c r="C25" s="162" t="s">
        <v>37</v>
      </c>
      <c r="D25" s="135" t="s">
        <v>0</v>
      </c>
      <c r="E25" s="135">
        <v>0.07</v>
      </c>
      <c r="F25" s="260">
        <f>F23*E25</f>
        <v>19.971000000000004</v>
      </c>
      <c r="G25" s="158"/>
      <c r="H25" s="160"/>
      <c r="I25" s="159"/>
      <c r="J25" s="160"/>
      <c r="K25" s="159"/>
      <c r="L25" s="160"/>
      <c r="M25" s="160"/>
    </row>
    <row r="26" spans="1:13" s="240" customFormat="1" ht="13.5">
      <c r="A26" s="135"/>
      <c r="B26" s="51"/>
      <c r="C26" s="162" t="s">
        <v>14</v>
      </c>
      <c r="D26" s="135"/>
      <c r="E26" s="135"/>
      <c r="F26" s="260"/>
      <c r="G26" s="158"/>
      <c r="H26" s="160"/>
      <c r="I26" s="159"/>
      <c r="J26" s="160"/>
      <c r="K26" s="159"/>
      <c r="L26" s="160"/>
      <c r="M26" s="160"/>
    </row>
    <row r="27" spans="1:13" s="240" customFormat="1" ht="27">
      <c r="A27" s="135"/>
      <c r="B27" s="178"/>
      <c r="C27" s="162" t="s">
        <v>451</v>
      </c>
      <c r="D27" s="284" t="s">
        <v>48</v>
      </c>
      <c r="E27" s="284">
        <v>1.05</v>
      </c>
      <c r="F27" s="285">
        <f>F23*E27</f>
        <v>299.565</v>
      </c>
      <c r="G27" s="286"/>
      <c r="H27" s="287"/>
      <c r="I27" s="288"/>
      <c r="J27" s="287"/>
      <c r="K27" s="288"/>
      <c r="L27" s="287"/>
      <c r="M27" s="160"/>
    </row>
    <row r="28" spans="1:13" s="240" customFormat="1" ht="13.5">
      <c r="A28" s="135"/>
      <c r="B28" s="178"/>
      <c r="C28" s="162" t="s">
        <v>638</v>
      </c>
      <c r="D28" s="284" t="s">
        <v>48</v>
      </c>
      <c r="E28" s="284">
        <v>1.05</v>
      </c>
      <c r="F28" s="285">
        <f>F24*E28</f>
        <v>299.565</v>
      </c>
      <c r="G28" s="286"/>
      <c r="H28" s="287"/>
      <c r="I28" s="288"/>
      <c r="J28" s="287"/>
      <c r="K28" s="288"/>
      <c r="L28" s="287"/>
      <c r="M28" s="160"/>
    </row>
    <row r="29" spans="1:13" s="240" customFormat="1" ht="13.5">
      <c r="A29" s="135"/>
      <c r="B29" s="51"/>
      <c r="C29" s="162" t="s">
        <v>226</v>
      </c>
      <c r="D29" s="284" t="s">
        <v>0</v>
      </c>
      <c r="E29" s="284">
        <v>0.545</v>
      </c>
      <c r="F29" s="285">
        <f>F23*E29</f>
        <v>155.48850000000002</v>
      </c>
      <c r="G29" s="288"/>
      <c r="H29" s="287"/>
      <c r="I29" s="288"/>
      <c r="J29" s="287"/>
      <c r="K29" s="288"/>
      <c r="L29" s="287"/>
      <c r="M29" s="160"/>
    </row>
    <row r="30" spans="1:15" s="84" customFormat="1" ht="14.25">
      <c r="A30" s="135"/>
      <c r="B30" s="202"/>
      <c r="C30" s="165" t="s">
        <v>94</v>
      </c>
      <c r="D30" s="284"/>
      <c r="E30" s="284"/>
      <c r="F30" s="285"/>
      <c r="G30" s="286"/>
      <c r="H30" s="289"/>
      <c r="I30" s="289"/>
      <c r="J30" s="289"/>
      <c r="K30" s="289"/>
      <c r="L30" s="289"/>
      <c r="M30" s="289"/>
      <c r="N30" s="112"/>
      <c r="O30" s="374"/>
    </row>
    <row r="31" spans="1:13" s="177" customFormat="1" ht="16.5">
      <c r="A31" s="51"/>
      <c r="B31" s="51"/>
      <c r="C31" s="319" t="s">
        <v>228</v>
      </c>
      <c r="D31" s="290"/>
      <c r="E31" s="290"/>
      <c r="F31" s="291"/>
      <c r="G31" s="292"/>
      <c r="H31" s="293"/>
      <c r="I31" s="294"/>
      <c r="J31" s="293"/>
      <c r="K31" s="294"/>
      <c r="L31" s="293"/>
      <c r="M31" s="293"/>
    </row>
    <row r="32" spans="1:13" s="30" customFormat="1" ht="28.5">
      <c r="A32" s="135">
        <v>4</v>
      </c>
      <c r="B32" s="202" t="s">
        <v>229</v>
      </c>
      <c r="C32" s="320" t="s">
        <v>639</v>
      </c>
      <c r="D32" s="322" t="s">
        <v>48</v>
      </c>
      <c r="E32" s="322"/>
      <c r="F32" s="323">
        <v>116</v>
      </c>
      <c r="G32" s="286"/>
      <c r="H32" s="287"/>
      <c r="I32" s="288"/>
      <c r="J32" s="287"/>
      <c r="K32" s="288"/>
      <c r="L32" s="287"/>
      <c r="M32" s="287"/>
    </row>
    <row r="33" spans="1:13" s="30" customFormat="1" ht="13.5">
      <c r="A33" s="135"/>
      <c r="B33" s="51"/>
      <c r="C33" s="137" t="s">
        <v>12</v>
      </c>
      <c r="D33" s="135" t="s">
        <v>13</v>
      </c>
      <c r="E33" s="135">
        <v>0.16</v>
      </c>
      <c r="F33" s="260">
        <f>F32*E33</f>
        <v>18.56</v>
      </c>
      <c r="G33" s="158"/>
      <c r="H33" s="160"/>
      <c r="I33" s="159"/>
      <c r="J33" s="160"/>
      <c r="K33" s="159"/>
      <c r="L33" s="160"/>
      <c r="M33" s="160"/>
    </row>
    <row r="34" spans="1:13" s="30" customFormat="1" ht="13.5">
      <c r="A34" s="135"/>
      <c r="B34" s="51"/>
      <c r="C34" s="137" t="s">
        <v>37</v>
      </c>
      <c r="D34" s="135" t="s">
        <v>0</v>
      </c>
      <c r="E34" s="135">
        <v>0.0032</v>
      </c>
      <c r="F34" s="260">
        <f>F32*E34</f>
        <v>0.37120000000000003</v>
      </c>
      <c r="G34" s="158"/>
      <c r="H34" s="160"/>
      <c r="I34" s="159"/>
      <c r="J34" s="160"/>
      <c r="K34" s="159"/>
      <c r="L34" s="160"/>
      <c r="M34" s="160"/>
    </row>
    <row r="35" spans="1:13" s="30" customFormat="1" ht="13.5">
      <c r="A35" s="135"/>
      <c r="B35" s="51"/>
      <c r="C35" s="137" t="s">
        <v>14</v>
      </c>
      <c r="D35" s="135"/>
      <c r="E35" s="135"/>
      <c r="F35" s="260"/>
      <c r="G35" s="158"/>
      <c r="H35" s="160"/>
      <c r="I35" s="159"/>
      <c r="J35" s="160"/>
      <c r="K35" s="159"/>
      <c r="L35" s="160"/>
      <c r="M35" s="160"/>
    </row>
    <row r="36" spans="1:13" s="30" customFormat="1" ht="13.5">
      <c r="A36" s="135"/>
      <c r="B36" s="51"/>
      <c r="C36" s="137" t="s">
        <v>230</v>
      </c>
      <c r="D36" s="135" t="s">
        <v>45</v>
      </c>
      <c r="E36" s="135">
        <v>0.00206</v>
      </c>
      <c r="F36" s="260">
        <f>F32*E36</f>
        <v>0.23896000000000003</v>
      </c>
      <c r="G36" s="158"/>
      <c r="H36" s="160"/>
      <c r="I36" s="159"/>
      <c r="J36" s="160"/>
      <c r="K36" s="159"/>
      <c r="L36" s="160"/>
      <c r="M36" s="160"/>
    </row>
    <row r="37" spans="1:13" s="30" customFormat="1" ht="13.5">
      <c r="A37" s="135"/>
      <c r="B37" s="51"/>
      <c r="C37" s="137" t="s">
        <v>231</v>
      </c>
      <c r="D37" s="135" t="s">
        <v>48</v>
      </c>
      <c r="E37" s="135">
        <v>1.11</v>
      </c>
      <c r="F37" s="260">
        <f>F32*E37</f>
        <v>128.76000000000002</v>
      </c>
      <c r="G37" s="158"/>
      <c r="H37" s="160"/>
      <c r="I37" s="159"/>
      <c r="J37" s="160"/>
      <c r="K37" s="159"/>
      <c r="L37" s="160"/>
      <c r="M37" s="160"/>
    </row>
    <row r="38" spans="1:13" s="30" customFormat="1" ht="14.25">
      <c r="A38" s="135">
        <v>5</v>
      </c>
      <c r="B38" s="202" t="s">
        <v>232</v>
      </c>
      <c r="C38" s="320" t="s">
        <v>233</v>
      </c>
      <c r="D38" s="276" t="s">
        <v>36</v>
      </c>
      <c r="E38" s="276"/>
      <c r="F38" s="321">
        <v>11.6</v>
      </c>
      <c r="G38" s="158"/>
      <c r="H38" s="160"/>
      <c r="I38" s="159"/>
      <c r="J38" s="160"/>
      <c r="K38" s="159"/>
      <c r="L38" s="160"/>
      <c r="M38" s="160"/>
    </row>
    <row r="39" spans="1:13" s="30" customFormat="1" ht="13.5">
      <c r="A39" s="135"/>
      <c r="B39" s="51"/>
      <c r="C39" s="137" t="s">
        <v>12</v>
      </c>
      <c r="D39" s="135" t="s">
        <v>13</v>
      </c>
      <c r="E39" s="135">
        <v>2.32</v>
      </c>
      <c r="F39" s="260">
        <f>F38*E39</f>
        <v>26.912</v>
      </c>
      <c r="G39" s="158"/>
      <c r="H39" s="160"/>
      <c r="I39" s="159"/>
      <c r="J39" s="160"/>
      <c r="K39" s="159"/>
      <c r="L39" s="160"/>
      <c r="M39" s="160"/>
    </row>
    <row r="40" spans="1:13" s="30" customFormat="1" ht="13.5">
      <c r="A40" s="135"/>
      <c r="B40" s="51"/>
      <c r="C40" s="137" t="s">
        <v>37</v>
      </c>
      <c r="D40" s="135" t="s">
        <v>0</v>
      </c>
      <c r="E40" s="135">
        <v>1.08</v>
      </c>
      <c r="F40" s="260">
        <f>F38*E40</f>
        <v>12.528</v>
      </c>
      <c r="G40" s="158"/>
      <c r="H40" s="160"/>
      <c r="I40" s="159"/>
      <c r="J40" s="160"/>
      <c r="K40" s="159"/>
      <c r="L40" s="160"/>
      <c r="M40" s="160"/>
    </row>
    <row r="41" spans="1:13" s="30" customFormat="1" ht="13.5">
      <c r="A41" s="135"/>
      <c r="B41" s="51"/>
      <c r="C41" s="137" t="s">
        <v>14</v>
      </c>
      <c r="D41" s="135"/>
      <c r="E41" s="135"/>
      <c r="F41" s="260"/>
      <c r="G41" s="158"/>
      <c r="H41" s="160"/>
      <c r="I41" s="159"/>
      <c r="J41" s="160"/>
      <c r="K41" s="159"/>
      <c r="L41" s="160"/>
      <c r="M41" s="160"/>
    </row>
    <row r="42" spans="1:13" s="30" customFormat="1" ht="13.5">
      <c r="A42" s="135"/>
      <c r="B42" s="51"/>
      <c r="C42" s="137" t="s">
        <v>234</v>
      </c>
      <c r="D42" s="135" t="s">
        <v>36</v>
      </c>
      <c r="E42" s="135">
        <v>1.1</v>
      </c>
      <c r="F42" s="260">
        <f>F38*E42</f>
        <v>12.76</v>
      </c>
      <c r="G42" s="158"/>
      <c r="H42" s="160"/>
      <c r="I42" s="159"/>
      <c r="J42" s="160"/>
      <c r="K42" s="159"/>
      <c r="L42" s="160"/>
      <c r="M42" s="160"/>
    </row>
    <row r="43" spans="1:13" s="30" customFormat="1" ht="14.25">
      <c r="A43" s="135">
        <v>6</v>
      </c>
      <c r="B43" s="202" t="s">
        <v>235</v>
      </c>
      <c r="C43" s="320" t="s">
        <v>236</v>
      </c>
      <c r="D43" s="276" t="s">
        <v>48</v>
      </c>
      <c r="E43" s="276"/>
      <c r="F43" s="321">
        <v>116</v>
      </c>
      <c r="G43" s="158"/>
      <c r="H43" s="160"/>
      <c r="I43" s="159"/>
      <c r="J43" s="160"/>
      <c r="K43" s="159"/>
      <c r="L43" s="160"/>
      <c r="M43" s="160"/>
    </row>
    <row r="44" spans="1:13" s="30" customFormat="1" ht="13.5">
      <c r="A44" s="135"/>
      <c r="B44" s="51"/>
      <c r="C44" s="137" t="s">
        <v>12</v>
      </c>
      <c r="D44" s="135" t="s">
        <v>13</v>
      </c>
      <c r="E44" s="135">
        <v>0.154</v>
      </c>
      <c r="F44" s="260">
        <f>F43*E44</f>
        <v>17.864</v>
      </c>
      <c r="G44" s="158"/>
      <c r="H44" s="160"/>
      <c r="I44" s="159"/>
      <c r="J44" s="160"/>
      <c r="K44" s="159"/>
      <c r="L44" s="160"/>
      <c r="M44" s="160"/>
    </row>
    <row r="45" spans="1:13" s="30" customFormat="1" ht="13.5">
      <c r="A45" s="135"/>
      <c r="B45" s="51"/>
      <c r="C45" s="137" t="s">
        <v>37</v>
      </c>
      <c r="D45" s="135" t="s">
        <v>0</v>
      </c>
      <c r="E45" s="135">
        <v>0.0149</v>
      </c>
      <c r="F45" s="260">
        <f>F43*E45</f>
        <v>1.7284</v>
      </c>
      <c r="G45" s="158"/>
      <c r="H45" s="160"/>
      <c r="I45" s="159"/>
      <c r="J45" s="160"/>
      <c r="K45" s="159"/>
      <c r="L45" s="160"/>
      <c r="M45" s="160"/>
    </row>
    <row r="46" spans="1:13" s="30" customFormat="1" ht="13.5">
      <c r="A46" s="135"/>
      <c r="B46" s="51"/>
      <c r="C46" s="137" t="s">
        <v>14</v>
      </c>
      <c r="D46" s="135"/>
      <c r="E46" s="135"/>
      <c r="F46" s="260">
        <f>E46*2353</f>
        <v>0</v>
      </c>
      <c r="G46" s="158"/>
      <c r="H46" s="160"/>
      <c r="I46" s="159"/>
      <c r="J46" s="160"/>
      <c r="K46" s="159"/>
      <c r="L46" s="160"/>
      <c r="M46" s="160"/>
    </row>
    <row r="47" spans="1:13" s="30" customFormat="1" ht="13.5">
      <c r="A47" s="135"/>
      <c r="B47" s="51"/>
      <c r="C47" s="137" t="s">
        <v>237</v>
      </c>
      <c r="D47" s="135" t="s">
        <v>36</v>
      </c>
      <c r="E47" s="135">
        <v>0.0316</v>
      </c>
      <c r="F47" s="260">
        <f>F43*E47</f>
        <v>3.6656000000000004</v>
      </c>
      <c r="G47" s="158"/>
      <c r="H47" s="160"/>
      <c r="I47" s="159"/>
      <c r="J47" s="160"/>
      <c r="K47" s="159"/>
      <c r="L47" s="160"/>
      <c r="M47" s="160"/>
    </row>
    <row r="48" spans="1:13" s="30" customFormat="1" ht="13.5">
      <c r="A48" s="135"/>
      <c r="B48" s="51"/>
      <c r="C48" s="137" t="s">
        <v>15</v>
      </c>
      <c r="D48" s="135" t="s">
        <v>0</v>
      </c>
      <c r="E48" s="135">
        <v>0.064</v>
      </c>
      <c r="F48" s="260">
        <f>F43*E48</f>
        <v>7.424</v>
      </c>
      <c r="G48" s="158"/>
      <c r="H48" s="160"/>
      <c r="I48" s="159"/>
      <c r="J48" s="160"/>
      <c r="K48" s="159"/>
      <c r="L48" s="160"/>
      <c r="M48" s="160"/>
    </row>
    <row r="49" spans="1:13" s="30" customFormat="1" ht="25.5">
      <c r="A49" s="135">
        <v>7</v>
      </c>
      <c r="B49" s="202" t="s">
        <v>238</v>
      </c>
      <c r="C49" s="165" t="s">
        <v>428</v>
      </c>
      <c r="D49" s="276" t="s">
        <v>48</v>
      </c>
      <c r="E49" s="276"/>
      <c r="F49" s="324">
        <v>116</v>
      </c>
      <c r="G49" s="158"/>
      <c r="H49" s="160"/>
      <c r="I49" s="159"/>
      <c r="J49" s="160"/>
      <c r="K49" s="159"/>
      <c r="L49" s="160"/>
      <c r="M49" s="160"/>
    </row>
    <row r="50" spans="1:13" s="30" customFormat="1" ht="13.5">
      <c r="A50" s="135"/>
      <c r="B50" s="51"/>
      <c r="C50" s="162" t="s">
        <v>12</v>
      </c>
      <c r="D50" s="135" t="s">
        <v>48</v>
      </c>
      <c r="E50" s="135">
        <v>1</v>
      </c>
      <c r="F50" s="260">
        <f>F49*E50</f>
        <v>116</v>
      </c>
      <c r="G50" s="158"/>
      <c r="H50" s="160"/>
      <c r="I50" s="159"/>
      <c r="J50" s="160"/>
      <c r="K50" s="159"/>
      <c r="L50" s="160"/>
      <c r="M50" s="160"/>
    </row>
    <row r="51" spans="1:13" s="30" customFormat="1" ht="13.5">
      <c r="A51" s="135"/>
      <c r="B51" s="51"/>
      <c r="C51" s="162" t="s">
        <v>37</v>
      </c>
      <c r="D51" s="135" t="s">
        <v>0</v>
      </c>
      <c r="E51" s="135">
        <v>0.22</v>
      </c>
      <c r="F51" s="260">
        <f>F49*E51</f>
        <v>25.52</v>
      </c>
      <c r="G51" s="158"/>
      <c r="H51" s="160"/>
      <c r="I51" s="159"/>
      <c r="J51" s="160"/>
      <c r="K51" s="159"/>
      <c r="L51" s="160"/>
      <c r="M51" s="160"/>
    </row>
    <row r="52" spans="1:13" s="30" customFormat="1" ht="13.5">
      <c r="A52" s="135"/>
      <c r="B52" s="51"/>
      <c r="C52" s="162" t="s">
        <v>14</v>
      </c>
      <c r="D52" s="135"/>
      <c r="E52" s="135"/>
      <c r="F52" s="260">
        <f>E52*2353</f>
        <v>0</v>
      </c>
      <c r="G52" s="158"/>
      <c r="H52" s="160"/>
      <c r="I52" s="159"/>
      <c r="J52" s="160"/>
      <c r="K52" s="159"/>
      <c r="L52" s="160"/>
      <c r="M52" s="160"/>
    </row>
    <row r="53" spans="1:14" ht="13.5">
      <c r="A53" s="157"/>
      <c r="B53" s="51"/>
      <c r="C53" s="162" t="s">
        <v>239</v>
      </c>
      <c r="D53" s="135" t="s">
        <v>48</v>
      </c>
      <c r="E53" s="135">
        <v>2.3</v>
      </c>
      <c r="F53" s="260">
        <f>F49*E53</f>
        <v>266.79999999999995</v>
      </c>
      <c r="G53" s="158"/>
      <c r="H53" s="160"/>
      <c r="I53" s="159"/>
      <c r="J53" s="160"/>
      <c r="K53" s="159"/>
      <c r="L53" s="160"/>
      <c r="M53" s="160"/>
      <c r="N53" s="59" t="s">
        <v>208</v>
      </c>
    </row>
    <row r="54" spans="1:13" s="30" customFormat="1" ht="13.5">
      <c r="A54" s="157"/>
      <c r="B54" s="51"/>
      <c r="C54" s="162" t="s">
        <v>240</v>
      </c>
      <c r="D54" s="135" t="s">
        <v>16</v>
      </c>
      <c r="E54" s="135">
        <v>1</v>
      </c>
      <c r="F54" s="260">
        <f>F49*E54</f>
        <v>116</v>
      </c>
      <c r="G54" s="158"/>
      <c r="H54" s="160"/>
      <c r="I54" s="159"/>
      <c r="J54" s="160"/>
      <c r="K54" s="159"/>
      <c r="L54" s="160"/>
      <c r="M54" s="160"/>
    </row>
    <row r="55" spans="1:13" s="30" customFormat="1" ht="13.5">
      <c r="A55" s="157"/>
      <c r="B55" s="51"/>
      <c r="C55" s="162" t="s">
        <v>241</v>
      </c>
      <c r="D55" s="135" t="s">
        <v>242</v>
      </c>
      <c r="E55" s="135">
        <v>0.5</v>
      </c>
      <c r="F55" s="260">
        <f>F49*E55</f>
        <v>58</v>
      </c>
      <c r="G55" s="158"/>
      <c r="H55" s="160"/>
      <c r="I55" s="159"/>
      <c r="J55" s="160"/>
      <c r="K55" s="159"/>
      <c r="L55" s="160"/>
      <c r="M55" s="160"/>
    </row>
    <row r="56" spans="1:13" s="30" customFormat="1" ht="13.5">
      <c r="A56" s="157"/>
      <c r="B56" s="51"/>
      <c r="C56" s="162" t="s">
        <v>243</v>
      </c>
      <c r="D56" s="135" t="s">
        <v>16</v>
      </c>
      <c r="E56" s="135">
        <v>0.9</v>
      </c>
      <c r="F56" s="260">
        <f>F49*E56</f>
        <v>104.4</v>
      </c>
      <c r="G56" s="158"/>
      <c r="H56" s="160"/>
      <c r="I56" s="159"/>
      <c r="J56" s="160"/>
      <c r="K56" s="159"/>
      <c r="L56" s="160"/>
      <c r="M56" s="160"/>
    </row>
    <row r="57" spans="1:14" s="84" customFormat="1" ht="14.25">
      <c r="A57" s="135">
        <v>8</v>
      </c>
      <c r="B57" s="202" t="s">
        <v>232</v>
      </c>
      <c r="C57" s="325" t="s">
        <v>341</v>
      </c>
      <c r="D57" s="276" t="s">
        <v>48</v>
      </c>
      <c r="E57" s="276"/>
      <c r="F57" s="443">
        <v>278</v>
      </c>
      <c r="G57" s="158"/>
      <c r="H57" s="160"/>
      <c r="I57" s="159"/>
      <c r="J57" s="160"/>
      <c r="K57" s="159"/>
      <c r="L57" s="160"/>
      <c r="M57" s="160"/>
      <c r="N57" s="390"/>
    </row>
    <row r="58" spans="1:13" s="84" customFormat="1" ht="13.5">
      <c r="A58" s="135"/>
      <c r="B58" s="51"/>
      <c r="C58" s="205" t="s">
        <v>12</v>
      </c>
      <c r="D58" s="158" t="s">
        <v>48</v>
      </c>
      <c r="E58" s="158">
        <v>1</v>
      </c>
      <c r="F58" s="261">
        <f>F57*E58</f>
        <v>278</v>
      </c>
      <c r="G58" s="158"/>
      <c r="H58" s="160"/>
      <c r="I58" s="159"/>
      <c r="J58" s="160"/>
      <c r="K58" s="159"/>
      <c r="L58" s="160"/>
      <c r="M58" s="160"/>
    </row>
    <row r="59" spans="1:13" s="84" customFormat="1" ht="13.5">
      <c r="A59" s="135"/>
      <c r="B59" s="51"/>
      <c r="C59" s="205" t="s">
        <v>37</v>
      </c>
      <c r="D59" s="158" t="s">
        <v>0</v>
      </c>
      <c r="E59" s="158">
        <v>0.22</v>
      </c>
      <c r="F59" s="263">
        <f>F57*E59</f>
        <v>61.160000000000004</v>
      </c>
      <c r="G59" s="158"/>
      <c r="H59" s="160"/>
      <c r="I59" s="159"/>
      <c r="J59" s="160"/>
      <c r="K59" s="159"/>
      <c r="L59" s="160"/>
      <c r="M59" s="160"/>
    </row>
    <row r="60" spans="1:13" s="84" customFormat="1" ht="13.5">
      <c r="A60" s="135"/>
      <c r="B60" s="51"/>
      <c r="C60" s="205" t="s">
        <v>14</v>
      </c>
      <c r="D60" s="158"/>
      <c r="E60" s="158"/>
      <c r="F60" s="263">
        <f>E60*2353</f>
        <v>0</v>
      </c>
      <c r="G60" s="158"/>
      <c r="H60" s="160"/>
      <c r="I60" s="159"/>
      <c r="J60" s="160"/>
      <c r="K60" s="159"/>
      <c r="L60" s="160"/>
      <c r="M60" s="160"/>
    </row>
    <row r="61" spans="1:13" s="84" customFormat="1" ht="27">
      <c r="A61" s="135"/>
      <c r="B61" s="51"/>
      <c r="C61" s="205" t="s">
        <v>472</v>
      </c>
      <c r="D61" s="158" t="s">
        <v>342</v>
      </c>
      <c r="E61" s="158">
        <v>0.047</v>
      </c>
      <c r="F61" s="261">
        <v>12.8</v>
      </c>
      <c r="G61" s="158"/>
      <c r="H61" s="160"/>
      <c r="I61" s="159"/>
      <c r="J61" s="160"/>
      <c r="K61" s="159"/>
      <c r="L61" s="160"/>
      <c r="M61" s="160"/>
    </row>
    <row r="62" spans="1:13" s="84" customFormat="1" ht="13.5">
      <c r="A62" s="135"/>
      <c r="B62" s="51"/>
      <c r="C62" s="205" t="s">
        <v>343</v>
      </c>
      <c r="D62" s="158" t="s">
        <v>342</v>
      </c>
      <c r="E62" s="158">
        <v>0.06</v>
      </c>
      <c r="F62" s="261">
        <f>F57*E62</f>
        <v>16.68</v>
      </c>
      <c r="G62" s="158"/>
      <c r="H62" s="160"/>
      <c r="I62" s="159"/>
      <c r="J62" s="160"/>
      <c r="K62" s="159"/>
      <c r="L62" s="160"/>
      <c r="M62" s="160"/>
    </row>
    <row r="63" spans="1:13" s="84" customFormat="1" ht="13.5">
      <c r="A63" s="135"/>
      <c r="B63" s="51"/>
      <c r="C63" s="205" t="s">
        <v>344</v>
      </c>
      <c r="D63" s="158" t="s">
        <v>345</v>
      </c>
      <c r="E63" s="158">
        <v>1</v>
      </c>
      <c r="F63" s="260">
        <f>F57*E63</f>
        <v>278</v>
      </c>
      <c r="G63" s="158"/>
      <c r="H63" s="160"/>
      <c r="I63" s="159"/>
      <c r="J63" s="160"/>
      <c r="K63" s="159"/>
      <c r="L63" s="160"/>
      <c r="M63" s="160"/>
    </row>
    <row r="64" spans="1:13" s="84" customFormat="1" ht="13.5">
      <c r="A64" s="135"/>
      <c r="B64" s="51"/>
      <c r="C64" s="205" t="s">
        <v>346</v>
      </c>
      <c r="D64" s="158" t="s">
        <v>345</v>
      </c>
      <c r="E64" s="158">
        <v>0.9</v>
      </c>
      <c r="F64" s="260">
        <f>F57*E64</f>
        <v>250.20000000000002</v>
      </c>
      <c r="G64" s="158"/>
      <c r="H64" s="160"/>
      <c r="I64" s="159"/>
      <c r="J64" s="160"/>
      <c r="K64" s="159"/>
      <c r="L64" s="160"/>
      <c r="M64" s="160"/>
    </row>
    <row r="65" spans="1:13" s="84" customFormat="1" ht="14.25">
      <c r="A65" s="135">
        <v>9</v>
      </c>
      <c r="B65" s="53" t="s">
        <v>404</v>
      </c>
      <c r="C65" s="325" t="s">
        <v>347</v>
      </c>
      <c r="D65" s="158" t="s">
        <v>345</v>
      </c>
      <c r="E65" s="158">
        <v>1.25</v>
      </c>
      <c r="F65" s="260">
        <f>F57*E65</f>
        <v>347.5</v>
      </c>
      <c r="G65" s="158"/>
      <c r="H65" s="160"/>
      <c r="I65" s="159"/>
      <c r="J65" s="160"/>
      <c r="K65" s="159"/>
      <c r="L65" s="160"/>
      <c r="M65" s="160"/>
    </row>
    <row r="66" spans="1:21" s="101" customFormat="1" ht="13.5">
      <c r="A66" s="158"/>
      <c r="B66" s="204"/>
      <c r="C66" s="205" t="s">
        <v>348</v>
      </c>
      <c r="D66" s="158" t="s">
        <v>0</v>
      </c>
      <c r="E66" s="158">
        <v>1</v>
      </c>
      <c r="F66" s="160">
        <v>0</v>
      </c>
      <c r="G66" s="158"/>
      <c r="H66" s="160"/>
      <c r="I66" s="159"/>
      <c r="J66" s="160"/>
      <c r="K66" s="159"/>
      <c r="L66" s="160"/>
      <c r="M66" s="160"/>
      <c r="N66" s="483"/>
      <c r="U66" s="483"/>
    </row>
    <row r="67" spans="1:13" s="84" customFormat="1" ht="28.5">
      <c r="A67" s="135"/>
      <c r="B67" s="53" t="s">
        <v>409</v>
      </c>
      <c r="C67" s="325" t="s">
        <v>450</v>
      </c>
      <c r="D67" s="158" t="s">
        <v>48</v>
      </c>
      <c r="E67" s="158"/>
      <c r="F67" s="260">
        <v>40</v>
      </c>
      <c r="G67" s="158"/>
      <c r="H67" s="160"/>
      <c r="I67" s="159"/>
      <c r="J67" s="160"/>
      <c r="K67" s="159"/>
      <c r="L67" s="160"/>
      <c r="M67" s="160"/>
    </row>
    <row r="68" spans="1:13" s="84" customFormat="1" ht="13.5">
      <c r="A68" s="135"/>
      <c r="B68" s="51"/>
      <c r="C68" s="205" t="s">
        <v>12</v>
      </c>
      <c r="D68" s="158" t="s">
        <v>48</v>
      </c>
      <c r="E68" s="158">
        <v>0.74</v>
      </c>
      <c r="F68" s="261">
        <f>F67*E68</f>
        <v>29.6</v>
      </c>
      <c r="G68" s="158"/>
      <c r="H68" s="160"/>
      <c r="I68" s="159"/>
      <c r="J68" s="160"/>
      <c r="K68" s="159"/>
      <c r="L68" s="160"/>
      <c r="M68" s="160"/>
    </row>
    <row r="69" spans="1:13" s="84" customFormat="1" ht="13.5">
      <c r="A69" s="135"/>
      <c r="B69" s="51"/>
      <c r="C69" s="205" t="s">
        <v>408</v>
      </c>
      <c r="D69" s="158" t="s">
        <v>48</v>
      </c>
      <c r="E69" s="158">
        <v>1.15</v>
      </c>
      <c r="F69" s="260">
        <f>F67*E69</f>
        <v>46</v>
      </c>
      <c r="G69" s="158"/>
      <c r="H69" s="160"/>
      <c r="I69" s="159"/>
      <c r="J69" s="160"/>
      <c r="K69" s="159"/>
      <c r="L69" s="160"/>
      <c r="M69" s="160"/>
    </row>
    <row r="70" spans="1:13" ht="27">
      <c r="A70" s="158"/>
      <c r="B70" s="204"/>
      <c r="C70" s="205" t="s">
        <v>640</v>
      </c>
      <c r="D70" s="158" t="s">
        <v>342</v>
      </c>
      <c r="E70" s="158">
        <v>1</v>
      </c>
      <c r="F70" s="160">
        <v>2.8</v>
      </c>
      <c r="G70" s="158"/>
      <c r="H70" s="160"/>
      <c r="I70" s="159"/>
      <c r="J70" s="160"/>
      <c r="K70" s="159"/>
      <c r="L70" s="160"/>
      <c r="M70" s="160"/>
    </row>
    <row r="71" spans="1:14" s="84" customFormat="1" ht="13.5">
      <c r="A71" s="135"/>
      <c r="B71" s="51"/>
      <c r="C71" s="205" t="s">
        <v>15</v>
      </c>
      <c r="D71" s="158" t="s">
        <v>0</v>
      </c>
      <c r="E71" s="158">
        <v>0.133</v>
      </c>
      <c r="F71" s="260">
        <f>E71*F67</f>
        <v>5.32</v>
      </c>
      <c r="G71" s="158"/>
      <c r="H71" s="160"/>
      <c r="I71" s="159"/>
      <c r="J71" s="160"/>
      <c r="K71" s="159"/>
      <c r="L71" s="160"/>
      <c r="M71" s="160"/>
      <c r="N71" s="112"/>
    </row>
    <row r="72" spans="1:13" s="84" customFormat="1" ht="14.25">
      <c r="A72" s="135"/>
      <c r="B72" s="53" t="s">
        <v>409</v>
      </c>
      <c r="C72" s="325" t="s">
        <v>526</v>
      </c>
      <c r="D72" s="158" t="s">
        <v>25</v>
      </c>
      <c r="E72" s="158"/>
      <c r="F72" s="260">
        <v>70</v>
      </c>
      <c r="G72" s="158"/>
      <c r="H72" s="160"/>
      <c r="I72" s="159"/>
      <c r="J72" s="160"/>
      <c r="K72" s="159"/>
      <c r="L72" s="160"/>
      <c r="M72" s="160"/>
    </row>
    <row r="73" spans="1:13" s="84" customFormat="1" ht="13.5">
      <c r="A73" s="135"/>
      <c r="B73" s="51"/>
      <c r="C73" s="205" t="s">
        <v>12</v>
      </c>
      <c r="D73" s="158" t="s">
        <v>25</v>
      </c>
      <c r="E73" s="158">
        <v>1</v>
      </c>
      <c r="F73" s="261">
        <f>F72*E73</f>
        <v>70</v>
      </c>
      <c r="G73" s="158"/>
      <c r="H73" s="160"/>
      <c r="I73" s="159"/>
      <c r="J73" s="160"/>
      <c r="K73" s="159"/>
      <c r="L73" s="160"/>
      <c r="M73" s="160"/>
    </row>
    <row r="74" spans="1:13" s="84" customFormat="1" ht="13.5">
      <c r="A74" s="135"/>
      <c r="B74" s="51"/>
      <c r="C74" s="205" t="s">
        <v>527</v>
      </c>
      <c r="D74" s="158" t="s">
        <v>48</v>
      </c>
      <c r="E74" s="158">
        <v>1.15</v>
      </c>
      <c r="F74" s="260">
        <f>F72*E74</f>
        <v>80.5</v>
      </c>
      <c r="G74" s="158"/>
      <c r="H74" s="160"/>
      <c r="I74" s="159"/>
      <c r="J74" s="160"/>
      <c r="K74" s="159"/>
      <c r="L74" s="160"/>
      <c r="M74" s="160"/>
    </row>
    <row r="75" spans="1:14" s="84" customFormat="1" ht="14.25">
      <c r="A75" s="135"/>
      <c r="B75" s="51"/>
      <c r="C75" s="165" t="s">
        <v>128</v>
      </c>
      <c r="D75" s="135"/>
      <c r="E75" s="135"/>
      <c r="F75" s="260"/>
      <c r="G75" s="158"/>
      <c r="H75" s="166"/>
      <c r="I75" s="160"/>
      <c r="J75" s="166"/>
      <c r="K75" s="160"/>
      <c r="L75" s="166"/>
      <c r="M75" s="166"/>
      <c r="N75" s="112"/>
    </row>
    <row r="76" spans="1:13" s="84" customFormat="1" ht="17.25">
      <c r="A76" s="135"/>
      <c r="B76" s="51"/>
      <c r="C76" s="326" t="s">
        <v>288</v>
      </c>
      <c r="D76" s="135"/>
      <c r="E76" s="135"/>
      <c r="F76" s="260"/>
      <c r="G76" s="158"/>
      <c r="H76" s="160"/>
      <c r="I76" s="160"/>
      <c r="J76" s="160"/>
      <c r="K76" s="160"/>
      <c r="L76" s="160"/>
      <c r="M76" s="160"/>
    </row>
    <row r="77" spans="1:13" ht="57">
      <c r="A77" s="135">
        <v>8</v>
      </c>
      <c r="B77" s="51" t="s">
        <v>244</v>
      </c>
      <c r="C77" s="320" t="s">
        <v>480</v>
      </c>
      <c r="D77" s="286" t="s">
        <v>48</v>
      </c>
      <c r="E77" s="286"/>
      <c r="F77" s="484">
        <v>19.8</v>
      </c>
      <c r="G77" s="295"/>
      <c r="H77" s="286"/>
      <c r="I77" s="288"/>
      <c r="J77" s="287"/>
      <c r="K77" s="288"/>
      <c r="L77" s="287"/>
      <c r="M77" s="287"/>
    </row>
    <row r="78" spans="1:13" ht="13.5">
      <c r="A78" s="135"/>
      <c r="B78" s="51"/>
      <c r="C78" s="137" t="s">
        <v>12</v>
      </c>
      <c r="D78" s="135" t="s">
        <v>48</v>
      </c>
      <c r="E78" s="135">
        <v>1</v>
      </c>
      <c r="F78" s="260">
        <f>F77*E78</f>
        <v>19.8</v>
      </c>
      <c r="H78" s="158"/>
      <c r="I78" s="159"/>
      <c r="J78" s="287"/>
      <c r="K78" s="159"/>
      <c r="L78" s="160"/>
      <c r="M78" s="160"/>
    </row>
    <row r="79" spans="1:13" ht="13.5">
      <c r="A79" s="135"/>
      <c r="B79" s="51"/>
      <c r="C79" s="137" t="s">
        <v>14</v>
      </c>
      <c r="D79" s="135"/>
      <c r="E79" s="135"/>
      <c r="F79" s="260"/>
      <c r="G79" s="158"/>
      <c r="H79" s="160"/>
      <c r="I79" s="159"/>
      <c r="J79" s="287"/>
      <c r="K79" s="159"/>
      <c r="L79" s="160"/>
      <c r="M79" s="160"/>
    </row>
    <row r="80" spans="1:13" ht="13.5">
      <c r="A80" s="135"/>
      <c r="B80" s="108"/>
      <c r="C80" s="137" t="s">
        <v>287</v>
      </c>
      <c r="D80" s="135" t="s">
        <v>48</v>
      </c>
      <c r="E80" s="135">
        <v>1</v>
      </c>
      <c r="F80" s="260">
        <f>F77*E80</f>
        <v>19.8</v>
      </c>
      <c r="G80" s="158"/>
      <c r="H80" s="160"/>
      <c r="I80" s="159"/>
      <c r="J80" s="287"/>
      <c r="K80" s="159"/>
      <c r="L80" s="160"/>
      <c r="M80" s="160"/>
    </row>
    <row r="81" spans="1:13" s="73" customFormat="1" ht="42.75">
      <c r="A81" s="158">
        <v>9</v>
      </c>
      <c r="B81" s="204" t="s">
        <v>244</v>
      </c>
      <c r="C81" s="320" t="s">
        <v>434</v>
      </c>
      <c r="D81" s="158" t="s">
        <v>48</v>
      </c>
      <c r="E81" s="158"/>
      <c r="F81" s="159">
        <v>60</v>
      </c>
      <c r="G81" s="158"/>
      <c r="H81" s="160"/>
      <c r="I81" s="159"/>
      <c r="J81" s="287"/>
      <c r="K81" s="159"/>
      <c r="L81" s="160"/>
      <c r="M81" s="160"/>
    </row>
    <row r="82" spans="1:13" ht="13.5">
      <c r="A82" s="135"/>
      <c r="B82" s="51"/>
      <c r="C82" s="137" t="s">
        <v>12</v>
      </c>
      <c r="D82" s="135" t="s">
        <v>48</v>
      </c>
      <c r="E82" s="135">
        <v>1</v>
      </c>
      <c r="F82" s="260">
        <f>F81*E82</f>
        <v>60</v>
      </c>
      <c r="G82" s="158"/>
      <c r="H82" s="160"/>
      <c r="I82" s="159"/>
      <c r="J82" s="287"/>
      <c r="K82" s="159"/>
      <c r="L82" s="160"/>
      <c r="M82" s="160"/>
    </row>
    <row r="83" spans="1:13" ht="13.5">
      <c r="A83" s="135"/>
      <c r="B83" s="51"/>
      <c r="C83" s="137" t="s">
        <v>14</v>
      </c>
      <c r="D83" s="135"/>
      <c r="E83" s="135"/>
      <c r="F83" s="260"/>
      <c r="G83" s="158"/>
      <c r="H83" s="160"/>
      <c r="I83" s="159"/>
      <c r="J83" s="287"/>
      <c r="K83" s="159"/>
      <c r="L83" s="160"/>
      <c r="M83" s="160"/>
    </row>
    <row r="84" spans="1:13" ht="13.5">
      <c r="A84" s="135"/>
      <c r="B84" s="108"/>
      <c r="C84" s="137" t="s">
        <v>495</v>
      </c>
      <c r="D84" s="135" t="s">
        <v>48</v>
      </c>
      <c r="E84" s="135">
        <v>1</v>
      </c>
      <c r="F84" s="260">
        <f>F81*E84</f>
        <v>60</v>
      </c>
      <c r="G84" s="158"/>
      <c r="H84" s="160"/>
      <c r="I84" s="159"/>
      <c r="J84" s="287"/>
      <c r="K84" s="159"/>
      <c r="L84" s="160"/>
      <c r="M84" s="160"/>
    </row>
    <row r="85" spans="1:13" ht="85.5">
      <c r="A85" s="135">
        <v>10</v>
      </c>
      <c r="B85" s="51" t="s">
        <v>245</v>
      </c>
      <c r="C85" s="536" t="s">
        <v>332</v>
      </c>
      <c r="D85" s="286" t="s">
        <v>48</v>
      </c>
      <c r="E85" s="286"/>
      <c r="F85" s="285">
        <v>147</v>
      </c>
      <c r="G85" s="286"/>
      <c r="H85" s="287"/>
      <c r="I85" s="288"/>
      <c r="J85" s="287"/>
      <c r="K85" s="288"/>
      <c r="L85" s="287"/>
      <c r="M85" s="160"/>
    </row>
    <row r="86" spans="1:14" ht="13.5">
      <c r="A86" s="135"/>
      <c r="B86" s="51"/>
      <c r="C86" s="137" t="s">
        <v>12</v>
      </c>
      <c r="D86" s="135" t="s">
        <v>13</v>
      </c>
      <c r="E86" s="135">
        <v>2.72</v>
      </c>
      <c r="F86" s="260">
        <f>F85*E86</f>
        <v>399.84000000000003</v>
      </c>
      <c r="G86" s="158"/>
      <c r="H86" s="160"/>
      <c r="I86" s="259"/>
      <c r="J86" s="285"/>
      <c r="K86" s="159"/>
      <c r="L86" s="160"/>
      <c r="M86" s="160"/>
      <c r="N86" s="134"/>
    </row>
    <row r="87" spans="1:13" ht="13.5">
      <c r="A87" s="135"/>
      <c r="B87" s="51"/>
      <c r="C87" s="137" t="s">
        <v>14</v>
      </c>
      <c r="D87" s="135"/>
      <c r="E87" s="135"/>
      <c r="F87" s="260"/>
      <c r="G87" s="158"/>
      <c r="H87" s="160"/>
      <c r="I87" s="159"/>
      <c r="J87" s="287"/>
      <c r="K87" s="159"/>
      <c r="L87" s="160"/>
      <c r="M87" s="160"/>
    </row>
    <row r="88" spans="1:13" ht="27">
      <c r="A88" s="135"/>
      <c r="B88" s="51"/>
      <c r="C88" s="137" t="s">
        <v>457</v>
      </c>
      <c r="D88" s="135" t="s">
        <v>48</v>
      </c>
      <c r="E88" s="135">
        <v>1</v>
      </c>
      <c r="F88" s="260">
        <v>147</v>
      </c>
      <c r="G88" s="158"/>
      <c r="H88" s="160"/>
      <c r="I88" s="159"/>
      <c r="J88" s="287"/>
      <c r="K88" s="159"/>
      <c r="L88" s="160"/>
      <c r="M88" s="160"/>
    </row>
    <row r="89" spans="1:14" s="84" customFormat="1" ht="14.25">
      <c r="A89" s="135"/>
      <c r="B89" s="51"/>
      <c r="C89" s="165" t="s">
        <v>219</v>
      </c>
      <c r="D89" s="135"/>
      <c r="E89" s="135"/>
      <c r="F89" s="260"/>
      <c r="G89" s="158"/>
      <c r="H89" s="166"/>
      <c r="I89" s="166"/>
      <c r="J89" s="289"/>
      <c r="K89" s="166"/>
      <c r="L89" s="166"/>
      <c r="M89" s="166"/>
      <c r="N89" s="112"/>
    </row>
    <row r="90" spans="1:13" s="84" customFormat="1" ht="149.25">
      <c r="A90" s="135"/>
      <c r="B90" s="51" t="s">
        <v>331</v>
      </c>
      <c r="C90" s="162" t="s">
        <v>474</v>
      </c>
      <c r="D90" s="135"/>
      <c r="E90" s="135"/>
      <c r="F90" s="260"/>
      <c r="G90" s="158"/>
      <c r="H90" s="160"/>
      <c r="I90" s="160"/>
      <c r="J90" s="287"/>
      <c r="K90" s="160"/>
      <c r="L90" s="160"/>
      <c r="M90" s="166"/>
    </row>
    <row r="91" spans="1:13" s="84" customFormat="1" ht="17.25">
      <c r="A91" s="135"/>
      <c r="B91" s="51"/>
      <c r="C91" s="326" t="s">
        <v>289</v>
      </c>
      <c r="D91" s="135"/>
      <c r="E91" s="135"/>
      <c r="F91" s="260"/>
      <c r="G91" s="158"/>
      <c r="H91" s="160"/>
      <c r="I91" s="160"/>
      <c r="J91" s="287"/>
      <c r="K91" s="160"/>
      <c r="L91" s="160"/>
      <c r="M91" s="160"/>
    </row>
    <row r="92" spans="1:13" s="445" customFormat="1" ht="13.5">
      <c r="A92" s="256"/>
      <c r="B92" s="329"/>
      <c r="C92" s="258"/>
      <c r="D92" s="256"/>
      <c r="E92" s="256"/>
      <c r="F92" s="260"/>
      <c r="G92" s="259"/>
      <c r="H92" s="260"/>
      <c r="I92" s="259"/>
      <c r="J92" s="260"/>
      <c r="K92" s="259"/>
      <c r="L92" s="260"/>
      <c r="M92" s="260"/>
    </row>
    <row r="93" spans="1:14" s="445" customFormat="1" ht="28.5">
      <c r="A93" s="256"/>
      <c r="B93" s="329"/>
      <c r="C93" s="537" t="s">
        <v>441</v>
      </c>
      <c r="D93" s="256" t="s">
        <v>36</v>
      </c>
      <c r="E93" s="256"/>
      <c r="F93" s="260">
        <v>250</v>
      </c>
      <c r="G93" s="259"/>
      <c r="H93" s="260"/>
      <c r="I93" s="259"/>
      <c r="J93" s="260"/>
      <c r="K93" s="259"/>
      <c r="L93" s="260"/>
      <c r="M93" s="260"/>
      <c r="N93" s="446"/>
    </row>
    <row r="94" spans="1:13" s="445" customFormat="1" ht="13.5">
      <c r="A94" s="256"/>
      <c r="B94" s="329"/>
      <c r="C94" s="258" t="s">
        <v>97</v>
      </c>
      <c r="D94" s="256" t="s">
        <v>36</v>
      </c>
      <c r="E94" s="256"/>
      <c r="F94" s="260">
        <f>F93</f>
        <v>250</v>
      </c>
      <c r="G94" s="259"/>
      <c r="H94" s="260"/>
      <c r="I94" s="259"/>
      <c r="J94" s="260"/>
      <c r="K94" s="259"/>
      <c r="L94" s="260"/>
      <c r="M94" s="260"/>
    </row>
    <row r="95" spans="1:13" s="445" customFormat="1" ht="13.5">
      <c r="A95" s="256"/>
      <c r="B95" s="329"/>
      <c r="C95" s="258" t="s">
        <v>442</v>
      </c>
      <c r="D95" s="256" t="s">
        <v>36</v>
      </c>
      <c r="E95" s="256">
        <v>1.15</v>
      </c>
      <c r="F95" s="260">
        <f>E95*F93</f>
        <v>287.5</v>
      </c>
      <c r="G95" s="259"/>
      <c r="H95" s="260"/>
      <c r="I95" s="259"/>
      <c r="J95" s="260"/>
      <c r="K95" s="259"/>
      <c r="L95" s="260"/>
      <c r="M95" s="542"/>
    </row>
    <row r="96" spans="1:14" s="30" customFormat="1" ht="28.5">
      <c r="A96" s="158" t="s">
        <v>339</v>
      </c>
      <c r="B96" s="204" t="s">
        <v>340</v>
      </c>
      <c r="C96" s="320" t="s">
        <v>458</v>
      </c>
      <c r="D96" s="158" t="s">
        <v>36</v>
      </c>
      <c r="E96" s="158"/>
      <c r="F96" s="260">
        <v>28</v>
      </c>
      <c r="G96" s="158"/>
      <c r="H96" s="160"/>
      <c r="I96" s="159"/>
      <c r="J96" s="287"/>
      <c r="K96" s="159"/>
      <c r="L96" s="160"/>
      <c r="M96" s="542"/>
      <c r="N96" s="72"/>
    </row>
    <row r="97" spans="1:14" s="30" customFormat="1" ht="13.5">
      <c r="A97" s="158"/>
      <c r="B97" s="204"/>
      <c r="C97" s="205" t="s">
        <v>12</v>
      </c>
      <c r="D97" s="158" t="s">
        <v>13</v>
      </c>
      <c r="E97" s="158">
        <v>3.16</v>
      </c>
      <c r="F97" s="260">
        <f>F96*E97</f>
        <v>88.48</v>
      </c>
      <c r="G97" s="158"/>
      <c r="H97" s="160"/>
      <c r="I97" s="159"/>
      <c r="J97" s="287"/>
      <c r="K97" s="159"/>
      <c r="L97" s="160"/>
      <c r="M97" s="542"/>
      <c r="N97" s="72"/>
    </row>
    <row r="98" spans="1:14" s="30" customFormat="1" ht="13.5">
      <c r="A98" s="158"/>
      <c r="B98" s="204"/>
      <c r="C98" s="205" t="s">
        <v>14</v>
      </c>
      <c r="D98" s="158"/>
      <c r="E98" s="158"/>
      <c r="F98" s="260"/>
      <c r="G98" s="158"/>
      <c r="H98" s="160"/>
      <c r="I98" s="159"/>
      <c r="J98" s="287"/>
      <c r="K98" s="159"/>
      <c r="L98" s="160"/>
      <c r="M98" s="542"/>
      <c r="N98" s="72" t="s">
        <v>208</v>
      </c>
    </row>
    <row r="99" spans="1:14" s="30" customFormat="1" ht="13.5">
      <c r="A99" s="158"/>
      <c r="B99" s="204"/>
      <c r="C99" s="205" t="s">
        <v>336</v>
      </c>
      <c r="D99" s="158" t="s">
        <v>36</v>
      </c>
      <c r="E99" s="158">
        <v>1.25</v>
      </c>
      <c r="F99" s="260">
        <f>F96*E99</f>
        <v>35</v>
      </c>
      <c r="G99" s="158"/>
      <c r="H99" s="160"/>
      <c r="I99" s="159"/>
      <c r="J99" s="287"/>
      <c r="K99" s="159"/>
      <c r="L99" s="160"/>
      <c r="M99" s="542"/>
      <c r="N99" s="72"/>
    </row>
    <row r="100" spans="1:14" s="30" customFormat="1" ht="13.5">
      <c r="A100" s="158"/>
      <c r="B100" s="204"/>
      <c r="C100" s="205" t="s">
        <v>15</v>
      </c>
      <c r="D100" s="158" t="s">
        <v>0</v>
      </c>
      <c r="E100" s="158">
        <v>0.01</v>
      </c>
      <c r="F100" s="260">
        <f>F96*E100</f>
        <v>0.28</v>
      </c>
      <c r="G100" s="158"/>
      <c r="H100" s="160"/>
      <c r="I100" s="159"/>
      <c r="J100" s="287"/>
      <c r="K100" s="159"/>
      <c r="L100" s="160"/>
      <c r="M100" s="542"/>
      <c r="N100" s="72"/>
    </row>
    <row r="101" spans="1:13" s="30" customFormat="1" ht="33">
      <c r="A101" s="135"/>
      <c r="B101" s="51"/>
      <c r="C101" s="319" t="s">
        <v>522</v>
      </c>
      <c r="D101" s="135"/>
      <c r="E101" s="135"/>
      <c r="F101" s="260"/>
      <c r="G101" s="158"/>
      <c r="H101" s="160"/>
      <c r="I101" s="159"/>
      <c r="J101" s="160"/>
      <c r="K101" s="159"/>
      <c r="L101" s="160"/>
      <c r="M101" s="542"/>
    </row>
    <row r="102" spans="1:13" s="30" customFormat="1" ht="28.5">
      <c r="A102" s="135">
        <v>11</v>
      </c>
      <c r="B102" s="51" t="s">
        <v>247</v>
      </c>
      <c r="C102" s="328" t="s">
        <v>520</v>
      </c>
      <c r="D102" s="276" t="s">
        <v>36</v>
      </c>
      <c r="E102" s="276"/>
      <c r="F102" s="324">
        <v>0.6</v>
      </c>
      <c r="G102" s="158"/>
      <c r="H102" s="160"/>
      <c r="I102" s="159"/>
      <c r="J102" s="160"/>
      <c r="K102" s="159"/>
      <c r="L102" s="160"/>
      <c r="M102" s="542"/>
    </row>
    <row r="103" spans="1:13" s="30" customFormat="1" ht="13.5">
      <c r="A103" s="135"/>
      <c r="B103" s="51"/>
      <c r="C103" s="162" t="s">
        <v>12</v>
      </c>
      <c r="D103" s="135" t="s">
        <v>13</v>
      </c>
      <c r="E103" s="135">
        <v>2.9</v>
      </c>
      <c r="F103" s="260">
        <f>F102*E103</f>
        <v>1.74</v>
      </c>
      <c r="G103" s="158"/>
      <c r="H103" s="160"/>
      <c r="I103" s="159"/>
      <c r="J103" s="160"/>
      <c r="K103" s="159"/>
      <c r="L103" s="160"/>
      <c r="M103" s="542"/>
    </row>
    <row r="104" spans="1:13" s="30" customFormat="1" ht="13.5">
      <c r="A104" s="135"/>
      <c r="B104" s="51"/>
      <c r="C104" s="162" t="s">
        <v>14</v>
      </c>
      <c r="D104" s="135"/>
      <c r="E104" s="135"/>
      <c r="F104" s="260"/>
      <c r="G104" s="158"/>
      <c r="H104" s="160"/>
      <c r="I104" s="159"/>
      <c r="J104" s="160"/>
      <c r="K104" s="159"/>
      <c r="L104" s="160"/>
      <c r="M104" s="542"/>
    </row>
    <row r="105" spans="1:13" s="30" customFormat="1" ht="13.5">
      <c r="A105" s="135"/>
      <c r="B105" s="51"/>
      <c r="C105" s="162" t="s">
        <v>535</v>
      </c>
      <c r="D105" s="135" t="s">
        <v>36</v>
      </c>
      <c r="E105" s="135">
        <v>1.02</v>
      </c>
      <c r="F105" s="260">
        <f>F102*E105</f>
        <v>0.612</v>
      </c>
      <c r="G105" s="158"/>
      <c r="H105" s="160"/>
      <c r="I105" s="159"/>
      <c r="J105" s="160"/>
      <c r="K105" s="159"/>
      <c r="L105" s="160"/>
      <c r="M105" s="542"/>
    </row>
    <row r="106" spans="1:13" s="30" customFormat="1" ht="13.5">
      <c r="A106" s="135"/>
      <c r="B106" s="51"/>
      <c r="C106" s="162" t="s">
        <v>15</v>
      </c>
      <c r="D106" s="135" t="s">
        <v>0</v>
      </c>
      <c r="E106" s="135">
        <v>0.88</v>
      </c>
      <c r="F106" s="260">
        <f>F102*E106</f>
        <v>0.528</v>
      </c>
      <c r="G106" s="158"/>
      <c r="H106" s="160"/>
      <c r="I106" s="159"/>
      <c r="J106" s="160"/>
      <c r="K106" s="159"/>
      <c r="L106" s="160"/>
      <c r="M106" s="542"/>
    </row>
    <row r="107" spans="1:13" s="30" customFormat="1" ht="25.5">
      <c r="A107" s="135">
        <v>12</v>
      </c>
      <c r="B107" s="51" t="s">
        <v>238</v>
      </c>
      <c r="C107" s="327" t="s">
        <v>248</v>
      </c>
      <c r="D107" s="276" t="s">
        <v>48</v>
      </c>
      <c r="E107" s="276"/>
      <c r="F107" s="324">
        <v>7.6</v>
      </c>
      <c r="G107" s="158"/>
      <c r="H107" s="160"/>
      <c r="I107" s="159"/>
      <c r="J107" s="160"/>
      <c r="K107" s="159"/>
      <c r="L107" s="160"/>
      <c r="M107" s="542"/>
    </row>
    <row r="108" spans="1:13" s="30" customFormat="1" ht="13.5">
      <c r="A108" s="135"/>
      <c r="B108" s="51"/>
      <c r="C108" s="137" t="s">
        <v>12</v>
      </c>
      <c r="D108" s="135" t="s">
        <v>48</v>
      </c>
      <c r="E108" s="135">
        <v>1</v>
      </c>
      <c r="F108" s="260">
        <f>F107*E108</f>
        <v>7.6</v>
      </c>
      <c r="G108" s="158"/>
      <c r="H108" s="160"/>
      <c r="I108" s="159"/>
      <c r="J108" s="160"/>
      <c r="K108" s="159"/>
      <c r="L108" s="160"/>
      <c r="M108" s="542"/>
    </row>
    <row r="109" spans="1:13" s="30" customFormat="1" ht="13.5">
      <c r="A109" s="135"/>
      <c r="B109" s="51"/>
      <c r="C109" s="137" t="s">
        <v>37</v>
      </c>
      <c r="D109" s="135" t="s">
        <v>0</v>
      </c>
      <c r="E109" s="135">
        <v>0.22</v>
      </c>
      <c r="F109" s="260">
        <f>F107*E109</f>
        <v>1.672</v>
      </c>
      <c r="G109" s="158"/>
      <c r="H109" s="160"/>
      <c r="I109" s="159"/>
      <c r="J109" s="160"/>
      <c r="K109" s="159"/>
      <c r="L109" s="160"/>
      <c r="M109" s="542"/>
    </row>
    <row r="110" spans="1:13" s="30" customFormat="1" ht="13.5">
      <c r="A110" s="135"/>
      <c r="B110" s="51"/>
      <c r="C110" s="137" t="s">
        <v>14</v>
      </c>
      <c r="D110" s="135"/>
      <c r="E110" s="135"/>
      <c r="F110" s="260">
        <f>E110*2353</f>
        <v>0</v>
      </c>
      <c r="G110" s="158"/>
      <c r="H110" s="160"/>
      <c r="I110" s="159"/>
      <c r="J110" s="160"/>
      <c r="K110" s="159"/>
      <c r="L110" s="160"/>
      <c r="M110" s="542"/>
    </row>
    <row r="111" spans="1:13" s="30" customFormat="1" ht="13.5">
      <c r="A111" s="135"/>
      <c r="B111" s="51"/>
      <c r="C111" s="137" t="s">
        <v>231</v>
      </c>
      <c r="D111" s="135" t="s">
        <v>48</v>
      </c>
      <c r="E111" s="135">
        <v>2.3</v>
      </c>
      <c r="F111" s="260">
        <f>F107*E111</f>
        <v>17.479999999999997</v>
      </c>
      <c r="G111" s="158"/>
      <c r="H111" s="160"/>
      <c r="I111" s="159"/>
      <c r="J111" s="160"/>
      <c r="K111" s="159"/>
      <c r="L111" s="160"/>
      <c r="M111" s="542"/>
    </row>
    <row r="112" spans="1:13" s="30" customFormat="1" ht="13.5">
      <c r="A112" s="135"/>
      <c r="B112" s="51"/>
      <c r="C112" s="137" t="s">
        <v>240</v>
      </c>
      <c r="D112" s="135" t="s">
        <v>16</v>
      </c>
      <c r="E112" s="135">
        <v>2.4</v>
      </c>
      <c r="F112" s="260">
        <f>F107*E112</f>
        <v>18.24</v>
      </c>
      <c r="G112" s="158"/>
      <c r="H112" s="160"/>
      <c r="I112" s="159"/>
      <c r="J112" s="160"/>
      <c r="K112" s="159"/>
      <c r="L112" s="160"/>
      <c r="M112" s="542"/>
    </row>
    <row r="113" spans="1:13" s="30" customFormat="1" ht="13.5">
      <c r="A113" s="135"/>
      <c r="B113" s="51"/>
      <c r="C113" s="137" t="s">
        <v>241</v>
      </c>
      <c r="D113" s="135" t="s">
        <v>16</v>
      </c>
      <c r="E113" s="135">
        <v>0.06</v>
      </c>
      <c r="F113" s="260">
        <f>F107*E113</f>
        <v>0.45599999999999996</v>
      </c>
      <c r="G113" s="158"/>
      <c r="H113" s="160"/>
      <c r="I113" s="159"/>
      <c r="J113" s="160"/>
      <c r="K113" s="159"/>
      <c r="L113" s="160"/>
      <c r="M113" s="542"/>
    </row>
    <row r="114" spans="1:13" s="30" customFormat="1" ht="14.25">
      <c r="A114" s="135">
        <v>13</v>
      </c>
      <c r="B114" s="51" t="s">
        <v>249</v>
      </c>
      <c r="C114" s="328" t="s">
        <v>525</v>
      </c>
      <c r="D114" s="276" t="s">
        <v>36</v>
      </c>
      <c r="E114" s="276"/>
      <c r="F114" s="324">
        <v>0.8</v>
      </c>
      <c r="G114" s="158"/>
      <c r="H114" s="160"/>
      <c r="I114" s="159"/>
      <c r="J114" s="160"/>
      <c r="K114" s="159"/>
      <c r="L114" s="160"/>
      <c r="M114" s="542"/>
    </row>
    <row r="115" spans="1:13" s="30" customFormat="1" ht="13.5">
      <c r="A115" s="135"/>
      <c r="B115" s="51"/>
      <c r="C115" s="162" t="s">
        <v>12</v>
      </c>
      <c r="D115" s="135" t="s">
        <v>13</v>
      </c>
      <c r="E115" s="135">
        <v>3.58</v>
      </c>
      <c r="F115" s="260">
        <f>F114*E115</f>
        <v>2.8640000000000003</v>
      </c>
      <c r="G115" s="158"/>
      <c r="H115" s="160"/>
      <c r="I115" s="159"/>
      <c r="J115" s="160"/>
      <c r="K115" s="159"/>
      <c r="L115" s="160"/>
      <c r="M115" s="542"/>
    </row>
    <row r="116" spans="1:13" s="30" customFormat="1" ht="13.5">
      <c r="A116" s="135"/>
      <c r="B116" s="51"/>
      <c r="C116" s="162" t="s">
        <v>37</v>
      </c>
      <c r="D116" s="135" t="s">
        <v>0</v>
      </c>
      <c r="E116" s="135">
        <v>1.08</v>
      </c>
      <c r="F116" s="260">
        <f>F114*E116</f>
        <v>0.8640000000000001</v>
      </c>
      <c r="G116" s="158"/>
      <c r="H116" s="160"/>
      <c r="I116" s="159"/>
      <c r="J116" s="160"/>
      <c r="K116" s="159"/>
      <c r="L116" s="160"/>
      <c r="M116" s="542"/>
    </row>
    <row r="117" spans="1:13" s="30" customFormat="1" ht="13.5">
      <c r="A117" s="135"/>
      <c r="B117" s="51"/>
      <c r="C117" s="162" t="s">
        <v>14</v>
      </c>
      <c r="D117" s="135"/>
      <c r="E117" s="135"/>
      <c r="F117" s="260">
        <f>E117*2353</f>
        <v>0</v>
      </c>
      <c r="G117" s="158"/>
      <c r="H117" s="160"/>
      <c r="I117" s="159"/>
      <c r="J117" s="160"/>
      <c r="K117" s="159"/>
      <c r="L117" s="160"/>
      <c r="M117" s="542"/>
    </row>
    <row r="118" spans="1:13" s="30" customFormat="1" ht="13.5">
      <c r="A118" s="135"/>
      <c r="B118" s="51"/>
      <c r="C118" s="162" t="s">
        <v>250</v>
      </c>
      <c r="D118" s="135" t="s">
        <v>36</v>
      </c>
      <c r="E118" s="135">
        <v>1.1</v>
      </c>
      <c r="F118" s="260">
        <f>F114*E118</f>
        <v>0.8800000000000001</v>
      </c>
      <c r="G118" s="158"/>
      <c r="H118" s="160"/>
      <c r="I118" s="159"/>
      <c r="J118" s="160"/>
      <c r="K118" s="159"/>
      <c r="L118" s="160"/>
      <c r="M118" s="542"/>
    </row>
    <row r="119" spans="1:13" s="30" customFormat="1" ht="14.25">
      <c r="A119" s="135">
        <v>14</v>
      </c>
      <c r="B119" s="51" t="s">
        <v>251</v>
      </c>
      <c r="C119" s="320" t="s">
        <v>252</v>
      </c>
      <c r="D119" s="276" t="s">
        <v>48</v>
      </c>
      <c r="E119" s="276"/>
      <c r="F119" s="324">
        <v>7.6</v>
      </c>
      <c r="G119" s="158"/>
      <c r="H119" s="160"/>
      <c r="I119" s="159"/>
      <c r="J119" s="160"/>
      <c r="K119" s="159"/>
      <c r="L119" s="160"/>
      <c r="M119" s="542"/>
    </row>
    <row r="120" spans="1:13" s="30" customFormat="1" ht="13.5">
      <c r="A120" s="135"/>
      <c r="B120" s="135"/>
      <c r="C120" s="162" t="s">
        <v>12</v>
      </c>
      <c r="D120" s="135" t="s">
        <v>13</v>
      </c>
      <c r="E120" s="135">
        <v>0.202</v>
      </c>
      <c r="F120" s="260">
        <f>F119*E120</f>
        <v>1.5352000000000001</v>
      </c>
      <c r="G120" s="158"/>
      <c r="H120" s="160"/>
      <c r="I120" s="159"/>
      <c r="J120" s="160"/>
      <c r="K120" s="159"/>
      <c r="L120" s="160"/>
      <c r="M120" s="542"/>
    </row>
    <row r="121" spans="1:13" s="30" customFormat="1" ht="13.5">
      <c r="A121" s="135"/>
      <c r="B121" s="51"/>
      <c r="C121" s="162" t="s">
        <v>40</v>
      </c>
      <c r="D121" s="135" t="s">
        <v>0</v>
      </c>
      <c r="E121" s="135">
        <v>0.0187</v>
      </c>
      <c r="F121" s="260">
        <f>F119*E121</f>
        <v>0.14212</v>
      </c>
      <c r="G121" s="158"/>
      <c r="H121" s="160"/>
      <c r="I121" s="159"/>
      <c r="J121" s="160"/>
      <c r="K121" s="159"/>
      <c r="L121" s="160"/>
      <c r="M121" s="542"/>
    </row>
    <row r="122" spans="1:13" s="30" customFormat="1" ht="13.5">
      <c r="A122" s="135"/>
      <c r="B122" s="51"/>
      <c r="C122" s="162" t="s">
        <v>14</v>
      </c>
      <c r="D122" s="135"/>
      <c r="E122" s="135"/>
      <c r="F122" s="260">
        <f>E122*2353</f>
        <v>0</v>
      </c>
      <c r="G122" s="158"/>
      <c r="H122" s="160"/>
      <c r="I122" s="159"/>
      <c r="J122" s="160"/>
      <c r="K122" s="159"/>
      <c r="L122" s="160"/>
      <c r="M122" s="542"/>
    </row>
    <row r="123" spans="1:13" s="30" customFormat="1" ht="13.5">
      <c r="A123" s="135"/>
      <c r="B123" s="51"/>
      <c r="C123" s="162" t="s">
        <v>393</v>
      </c>
      <c r="D123" s="135" t="s">
        <v>36</v>
      </c>
      <c r="E123" s="135">
        <v>0.0408</v>
      </c>
      <c r="F123" s="260">
        <f>F119*E123</f>
        <v>0.31008</v>
      </c>
      <c r="G123" s="158"/>
      <c r="H123" s="160"/>
      <c r="I123" s="159"/>
      <c r="J123" s="160"/>
      <c r="K123" s="159"/>
      <c r="L123" s="160"/>
      <c r="M123" s="542"/>
    </row>
    <row r="124" spans="1:13" s="30" customFormat="1" ht="13.5">
      <c r="A124" s="135"/>
      <c r="B124" s="51"/>
      <c r="C124" s="162" t="s">
        <v>15</v>
      </c>
      <c r="D124" s="135" t="s">
        <v>0</v>
      </c>
      <c r="E124" s="135">
        <v>0.0636</v>
      </c>
      <c r="F124" s="260">
        <f>F119*E124</f>
        <v>0.48336</v>
      </c>
      <c r="G124" s="158"/>
      <c r="H124" s="160"/>
      <c r="I124" s="159"/>
      <c r="J124" s="160"/>
      <c r="K124" s="159"/>
      <c r="L124" s="160"/>
      <c r="M124" s="542"/>
    </row>
    <row r="125" spans="1:14" ht="28.5">
      <c r="A125" s="135">
        <v>15</v>
      </c>
      <c r="B125" s="51" t="s">
        <v>256</v>
      </c>
      <c r="C125" s="320" t="s">
        <v>521</v>
      </c>
      <c r="D125" s="276" t="s">
        <v>48</v>
      </c>
      <c r="E125" s="276"/>
      <c r="F125" s="324">
        <v>7.6</v>
      </c>
      <c r="G125" s="158"/>
      <c r="H125" s="160"/>
      <c r="I125" s="159"/>
      <c r="J125" s="160"/>
      <c r="K125" s="159"/>
      <c r="L125" s="160"/>
      <c r="M125" s="542"/>
      <c r="N125" s="391"/>
    </row>
    <row r="126" spans="1:13" ht="13.5">
      <c r="A126" s="135"/>
      <c r="B126" s="135"/>
      <c r="C126" s="162" t="s">
        <v>12</v>
      </c>
      <c r="D126" s="135" t="s">
        <v>48</v>
      </c>
      <c r="E126" s="135">
        <v>1</v>
      </c>
      <c r="F126" s="260">
        <f>F125*E126</f>
        <v>7.6</v>
      </c>
      <c r="G126" s="158"/>
      <c r="H126" s="160"/>
      <c r="I126" s="159"/>
      <c r="J126" s="160"/>
      <c r="K126" s="159"/>
      <c r="L126" s="160"/>
      <c r="M126" s="542"/>
    </row>
    <row r="127" spans="1:13" ht="13.5">
      <c r="A127" s="135"/>
      <c r="B127" s="202"/>
      <c r="C127" s="162" t="s">
        <v>37</v>
      </c>
      <c r="D127" s="135" t="s">
        <v>0</v>
      </c>
      <c r="E127" s="135">
        <v>0.0452</v>
      </c>
      <c r="F127" s="260">
        <f>F125*E127</f>
        <v>0.34351999999999994</v>
      </c>
      <c r="G127" s="158"/>
      <c r="H127" s="160"/>
      <c r="I127" s="159"/>
      <c r="J127" s="160"/>
      <c r="K127" s="159"/>
      <c r="L127" s="160"/>
      <c r="M127" s="542"/>
    </row>
    <row r="128" spans="1:13" ht="13.5">
      <c r="A128" s="135"/>
      <c r="B128" s="202"/>
      <c r="C128" s="162" t="s">
        <v>14</v>
      </c>
      <c r="D128" s="135"/>
      <c r="E128" s="135"/>
      <c r="F128" s="260"/>
      <c r="G128" s="158"/>
      <c r="H128" s="160"/>
      <c r="I128" s="159"/>
      <c r="J128" s="160"/>
      <c r="K128" s="159"/>
      <c r="L128" s="160"/>
      <c r="M128" s="542"/>
    </row>
    <row r="129" spans="1:13" ht="13.5">
      <c r="A129" s="135"/>
      <c r="B129" s="202"/>
      <c r="C129" s="162" t="s">
        <v>257</v>
      </c>
      <c r="D129" s="135" t="s">
        <v>16</v>
      </c>
      <c r="E129" s="135">
        <v>6.25</v>
      </c>
      <c r="F129" s="260">
        <f>F126*E129</f>
        <v>47.5</v>
      </c>
      <c r="G129" s="158"/>
      <c r="H129" s="160"/>
      <c r="I129" s="159"/>
      <c r="J129" s="160"/>
      <c r="K129" s="159"/>
      <c r="L129" s="160"/>
      <c r="M129" s="542"/>
    </row>
    <row r="130" spans="1:13" ht="13.5">
      <c r="A130" s="135"/>
      <c r="B130" s="202"/>
      <c r="C130" s="162" t="s">
        <v>258</v>
      </c>
      <c r="D130" s="135" t="s">
        <v>48</v>
      </c>
      <c r="E130" s="135">
        <v>1.02</v>
      </c>
      <c r="F130" s="260">
        <f>F125*E130</f>
        <v>7.752</v>
      </c>
      <c r="G130" s="158"/>
      <c r="H130" s="160"/>
      <c r="I130" s="159"/>
      <c r="J130" s="160"/>
      <c r="K130" s="159"/>
      <c r="L130" s="160"/>
      <c r="M130" s="542"/>
    </row>
    <row r="131" spans="1:13" ht="13.5">
      <c r="A131" s="135"/>
      <c r="B131" s="202"/>
      <c r="C131" s="162" t="s">
        <v>15</v>
      </c>
      <c r="D131" s="135" t="s">
        <v>0</v>
      </c>
      <c r="E131" s="135">
        <v>0.0466</v>
      </c>
      <c r="F131" s="260">
        <f>F125*E131</f>
        <v>0.35416000000000003</v>
      </c>
      <c r="G131" s="159"/>
      <c r="H131" s="160"/>
      <c r="I131" s="159"/>
      <c r="J131" s="160"/>
      <c r="K131" s="159"/>
      <c r="L131" s="160"/>
      <c r="M131" s="542"/>
    </row>
    <row r="132" spans="1:14" s="30" customFormat="1" ht="16.5">
      <c r="A132" s="135"/>
      <c r="B132" s="51"/>
      <c r="C132" s="319" t="s">
        <v>476</v>
      </c>
      <c r="D132" s="135"/>
      <c r="E132" s="135"/>
      <c r="F132" s="260"/>
      <c r="G132" s="158"/>
      <c r="H132" s="160"/>
      <c r="I132" s="159"/>
      <c r="J132" s="160"/>
      <c r="K132" s="159"/>
      <c r="L132" s="160"/>
      <c r="M132" s="542"/>
      <c r="N132" s="392"/>
    </row>
    <row r="133" spans="1:13" s="30" customFormat="1" ht="42.75">
      <c r="A133" s="135">
        <v>17</v>
      </c>
      <c r="B133" s="51" t="s">
        <v>247</v>
      </c>
      <c r="C133" s="328" t="s">
        <v>523</v>
      </c>
      <c r="D133" s="276" t="s">
        <v>36</v>
      </c>
      <c r="E133" s="276"/>
      <c r="F133" s="324">
        <v>28</v>
      </c>
      <c r="G133" s="158"/>
      <c r="H133" s="160"/>
      <c r="I133" s="159"/>
      <c r="J133" s="160"/>
      <c r="K133" s="159"/>
      <c r="L133" s="160"/>
      <c r="M133" s="542"/>
    </row>
    <row r="134" spans="1:13" s="30" customFormat="1" ht="13.5">
      <c r="A134" s="135"/>
      <c r="B134" s="51"/>
      <c r="C134" s="162" t="s">
        <v>12</v>
      </c>
      <c r="D134" s="135" t="s">
        <v>13</v>
      </c>
      <c r="E134" s="135">
        <v>2.9</v>
      </c>
      <c r="F134" s="260">
        <f>F133*E134</f>
        <v>81.2</v>
      </c>
      <c r="G134" s="158"/>
      <c r="H134" s="160"/>
      <c r="I134" s="159"/>
      <c r="J134" s="160"/>
      <c r="K134" s="159"/>
      <c r="L134" s="160"/>
      <c r="M134" s="542"/>
    </row>
    <row r="135" spans="1:13" s="30" customFormat="1" ht="13.5">
      <c r="A135" s="135"/>
      <c r="B135" s="51"/>
      <c r="C135" s="162" t="s">
        <v>14</v>
      </c>
      <c r="D135" s="135"/>
      <c r="E135" s="135"/>
      <c r="F135" s="260"/>
      <c r="G135" s="158"/>
      <c r="H135" s="160"/>
      <c r="I135" s="159"/>
      <c r="J135" s="160"/>
      <c r="K135" s="159"/>
      <c r="L135" s="160"/>
      <c r="M135" s="542"/>
    </row>
    <row r="136" spans="1:13" s="393" customFormat="1" ht="13.5">
      <c r="A136" s="256"/>
      <c r="B136" s="257"/>
      <c r="C136" s="258" t="s">
        <v>448</v>
      </c>
      <c r="D136" s="256" t="s">
        <v>447</v>
      </c>
      <c r="E136" s="256"/>
      <c r="F136" s="260">
        <v>0.51</v>
      </c>
      <c r="G136" s="260"/>
      <c r="H136" s="263"/>
      <c r="I136" s="260"/>
      <c r="J136" s="259"/>
      <c r="K136" s="260"/>
      <c r="L136" s="259"/>
      <c r="M136" s="542"/>
    </row>
    <row r="137" spans="1:13" s="30" customFormat="1" ht="13.5">
      <c r="A137" s="135"/>
      <c r="B137" s="51"/>
      <c r="C137" s="162" t="s">
        <v>524</v>
      </c>
      <c r="D137" s="135" t="s">
        <v>36</v>
      </c>
      <c r="E137" s="135">
        <v>1.02</v>
      </c>
      <c r="F137" s="260">
        <f>F133*E137</f>
        <v>28.560000000000002</v>
      </c>
      <c r="G137" s="158"/>
      <c r="H137" s="160"/>
      <c r="I137" s="159"/>
      <c r="J137" s="160"/>
      <c r="K137" s="159"/>
      <c r="L137" s="160"/>
      <c r="M137" s="542"/>
    </row>
    <row r="138" spans="1:13" s="30" customFormat="1" ht="13.5">
      <c r="A138" s="135"/>
      <c r="B138" s="51"/>
      <c r="C138" s="162" t="s">
        <v>15</v>
      </c>
      <c r="D138" s="135" t="s">
        <v>0</v>
      </c>
      <c r="E138" s="135">
        <v>0.88</v>
      </c>
      <c r="F138" s="260">
        <f>F133*E138</f>
        <v>24.64</v>
      </c>
      <c r="G138" s="158"/>
      <c r="H138" s="160"/>
      <c r="I138" s="159"/>
      <c r="J138" s="160"/>
      <c r="K138" s="159"/>
      <c r="L138" s="160"/>
      <c r="M138" s="542"/>
    </row>
    <row r="139" spans="1:13" s="30" customFormat="1" ht="25.5">
      <c r="A139" s="135">
        <v>18</v>
      </c>
      <c r="B139" s="51" t="s">
        <v>238</v>
      </c>
      <c r="C139" s="327" t="s">
        <v>248</v>
      </c>
      <c r="D139" s="276" t="s">
        <v>48</v>
      </c>
      <c r="E139" s="276"/>
      <c r="F139" s="324">
        <v>311</v>
      </c>
      <c r="G139" s="158"/>
      <c r="H139" s="160"/>
      <c r="I139" s="159"/>
      <c r="J139" s="160"/>
      <c r="K139" s="159"/>
      <c r="L139" s="160"/>
      <c r="M139" s="542"/>
    </row>
    <row r="140" spans="1:13" s="30" customFormat="1" ht="13.5">
      <c r="A140" s="135"/>
      <c r="B140" s="51"/>
      <c r="C140" s="137" t="s">
        <v>12</v>
      </c>
      <c r="D140" s="135" t="s">
        <v>48</v>
      </c>
      <c r="E140" s="135">
        <v>1</v>
      </c>
      <c r="F140" s="260">
        <f>F139*E140</f>
        <v>311</v>
      </c>
      <c r="G140" s="158"/>
      <c r="H140" s="160"/>
      <c r="I140" s="159"/>
      <c r="J140" s="160"/>
      <c r="K140" s="159"/>
      <c r="L140" s="160"/>
      <c r="M140" s="542"/>
    </row>
    <row r="141" spans="1:13" s="30" customFormat="1" ht="13.5">
      <c r="A141" s="135"/>
      <c r="B141" s="51"/>
      <c r="C141" s="137" t="s">
        <v>37</v>
      </c>
      <c r="D141" s="135" t="s">
        <v>0</v>
      </c>
      <c r="E141" s="135">
        <v>0.22</v>
      </c>
      <c r="F141" s="260">
        <f>F139*E141</f>
        <v>68.42</v>
      </c>
      <c r="G141" s="158"/>
      <c r="H141" s="160"/>
      <c r="I141" s="159"/>
      <c r="J141" s="160"/>
      <c r="K141" s="159"/>
      <c r="L141" s="160"/>
      <c r="M141" s="542"/>
    </row>
    <row r="142" spans="1:13" s="30" customFormat="1" ht="13.5">
      <c r="A142" s="135"/>
      <c r="B142" s="51"/>
      <c r="C142" s="137" t="s">
        <v>14</v>
      </c>
      <c r="D142" s="135"/>
      <c r="E142" s="135"/>
      <c r="F142" s="260"/>
      <c r="G142" s="158"/>
      <c r="H142" s="160"/>
      <c r="I142" s="159"/>
      <c r="J142" s="160"/>
      <c r="K142" s="159"/>
      <c r="L142" s="160"/>
      <c r="M142" s="542"/>
    </row>
    <row r="143" spans="1:13" s="30" customFormat="1" ht="13.5">
      <c r="A143" s="135"/>
      <c r="B143" s="51"/>
      <c r="C143" s="137" t="s">
        <v>231</v>
      </c>
      <c r="D143" s="135" t="s">
        <v>48</v>
      </c>
      <c r="E143" s="135">
        <v>2.3</v>
      </c>
      <c r="F143" s="260">
        <f>F139*E143</f>
        <v>715.3</v>
      </c>
      <c r="G143" s="158"/>
      <c r="H143" s="160"/>
      <c r="I143" s="159"/>
      <c r="J143" s="160"/>
      <c r="K143" s="159"/>
      <c r="L143" s="160"/>
      <c r="M143" s="542"/>
    </row>
    <row r="144" spans="1:13" s="30" customFormat="1" ht="13.5">
      <c r="A144" s="135"/>
      <c r="B144" s="51"/>
      <c r="C144" s="137" t="s">
        <v>240</v>
      </c>
      <c r="D144" s="135" t="s">
        <v>16</v>
      </c>
      <c r="E144" s="135">
        <v>2.4</v>
      </c>
      <c r="F144" s="260">
        <f>F139*E144</f>
        <v>746.4</v>
      </c>
      <c r="G144" s="158"/>
      <c r="H144" s="160"/>
      <c r="I144" s="159"/>
      <c r="J144" s="160"/>
      <c r="K144" s="159"/>
      <c r="L144" s="160"/>
      <c r="M144" s="542"/>
    </row>
    <row r="145" spans="1:13" s="30" customFormat="1" ht="13.5">
      <c r="A145" s="135"/>
      <c r="B145" s="51"/>
      <c r="C145" s="137" t="s">
        <v>241</v>
      </c>
      <c r="D145" s="135" t="s">
        <v>16</v>
      </c>
      <c r="E145" s="135">
        <v>0.06</v>
      </c>
      <c r="F145" s="260">
        <f>F139*E145</f>
        <v>18.66</v>
      </c>
      <c r="G145" s="158"/>
      <c r="H145" s="160"/>
      <c r="I145" s="159"/>
      <c r="J145" s="160"/>
      <c r="K145" s="159"/>
      <c r="L145" s="160"/>
      <c r="M145" s="542"/>
    </row>
    <row r="146" spans="1:13" s="30" customFormat="1" ht="14.25">
      <c r="A146" s="135">
        <v>19</v>
      </c>
      <c r="B146" s="202" t="s">
        <v>249</v>
      </c>
      <c r="C146" s="328" t="s">
        <v>525</v>
      </c>
      <c r="D146" s="276" t="s">
        <v>36</v>
      </c>
      <c r="E146" s="276"/>
      <c r="F146" s="324">
        <v>15.6</v>
      </c>
      <c r="G146" s="158"/>
      <c r="H146" s="160"/>
      <c r="I146" s="159"/>
      <c r="J146" s="160"/>
      <c r="K146" s="159"/>
      <c r="L146" s="160"/>
      <c r="M146" s="542"/>
    </row>
    <row r="147" spans="1:13" s="30" customFormat="1" ht="13.5">
      <c r="A147" s="135"/>
      <c r="B147" s="51"/>
      <c r="C147" s="162" t="s">
        <v>12</v>
      </c>
      <c r="D147" s="135" t="s">
        <v>13</v>
      </c>
      <c r="E147" s="135">
        <v>3.58</v>
      </c>
      <c r="F147" s="260">
        <f>F146*E147</f>
        <v>55.848</v>
      </c>
      <c r="G147" s="158"/>
      <c r="H147" s="160"/>
      <c r="I147" s="159"/>
      <c r="J147" s="160"/>
      <c r="K147" s="159"/>
      <c r="L147" s="160"/>
      <c r="M147" s="542"/>
    </row>
    <row r="148" spans="1:13" s="30" customFormat="1" ht="13.5">
      <c r="A148" s="135"/>
      <c r="B148" s="51"/>
      <c r="C148" s="162" t="s">
        <v>37</v>
      </c>
      <c r="D148" s="135" t="s">
        <v>0</v>
      </c>
      <c r="E148" s="135">
        <v>1.08</v>
      </c>
      <c r="F148" s="260">
        <f>F146*E148</f>
        <v>16.848</v>
      </c>
      <c r="G148" s="158"/>
      <c r="H148" s="160"/>
      <c r="I148" s="159"/>
      <c r="J148" s="160"/>
      <c r="K148" s="159"/>
      <c r="L148" s="160"/>
      <c r="M148" s="542"/>
    </row>
    <row r="149" spans="1:13" s="30" customFormat="1" ht="13.5">
      <c r="A149" s="135"/>
      <c r="B149" s="51"/>
      <c r="C149" s="162" t="s">
        <v>14</v>
      </c>
      <c r="D149" s="135"/>
      <c r="E149" s="135"/>
      <c r="F149" s="260"/>
      <c r="G149" s="158"/>
      <c r="H149" s="160"/>
      <c r="I149" s="159"/>
      <c r="J149" s="160"/>
      <c r="K149" s="159"/>
      <c r="L149" s="160"/>
      <c r="M149" s="542"/>
    </row>
    <row r="150" spans="1:13" s="30" customFormat="1" ht="13.5">
      <c r="A150" s="135"/>
      <c r="B150" s="51"/>
      <c r="C150" s="162" t="s">
        <v>250</v>
      </c>
      <c r="D150" s="135" t="s">
        <v>36</v>
      </c>
      <c r="E150" s="135">
        <v>1.1</v>
      </c>
      <c r="F150" s="260">
        <f>F146*E150</f>
        <v>17.16</v>
      </c>
      <c r="G150" s="158"/>
      <c r="H150" s="160"/>
      <c r="I150" s="159"/>
      <c r="J150" s="160"/>
      <c r="K150" s="159"/>
      <c r="L150" s="160"/>
      <c r="M150" s="542"/>
    </row>
    <row r="151" spans="1:13" s="30" customFormat="1" ht="14.25">
      <c r="A151" s="135">
        <v>20</v>
      </c>
      <c r="B151" s="51" t="s">
        <v>251</v>
      </c>
      <c r="C151" s="320" t="s">
        <v>252</v>
      </c>
      <c r="D151" s="276" t="s">
        <v>48</v>
      </c>
      <c r="E151" s="276"/>
      <c r="F151" s="324">
        <v>311</v>
      </c>
      <c r="G151" s="158"/>
      <c r="H151" s="160"/>
      <c r="I151" s="159"/>
      <c r="J151" s="160"/>
      <c r="K151" s="159"/>
      <c r="L151" s="160"/>
      <c r="M151" s="542"/>
    </row>
    <row r="152" spans="1:13" s="30" customFormat="1" ht="13.5">
      <c r="A152" s="135"/>
      <c r="B152" s="135"/>
      <c r="C152" s="162" t="s">
        <v>253</v>
      </c>
      <c r="D152" s="135" t="s">
        <v>13</v>
      </c>
      <c r="E152" s="135">
        <v>0.202</v>
      </c>
      <c r="F152" s="260">
        <f>F151*E152</f>
        <v>62.822</v>
      </c>
      <c r="G152" s="158"/>
      <c r="H152" s="160"/>
      <c r="I152" s="159"/>
      <c r="J152" s="160"/>
      <c r="K152" s="159"/>
      <c r="L152" s="160"/>
      <c r="M152" s="542"/>
    </row>
    <row r="153" spans="1:13" s="30" customFormat="1" ht="13.5">
      <c r="A153" s="135"/>
      <c r="B153" s="51"/>
      <c r="C153" s="162" t="s">
        <v>254</v>
      </c>
      <c r="D153" s="135" t="s">
        <v>0</v>
      </c>
      <c r="E153" s="135">
        <v>0.0187</v>
      </c>
      <c r="F153" s="260">
        <f>F151*E153</f>
        <v>5.8157000000000005</v>
      </c>
      <c r="G153" s="158"/>
      <c r="H153" s="160"/>
      <c r="I153" s="159"/>
      <c r="J153" s="160"/>
      <c r="K153" s="159"/>
      <c r="L153" s="160"/>
      <c r="M153" s="542"/>
    </row>
    <row r="154" spans="1:13" s="30" customFormat="1" ht="13.5">
      <c r="A154" s="135"/>
      <c r="B154" s="51"/>
      <c r="C154" s="162" t="s">
        <v>14</v>
      </c>
      <c r="D154" s="135"/>
      <c r="E154" s="135"/>
      <c r="F154" s="260"/>
      <c r="G154" s="158"/>
      <c r="H154" s="160"/>
      <c r="I154" s="159"/>
      <c r="J154" s="160"/>
      <c r="K154" s="159"/>
      <c r="L154" s="160"/>
      <c r="M154" s="542"/>
    </row>
    <row r="155" spans="1:13" s="30" customFormat="1" ht="13.5">
      <c r="A155" s="135"/>
      <c r="B155" s="51"/>
      <c r="C155" s="162" t="s">
        <v>255</v>
      </c>
      <c r="D155" s="135" t="s">
        <v>36</v>
      </c>
      <c r="E155" s="135">
        <v>0.0408</v>
      </c>
      <c r="F155" s="260">
        <f>F151*E155</f>
        <v>12.6888</v>
      </c>
      <c r="G155" s="158"/>
      <c r="H155" s="160"/>
      <c r="I155" s="159"/>
      <c r="J155" s="160"/>
      <c r="K155" s="159"/>
      <c r="L155" s="160"/>
      <c r="M155" s="542"/>
    </row>
    <row r="156" spans="1:13" s="30" customFormat="1" ht="13.5">
      <c r="A156" s="135"/>
      <c r="B156" s="51"/>
      <c r="C156" s="162" t="s">
        <v>15</v>
      </c>
      <c r="D156" s="135" t="s">
        <v>0</v>
      </c>
      <c r="E156" s="135">
        <v>0.0636</v>
      </c>
      <c r="F156" s="260">
        <f>F151*E156</f>
        <v>19.779600000000002</v>
      </c>
      <c r="G156" s="158"/>
      <c r="H156" s="160"/>
      <c r="I156" s="159"/>
      <c r="J156" s="160"/>
      <c r="K156" s="159"/>
      <c r="L156" s="160"/>
      <c r="M156" s="542"/>
    </row>
    <row r="157" spans="1:13" ht="28.5">
      <c r="A157" s="135">
        <v>21</v>
      </c>
      <c r="B157" s="202" t="s">
        <v>259</v>
      </c>
      <c r="C157" s="320" t="s">
        <v>431</v>
      </c>
      <c r="D157" s="276" t="s">
        <v>48</v>
      </c>
      <c r="E157" s="276"/>
      <c r="F157" s="324">
        <v>311</v>
      </c>
      <c r="G157" s="158"/>
      <c r="H157" s="160"/>
      <c r="I157" s="159"/>
      <c r="J157" s="160"/>
      <c r="K157" s="159"/>
      <c r="L157" s="160"/>
      <c r="M157" s="542"/>
    </row>
    <row r="158" spans="1:13" ht="13.5">
      <c r="A158" s="135"/>
      <c r="B158" s="135"/>
      <c r="C158" s="162" t="s">
        <v>12</v>
      </c>
      <c r="D158" s="135" t="s">
        <v>48</v>
      </c>
      <c r="E158" s="135">
        <v>1</v>
      </c>
      <c r="F158" s="260">
        <f>F157*E158</f>
        <v>311</v>
      </c>
      <c r="G158" s="158"/>
      <c r="H158" s="160"/>
      <c r="I158" s="159"/>
      <c r="J158" s="160"/>
      <c r="K158" s="159"/>
      <c r="L158" s="160"/>
      <c r="M158" s="542"/>
    </row>
    <row r="159" spans="1:13" ht="13.5">
      <c r="A159" s="135"/>
      <c r="B159" s="202"/>
      <c r="C159" s="162" t="s">
        <v>37</v>
      </c>
      <c r="D159" s="135" t="s">
        <v>0</v>
      </c>
      <c r="E159" s="135">
        <v>0.036</v>
      </c>
      <c r="F159" s="260">
        <f>F157*E159</f>
        <v>11.196</v>
      </c>
      <c r="G159" s="158"/>
      <c r="H159" s="160"/>
      <c r="I159" s="159"/>
      <c r="J159" s="160"/>
      <c r="K159" s="159"/>
      <c r="L159" s="160"/>
      <c r="M159" s="542"/>
    </row>
    <row r="160" spans="1:13" ht="13.5">
      <c r="A160" s="135"/>
      <c r="B160" s="202"/>
      <c r="C160" s="162" t="s">
        <v>14</v>
      </c>
      <c r="D160" s="135"/>
      <c r="E160" s="135"/>
      <c r="F160" s="260"/>
      <c r="G160" s="158"/>
      <c r="H160" s="160"/>
      <c r="I160" s="159"/>
      <c r="J160" s="160"/>
      <c r="K160" s="159"/>
      <c r="L160" s="160"/>
      <c r="M160" s="542"/>
    </row>
    <row r="161" spans="1:13" ht="13.5">
      <c r="A161" s="135"/>
      <c r="B161" s="202"/>
      <c r="C161" s="162" t="s">
        <v>257</v>
      </c>
      <c r="D161" s="135" t="s">
        <v>16</v>
      </c>
      <c r="E161" s="135">
        <v>6.25</v>
      </c>
      <c r="F161" s="260">
        <f>F157*E161</f>
        <v>1943.75</v>
      </c>
      <c r="G161" s="158"/>
      <c r="H161" s="160"/>
      <c r="I161" s="159"/>
      <c r="J161" s="160"/>
      <c r="K161" s="159"/>
      <c r="L161" s="160"/>
      <c r="M161" s="542"/>
    </row>
    <row r="162" spans="1:13" ht="13.5">
      <c r="A162" s="135"/>
      <c r="B162" s="202"/>
      <c r="C162" s="162" t="s">
        <v>260</v>
      </c>
      <c r="D162" s="135" t="s">
        <v>48</v>
      </c>
      <c r="E162" s="135">
        <v>1.02</v>
      </c>
      <c r="F162" s="260">
        <f>F157*E162</f>
        <v>317.22</v>
      </c>
      <c r="G162" s="158"/>
      <c r="H162" s="160"/>
      <c r="I162" s="159"/>
      <c r="J162" s="160"/>
      <c r="K162" s="159"/>
      <c r="L162" s="160"/>
      <c r="M162" s="542"/>
    </row>
    <row r="163" spans="1:13" ht="13.5">
      <c r="A163" s="135"/>
      <c r="B163" s="202"/>
      <c r="C163" s="162" t="s">
        <v>15</v>
      </c>
      <c r="D163" s="135" t="s">
        <v>0</v>
      </c>
      <c r="E163" s="135">
        <v>0.043</v>
      </c>
      <c r="F163" s="260">
        <f>F157*E163</f>
        <v>13.373</v>
      </c>
      <c r="G163" s="159"/>
      <c r="H163" s="160"/>
      <c r="I163" s="159"/>
      <c r="J163" s="160"/>
      <c r="K163" s="159"/>
      <c r="L163" s="160"/>
      <c r="M163" s="542"/>
    </row>
    <row r="164" spans="1:13" s="273" customFormat="1" ht="28.5">
      <c r="A164" s="330">
        <v>22</v>
      </c>
      <c r="B164" s="329" t="s">
        <v>259</v>
      </c>
      <c r="C164" s="400" t="s">
        <v>459</v>
      </c>
      <c r="D164" s="330" t="s">
        <v>345</v>
      </c>
      <c r="E164" s="330"/>
      <c r="F164" s="324">
        <v>21</v>
      </c>
      <c r="G164" s="256"/>
      <c r="H164" s="260"/>
      <c r="I164" s="259"/>
      <c r="J164" s="260"/>
      <c r="K164" s="259"/>
      <c r="L164" s="260"/>
      <c r="M164" s="542"/>
    </row>
    <row r="165" spans="1:13" ht="13.5">
      <c r="A165" s="135"/>
      <c r="B165" s="135"/>
      <c r="C165" s="162" t="s">
        <v>12</v>
      </c>
      <c r="D165" s="135" t="s">
        <v>345</v>
      </c>
      <c r="E165" s="135">
        <v>3</v>
      </c>
      <c r="F165" s="260">
        <f>F164*E165</f>
        <v>63</v>
      </c>
      <c r="G165" s="158"/>
      <c r="H165" s="160"/>
      <c r="I165" s="159"/>
      <c r="J165" s="160"/>
      <c r="K165" s="159"/>
      <c r="L165" s="160"/>
      <c r="M165" s="542"/>
    </row>
    <row r="166" spans="1:13" ht="13.5">
      <c r="A166" s="135"/>
      <c r="B166" s="202"/>
      <c r="C166" s="162" t="s">
        <v>37</v>
      </c>
      <c r="D166" s="135" t="s">
        <v>0</v>
      </c>
      <c r="E166" s="135">
        <v>0.036</v>
      </c>
      <c r="F166" s="260">
        <f>F164*E166</f>
        <v>0.7559999999999999</v>
      </c>
      <c r="G166" s="158"/>
      <c r="H166" s="160"/>
      <c r="I166" s="159"/>
      <c r="J166" s="160"/>
      <c r="K166" s="159"/>
      <c r="L166" s="160"/>
      <c r="M166" s="542"/>
    </row>
    <row r="167" spans="1:13" ht="13.5">
      <c r="A167" s="135"/>
      <c r="B167" s="202"/>
      <c r="C167" s="162" t="s">
        <v>14</v>
      </c>
      <c r="D167" s="135"/>
      <c r="E167" s="135"/>
      <c r="F167" s="260"/>
      <c r="G167" s="158"/>
      <c r="H167" s="160"/>
      <c r="I167" s="159"/>
      <c r="J167" s="160"/>
      <c r="K167" s="159"/>
      <c r="L167" s="160"/>
      <c r="M167" s="542"/>
    </row>
    <row r="168" spans="1:13" ht="13.5">
      <c r="A168" s="135"/>
      <c r="B168" s="202"/>
      <c r="C168" s="162" t="s">
        <v>350</v>
      </c>
      <c r="D168" s="135" t="s">
        <v>16</v>
      </c>
      <c r="E168" s="135">
        <v>1.5</v>
      </c>
      <c r="F168" s="260">
        <f>F164*E168</f>
        <v>31.5</v>
      </c>
      <c r="G168" s="158"/>
      <c r="H168" s="160"/>
      <c r="I168" s="159"/>
      <c r="J168" s="160"/>
      <c r="K168" s="159"/>
      <c r="L168" s="160"/>
      <c r="M168" s="542"/>
    </row>
    <row r="169" spans="1:13" ht="13.5">
      <c r="A169" s="135"/>
      <c r="B169" s="202"/>
      <c r="C169" s="162" t="s">
        <v>460</v>
      </c>
      <c r="D169" s="135" t="s">
        <v>48</v>
      </c>
      <c r="E169" s="135">
        <v>1.02</v>
      </c>
      <c r="F169" s="260">
        <v>15</v>
      </c>
      <c r="G169" s="158"/>
      <c r="H169" s="160"/>
      <c r="I169" s="159"/>
      <c r="J169" s="160"/>
      <c r="K169" s="159"/>
      <c r="L169" s="160"/>
      <c r="M169" s="542"/>
    </row>
    <row r="170" spans="1:13" ht="13.5">
      <c r="A170" s="135"/>
      <c r="B170" s="202"/>
      <c r="C170" s="162" t="s">
        <v>15</v>
      </c>
      <c r="D170" s="135" t="s">
        <v>0</v>
      </c>
      <c r="E170" s="135">
        <v>0.043</v>
      </c>
      <c r="F170" s="260">
        <f>F164*E170</f>
        <v>0.9029999999999999</v>
      </c>
      <c r="G170" s="159"/>
      <c r="H170" s="160"/>
      <c r="I170" s="159"/>
      <c r="J170" s="160"/>
      <c r="K170" s="159"/>
      <c r="L170" s="160"/>
      <c r="M170" s="542"/>
    </row>
    <row r="171" spans="1:14" s="84" customFormat="1" ht="14.25">
      <c r="A171" s="135"/>
      <c r="B171" s="51"/>
      <c r="C171" s="165" t="s">
        <v>246</v>
      </c>
      <c r="D171" s="135"/>
      <c r="E171" s="135"/>
      <c r="F171" s="260"/>
      <c r="G171" s="158"/>
      <c r="H171" s="166"/>
      <c r="I171" s="166"/>
      <c r="J171" s="166"/>
      <c r="K171" s="166"/>
      <c r="L171" s="166"/>
      <c r="M171" s="166"/>
      <c r="N171" s="112"/>
    </row>
    <row r="172" spans="1:13" s="84" customFormat="1" ht="17.25">
      <c r="A172" s="135"/>
      <c r="B172" s="51"/>
      <c r="C172" s="326" t="s">
        <v>291</v>
      </c>
      <c r="D172" s="135"/>
      <c r="E172" s="135"/>
      <c r="F172" s="260"/>
      <c r="G172" s="158"/>
      <c r="H172" s="160"/>
      <c r="I172" s="160"/>
      <c r="J172" s="160"/>
      <c r="K172" s="160"/>
      <c r="L172" s="160"/>
      <c r="M172" s="160"/>
    </row>
    <row r="173" spans="1:14" s="30" customFormat="1" ht="28.5">
      <c r="A173" s="135">
        <v>23</v>
      </c>
      <c r="B173" s="202" t="s">
        <v>294</v>
      </c>
      <c r="C173" s="320" t="s">
        <v>481</v>
      </c>
      <c r="D173" s="276" t="s">
        <v>48</v>
      </c>
      <c r="E173" s="276"/>
      <c r="F173" s="321">
        <v>347.5</v>
      </c>
      <c r="G173" s="158"/>
      <c r="H173" s="160"/>
      <c r="I173" s="159"/>
      <c r="J173" s="160"/>
      <c r="K173" s="159"/>
      <c r="L173" s="160"/>
      <c r="M173" s="160"/>
      <c r="N173" s="468"/>
    </row>
    <row r="174" spans="1:13" s="30" customFormat="1" ht="13.5">
      <c r="A174" s="135"/>
      <c r="B174" s="51"/>
      <c r="C174" s="162" t="s">
        <v>12</v>
      </c>
      <c r="D174" s="135" t="s">
        <v>48</v>
      </c>
      <c r="E174" s="135">
        <v>1</v>
      </c>
      <c r="F174" s="260">
        <f>F173*E174</f>
        <v>347.5</v>
      </c>
      <c r="G174" s="158"/>
      <c r="H174" s="160"/>
      <c r="I174" s="201"/>
      <c r="J174" s="160"/>
      <c r="K174" s="159"/>
      <c r="L174" s="160"/>
      <c r="M174" s="160"/>
    </row>
    <row r="175" spans="1:13" s="30" customFormat="1" ht="13.5">
      <c r="A175" s="135"/>
      <c r="B175" s="51"/>
      <c r="C175" s="162" t="s">
        <v>37</v>
      </c>
      <c r="D175" s="135" t="s">
        <v>0</v>
      </c>
      <c r="E175" s="135">
        <v>0.027</v>
      </c>
      <c r="F175" s="260">
        <f>F173*E175</f>
        <v>9.3825</v>
      </c>
      <c r="G175" s="158"/>
      <c r="H175" s="160"/>
      <c r="I175" s="159"/>
      <c r="J175" s="160"/>
      <c r="K175" s="159"/>
      <c r="L175" s="160"/>
      <c r="M175" s="160"/>
    </row>
    <row r="176" spans="1:13" s="30" customFormat="1" ht="13.5">
      <c r="A176" s="135"/>
      <c r="B176" s="51"/>
      <c r="C176" s="162" t="s">
        <v>14</v>
      </c>
      <c r="D176" s="135"/>
      <c r="E176" s="135"/>
      <c r="F176" s="260"/>
      <c r="G176" s="158"/>
      <c r="H176" s="160"/>
      <c r="I176" s="159"/>
      <c r="J176" s="160"/>
      <c r="K176" s="159"/>
      <c r="L176" s="160"/>
      <c r="M176" s="160"/>
    </row>
    <row r="177" spans="1:13" s="30" customFormat="1" ht="13.5">
      <c r="A177" s="135"/>
      <c r="B177" s="51"/>
      <c r="C177" s="162" t="s">
        <v>351</v>
      </c>
      <c r="D177" s="135" t="s">
        <v>345</v>
      </c>
      <c r="E177" s="135">
        <v>1.05</v>
      </c>
      <c r="F177" s="260">
        <f>F173*E177</f>
        <v>364.875</v>
      </c>
      <c r="G177" s="158"/>
      <c r="H177" s="160"/>
      <c r="I177" s="159"/>
      <c r="J177" s="160"/>
      <c r="K177" s="159"/>
      <c r="L177" s="160"/>
      <c r="M177" s="160"/>
    </row>
    <row r="178" spans="1:13" s="30" customFormat="1" ht="13.5">
      <c r="A178" s="135"/>
      <c r="B178" s="51"/>
      <c r="C178" s="162" t="s">
        <v>15</v>
      </c>
      <c r="D178" s="135" t="s">
        <v>0</v>
      </c>
      <c r="E178" s="135">
        <v>0.003</v>
      </c>
      <c r="F178" s="260">
        <f>F173*E178</f>
        <v>1.0425</v>
      </c>
      <c r="G178" s="159"/>
      <c r="H178" s="160"/>
      <c r="I178" s="159"/>
      <c r="J178" s="160"/>
      <c r="K178" s="159"/>
      <c r="L178" s="160"/>
      <c r="M178" s="160"/>
    </row>
    <row r="179" spans="1:13" s="393" customFormat="1" ht="28.5">
      <c r="A179" s="256">
        <v>24</v>
      </c>
      <c r="B179" s="538" t="s">
        <v>263</v>
      </c>
      <c r="C179" s="400" t="s">
        <v>516</v>
      </c>
      <c r="D179" s="330" t="s">
        <v>48</v>
      </c>
      <c r="E179" s="330"/>
      <c r="F179" s="321">
        <v>632.8</v>
      </c>
      <c r="G179" s="256"/>
      <c r="H179" s="260"/>
      <c r="I179" s="259"/>
      <c r="J179" s="260"/>
      <c r="K179" s="259"/>
      <c r="L179" s="260"/>
      <c r="M179" s="160"/>
    </row>
    <row r="180" spans="1:13" s="30" customFormat="1" ht="13.5">
      <c r="A180" s="135"/>
      <c r="B180" s="202"/>
      <c r="C180" s="162" t="s">
        <v>12</v>
      </c>
      <c r="D180" s="135" t="s">
        <v>48</v>
      </c>
      <c r="E180" s="135">
        <v>1</v>
      </c>
      <c r="F180" s="260">
        <f>F179*E180</f>
        <v>632.8</v>
      </c>
      <c r="G180" s="158"/>
      <c r="H180" s="160"/>
      <c r="I180" s="201"/>
      <c r="J180" s="160"/>
      <c r="K180" s="159"/>
      <c r="L180" s="160"/>
      <c r="M180" s="160"/>
    </row>
    <row r="181" spans="1:13" s="30" customFormat="1" ht="13.5">
      <c r="A181" s="135"/>
      <c r="B181" s="202"/>
      <c r="C181" s="162" t="s">
        <v>37</v>
      </c>
      <c r="D181" s="135" t="s">
        <v>0</v>
      </c>
      <c r="E181" s="135">
        <v>0.01</v>
      </c>
      <c r="F181" s="260">
        <f>F179*E181</f>
        <v>6.327999999999999</v>
      </c>
      <c r="G181" s="158"/>
      <c r="H181" s="160"/>
      <c r="I181" s="159"/>
      <c r="J181" s="160"/>
      <c r="K181" s="159"/>
      <c r="L181" s="160"/>
      <c r="M181" s="160"/>
    </row>
    <row r="182" spans="1:13" s="30" customFormat="1" ht="13.5">
      <c r="A182" s="135"/>
      <c r="B182" s="202"/>
      <c r="C182" s="162" t="s">
        <v>14</v>
      </c>
      <c r="D182" s="135"/>
      <c r="E182" s="135"/>
      <c r="F182" s="260">
        <f>F179*E182</f>
        <v>0</v>
      </c>
      <c r="G182" s="158"/>
      <c r="H182" s="160"/>
      <c r="I182" s="159"/>
      <c r="J182" s="160"/>
      <c r="K182" s="159"/>
      <c r="L182" s="160"/>
      <c r="M182" s="160"/>
    </row>
    <row r="183" spans="1:13" s="30" customFormat="1" ht="13.5">
      <c r="A183" s="135"/>
      <c r="B183" s="202"/>
      <c r="C183" s="162" t="s">
        <v>354</v>
      </c>
      <c r="D183" s="135" t="s">
        <v>16</v>
      </c>
      <c r="E183" s="135">
        <v>0.4</v>
      </c>
      <c r="F183" s="260">
        <f>F179*E183</f>
        <v>253.12</v>
      </c>
      <c r="G183" s="158"/>
      <c r="H183" s="160"/>
      <c r="I183" s="159"/>
      <c r="J183" s="160"/>
      <c r="K183" s="159"/>
      <c r="L183" s="160"/>
      <c r="M183" s="160"/>
    </row>
    <row r="184" spans="1:13" s="30" customFormat="1" ht="13.5">
      <c r="A184" s="135"/>
      <c r="B184" s="202"/>
      <c r="C184" s="162" t="s">
        <v>264</v>
      </c>
      <c r="D184" s="135" t="s">
        <v>16</v>
      </c>
      <c r="E184" s="135">
        <v>0.5</v>
      </c>
      <c r="F184" s="260">
        <f>F179*E184</f>
        <v>316.4</v>
      </c>
      <c r="G184" s="158"/>
      <c r="H184" s="160"/>
      <c r="I184" s="159"/>
      <c r="J184" s="160"/>
      <c r="K184" s="159"/>
      <c r="L184" s="160"/>
      <c r="M184" s="160"/>
    </row>
    <row r="185" spans="1:13" s="30" customFormat="1" ht="13.5">
      <c r="A185" s="135"/>
      <c r="B185" s="202"/>
      <c r="C185" s="162" t="s">
        <v>15</v>
      </c>
      <c r="D185" s="135" t="s">
        <v>0</v>
      </c>
      <c r="E185" s="135">
        <v>0.016</v>
      </c>
      <c r="F185" s="260">
        <f>F179*E185</f>
        <v>10.124799999999999</v>
      </c>
      <c r="G185" s="159"/>
      <c r="H185" s="160"/>
      <c r="I185" s="159"/>
      <c r="J185" s="160"/>
      <c r="K185" s="159"/>
      <c r="L185" s="160"/>
      <c r="M185" s="160"/>
    </row>
    <row r="186" spans="1:14" s="30" customFormat="1" ht="42.75">
      <c r="A186" s="135">
        <v>26</v>
      </c>
      <c r="B186" s="202" t="s">
        <v>267</v>
      </c>
      <c r="C186" s="165" t="s">
        <v>432</v>
      </c>
      <c r="D186" s="164" t="s">
        <v>48</v>
      </c>
      <c r="E186" s="164"/>
      <c r="F186" s="324">
        <v>7.6</v>
      </c>
      <c r="G186" s="158"/>
      <c r="H186" s="160"/>
      <c r="I186" s="159"/>
      <c r="J186" s="160"/>
      <c r="K186" s="159"/>
      <c r="L186" s="160"/>
      <c r="M186" s="160"/>
      <c r="N186" s="56"/>
    </row>
    <row r="187" spans="1:14" s="30" customFormat="1" ht="27">
      <c r="A187" s="157"/>
      <c r="B187" s="135" t="s">
        <v>68</v>
      </c>
      <c r="C187" s="162" t="s">
        <v>12</v>
      </c>
      <c r="D187" s="135" t="s">
        <v>48</v>
      </c>
      <c r="E187" s="135">
        <v>1</v>
      </c>
      <c r="F187" s="260">
        <f>F186*E187</f>
        <v>7.6</v>
      </c>
      <c r="G187" s="158"/>
      <c r="H187" s="160"/>
      <c r="I187" s="201"/>
      <c r="J187" s="160"/>
      <c r="K187" s="159"/>
      <c r="L187" s="160"/>
      <c r="M187" s="160"/>
      <c r="N187" s="56"/>
    </row>
    <row r="188" spans="1:14" s="30" customFormat="1" ht="13.5">
      <c r="A188" s="157"/>
      <c r="B188" s="51"/>
      <c r="C188" s="162" t="s">
        <v>268</v>
      </c>
      <c r="D188" s="135" t="s">
        <v>0</v>
      </c>
      <c r="E188" s="135">
        <v>0.04</v>
      </c>
      <c r="F188" s="260">
        <f>F186*E188</f>
        <v>0.304</v>
      </c>
      <c r="G188" s="158"/>
      <c r="H188" s="160"/>
      <c r="I188" s="159"/>
      <c r="J188" s="160"/>
      <c r="K188" s="159"/>
      <c r="L188" s="160"/>
      <c r="M188" s="160"/>
      <c r="N188" s="56"/>
    </row>
    <row r="189" spans="1:14" s="30" customFormat="1" ht="13.5">
      <c r="A189" s="157"/>
      <c r="B189" s="51"/>
      <c r="C189" s="162" t="s">
        <v>14</v>
      </c>
      <c r="D189" s="135"/>
      <c r="E189" s="135"/>
      <c r="F189" s="260">
        <f>E189*2353</f>
        <v>0</v>
      </c>
      <c r="G189" s="158"/>
      <c r="H189" s="160"/>
      <c r="I189" s="159"/>
      <c r="J189" s="160"/>
      <c r="K189" s="159"/>
      <c r="L189" s="160"/>
      <c r="M189" s="160"/>
      <c r="N189" s="56"/>
    </row>
    <row r="190" spans="1:14" s="30" customFormat="1" ht="27">
      <c r="A190" s="157"/>
      <c r="B190" s="51"/>
      <c r="C190" s="162" t="s">
        <v>465</v>
      </c>
      <c r="D190" s="135" t="s">
        <v>48</v>
      </c>
      <c r="E190" s="135">
        <v>1.03</v>
      </c>
      <c r="F190" s="260">
        <f>F186*E190</f>
        <v>7.827999999999999</v>
      </c>
      <c r="G190" s="158"/>
      <c r="H190" s="160"/>
      <c r="I190" s="159"/>
      <c r="J190" s="160"/>
      <c r="K190" s="159"/>
      <c r="L190" s="160"/>
      <c r="M190" s="160"/>
      <c r="N190" s="56"/>
    </row>
    <row r="191" spans="1:14" s="30" customFormat="1" ht="13.5">
      <c r="A191" s="157"/>
      <c r="B191" s="51"/>
      <c r="C191" s="162" t="s">
        <v>269</v>
      </c>
      <c r="D191" s="135" t="s">
        <v>0</v>
      </c>
      <c r="E191" s="135">
        <v>0.405</v>
      </c>
      <c r="F191" s="260">
        <f>F186*E191</f>
        <v>3.078</v>
      </c>
      <c r="G191" s="158"/>
      <c r="H191" s="160"/>
      <c r="I191" s="159"/>
      <c r="J191" s="160"/>
      <c r="K191" s="159"/>
      <c r="L191" s="160"/>
      <c r="M191" s="160"/>
      <c r="N191" s="56"/>
    </row>
    <row r="192" spans="1:14" s="393" customFormat="1" ht="42.75">
      <c r="A192" s="256">
        <v>27</v>
      </c>
      <c r="B192" s="329" t="s">
        <v>290</v>
      </c>
      <c r="C192" s="537" t="s">
        <v>684</v>
      </c>
      <c r="D192" s="330" t="s">
        <v>48</v>
      </c>
      <c r="E192" s="330"/>
      <c r="F192" s="324">
        <v>311</v>
      </c>
      <c r="G192" s="256"/>
      <c r="H192" s="260"/>
      <c r="I192" s="259"/>
      <c r="J192" s="260"/>
      <c r="K192" s="259"/>
      <c r="L192" s="260"/>
      <c r="M192" s="160"/>
      <c r="N192" s="539"/>
    </row>
    <row r="193" spans="1:14" s="393" customFormat="1" ht="13.5">
      <c r="A193" s="264"/>
      <c r="B193" s="257"/>
      <c r="C193" s="258" t="s">
        <v>12</v>
      </c>
      <c r="D193" s="256" t="s">
        <v>48</v>
      </c>
      <c r="E193" s="256">
        <v>1</v>
      </c>
      <c r="F193" s="260">
        <f>F192*E193</f>
        <v>311</v>
      </c>
      <c r="G193" s="256"/>
      <c r="H193" s="260"/>
      <c r="I193" s="261"/>
      <c r="J193" s="260"/>
      <c r="K193" s="259"/>
      <c r="L193" s="260"/>
      <c r="M193" s="160"/>
      <c r="N193" s="539"/>
    </row>
    <row r="194" spans="1:13" s="393" customFormat="1" ht="13.5">
      <c r="A194" s="264"/>
      <c r="B194" s="257"/>
      <c r="C194" s="258" t="s">
        <v>14</v>
      </c>
      <c r="D194" s="256"/>
      <c r="E194" s="256"/>
      <c r="F194" s="260">
        <f>E194*2353</f>
        <v>0</v>
      </c>
      <c r="G194" s="256"/>
      <c r="H194" s="260"/>
      <c r="I194" s="259"/>
      <c r="J194" s="260"/>
      <c r="K194" s="259"/>
      <c r="L194" s="260"/>
      <c r="M194" s="160"/>
    </row>
    <row r="195" spans="1:13" s="393" customFormat="1" ht="40.5">
      <c r="A195" s="264"/>
      <c r="B195" s="257"/>
      <c r="C195" s="258" t="s">
        <v>685</v>
      </c>
      <c r="D195" s="256" t="s">
        <v>48</v>
      </c>
      <c r="E195" s="256">
        <v>1.1</v>
      </c>
      <c r="F195" s="260">
        <f>F192*E195</f>
        <v>342.1</v>
      </c>
      <c r="G195" s="256"/>
      <c r="H195" s="260"/>
      <c r="I195" s="259"/>
      <c r="J195" s="260"/>
      <c r="K195" s="259"/>
      <c r="L195" s="260"/>
      <c r="M195" s="160"/>
    </row>
    <row r="196" spans="1:14" ht="28.5">
      <c r="A196" s="276">
        <v>28</v>
      </c>
      <c r="B196" s="255" t="s">
        <v>294</v>
      </c>
      <c r="C196" s="320" t="s">
        <v>646</v>
      </c>
      <c r="D196" s="158" t="s">
        <v>48</v>
      </c>
      <c r="E196" s="158"/>
      <c r="F196" s="159">
        <v>30</v>
      </c>
      <c r="G196" s="158"/>
      <c r="H196" s="160"/>
      <c r="I196" s="159"/>
      <c r="J196" s="160"/>
      <c r="K196" s="159"/>
      <c r="L196" s="160"/>
      <c r="M196" s="160"/>
      <c r="N196" s="74"/>
    </row>
    <row r="197" spans="1:14" ht="13.5">
      <c r="A197" s="158"/>
      <c r="B197" s="204"/>
      <c r="C197" s="205" t="s">
        <v>12</v>
      </c>
      <c r="D197" s="158" t="s">
        <v>48</v>
      </c>
      <c r="E197" s="158">
        <v>1</v>
      </c>
      <c r="F197" s="160">
        <f>F196*E197</f>
        <v>30</v>
      </c>
      <c r="G197" s="158"/>
      <c r="H197" s="160"/>
      <c r="I197" s="159"/>
      <c r="J197" s="160"/>
      <c r="K197" s="159"/>
      <c r="L197" s="160"/>
      <c r="M197" s="160"/>
      <c r="N197" s="74"/>
    </row>
    <row r="198" spans="1:14" ht="13.5">
      <c r="A198" s="158"/>
      <c r="B198" s="204"/>
      <c r="C198" s="205" t="s">
        <v>37</v>
      </c>
      <c r="D198" s="158" t="s">
        <v>0</v>
      </c>
      <c r="E198" s="158">
        <v>0.027</v>
      </c>
      <c r="F198" s="160">
        <f>F196*E198</f>
        <v>0.8099999999999999</v>
      </c>
      <c r="G198" s="158"/>
      <c r="H198" s="160"/>
      <c r="I198" s="159"/>
      <c r="J198" s="160"/>
      <c r="K198" s="159"/>
      <c r="L198" s="160"/>
      <c r="M198" s="160"/>
      <c r="N198" s="105"/>
    </row>
    <row r="199" spans="1:14" ht="13.5">
      <c r="A199" s="158"/>
      <c r="B199" s="204"/>
      <c r="C199" s="205" t="s">
        <v>14</v>
      </c>
      <c r="D199" s="158"/>
      <c r="E199" s="158"/>
      <c r="F199" s="160"/>
      <c r="G199" s="158"/>
      <c r="H199" s="160"/>
      <c r="I199" s="159"/>
      <c r="J199" s="160"/>
      <c r="K199" s="159"/>
      <c r="L199" s="160"/>
      <c r="M199" s="160"/>
      <c r="N199" s="74"/>
    </row>
    <row r="200" spans="1:14" ht="13.5">
      <c r="A200" s="158"/>
      <c r="B200" s="204"/>
      <c r="C200" s="205" t="s">
        <v>262</v>
      </c>
      <c r="D200" s="158" t="s">
        <v>36</v>
      </c>
      <c r="E200" s="158">
        <v>0.025</v>
      </c>
      <c r="F200" s="160">
        <f>F196*E200</f>
        <v>0.75</v>
      </c>
      <c r="G200" s="158"/>
      <c r="H200" s="160"/>
      <c r="I200" s="159"/>
      <c r="J200" s="160"/>
      <c r="K200" s="159"/>
      <c r="L200" s="160"/>
      <c r="M200" s="160"/>
      <c r="N200" s="74"/>
    </row>
    <row r="201" spans="1:14" ht="13.5">
      <c r="A201" s="158"/>
      <c r="B201" s="204"/>
      <c r="C201" s="205" t="s">
        <v>15</v>
      </c>
      <c r="D201" s="158" t="s">
        <v>0</v>
      </c>
      <c r="E201" s="158">
        <v>0.003</v>
      </c>
      <c r="F201" s="160">
        <f>F196*E201</f>
        <v>0.09</v>
      </c>
      <c r="G201" s="159"/>
      <c r="H201" s="160"/>
      <c r="I201" s="159"/>
      <c r="J201" s="160"/>
      <c r="K201" s="159"/>
      <c r="L201" s="160"/>
      <c r="M201" s="160"/>
      <c r="N201" s="74"/>
    </row>
    <row r="202" spans="1:13" s="84" customFormat="1" ht="28.5">
      <c r="A202" s="135">
        <v>28</v>
      </c>
      <c r="B202" s="202" t="s">
        <v>270</v>
      </c>
      <c r="C202" s="320" t="s">
        <v>647</v>
      </c>
      <c r="D202" s="322" t="s">
        <v>48</v>
      </c>
      <c r="E202" s="322"/>
      <c r="F202" s="323">
        <v>46</v>
      </c>
      <c r="G202" s="158"/>
      <c r="H202" s="160"/>
      <c r="I202" s="159"/>
      <c r="J202" s="160"/>
      <c r="K202" s="159"/>
      <c r="L202" s="160"/>
      <c r="M202" s="160"/>
    </row>
    <row r="203" spans="1:13" s="30" customFormat="1" ht="27">
      <c r="A203" s="157"/>
      <c r="B203" s="135" t="s">
        <v>68</v>
      </c>
      <c r="C203" s="137" t="s">
        <v>12</v>
      </c>
      <c r="D203" s="135" t="s">
        <v>48</v>
      </c>
      <c r="E203" s="135">
        <v>1</v>
      </c>
      <c r="F203" s="260">
        <f>F202*E203</f>
        <v>46</v>
      </c>
      <c r="G203" s="158"/>
      <c r="H203" s="160"/>
      <c r="I203" s="201"/>
      <c r="J203" s="160"/>
      <c r="K203" s="159"/>
      <c r="L203" s="160"/>
      <c r="M203" s="160"/>
    </row>
    <row r="204" spans="1:13" s="84" customFormat="1" ht="13.5">
      <c r="A204" s="135"/>
      <c r="B204" s="51"/>
      <c r="C204" s="162" t="s">
        <v>37</v>
      </c>
      <c r="D204" s="135" t="s">
        <v>0</v>
      </c>
      <c r="E204" s="135">
        <v>0.02</v>
      </c>
      <c r="F204" s="260">
        <f>F202*E204</f>
        <v>0.92</v>
      </c>
      <c r="G204" s="158"/>
      <c r="H204" s="160"/>
      <c r="I204" s="159"/>
      <c r="J204" s="160"/>
      <c r="K204" s="159"/>
      <c r="L204" s="160"/>
      <c r="M204" s="160"/>
    </row>
    <row r="205" spans="1:13" s="84" customFormat="1" ht="13.5">
      <c r="A205" s="135"/>
      <c r="B205" s="51"/>
      <c r="C205" s="162" t="s">
        <v>14</v>
      </c>
      <c r="D205" s="135"/>
      <c r="E205" s="135"/>
      <c r="F205" s="260"/>
      <c r="G205" s="158"/>
      <c r="H205" s="160"/>
      <c r="I205" s="159"/>
      <c r="J205" s="160"/>
      <c r="K205" s="159"/>
      <c r="L205" s="160"/>
      <c r="M205" s="160"/>
    </row>
    <row r="206" spans="1:13" s="84" customFormat="1" ht="13.5">
      <c r="A206" s="135"/>
      <c r="B206" s="51"/>
      <c r="C206" s="162" t="s">
        <v>262</v>
      </c>
      <c r="D206" s="135" t="s">
        <v>36</v>
      </c>
      <c r="E206" s="135">
        <v>0.015</v>
      </c>
      <c r="F206" s="260">
        <f>F202*E206</f>
        <v>0.69</v>
      </c>
      <c r="G206" s="158"/>
      <c r="H206" s="160"/>
      <c r="I206" s="159"/>
      <c r="J206" s="160"/>
      <c r="K206" s="159"/>
      <c r="L206" s="160"/>
      <c r="M206" s="160"/>
    </row>
    <row r="207" spans="1:13" ht="13.5">
      <c r="A207" s="135"/>
      <c r="B207" s="202"/>
      <c r="C207" s="162" t="s">
        <v>257</v>
      </c>
      <c r="D207" s="135" t="s">
        <v>16</v>
      </c>
      <c r="E207" s="135">
        <v>3.2</v>
      </c>
      <c r="F207" s="542">
        <f>F203*E207</f>
        <v>147.20000000000002</v>
      </c>
      <c r="G207" s="158"/>
      <c r="H207" s="160"/>
      <c r="I207" s="159"/>
      <c r="J207" s="160"/>
      <c r="K207" s="159"/>
      <c r="L207" s="160"/>
      <c r="M207" s="160"/>
    </row>
    <row r="208" spans="1:13" s="84" customFormat="1" ht="13.5">
      <c r="A208" s="135"/>
      <c r="B208" s="51"/>
      <c r="C208" s="162" t="s">
        <v>271</v>
      </c>
      <c r="D208" s="135" t="s">
        <v>48</v>
      </c>
      <c r="E208" s="135">
        <v>1.05</v>
      </c>
      <c r="F208" s="260">
        <f>F202*E208</f>
        <v>48.300000000000004</v>
      </c>
      <c r="G208" s="158"/>
      <c r="H208" s="160"/>
      <c r="I208" s="159"/>
      <c r="J208" s="160"/>
      <c r="K208" s="159"/>
      <c r="L208" s="160"/>
      <c r="M208" s="160"/>
    </row>
    <row r="209" spans="1:13" s="84" customFormat="1" ht="13.5">
      <c r="A209" s="135"/>
      <c r="B209" s="51"/>
      <c r="C209" s="162" t="s">
        <v>15</v>
      </c>
      <c r="D209" s="135" t="s">
        <v>0</v>
      </c>
      <c r="E209" s="135">
        <v>0.007</v>
      </c>
      <c r="F209" s="260">
        <f>F202*E209</f>
        <v>0.322</v>
      </c>
      <c r="G209" s="159"/>
      <c r="H209" s="160"/>
      <c r="I209" s="159"/>
      <c r="J209" s="160"/>
      <c r="K209" s="159"/>
      <c r="L209" s="160"/>
      <c r="M209" s="160"/>
    </row>
    <row r="210" spans="1:14" s="84" customFormat="1" ht="14.25">
      <c r="A210" s="135"/>
      <c r="B210" s="51"/>
      <c r="C210" s="165" t="s">
        <v>261</v>
      </c>
      <c r="D210" s="135"/>
      <c r="E210" s="135"/>
      <c r="F210" s="260"/>
      <c r="G210" s="158"/>
      <c r="H210" s="166"/>
      <c r="I210" s="166"/>
      <c r="J210" s="166"/>
      <c r="K210" s="166"/>
      <c r="L210" s="166"/>
      <c r="M210" s="166"/>
      <c r="N210" s="112"/>
    </row>
    <row r="211" spans="1:13" s="84" customFormat="1" ht="17.25">
      <c r="A211" s="135"/>
      <c r="B211" s="51"/>
      <c r="C211" s="326" t="s">
        <v>292</v>
      </c>
      <c r="D211" s="135"/>
      <c r="E211" s="135"/>
      <c r="F211" s="260"/>
      <c r="G211" s="158"/>
      <c r="H211" s="160"/>
      <c r="I211" s="160"/>
      <c r="J211" s="160"/>
      <c r="K211" s="160"/>
      <c r="L211" s="160"/>
      <c r="M211" s="160"/>
    </row>
    <row r="212" spans="1:14" s="84" customFormat="1" ht="28.5">
      <c r="A212" s="135">
        <v>29</v>
      </c>
      <c r="B212" s="51"/>
      <c r="C212" s="320" t="s">
        <v>702</v>
      </c>
      <c r="D212" s="276" t="s">
        <v>25</v>
      </c>
      <c r="E212" s="276"/>
      <c r="F212" s="321">
        <v>15</v>
      </c>
      <c r="G212" s="158"/>
      <c r="H212" s="160"/>
      <c r="I212" s="159"/>
      <c r="J212" s="160"/>
      <c r="K212" s="159"/>
      <c r="L212" s="160"/>
      <c r="M212" s="160"/>
      <c r="N212" s="397"/>
    </row>
    <row r="213" spans="1:13" s="84" customFormat="1" ht="13.5">
      <c r="A213" s="135"/>
      <c r="B213" s="51"/>
      <c r="C213" s="137" t="s">
        <v>12</v>
      </c>
      <c r="D213" s="135" t="s">
        <v>25</v>
      </c>
      <c r="E213" s="135">
        <v>1</v>
      </c>
      <c r="F213" s="260">
        <f>F212*E213</f>
        <v>15</v>
      </c>
      <c r="G213" s="158"/>
      <c r="H213" s="160"/>
      <c r="I213" s="201"/>
      <c r="J213" s="160"/>
      <c r="K213" s="159"/>
      <c r="L213" s="160"/>
      <c r="M213" s="160"/>
    </row>
    <row r="214" spans="1:13" s="84" customFormat="1" ht="13.5">
      <c r="A214" s="135"/>
      <c r="B214" s="51"/>
      <c r="C214" s="162" t="s">
        <v>37</v>
      </c>
      <c r="D214" s="135" t="s">
        <v>0</v>
      </c>
      <c r="E214" s="135">
        <v>0.027</v>
      </c>
      <c r="F214" s="260">
        <f>F212*E214</f>
        <v>0.40499999999999997</v>
      </c>
      <c r="G214" s="158"/>
      <c r="H214" s="160"/>
      <c r="I214" s="159"/>
      <c r="J214" s="160"/>
      <c r="K214" s="159"/>
      <c r="L214" s="160"/>
      <c r="M214" s="160"/>
    </row>
    <row r="215" spans="1:13" s="84" customFormat="1" ht="13.5">
      <c r="A215" s="135"/>
      <c r="B215" s="51"/>
      <c r="C215" s="162" t="s">
        <v>14</v>
      </c>
      <c r="D215" s="135"/>
      <c r="E215" s="135"/>
      <c r="F215" s="260"/>
      <c r="G215" s="158"/>
      <c r="H215" s="160"/>
      <c r="I215" s="159"/>
      <c r="J215" s="160"/>
      <c r="K215" s="159"/>
      <c r="L215" s="160"/>
      <c r="M215" s="160"/>
    </row>
    <row r="216" spans="1:13" s="84" customFormat="1" ht="13.5">
      <c r="A216" s="135"/>
      <c r="B216" s="51"/>
      <c r="C216" s="162" t="s">
        <v>701</v>
      </c>
      <c r="D216" s="135" t="s">
        <v>25</v>
      </c>
      <c r="E216" s="135">
        <v>1.15</v>
      </c>
      <c r="F216" s="260">
        <f>F212*E216</f>
        <v>17.25</v>
      </c>
      <c r="G216" s="158"/>
      <c r="H216" s="160"/>
      <c r="I216" s="159"/>
      <c r="J216" s="160"/>
      <c r="K216" s="159"/>
      <c r="L216" s="160"/>
      <c r="M216" s="160"/>
    </row>
    <row r="217" spans="1:13" s="84" customFormat="1" ht="13.5">
      <c r="A217" s="135"/>
      <c r="B217" s="51"/>
      <c r="C217" s="162" t="s">
        <v>15</v>
      </c>
      <c r="D217" s="135" t="s">
        <v>0</v>
      </c>
      <c r="E217" s="135">
        <v>0.007</v>
      </c>
      <c r="F217" s="260">
        <f>F212*E217</f>
        <v>0.105</v>
      </c>
      <c r="G217" s="159"/>
      <c r="H217" s="160"/>
      <c r="I217" s="159"/>
      <c r="J217" s="160"/>
      <c r="K217" s="159"/>
      <c r="L217" s="160"/>
      <c r="M217" s="160"/>
    </row>
    <row r="218" spans="1:14" s="84" customFormat="1" ht="28.5">
      <c r="A218" s="135">
        <v>29</v>
      </c>
      <c r="B218" s="51"/>
      <c r="C218" s="320" t="s">
        <v>355</v>
      </c>
      <c r="D218" s="276" t="s">
        <v>48</v>
      </c>
      <c r="E218" s="276"/>
      <c r="F218" s="321">
        <f>F230+F234</f>
        <v>159.6</v>
      </c>
      <c r="G218" s="158"/>
      <c r="H218" s="160"/>
      <c r="I218" s="159"/>
      <c r="J218" s="160"/>
      <c r="K218" s="159"/>
      <c r="L218" s="160"/>
      <c r="M218" s="160"/>
      <c r="N218" s="397"/>
    </row>
    <row r="219" spans="1:13" s="84" customFormat="1" ht="13.5">
      <c r="A219" s="135"/>
      <c r="B219" s="51"/>
      <c r="C219" s="137" t="s">
        <v>12</v>
      </c>
      <c r="D219" s="135" t="s">
        <v>48</v>
      </c>
      <c r="E219" s="135">
        <v>1</v>
      </c>
      <c r="F219" s="542">
        <f>F218*E219</f>
        <v>159.6</v>
      </c>
      <c r="G219" s="158"/>
      <c r="H219" s="160"/>
      <c r="I219" s="201"/>
      <c r="J219" s="160"/>
      <c r="K219" s="159"/>
      <c r="L219" s="160"/>
      <c r="M219" s="160"/>
    </row>
    <row r="220" spans="1:13" s="84" customFormat="1" ht="13.5">
      <c r="A220" s="135"/>
      <c r="B220" s="51"/>
      <c r="C220" s="162" t="s">
        <v>37</v>
      </c>
      <c r="D220" s="135" t="s">
        <v>0</v>
      </c>
      <c r="E220" s="135">
        <v>0.027</v>
      </c>
      <c r="F220" s="542">
        <f>F218*E220</f>
        <v>4.3092</v>
      </c>
      <c r="G220" s="158"/>
      <c r="H220" s="160"/>
      <c r="I220" s="159"/>
      <c r="J220" s="160"/>
      <c r="K220" s="159"/>
      <c r="L220" s="160"/>
      <c r="M220" s="160"/>
    </row>
    <row r="221" spans="1:13" s="84" customFormat="1" ht="13.5">
      <c r="A221" s="135"/>
      <c r="B221" s="51"/>
      <c r="C221" s="162" t="s">
        <v>14</v>
      </c>
      <c r="D221" s="135"/>
      <c r="E221" s="135"/>
      <c r="F221" s="542"/>
      <c r="G221" s="158"/>
      <c r="H221" s="160"/>
      <c r="I221" s="159"/>
      <c r="J221" s="160"/>
      <c r="K221" s="159"/>
      <c r="L221" s="160"/>
      <c r="M221" s="160"/>
    </row>
    <row r="222" spans="1:13" s="84" customFormat="1" ht="13.5">
      <c r="A222" s="135"/>
      <c r="B222" s="51"/>
      <c r="C222" s="162" t="s">
        <v>262</v>
      </c>
      <c r="D222" s="135" t="s">
        <v>36</v>
      </c>
      <c r="E222" s="135">
        <v>0.025</v>
      </c>
      <c r="F222" s="542">
        <f>F218*E222</f>
        <v>3.99</v>
      </c>
      <c r="G222" s="158"/>
      <c r="H222" s="160"/>
      <c r="I222" s="159"/>
      <c r="J222" s="160"/>
      <c r="K222" s="159"/>
      <c r="L222" s="160"/>
      <c r="M222" s="160"/>
    </row>
    <row r="223" spans="1:13" s="84" customFormat="1" ht="13.5">
      <c r="A223" s="135"/>
      <c r="B223" s="51"/>
      <c r="C223" s="162" t="s">
        <v>15</v>
      </c>
      <c r="D223" s="135" t="s">
        <v>0</v>
      </c>
      <c r="E223" s="135">
        <v>0.007</v>
      </c>
      <c r="F223" s="542">
        <f>F218*E223</f>
        <v>1.1172</v>
      </c>
      <c r="G223" s="159"/>
      <c r="H223" s="160"/>
      <c r="I223" s="159"/>
      <c r="J223" s="160"/>
      <c r="K223" s="159"/>
      <c r="L223" s="160"/>
      <c r="M223" s="160"/>
    </row>
    <row r="224" spans="1:13" s="393" customFormat="1" ht="28.5">
      <c r="A224" s="256">
        <v>30</v>
      </c>
      <c r="B224" s="329" t="s">
        <v>273</v>
      </c>
      <c r="C224" s="537" t="s">
        <v>349</v>
      </c>
      <c r="D224" s="330" t="s">
        <v>48</v>
      </c>
      <c r="E224" s="330"/>
      <c r="F224" s="321">
        <v>245</v>
      </c>
      <c r="G224" s="256"/>
      <c r="H224" s="260"/>
      <c r="I224" s="259"/>
      <c r="J224" s="260"/>
      <c r="K224" s="259"/>
      <c r="L224" s="260"/>
      <c r="M224" s="160"/>
    </row>
    <row r="225" spans="1:13" s="30" customFormat="1" ht="13.5">
      <c r="A225" s="256"/>
      <c r="B225" s="257"/>
      <c r="C225" s="258" t="s">
        <v>12</v>
      </c>
      <c r="D225" s="256" t="s">
        <v>48</v>
      </c>
      <c r="E225" s="256">
        <v>1</v>
      </c>
      <c r="F225" s="260">
        <f>F224*E225</f>
        <v>245</v>
      </c>
      <c r="G225" s="256"/>
      <c r="H225" s="260"/>
      <c r="I225" s="261"/>
      <c r="J225" s="260"/>
      <c r="K225" s="259"/>
      <c r="L225" s="160"/>
      <c r="M225" s="160"/>
    </row>
    <row r="226" spans="1:13" s="30" customFormat="1" ht="13.5">
      <c r="A226" s="256"/>
      <c r="B226" s="257"/>
      <c r="C226" s="258" t="s">
        <v>14</v>
      </c>
      <c r="D226" s="256"/>
      <c r="E226" s="256"/>
      <c r="F226" s="260">
        <f>E226*2353</f>
        <v>0</v>
      </c>
      <c r="G226" s="256"/>
      <c r="H226" s="260"/>
      <c r="I226" s="259"/>
      <c r="J226" s="260"/>
      <c r="K226" s="259"/>
      <c r="L226" s="160"/>
      <c r="M226" s="160"/>
    </row>
    <row r="227" spans="1:13" s="30" customFormat="1" ht="13.5">
      <c r="A227" s="256"/>
      <c r="B227" s="257"/>
      <c r="C227" s="258" t="s">
        <v>641</v>
      </c>
      <c r="D227" s="256" t="s">
        <v>48</v>
      </c>
      <c r="E227" s="256">
        <v>1</v>
      </c>
      <c r="F227" s="260">
        <f>F224*E227</f>
        <v>245</v>
      </c>
      <c r="G227" s="256"/>
      <c r="H227" s="260"/>
      <c r="I227" s="259"/>
      <c r="J227" s="260"/>
      <c r="K227" s="259"/>
      <c r="L227" s="160"/>
      <c r="M227" s="160"/>
    </row>
    <row r="228" spans="1:13" s="30" customFormat="1" ht="28.5">
      <c r="A228" s="179">
        <v>31</v>
      </c>
      <c r="B228" s="331" t="s">
        <v>68</v>
      </c>
      <c r="C228" s="320" t="s">
        <v>642</v>
      </c>
      <c r="D228" s="332" t="s">
        <v>48</v>
      </c>
      <c r="E228" s="332"/>
      <c r="F228" s="333">
        <v>152</v>
      </c>
      <c r="G228" s="181"/>
      <c r="H228" s="183"/>
      <c r="I228" s="182"/>
      <c r="J228" s="183"/>
      <c r="K228" s="182"/>
      <c r="L228" s="160"/>
      <c r="M228" s="160"/>
    </row>
    <row r="229" spans="1:13" s="30" customFormat="1" ht="13.5">
      <c r="A229" s="179"/>
      <c r="B229" s="180"/>
      <c r="C229" s="162" t="s">
        <v>12</v>
      </c>
      <c r="D229" s="179" t="s">
        <v>48</v>
      </c>
      <c r="E229" s="179">
        <v>1</v>
      </c>
      <c r="F229" s="268">
        <f>F228*E229</f>
        <v>152</v>
      </c>
      <c r="G229" s="181"/>
      <c r="H229" s="183"/>
      <c r="I229" s="201"/>
      <c r="J229" s="160"/>
      <c r="K229" s="159"/>
      <c r="L229" s="160"/>
      <c r="M229" s="160"/>
    </row>
    <row r="230" spans="1:13" s="393" customFormat="1" ht="27">
      <c r="A230" s="401"/>
      <c r="B230" s="402"/>
      <c r="C230" s="258" t="s">
        <v>643</v>
      </c>
      <c r="D230" s="403" t="s">
        <v>48</v>
      </c>
      <c r="E230" s="403">
        <v>1.05</v>
      </c>
      <c r="F230" s="285">
        <f>F228*E230</f>
        <v>159.6</v>
      </c>
      <c r="G230" s="403"/>
      <c r="H230" s="285"/>
      <c r="I230" s="544"/>
      <c r="J230" s="285"/>
      <c r="K230" s="544"/>
      <c r="L230" s="542"/>
      <c r="M230" s="160"/>
    </row>
    <row r="231" spans="1:13" s="393" customFormat="1" ht="13.5">
      <c r="A231" s="256"/>
      <c r="B231" s="274"/>
      <c r="C231" s="258" t="s">
        <v>257</v>
      </c>
      <c r="D231" s="403" t="s">
        <v>16</v>
      </c>
      <c r="E231" s="403">
        <v>6.5</v>
      </c>
      <c r="F231" s="285">
        <f>F229*E231</f>
        <v>988</v>
      </c>
      <c r="G231" s="403"/>
      <c r="H231" s="285"/>
      <c r="I231" s="544"/>
      <c r="J231" s="285"/>
      <c r="K231" s="544"/>
      <c r="L231" s="542"/>
      <c r="M231" s="160"/>
    </row>
    <row r="232" spans="1:13" s="30" customFormat="1" ht="14.25">
      <c r="A232" s="135">
        <v>32</v>
      </c>
      <c r="B232" s="51"/>
      <c r="C232" s="320" t="s">
        <v>634</v>
      </c>
      <c r="D232" s="276" t="s">
        <v>25</v>
      </c>
      <c r="E232" s="276"/>
      <c r="F232" s="321">
        <v>40</v>
      </c>
      <c r="G232" s="158"/>
      <c r="H232" s="160"/>
      <c r="I232" s="159"/>
      <c r="J232" s="160"/>
      <c r="K232" s="159"/>
      <c r="L232" s="160"/>
      <c r="M232" s="160"/>
    </row>
    <row r="233" spans="1:13" s="30" customFormat="1" ht="13.5">
      <c r="A233" s="135"/>
      <c r="B233" s="51"/>
      <c r="C233" s="137" t="s">
        <v>12</v>
      </c>
      <c r="D233" s="135" t="s">
        <v>25</v>
      </c>
      <c r="E233" s="135">
        <v>1</v>
      </c>
      <c r="F233" s="260">
        <f>F232*E233</f>
        <v>40</v>
      </c>
      <c r="G233" s="158"/>
      <c r="H233" s="160"/>
      <c r="I233" s="201"/>
      <c r="J233" s="160"/>
      <c r="K233" s="159"/>
      <c r="L233" s="160"/>
      <c r="M233" s="160"/>
    </row>
    <row r="234" spans="1:13" s="30" customFormat="1" ht="13.5">
      <c r="A234" s="135"/>
      <c r="B234" s="51"/>
      <c r="C234" s="137" t="s">
        <v>14</v>
      </c>
      <c r="D234" s="135"/>
      <c r="E234" s="135"/>
      <c r="F234" s="260">
        <f>E234*2353</f>
        <v>0</v>
      </c>
      <c r="G234" s="158"/>
      <c r="H234" s="160"/>
      <c r="I234" s="159"/>
      <c r="J234" s="160"/>
      <c r="K234" s="159"/>
      <c r="L234" s="160"/>
      <c r="M234" s="160"/>
    </row>
    <row r="235" spans="1:13" s="30" customFormat="1" ht="13.5">
      <c r="A235" s="135"/>
      <c r="B235" s="51"/>
      <c r="C235" s="137" t="s">
        <v>452</v>
      </c>
      <c r="D235" s="135" t="s">
        <v>25</v>
      </c>
      <c r="E235" s="135">
        <v>1</v>
      </c>
      <c r="F235" s="260">
        <f>F232*E235</f>
        <v>40</v>
      </c>
      <c r="G235" s="158"/>
      <c r="H235" s="160"/>
      <c r="I235" s="159"/>
      <c r="J235" s="160"/>
      <c r="K235" s="159"/>
      <c r="L235" s="160"/>
      <c r="M235" s="160"/>
    </row>
    <row r="236" spans="1:13" s="30" customFormat="1" ht="14.25">
      <c r="A236" s="135">
        <v>33</v>
      </c>
      <c r="B236" s="51"/>
      <c r="C236" s="320" t="s">
        <v>453</v>
      </c>
      <c r="D236" s="276" t="s">
        <v>17</v>
      </c>
      <c r="E236" s="276"/>
      <c r="F236" s="321">
        <v>4</v>
      </c>
      <c r="G236" s="158"/>
      <c r="H236" s="160"/>
      <c r="I236" s="159"/>
      <c r="J236" s="160"/>
      <c r="K236" s="159"/>
      <c r="L236" s="160"/>
      <c r="M236" s="160"/>
    </row>
    <row r="237" spans="1:13" s="30" customFormat="1" ht="13.5">
      <c r="A237" s="135"/>
      <c r="B237" s="51"/>
      <c r="C237" s="137" t="s">
        <v>12</v>
      </c>
      <c r="D237" s="135" t="s">
        <v>17</v>
      </c>
      <c r="E237" s="135">
        <v>1</v>
      </c>
      <c r="F237" s="260">
        <f>F236*E237</f>
        <v>4</v>
      </c>
      <c r="G237" s="158"/>
      <c r="H237" s="160"/>
      <c r="I237" s="159"/>
      <c r="J237" s="160"/>
      <c r="K237" s="159"/>
      <c r="L237" s="160"/>
      <c r="M237" s="160"/>
    </row>
    <row r="238" spans="1:13" s="30" customFormat="1" ht="13.5">
      <c r="A238" s="135"/>
      <c r="B238" s="51"/>
      <c r="C238" s="137" t="s">
        <v>14</v>
      </c>
      <c r="D238" s="135"/>
      <c r="E238" s="135"/>
      <c r="F238" s="260">
        <f>E238*2353</f>
        <v>0</v>
      </c>
      <c r="G238" s="158"/>
      <c r="H238" s="160"/>
      <c r="I238" s="159"/>
      <c r="J238" s="160"/>
      <c r="K238" s="159"/>
      <c r="L238" s="160"/>
      <c r="M238" s="160"/>
    </row>
    <row r="239" spans="1:17" s="30" customFormat="1" ht="13.5">
      <c r="A239" s="135"/>
      <c r="B239" s="51"/>
      <c r="C239" s="137" t="s">
        <v>297</v>
      </c>
      <c r="D239" s="135" t="s">
        <v>17</v>
      </c>
      <c r="E239" s="135">
        <v>1</v>
      </c>
      <c r="F239" s="260">
        <f>F236*E239</f>
        <v>4</v>
      </c>
      <c r="G239" s="158"/>
      <c r="H239" s="160"/>
      <c r="I239" s="159"/>
      <c r="J239" s="160"/>
      <c r="K239" s="159"/>
      <c r="L239" s="160"/>
      <c r="M239" s="160"/>
      <c r="N239" s="393"/>
      <c r="O239" s="393"/>
      <c r="P239" s="393"/>
      <c r="Q239" s="393"/>
    </row>
    <row r="240" spans="1:17" s="84" customFormat="1" ht="14.25">
      <c r="A240" s="135"/>
      <c r="B240" s="51"/>
      <c r="C240" s="165" t="s">
        <v>272</v>
      </c>
      <c r="D240" s="135"/>
      <c r="E240" s="135"/>
      <c r="F240" s="260"/>
      <c r="G240" s="158"/>
      <c r="H240" s="166"/>
      <c r="I240" s="166"/>
      <c r="J240" s="166"/>
      <c r="K240" s="166"/>
      <c r="L240" s="166"/>
      <c r="M240" s="160"/>
      <c r="N240" s="541"/>
      <c r="O240" s="397"/>
      <c r="P240" s="445"/>
      <c r="Q240" s="445"/>
    </row>
    <row r="241" spans="1:17" s="84" customFormat="1" ht="17.25">
      <c r="A241" s="135"/>
      <c r="B241" s="51"/>
      <c r="C241" s="326" t="s">
        <v>293</v>
      </c>
      <c r="D241" s="135"/>
      <c r="E241" s="135"/>
      <c r="F241" s="260"/>
      <c r="G241" s="158"/>
      <c r="H241" s="160"/>
      <c r="I241" s="160"/>
      <c r="J241" s="160"/>
      <c r="K241" s="160"/>
      <c r="L241" s="160"/>
      <c r="M241" s="160"/>
      <c r="N241" s="397"/>
      <c r="O241" s="445"/>
      <c r="P241" s="445"/>
      <c r="Q241" s="445"/>
    </row>
    <row r="242" spans="1:13" s="445" customFormat="1" ht="17.25">
      <c r="A242" s="256"/>
      <c r="B242" s="257"/>
      <c r="C242" s="462" t="s">
        <v>337</v>
      </c>
      <c r="D242" s="256"/>
      <c r="E242" s="256"/>
      <c r="F242" s="260"/>
      <c r="G242" s="256"/>
      <c r="H242" s="260"/>
      <c r="I242" s="260"/>
      <c r="J242" s="260"/>
      <c r="K242" s="260"/>
      <c r="L242" s="260"/>
      <c r="M242" s="160"/>
    </row>
    <row r="243" spans="1:13" s="393" customFormat="1" ht="14.25">
      <c r="A243" s="256">
        <v>34</v>
      </c>
      <c r="B243" s="257" t="s">
        <v>274</v>
      </c>
      <c r="C243" s="400" t="s">
        <v>275</v>
      </c>
      <c r="D243" s="256" t="s">
        <v>48</v>
      </c>
      <c r="E243" s="256"/>
      <c r="F243" s="259">
        <f>23.9+12.2</f>
        <v>36.099999999999994</v>
      </c>
      <c r="G243" s="256"/>
      <c r="H243" s="260"/>
      <c r="I243" s="259"/>
      <c r="J243" s="260"/>
      <c r="K243" s="259"/>
      <c r="L243" s="260"/>
      <c r="M243" s="160"/>
    </row>
    <row r="244" spans="1:13" s="393" customFormat="1" ht="13.5">
      <c r="A244" s="256"/>
      <c r="B244" s="257"/>
      <c r="C244" s="258" t="s">
        <v>12</v>
      </c>
      <c r="D244" s="256" t="s">
        <v>13</v>
      </c>
      <c r="E244" s="256">
        <v>0.0719</v>
      </c>
      <c r="F244" s="260">
        <f>F243*E244</f>
        <v>2.5955899999999996</v>
      </c>
      <c r="G244" s="256"/>
      <c r="H244" s="260"/>
      <c r="I244" s="259"/>
      <c r="J244" s="260"/>
      <c r="K244" s="259"/>
      <c r="L244" s="260"/>
      <c r="M244" s="160"/>
    </row>
    <row r="245" spans="1:13" s="393" customFormat="1" ht="13.5">
      <c r="A245" s="256"/>
      <c r="B245" s="257"/>
      <c r="C245" s="258" t="s">
        <v>37</v>
      </c>
      <c r="D245" s="256" t="s">
        <v>0</v>
      </c>
      <c r="E245" s="256">
        <v>0.0099</v>
      </c>
      <c r="F245" s="260">
        <f>F243*E245</f>
        <v>0.35739</v>
      </c>
      <c r="G245" s="256"/>
      <c r="H245" s="260"/>
      <c r="I245" s="259"/>
      <c r="J245" s="260"/>
      <c r="K245" s="259"/>
      <c r="L245" s="260"/>
      <c r="M245" s="160"/>
    </row>
    <row r="246" spans="1:13" s="393" customFormat="1" ht="13.5">
      <c r="A246" s="256"/>
      <c r="B246" s="257"/>
      <c r="C246" s="258" t="s">
        <v>14</v>
      </c>
      <c r="D246" s="256"/>
      <c r="E246" s="256"/>
      <c r="F246" s="260"/>
      <c r="G246" s="256"/>
      <c r="H246" s="260"/>
      <c r="I246" s="259"/>
      <c r="J246" s="260"/>
      <c r="K246" s="259"/>
      <c r="L246" s="260"/>
      <c r="M246" s="160"/>
    </row>
    <row r="247" spans="1:20" s="393" customFormat="1" ht="13.5">
      <c r="A247" s="256"/>
      <c r="B247" s="257"/>
      <c r="C247" s="258" t="s">
        <v>209</v>
      </c>
      <c r="D247" s="256" t="s">
        <v>36</v>
      </c>
      <c r="E247" s="256">
        <v>0.0408</v>
      </c>
      <c r="F247" s="260">
        <f>F243*E247</f>
        <v>1.47288</v>
      </c>
      <c r="G247" s="256"/>
      <c r="H247" s="260"/>
      <c r="I247" s="259"/>
      <c r="J247" s="260"/>
      <c r="K247" s="259"/>
      <c r="L247" s="260"/>
      <c r="M247" s="160"/>
      <c r="T247" s="463"/>
    </row>
    <row r="248" spans="1:13" s="393" customFormat="1" ht="13.5">
      <c r="A248" s="256"/>
      <c r="B248" s="257"/>
      <c r="C248" s="258" t="s">
        <v>15</v>
      </c>
      <c r="D248" s="256" t="s">
        <v>0</v>
      </c>
      <c r="E248" s="256">
        <v>0.0002</v>
      </c>
      <c r="F248" s="260">
        <f>F243*E248</f>
        <v>0.007219999999999999</v>
      </c>
      <c r="G248" s="256"/>
      <c r="H248" s="260"/>
      <c r="I248" s="259"/>
      <c r="J248" s="260"/>
      <c r="K248" s="259"/>
      <c r="L248" s="260"/>
      <c r="M248" s="160"/>
    </row>
    <row r="249" spans="1:13" s="393" customFormat="1" ht="14.25">
      <c r="A249" s="256">
        <v>35</v>
      </c>
      <c r="B249" s="257" t="s">
        <v>276</v>
      </c>
      <c r="C249" s="400" t="s">
        <v>277</v>
      </c>
      <c r="D249" s="256" t="s">
        <v>36</v>
      </c>
      <c r="E249" s="256"/>
      <c r="F249" s="260">
        <v>9</v>
      </c>
      <c r="G249" s="256"/>
      <c r="H249" s="260"/>
      <c r="I249" s="259"/>
      <c r="J249" s="260"/>
      <c r="K249" s="259"/>
      <c r="L249" s="260"/>
      <c r="M249" s="160"/>
    </row>
    <row r="250" spans="1:13" s="393" customFormat="1" ht="13.5">
      <c r="A250" s="256"/>
      <c r="B250" s="257"/>
      <c r="C250" s="258" t="s">
        <v>12</v>
      </c>
      <c r="D250" s="256" t="s">
        <v>13</v>
      </c>
      <c r="E250" s="256">
        <v>3.52</v>
      </c>
      <c r="F250" s="260">
        <f>F249*E250</f>
        <v>31.68</v>
      </c>
      <c r="G250" s="256"/>
      <c r="H250" s="260"/>
      <c r="I250" s="259"/>
      <c r="J250" s="260"/>
      <c r="K250" s="259"/>
      <c r="L250" s="260"/>
      <c r="M250" s="160"/>
    </row>
    <row r="251" spans="1:13" s="393" customFormat="1" ht="13.5">
      <c r="A251" s="256"/>
      <c r="B251" s="257"/>
      <c r="C251" s="258" t="s">
        <v>37</v>
      </c>
      <c r="D251" s="256" t="s">
        <v>0</v>
      </c>
      <c r="E251" s="256">
        <v>1.06</v>
      </c>
      <c r="F251" s="260">
        <f>F249*E251</f>
        <v>9.540000000000001</v>
      </c>
      <c r="G251" s="256"/>
      <c r="H251" s="260"/>
      <c r="I251" s="259"/>
      <c r="J251" s="260"/>
      <c r="K251" s="259"/>
      <c r="L251" s="260"/>
      <c r="M251" s="160"/>
    </row>
    <row r="252" spans="1:13" s="393" customFormat="1" ht="13.5">
      <c r="A252" s="256"/>
      <c r="B252" s="257"/>
      <c r="C252" s="258" t="s">
        <v>14</v>
      </c>
      <c r="D252" s="256"/>
      <c r="E252" s="256"/>
      <c r="F252" s="260"/>
      <c r="G252" s="256"/>
      <c r="H252" s="260"/>
      <c r="I252" s="259"/>
      <c r="J252" s="260"/>
      <c r="K252" s="259"/>
      <c r="L252" s="260"/>
      <c r="M252" s="160"/>
    </row>
    <row r="253" spans="1:13" s="393" customFormat="1" ht="13.5">
      <c r="A253" s="256"/>
      <c r="B253" s="257"/>
      <c r="C253" s="258" t="s">
        <v>209</v>
      </c>
      <c r="D253" s="256" t="s">
        <v>36</v>
      </c>
      <c r="E253" s="256">
        <v>1.24</v>
      </c>
      <c r="F253" s="260">
        <f>F249*E253</f>
        <v>11.16</v>
      </c>
      <c r="G253" s="256"/>
      <c r="H253" s="260"/>
      <c r="I253" s="259"/>
      <c r="J253" s="260"/>
      <c r="K253" s="259"/>
      <c r="L253" s="260"/>
      <c r="M253" s="160"/>
    </row>
    <row r="254" spans="1:13" s="393" customFormat="1" ht="13.5">
      <c r="A254" s="256"/>
      <c r="B254" s="257"/>
      <c r="C254" s="258" t="s">
        <v>15</v>
      </c>
      <c r="D254" s="256" t="s">
        <v>0</v>
      </c>
      <c r="E254" s="256">
        <v>0.02</v>
      </c>
      <c r="F254" s="260">
        <f>F249*E254</f>
        <v>0.18</v>
      </c>
      <c r="G254" s="256"/>
      <c r="H254" s="260"/>
      <c r="I254" s="259"/>
      <c r="J254" s="260"/>
      <c r="K254" s="259"/>
      <c r="L254" s="260"/>
      <c r="M254" s="160"/>
    </row>
    <row r="255" spans="1:13" s="393" customFormat="1" ht="28.5">
      <c r="A255" s="256">
        <v>36</v>
      </c>
      <c r="B255" s="257" t="s">
        <v>212</v>
      </c>
      <c r="C255" s="400" t="s">
        <v>635</v>
      </c>
      <c r="D255" s="256" t="s">
        <v>36</v>
      </c>
      <c r="E255" s="256"/>
      <c r="F255" s="259">
        <v>7.5</v>
      </c>
      <c r="G255" s="256"/>
      <c r="H255" s="260"/>
      <c r="I255" s="259"/>
      <c r="J255" s="260"/>
      <c r="K255" s="259"/>
      <c r="L255" s="260"/>
      <c r="M255" s="160"/>
    </row>
    <row r="256" spans="1:13" s="393" customFormat="1" ht="13.5">
      <c r="A256" s="256"/>
      <c r="B256" s="257"/>
      <c r="C256" s="262" t="s">
        <v>12</v>
      </c>
      <c r="D256" s="256" t="s">
        <v>13</v>
      </c>
      <c r="E256" s="256">
        <v>9.25</v>
      </c>
      <c r="F256" s="260">
        <f>F255*E256</f>
        <v>69.375</v>
      </c>
      <c r="G256" s="256"/>
      <c r="H256" s="260"/>
      <c r="I256" s="259"/>
      <c r="J256" s="260"/>
      <c r="K256" s="259"/>
      <c r="L256" s="260"/>
      <c r="M256" s="160"/>
    </row>
    <row r="257" spans="1:13" s="393" customFormat="1" ht="13.5">
      <c r="A257" s="256"/>
      <c r="B257" s="257"/>
      <c r="C257" s="262" t="s">
        <v>37</v>
      </c>
      <c r="D257" s="256" t="s">
        <v>0</v>
      </c>
      <c r="E257" s="256">
        <v>1.14</v>
      </c>
      <c r="F257" s="260">
        <f>F255*E257</f>
        <v>8.549999999999999</v>
      </c>
      <c r="G257" s="256"/>
      <c r="H257" s="260"/>
      <c r="I257" s="259"/>
      <c r="J257" s="260"/>
      <c r="K257" s="259"/>
      <c r="L257" s="260"/>
      <c r="M257" s="160"/>
    </row>
    <row r="258" spans="1:13" s="393" customFormat="1" ht="13.5">
      <c r="A258" s="256"/>
      <c r="B258" s="257"/>
      <c r="C258" s="262" t="s">
        <v>14</v>
      </c>
      <c r="D258" s="256"/>
      <c r="E258" s="256"/>
      <c r="F258" s="260"/>
      <c r="G258" s="256"/>
      <c r="H258" s="260"/>
      <c r="I258" s="259"/>
      <c r="J258" s="260"/>
      <c r="K258" s="259"/>
      <c r="L258" s="260"/>
      <c r="M258" s="160"/>
    </row>
    <row r="259" spans="1:13" s="393" customFormat="1" ht="13.5">
      <c r="A259" s="256"/>
      <c r="B259" s="257"/>
      <c r="C259" s="262" t="s">
        <v>466</v>
      </c>
      <c r="D259" s="256" t="s">
        <v>36</v>
      </c>
      <c r="E259" s="256">
        <v>1</v>
      </c>
      <c r="F259" s="260">
        <f>F255*E259</f>
        <v>7.5</v>
      </c>
      <c r="G259" s="256"/>
      <c r="H259" s="260"/>
      <c r="I259" s="259"/>
      <c r="J259" s="260"/>
      <c r="K259" s="259"/>
      <c r="L259" s="260"/>
      <c r="M259" s="160"/>
    </row>
    <row r="260" spans="1:13" s="393" customFormat="1" ht="13.5">
      <c r="A260" s="256"/>
      <c r="B260" s="257"/>
      <c r="C260" s="262" t="s">
        <v>114</v>
      </c>
      <c r="D260" s="256" t="s">
        <v>48</v>
      </c>
      <c r="E260" s="256">
        <v>1.76</v>
      </c>
      <c r="F260" s="260">
        <f>F255*E260</f>
        <v>13.2</v>
      </c>
      <c r="G260" s="256"/>
      <c r="H260" s="260"/>
      <c r="I260" s="259"/>
      <c r="J260" s="260"/>
      <c r="K260" s="259"/>
      <c r="L260" s="260"/>
      <c r="M260" s="160"/>
    </row>
    <row r="261" spans="1:13" s="393" customFormat="1" ht="13.5">
      <c r="A261" s="256"/>
      <c r="B261" s="257"/>
      <c r="C261" s="262" t="s">
        <v>216</v>
      </c>
      <c r="D261" s="256" t="s">
        <v>36</v>
      </c>
      <c r="E261" s="256">
        <v>0.0399</v>
      </c>
      <c r="F261" s="260">
        <f>F255*E261</f>
        <v>0.29924999999999996</v>
      </c>
      <c r="G261" s="256"/>
      <c r="H261" s="260"/>
      <c r="I261" s="259"/>
      <c r="J261" s="260"/>
      <c r="K261" s="259"/>
      <c r="L261" s="260"/>
      <c r="M261" s="160"/>
    </row>
    <row r="262" spans="1:13" s="393" customFormat="1" ht="13.5">
      <c r="A262" s="256"/>
      <c r="B262" s="257"/>
      <c r="C262" s="262" t="s">
        <v>213</v>
      </c>
      <c r="D262" s="256" t="s">
        <v>16</v>
      </c>
      <c r="E262" s="256">
        <v>2.1</v>
      </c>
      <c r="F262" s="260">
        <f>F255*E262</f>
        <v>15.75</v>
      </c>
      <c r="G262" s="256"/>
      <c r="H262" s="260"/>
      <c r="I262" s="259"/>
      <c r="J262" s="260"/>
      <c r="K262" s="259"/>
      <c r="L262" s="260"/>
      <c r="M262" s="160"/>
    </row>
    <row r="263" spans="1:13" s="393" customFormat="1" ht="13.5">
      <c r="A263" s="256"/>
      <c r="B263" s="257"/>
      <c r="C263" s="262" t="s">
        <v>214</v>
      </c>
      <c r="D263" s="256" t="s">
        <v>16</v>
      </c>
      <c r="E263" s="256">
        <v>2.7</v>
      </c>
      <c r="F263" s="260">
        <f>F255*E263</f>
        <v>20.25</v>
      </c>
      <c r="G263" s="256"/>
      <c r="H263" s="260"/>
      <c r="I263" s="259"/>
      <c r="J263" s="260"/>
      <c r="K263" s="259"/>
      <c r="L263" s="260"/>
      <c r="M263" s="160"/>
    </row>
    <row r="264" spans="1:13" s="393" customFormat="1" ht="13.5">
      <c r="A264" s="256"/>
      <c r="B264" s="257"/>
      <c r="C264" s="262" t="s">
        <v>15</v>
      </c>
      <c r="D264" s="256" t="s">
        <v>0</v>
      </c>
      <c r="E264" s="256">
        <v>0.32</v>
      </c>
      <c r="F264" s="260">
        <f>F255*E264</f>
        <v>2.4</v>
      </c>
      <c r="G264" s="256"/>
      <c r="H264" s="260"/>
      <c r="I264" s="259"/>
      <c r="J264" s="260"/>
      <c r="K264" s="259"/>
      <c r="L264" s="260"/>
      <c r="M264" s="160"/>
    </row>
    <row r="265" spans="1:13" s="393" customFormat="1" ht="13.5">
      <c r="A265" s="256"/>
      <c r="B265" s="257"/>
      <c r="C265" s="258" t="s">
        <v>211</v>
      </c>
      <c r="D265" s="256" t="s">
        <v>45</v>
      </c>
      <c r="E265" s="256"/>
      <c r="F265" s="265">
        <v>0.45</v>
      </c>
      <c r="G265" s="263"/>
      <c r="H265" s="260"/>
      <c r="I265" s="259"/>
      <c r="J265" s="260"/>
      <c r="K265" s="259"/>
      <c r="L265" s="260"/>
      <c r="M265" s="160"/>
    </row>
    <row r="266" spans="1:13" s="393" customFormat="1" ht="28.5">
      <c r="A266" s="256">
        <v>37</v>
      </c>
      <c r="B266" s="257" t="s">
        <v>338</v>
      </c>
      <c r="C266" s="400" t="s">
        <v>497</v>
      </c>
      <c r="D266" s="256" t="s">
        <v>36</v>
      </c>
      <c r="E266" s="256"/>
      <c r="F266" s="259">
        <v>2.92</v>
      </c>
      <c r="G266" s="256"/>
      <c r="H266" s="260"/>
      <c r="I266" s="259"/>
      <c r="J266" s="260"/>
      <c r="K266" s="259"/>
      <c r="L266" s="260"/>
      <c r="M266" s="160"/>
    </row>
    <row r="267" spans="1:13" s="393" customFormat="1" ht="13.5">
      <c r="A267" s="256"/>
      <c r="B267" s="257"/>
      <c r="C267" s="262" t="s">
        <v>12</v>
      </c>
      <c r="D267" s="256" t="s">
        <v>13</v>
      </c>
      <c r="E267" s="256">
        <v>1.87</v>
      </c>
      <c r="F267" s="260">
        <f>F266*E267</f>
        <v>5.4604</v>
      </c>
      <c r="G267" s="256"/>
      <c r="H267" s="260"/>
      <c r="I267" s="261"/>
      <c r="J267" s="260"/>
      <c r="K267" s="259"/>
      <c r="L267" s="260"/>
      <c r="M267" s="160"/>
    </row>
    <row r="268" spans="1:13" s="393" customFormat="1" ht="13.5">
      <c r="A268" s="256"/>
      <c r="B268" s="257"/>
      <c r="C268" s="262" t="s">
        <v>37</v>
      </c>
      <c r="D268" s="256" t="s">
        <v>0</v>
      </c>
      <c r="E268" s="256">
        <v>0.77</v>
      </c>
      <c r="F268" s="260">
        <f>F266*E268</f>
        <v>2.2484</v>
      </c>
      <c r="G268" s="256"/>
      <c r="H268" s="260"/>
      <c r="I268" s="259"/>
      <c r="J268" s="260"/>
      <c r="K268" s="259"/>
      <c r="L268" s="260"/>
      <c r="M268" s="160"/>
    </row>
    <row r="269" spans="1:13" s="393" customFormat="1" ht="13.5">
      <c r="A269" s="256"/>
      <c r="B269" s="257"/>
      <c r="C269" s="262" t="s">
        <v>14</v>
      </c>
      <c r="D269" s="256"/>
      <c r="E269" s="256"/>
      <c r="F269" s="260"/>
      <c r="G269" s="256"/>
      <c r="H269" s="260"/>
      <c r="I269" s="259"/>
      <c r="J269" s="260"/>
      <c r="K269" s="259"/>
      <c r="L269" s="260"/>
      <c r="M269" s="160"/>
    </row>
    <row r="270" spans="1:13" s="393" customFormat="1" ht="13.5">
      <c r="A270" s="256"/>
      <c r="B270" s="257"/>
      <c r="C270" s="262" t="s">
        <v>466</v>
      </c>
      <c r="D270" s="256" t="s">
        <v>36</v>
      </c>
      <c r="E270" s="256">
        <v>1.015</v>
      </c>
      <c r="F270" s="260">
        <f>F266*E270</f>
        <v>2.9637999999999995</v>
      </c>
      <c r="G270" s="256"/>
      <c r="H270" s="260"/>
      <c r="I270" s="259"/>
      <c r="J270" s="260"/>
      <c r="K270" s="259"/>
      <c r="L270" s="260"/>
      <c r="M270" s="160"/>
    </row>
    <row r="271" spans="1:13" s="393" customFormat="1" ht="13.5">
      <c r="A271" s="256"/>
      <c r="B271" s="257"/>
      <c r="C271" s="262" t="s">
        <v>114</v>
      </c>
      <c r="D271" s="256" t="s">
        <v>48</v>
      </c>
      <c r="E271" s="256">
        <v>0.0754</v>
      </c>
      <c r="F271" s="260">
        <f>F266*E271</f>
        <v>0.22016799999999997</v>
      </c>
      <c r="G271" s="256"/>
      <c r="H271" s="260"/>
      <c r="I271" s="259"/>
      <c r="J271" s="260"/>
      <c r="K271" s="259"/>
      <c r="L271" s="260"/>
      <c r="M271" s="160"/>
    </row>
    <row r="272" spans="1:13" s="393" customFormat="1" ht="13.5">
      <c r="A272" s="256"/>
      <c r="B272" s="257"/>
      <c r="C272" s="262" t="s">
        <v>216</v>
      </c>
      <c r="D272" s="256" t="s">
        <v>36</v>
      </c>
      <c r="E272" s="256">
        <v>0.0008</v>
      </c>
      <c r="F272" s="269">
        <f>F266*E272</f>
        <v>0.002336</v>
      </c>
      <c r="G272" s="256"/>
      <c r="H272" s="260"/>
      <c r="I272" s="259"/>
      <c r="J272" s="260"/>
      <c r="K272" s="259"/>
      <c r="L272" s="260"/>
      <c r="M272" s="160"/>
    </row>
    <row r="273" spans="1:13" s="393" customFormat="1" ht="13.5">
      <c r="A273" s="256"/>
      <c r="B273" s="257"/>
      <c r="C273" s="262" t="s">
        <v>15</v>
      </c>
      <c r="D273" s="256" t="s">
        <v>0</v>
      </c>
      <c r="E273" s="256">
        <v>0.07</v>
      </c>
      <c r="F273" s="260">
        <f>F266*E273</f>
        <v>0.20440000000000003</v>
      </c>
      <c r="G273" s="256"/>
      <c r="H273" s="260"/>
      <c r="I273" s="259"/>
      <c r="J273" s="260"/>
      <c r="K273" s="259"/>
      <c r="L273" s="260"/>
      <c r="M273" s="160"/>
    </row>
    <row r="274" spans="1:13" s="393" customFormat="1" ht="13.5">
      <c r="A274" s="256"/>
      <c r="B274" s="257"/>
      <c r="C274" s="258" t="s">
        <v>211</v>
      </c>
      <c r="D274" s="256" t="s">
        <v>45</v>
      </c>
      <c r="E274" s="256"/>
      <c r="F274" s="265">
        <v>0.2</v>
      </c>
      <c r="G274" s="263"/>
      <c r="H274" s="260"/>
      <c r="I274" s="259"/>
      <c r="J274" s="260"/>
      <c r="K274" s="259"/>
      <c r="L274" s="260"/>
      <c r="M274" s="160"/>
    </row>
    <row r="275" spans="1:13" s="273" customFormat="1" ht="57">
      <c r="A275" s="256">
        <v>38</v>
      </c>
      <c r="B275" s="257" t="s">
        <v>259</v>
      </c>
      <c r="C275" s="400" t="s">
        <v>462</v>
      </c>
      <c r="D275" s="256" t="s">
        <v>48</v>
      </c>
      <c r="E275" s="256"/>
      <c r="F275" s="260">
        <v>65</v>
      </c>
      <c r="G275" s="256"/>
      <c r="H275" s="260"/>
      <c r="I275" s="259"/>
      <c r="J275" s="260"/>
      <c r="K275" s="259"/>
      <c r="L275" s="260"/>
      <c r="M275" s="160"/>
    </row>
    <row r="276" spans="1:13" s="273" customFormat="1" ht="13.5">
      <c r="A276" s="256"/>
      <c r="B276" s="256"/>
      <c r="C276" s="258" t="s">
        <v>12</v>
      </c>
      <c r="D276" s="256" t="s">
        <v>48</v>
      </c>
      <c r="E276" s="256">
        <v>1.05</v>
      </c>
      <c r="F276" s="260">
        <f>F275*E276</f>
        <v>68.25</v>
      </c>
      <c r="G276" s="256"/>
      <c r="H276" s="260"/>
      <c r="I276" s="259"/>
      <c r="J276" s="260"/>
      <c r="K276" s="259"/>
      <c r="L276" s="260"/>
      <c r="M276" s="160"/>
    </row>
    <row r="277" spans="1:13" s="273" customFormat="1" ht="13.5">
      <c r="A277" s="256"/>
      <c r="B277" s="329"/>
      <c r="C277" s="258" t="s">
        <v>37</v>
      </c>
      <c r="D277" s="256" t="s">
        <v>0</v>
      </c>
      <c r="E277" s="256">
        <v>0.036</v>
      </c>
      <c r="F277" s="260">
        <f>F275*E277</f>
        <v>2.34</v>
      </c>
      <c r="G277" s="256"/>
      <c r="H277" s="260"/>
      <c r="I277" s="259"/>
      <c r="J277" s="260"/>
      <c r="K277" s="259"/>
      <c r="L277" s="260"/>
      <c r="M277" s="160"/>
    </row>
    <row r="278" spans="1:13" s="273" customFormat="1" ht="13.5">
      <c r="A278" s="256"/>
      <c r="B278" s="329"/>
      <c r="C278" s="258" t="s">
        <v>14</v>
      </c>
      <c r="D278" s="256"/>
      <c r="E278" s="256"/>
      <c r="F278" s="260"/>
      <c r="G278" s="256"/>
      <c r="H278" s="260"/>
      <c r="I278" s="259"/>
      <c r="J278" s="260"/>
      <c r="K278" s="259"/>
      <c r="L278" s="260"/>
      <c r="M278" s="160"/>
    </row>
    <row r="279" spans="1:13" s="393" customFormat="1" ht="13.5">
      <c r="A279" s="398"/>
      <c r="B279" s="461"/>
      <c r="C279" s="457" t="s">
        <v>237</v>
      </c>
      <c r="D279" s="398" t="s">
        <v>36</v>
      </c>
      <c r="E279" s="398">
        <v>0.02</v>
      </c>
      <c r="F279" s="270">
        <f>F275*E279</f>
        <v>1.3</v>
      </c>
      <c r="G279" s="398"/>
      <c r="H279" s="270"/>
      <c r="I279" s="455"/>
      <c r="J279" s="270"/>
      <c r="K279" s="455"/>
      <c r="L279" s="270"/>
      <c r="M279" s="160"/>
    </row>
    <row r="280" spans="1:13" s="273" customFormat="1" ht="13.5">
      <c r="A280" s="256"/>
      <c r="B280" s="329"/>
      <c r="C280" s="258" t="s">
        <v>257</v>
      </c>
      <c r="D280" s="256" t="s">
        <v>16</v>
      </c>
      <c r="E280" s="256">
        <v>6.25</v>
      </c>
      <c r="F280" s="260">
        <f>F275*E280</f>
        <v>406.25</v>
      </c>
      <c r="G280" s="256"/>
      <c r="H280" s="260"/>
      <c r="I280" s="259"/>
      <c r="J280" s="260"/>
      <c r="K280" s="259"/>
      <c r="L280" s="260"/>
      <c r="M280" s="160"/>
    </row>
    <row r="281" spans="1:13" s="273" customFormat="1" ht="27">
      <c r="A281" s="256"/>
      <c r="B281" s="329"/>
      <c r="C281" s="258" t="s">
        <v>461</v>
      </c>
      <c r="D281" s="256" t="s">
        <v>48</v>
      </c>
      <c r="E281" s="256">
        <v>1.02</v>
      </c>
      <c r="F281" s="260">
        <f>F275*E281</f>
        <v>66.3</v>
      </c>
      <c r="G281" s="256"/>
      <c r="H281" s="260"/>
      <c r="I281" s="259"/>
      <c r="J281" s="260"/>
      <c r="K281" s="259"/>
      <c r="L281" s="260"/>
      <c r="M281" s="160"/>
    </row>
    <row r="282" spans="1:13" s="273" customFormat="1" ht="13.5">
      <c r="A282" s="256"/>
      <c r="B282" s="329"/>
      <c r="C282" s="258" t="s">
        <v>15</v>
      </c>
      <c r="D282" s="256" t="s">
        <v>0</v>
      </c>
      <c r="E282" s="256">
        <v>0.043</v>
      </c>
      <c r="F282" s="260">
        <f>F275*E282</f>
        <v>2.795</v>
      </c>
      <c r="G282" s="259"/>
      <c r="H282" s="260"/>
      <c r="I282" s="259"/>
      <c r="J282" s="260"/>
      <c r="K282" s="259"/>
      <c r="L282" s="260"/>
      <c r="M282" s="160"/>
    </row>
    <row r="283" spans="1:13" ht="14.25">
      <c r="A283" s="158"/>
      <c r="B283" s="255"/>
      <c r="C283" s="371" t="s">
        <v>405</v>
      </c>
      <c r="D283" s="158"/>
      <c r="E283" s="158"/>
      <c r="F283" s="260"/>
      <c r="G283" s="159"/>
      <c r="H283" s="160"/>
      <c r="I283" s="159"/>
      <c r="J283" s="160"/>
      <c r="K283" s="159"/>
      <c r="L283" s="160"/>
      <c r="M283" s="160"/>
    </row>
    <row r="284" spans="1:13" ht="28.5">
      <c r="A284" s="158">
        <v>39</v>
      </c>
      <c r="B284" s="204" t="s">
        <v>276</v>
      </c>
      <c r="C284" s="320" t="s">
        <v>400</v>
      </c>
      <c r="D284" s="158" t="s">
        <v>36</v>
      </c>
      <c r="E284" s="158"/>
      <c r="F284" s="260">
        <v>8.5</v>
      </c>
      <c r="G284" s="158"/>
      <c r="H284" s="160"/>
      <c r="I284" s="159"/>
      <c r="J284" s="160"/>
      <c r="K284" s="159"/>
      <c r="L284" s="160"/>
      <c r="M284" s="160"/>
    </row>
    <row r="285" spans="1:13" ht="13.5">
      <c r="A285" s="158"/>
      <c r="B285" s="204"/>
      <c r="C285" s="205" t="s">
        <v>12</v>
      </c>
      <c r="D285" s="158" t="s">
        <v>13</v>
      </c>
      <c r="E285" s="158">
        <v>3.52</v>
      </c>
      <c r="F285" s="260">
        <f>F284*E285</f>
        <v>29.92</v>
      </c>
      <c r="G285" s="158"/>
      <c r="H285" s="160"/>
      <c r="I285" s="159"/>
      <c r="J285" s="160"/>
      <c r="K285" s="159"/>
      <c r="L285" s="160"/>
      <c r="M285" s="160"/>
    </row>
    <row r="286" spans="1:13" ht="13.5">
      <c r="A286" s="158"/>
      <c r="B286" s="204"/>
      <c r="C286" s="205" t="s">
        <v>37</v>
      </c>
      <c r="D286" s="158" t="s">
        <v>0</v>
      </c>
      <c r="E286" s="158">
        <v>1.06</v>
      </c>
      <c r="F286" s="260">
        <f>F284*E286</f>
        <v>9.01</v>
      </c>
      <c r="G286" s="158"/>
      <c r="H286" s="160"/>
      <c r="I286" s="159"/>
      <c r="J286" s="160"/>
      <c r="K286" s="159"/>
      <c r="L286" s="160"/>
      <c r="M286" s="160"/>
    </row>
    <row r="287" spans="1:13" ht="13.5">
      <c r="A287" s="158"/>
      <c r="B287" s="204"/>
      <c r="C287" s="205" t="s">
        <v>14</v>
      </c>
      <c r="D287" s="158"/>
      <c r="E287" s="158"/>
      <c r="F287" s="260"/>
      <c r="G287" s="158"/>
      <c r="H287" s="160"/>
      <c r="I287" s="159"/>
      <c r="J287" s="160"/>
      <c r="K287" s="159"/>
      <c r="L287" s="160"/>
      <c r="M287" s="160"/>
    </row>
    <row r="288" spans="1:13" ht="13.5">
      <c r="A288" s="158"/>
      <c r="B288" s="204"/>
      <c r="C288" s="205" t="s">
        <v>209</v>
      </c>
      <c r="D288" s="158" t="s">
        <v>36</v>
      </c>
      <c r="E288" s="158">
        <v>1.24</v>
      </c>
      <c r="F288" s="260">
        <f>F284*E288</f>
        <v>10.54</v>
      </c>
      <c r="G288" s="158"/>
      <c r="H288" s="160"/>
      <c r="I288" s="159"/>
      <c r="J288" s="160"/>
      <c r="K288" s="159"/>
      <c r="L288" s="160"/>
      <c r="M288" s="160"/>
    </row>
    <row r="289" spans="1:13" ht="13.5">
      <c r="A289" s="158"/>
      <c r="B289" s="204"/>
      <c r="C289" s="205" t="s">
        <v>15</v>
      </c>
      <c r="D289" s="158" t="s">
        <v>0</v>
      </c>
      <c r="E289" s="158">
        <v>0.02</v>
      </c>
      <c r="F289" s="260">
        <f>F284*E289</f>
        <v>0.17</v>
      </c>
      <c r="G289" s="158"/>
      <c r="H289" s="160"/>
      <c r="I289" s="159"/>
      <c r="J289" s="160"/>
      <c r="K289" s="159"/>
      <c r="L289" s="160"/>
      <c r="M289" s="160"/>
    </row>
    <row r="290" spans="1:13" ht="42.75">
      <c r="A290" s="135">
        <v>40</v>
      </c>
      <c r="B290" s="354" t="s">
        <v>247</v>
      </c>
      <c r="C290" s="320" t="s">
        <v>394</v>
      </c>
      <c r="D290" s="276" t="s">
        <v>36</v>
      </c>
      <c r="E290" s="352"/>
      <c r="F290" s="330">
        <v>8.5</v>
      </c>
      <c r="G290" s="169"/>
      <c r="H290" s="159"/>
      <c r="I290" s="169"/>
      <c r="J290" s="159"/>
      <c r="K290" s="169"/>
      <c r="L290" s="169"/>
      <c r="M290" s="160"/>
    </row>
    <row r="291" spans="1:13" ht="13.5">
      <c r="A291" s="335"/>
      <c r="B291" s="335"/>
      <c r="C291" s="162" t="s">
        <v>12</v>
      </c>
      <c r="D291" s="135" t="s">
        <v>13</v>
      </c>
      <c r="E291" s="135">
        <v>2.9</v>
      </c>
      <c r="F291" s="355">
        <f>F290*E291</f>
        <v>24.65</v>
      </c>
      <c r="G291" s="158"/>
      <c r="H291" s="160"/>
      <c r="I291" s="159"/>
      <c r="J291" s="160"/>
      <c r="K291" s="159"/>
      <c r="L291" s="160"/>
      <c r="M291" s="160"/>
    </row>
    <row r="292" spans="1:13" ht="13.5">
      <c r="A292" s="335"/>
      <c r="B292" s="335"/>
      <c r="C292" s="296" t="s">
        <v>466</v>
      </c>
      <c r="D292" s="133" t="s">
        <v>36</v>
      </c>
      <c r="E292" s="172">
        <v>1.02</v>
      </c>
      <c r="F292" s="337">
        <f>E292*F290</f>
        <v>8.67</v>
      </c>
      <c r="G292" s="172"/>
      <c r="H292" s="172"/>
      <c r="I292" s="172"/>
      <c r="J292" s="172"/>
      <c r="K292" s="172"/>
      <c r="L292" s="172"/>
      <c r="M292" s="160"/>
    </row>
    <row r="293" spans="1:13" ht="13.5">
      <c r="A293" s="335"/>
      <c r="B293" s="335"/>
      <c r="C293" s="296" t="s">
        <v>226</v>
      </c>
      <c r="D293" s="172" t="s">
        <v>0</v>
      </c>
      <c r="E293" s="172">
        <v>0.88</v>
      </c>
      <c r="F293" s="337">
        <f>E293*F290</f>
        <v>7.48</v>
      </c>
      <c r="G293" s="172"/>
      <c r="H293" s="353"/>
      <c r="I293" s="172"/>
      <c r="J293" s="172"/>
      <c r="K293" s="172"/>
      <c r="L293" s="172"/>
      <c r="M293" s="160"/>
    </row>
    <row r="294" spans="1:13" s="273" customFormat="1" ht="28.5">
      <c r="A294" s="256">
        <v>41</v>
      </c>
      <c r="B294" s="257" t="s">
        <v>443</v>
      </c>
      <c r="C294" s="400" t="s">
        <v>449</v>
      </c>
      <c r="D294" s="256" t="s">
        <v>48</v>
      </c>
      <c r="E294" s="256"/>
      <c r="F294" s="259">
        <v>32</v>
      </c>
      <c r="G294" s="256"/>
      <c r="H294" s="260"/>
      <c r="I294" s="259"/>
      <c r="J294" s="260"/>
      <c r="K294" s="259"/>
      <c r="L294" s="260"/>
      <c r="M294" s="160"/>
    </row>
    <row r="295" spans="1:13" s="273" customFormat="1" ht="13.5">
      <c r="A295" s="264"/>
      <c r="B295" s="257"/>
      <c r="C295" s="258" t="s">
        <v>12</v>
      </c>
      <c r="D295" s="256" t="s">
        <v>48</v>
      </c>
      <c r="E295" s="256">
        <v>1</v>
      </c>
      <c r="F295" s="260">
        <f>F294*E295</f>
        <v>32</v>
      </c>
      <c r="G295" s="256"/>
      <c r="H295" s="260"/>
      <c r="I295" s="259"/>
      <c r="J295" s="260"/>
      <c r="K295" s="259"/>
      <c r="L295" s="260"/>
      <c r="M295" s="160"/>
    </row>
    <row r="296" spans="1:13" s="273" customFormat="1" ht="13.5">
      <c r="A296" s="264"/>
      <c r="B296" s="257"/>
      <c r="C296" s="258" t="s">
        <v>37</v>
      </c>
      <c r="D296" s="256" t="s">
        <v>0</v>
      </c>
      <c r="E296" s="256">
        <v>0.026</v>
      </c>
      <c r="F296" s="260">
        <f>F294*E296</f>
        <v>0.832</v>
      </c>
      <c r="G296" s="256"/>
      <c r="H296" s="260"/>
      <c r="I296" s="259"/>
      <c r="J296" s="260"/>
      <c r="K296" s="259"/>
      <c r="L296" s="260"/>
      <c r="M296" s="160"/>
    </row>
    <row r="297" spans="1:13" s="273" customFormat="1" ht="13.5">
      <c r="A297" s="264"/>
      <c r="B297" s="257"/>
      <c r="C297" s="258" t="s">
        <v>14</v>
      </c>
      <c r="D297" s="256"/>
      <c r="E297" s="256"/>
      <c r="F297" s="260"/>
      <c r="G297" s="256"/>
      <c r="H297" s="260"/>
      <c r="I297" s="259"/>
      <c r="J297" s="260"/>
      <c r="K297" s="259"/>
      <c r="L297" s="260"/>
      <c r="M297" s="160"/>
    </row>
    <row r="298" spans="1:13" s="273" customFormat="1" ht="13.5">
      <c r="A298" s="264"/>
      <c r="B298" s="257"/>
      <c r="C298" s="258" t="s">
        <v>262</v>
      </c>
      <c r="D298" s="256" t="s">
        <v>36</v>
      </c>
      <c r="E298" s="256">
        <v>0.0255</v>
      </c>
      <c r="F298" s="260">
        <f>F294*E298</f>
        <v>0.816</v>
      </c>
      <c r="G298" s="256"/>
      <c r="H298" s="260"/>
      <c r="I298" s="259"/>
      <c r="J298" s="260"/>
      <c r="K298" s="259"/>
      <c r="L298" s="260"/>
      <c r="M298" s="160"/>
    </row>
    <row r="299" spans="1:13" s="273" customFormat="1" ht="14.25">
      <c r="A299" s="256">
        <v>42</v>
      </c>
      <c r="B299" s="257" t="s">
        <v>444</v>
      </c>
      <c r="C299" s="400" t="s">
        <v>445</v>
      </c>
      <c r="D299" s="256" t="s">
        <v>48</v>
      </c>
      <c r="E299" s="256"/>
      <c r="F299" s="259">
        <v>45</v>
      </c>
      <c r="G299" s="256"/>
      <c r="H299" s="260"/>
      <c r="I299" s="259"/>
      <c r="J299" s="260"/>
      <c r="K299" s="259"/>
      <c r="L299" s="260"/>
      <c r="M299" s="160"/>
    </row>
    <row r="300" spans="1:13" s="273" customFormat="1" ht="13.5">
      <c r="A300" s="256"/>
      <c r="B300" s="257"/>
      <c r="C300" s="258" t="s">
        <v>12</v>
      </c>
      <c r="D300" s="256" t="s">
        <v>48</v>
      </c>
      <c r="E300" s="256">
        <v>1</v>
      </c>
      <c r="F300" s="260">
        <v>32</v>
      </c>
      <c r="G300" s="256"/>
      <c r="H300" s="260"/>
      <c r="I300" s="259"/>
      <c r="J300" s="260"/>
      <c r="K300" s="259"/>
      <c r="L300" s="260"/>
      <c r="M300" s="160"/>
    </row>
    <row r="301" spans="1:13" s="273" customFormat="1" ht="13.5">
      <c r="A301" s="256"/>
      <c r="B301" s="257"/>
      <c r="C301" s="258" t="s">
        <v>37</v>
      </c>
      <c r="D301" s="256" t="s">
        <v>0</v>
      </c>
      <c r="E301" s="256">
        <v>0.0016</v>
      </c>
      <c r="F301" s="260">
        <f>F299*E301</f>
        <v>0.07200000000000001</v>
      </c>
      <c r="G301" s="256"/>
      <c r="H301" s="260"/>
      <c r="I301" s="259"/>
      <c r="J301" s="260"/>
      <c r="K301" s="259"/>
      <c r="L301" s="260"/>
      <c r="M301" s="160"/>
    </row>
    <row r="302" spans="1:13" s="273" customFormat="1" ht="13.5">
      <c r="A302" s="256"/>
      <c r="B302" s="257"/>
      <c r="C302" s="258" t="s">
        <v>14</v>
      </c>
      <c r="D302" s="256"/>
      <c r="E302" s="256"/>
      <c r="F302" s="260"/>
      <c r="G302" s="256"/>
      <c r="H302" s="260"/>
      <c r="I302" s="259"/>
      <c r="J302" s="260"/>
      <c r="K302" s="259"/>
      <c r="L302" s="260"/>
      <c r="M302" s="160"/>
    </row>
    <row r="303" spans="1:13" s="273" customFormat="1" ht="13.5">
      <c r="A303" s="256"/>
      <c r="B303" s="257"/>
      <c r="C303" s="258" t="s">
        <v>446</v>
      </c>
      <c r="D303" s="256" t="s">
        <v>16</v>
      </c>
      <c r="E303" s="256">
        <v>1</v>
      </c>
      <c r="F303" s="260">
        <f>F299*E303</f>
        <v>45</v>
      </c>
      <c r="G303" s="256"/>
      <c r="H303" s="260"/>
      <c r="I303" s="259"/>
      <c r="J303" s="260"/>
      <c r="K303" s="259"/>
      <c r="L303" s="260"/>
      <c r="M303" s="160"/>
    </row>
    <row r="304" spans="1:13" s="273" customFormat="1" ht="13.5">
      <c r="A304" s="256"/>
      <c r="B304" s="257"/>
      <c r="C304" s="258" t="s">
        <v>15</v>
      </c>
      <c r="D304" s="256" t="s">
        <v>0</v>
      </c>
      <c r="E304" s="256">
        <v>0.0013</v>
      </c>
      <c r="F304" s="260">
        <f>F299*E304</f>
        <v>0.058499999999999996</v>
      </c>
      <c r="G304" s="259"/>
      <c r="H304" s="260"/>
      <c r="I304" s="259"/>
      <c r="J304" s="260"/>
      <c r="K304" s="259"/>
      <c r="L304" s="260"/>
      <c r="M304" s="160"/>
    </row>
    <row r="305" spans="1:13" ht="28.5">
      <c r="A305" s="335"/>
      <c r="B305" s="335"/>
      <c r="C305" s="343" t="s">
        <v>395</v>
      </c>
      <c r="D305" s="335"/>
      <c r="E305" s="335"/>
      <c r="F305" s="336"/>
      <c r="G305" s="335"/>
      <c r="H305" s="335"/>
      <c r="I305" s="335"/>
      <c r="J305" s="335"/>
      <c r="K305" s="335"/>
      <c r="L305" s="335"/>
      <c r="M305" s="160"/>
    </row>
    <row r="306" spans="1:13" ht="27">
      <c r="A306" s="158">
        <v>43</v>
      </c>
      <c r="B306" s="204" t="s">
        <v>276</v>
      </c>
      <c r="C306" s="161" t="s">
        <v>401</v>
      </c>
      <c r="D306" s="158" t="s">
        <v>36</v>
      </c>
      <c r="E306" s="158"/>
      <c r="F306" s="260">
        <v>3.2</v>
      </c>
      <c r="G306" s="158"/>
      <c r="H306" s="160"/>
      <c r="I306" s="159"/>
      <c r="J306" s="160"/>
      <c r="K306" s="159"/>
      <c r="L306" s="160"/>
      <c r="M306" s="160"/>
    </row>
    <row r="307" spans="1:13" ht="13.5">
      <c r="A307" s="158"/>
      <c r="B307" s="204"/>
      <c r="C307" s="205" t="s">
        <v>12</v>
      </c>
      <c r="D307" s="158" t="s">
        <v>13</v>
      </c>
      <c r="E307" s="158">
        <v>3.52</v>
      </c>
      <c r="F307" s="260">
        <f>F306*E307</f>
        <v>11.264000000000001</v>
      </c>
      <c r="G307" s="158"/>
      <c r="H307" s="160"/>
      <c r="I307" s="159"/>
      <c r="J307" s="160"/>
      <c r="K307" s="159"/>
      <c r="L307" s="160"/>
      <c r="M307" s="160"/>
    </row>
    <row r="308" spans="1:13" ht="13.5">
      <c r="A308" s="158"/>
      <c r="B308" s="204"/>
      <c r="C308" s="205" t="s">
        <v>37</v>
      </c>
      <c r="D308" s="158" t="s">
        <v>0</v>
      </c>
      <c r="E308" s="158">
        <v>1.06</v>
      </c>
      <c r="F308" s="260">
        <f>F306*E308</f>
        <v>3.3920000000000003</v>
      </c>
      <c r="G308" s="158"/>
      <c r="H308" s="160"/>
      <c r="I308" s="159"/>
      <c r="J308" s="160"/>
      <c r="K308" s="159"/>
      <c r="L308" s="160"/>
      <c r="M308" s="160"/>
    </row>
    <row r="309" spans="1:13" ht="13.5">
      <c r="A309" s="158"/>
      <c r="B309" s="204"/>
      <c r="C309" s="205" t="s">
        <v>14</v>
      </c>
      <c r="D309" s="158"/>
      <c r="E309" s="158"/>
      <c r="F309" s="260"/>
      <c r="G309" s="158"/>
      <c r="H309" s="160"/>
      <c r="I309" s="159"/>
      <c r="J309" s="160"/>
      <c r="K309" s="159"/>
      <c r="L309" s="160"/>
      <c r="M309" s="160"/>
    </row>
    <row r="310" spans="1:13" ht="13.5">
      <c r="A310" s="158"/>
      <c r="B310" s="204"/>
      <c r="C310" s="205" t="s">
        <v>209</v>
      </c>
      <c r="D310" s="158" t="s">
        <v>36</v>
      </c>
      <c r="E310" s="158">
        <v>1.24</v>
      </c>
      <c r="F310" s="260">
        <f>F306*E310</f>
        <v>3.968</v>
      </c>
      <c r="G310" s="158"/>
      <c r="H310" s="160"/>
      <c r="I310" s="159"/>
      <c r="J310" s="160"/>
      <c r="K310" s="159"/>
      <c r="L310" s="160"/>
      <c r="M310" s="160"/>
    </row>
    <row r="311" spans="1:13" ht="13.5">
      <c r="A311" s="158"/>
      <c r="B311" s="204"/>
      <c r="C311" s="205" t="s">
        <v>15</v>
      </c>
      <c r="D311" s="158" t="s">
        <v>0</v>
      </c>
      <c r="E311" s="158">
        <v>0.02</v>
      </c>
      <c r="F311" s="260">
        <f>F306*E311</f>
        <v>0.064</v>
      </c>
      <c r="G311" s="158"/>
      <c r="H311" s="160"/>
      <c r="I311" s="159"/>
      <c r="J311" s="160"/>
      <c r="K311" s="159"/>
      <c r="L311" s="160"/>
      <c r="M311" s="160"/>
    </row>
    <row r="312" spans="1:13" ht="28.5">
      <c r="A312" s="172">
        <v>44</v>
      </c>
      <c r="B312" s="356" t="s">
        <v>338</v>
      </c>
      <c r="C312" s="343" t="s">
        <v>396</v>
      </c>
      <c r="D312" s="357" t="s">
        <v>36</v>
      </c>
      <c r="E312" s="357"/>
      <c r="F312" s="358">
        <v>1.6</v>
      </c>
      <c r="G312" s="172"/>
      <c r="H312" s="172"/>
      <c r="I312" s="172"/>
      <c r="J312" s="172"/>
      <c r="K312" s="172"/>
      <c r="L312" s="172"/>
      <c r="M312" s="160"/>
    </row>
    <row r="313" spans="1:13" ht="13.5">
      <c r="A313" s="172"/>
      <c r="B313" s="172"/>
      <c r="C313" s="137" t="s">
        <v>12</v>
      </c>
      <c r="D313" s="135" t="s">
        <v>13</v>
      </c>
      <c r="E313" s="135">
        <v>1.87</v>
      </c>
      <c r="F313" s="260">
        <f>F312*E313</f>
        <v>2.9920000000000004</v>
      </c>
      <c r="G313" s="158"/>
      <c r="H313" s="160"/>
      <c r="I313" s="201"/>
      <c r="J313" s="160"/>
      <c r="K313" s="159"/>
      <c r="L313" s="160"/>
      <c r="M313" s="160"/>
    </row>
    <row r="314" spans="1:13" ht="13.5">
      <c r="A314" s="172"/>
      <c r="B314" s="172"/>
      <c r="C314" s="137" t="s">
        <v>37</v>
      </c>
      <c r="D314" s="135" t="s">
        <v>0</v>
      </c>
      <c r="E314" s="135">
        <v>0.77</v>
      </c>
      <c r="F314" s="260">
        <f>F312*E314</f>
        <v>1.2320000000000002</v>
      </c>
      <c r="G314" s="158"/>
      <c r="H314" s="160"/>
      <c r="I314" s="159"/>
      <c r="J314" s="160"/>
      <c r="K314" s="159"/>
      <c r="L314" s="160"/>
      <c r="M314" s="160"/>
    </row>
    <row r="315" spans="1:13" ht="13.5">
      <c r="A315" s="172"/>
      <c r="B315" s="172"/>
      <c r="C315" s="137" t="s">
        <v>14</v>
      </c>
      <c r="D315" s="135"/>
      <c r="E315" s="135"/>
      <c r="F315" s="260"/>
      <c r="G315" s="158"/>
      <c r="H315" s="160"/>
      <c r="I315" s="159"/>
      <c r="J315" s="160"/>
      <c r="K315" s="159"/>
      <c r="L315" s="160"/>
      <c r="M315" s="160"/>
    </row>
    <row r="316" spans="1:13" ht="13.5">
      <c r="A316" s="172"/>
      <c r="B316" s="172"/>
      <c r="C316" s="137" t="s">
        <v>89</v>
      </c>
      <c r="D316" s="135" t="s">
        <v>36</v>
      </c>
      <c r="E316" s="135">
        <v>1.015</v>
      </c>
      <c r="F316" s="260">
        <f>F312*E316</f>
        <v>1.6239999999999999</v>
      </c>
      <c r="G316" s="158"/>
      <c r="H316" s="160"/>
      <c r="I316" s="159"/>
      <c r="J316" s="160"/>
      <c r="K316" s="159"/>
      <c r="L316" s="160"/>
      <c r="M316" s="160"/>
    </row>
    <row r="317" spans="1:13" ht="13.5">
      <c r="A317" s="172"/>
      <c r="B317" s="172"/>
      <c r="C317" s="137" t="s">
        <v>114</v>
      </c>
      <c r="D317" s="135" t="s">
        <v>48</v>
      </c>
      <c r="E317" s="135">
        <v>0.0754</v>
      </c>
      <c r="F317" s="260">
        <f>F312*E317</f>
        <v>0.12064</v>
      </c>
      <c r="G317" s="158"/>
      <c r="H317" s="160"/>
      <c r="I317" s="159"/>
      <c r="J317" s="160"/>
      <c r="K317" s="159"/>
      <c r="L317" s="160"/>
      <c r="M317" s="160"/>
    </row>
    <row r="318" spans="1:13" ht="13.5">
      <c r="A318" s="172"/>
      <c r="B318" s="172"/>
      <c r="C318" s="137" t="s">
        <v>216</v>
      </c>
      <c r="D318" s="135" t="s">
        <v>36</v>
      </c>
      <c r="E318" s="135">
        <v>0.0008</v>
      </c>
      <c r="F318" s="269">
        <f>F312*E318</f>
        <v>0.00128</v>
      </c>
      <c r="G318" s="158"/>
      <c r="H318" s="160"/>
      <c r="I318" s="159"/>
      <c r="J318" s="160"/>
      <c r="K318" s="159"/>
      <c r="L318" s="160"/>
      <c r="M318" s="160"/>
    </row>
    <row r="319" spans="1:13" ht="13.5">
      <c r="A319" s="172"/>
      <c r="B319" s="172"/>
      <c r="C319" s="162" t="s">
        <v>210</v>
      </c>
      <c r="D319" s="135" t="s">
        <v>45</v>
      </c>
      <c r="E319" s="135"/>
      <c r="F319" s="265">
        <v>0.04</v>
      </c>
      <c r="G319" s="169"/>
      <c r="H319" s="160"/>
      <c r="I319" s="159"/>
      <c r="J319" s="160"/>
      <c r="K319" s="159"/>
      <c r="L319" s="160"/>
      <c r="M319" s="160"/>
    </row>
    <row r="320" spans="1:13" ht="13.5">
      <c r="A320" s="172"/>
      <c r="B320" s="172"/>
      <c r="C320" s="137" t="s">
        <v>15</v>
      </c>
      <c r="D320" s="135" t="s">
        <v>0</v>
      </c>
      <c r="E320" s="135">
        <v>0.07</v>
      </c>
      <c r="F320" s="260">
        <f>F312*E320</f>
        <v>0.11200000000000002</v>
      </c>
      <c r="G320" s="158"/>
      <c r="H320" s="160"/>
      <c r="I320" s="159"/>
      <c r="J320" s="160"/>
      <c r="K320" s="159"/>
      <c r="L320" s="160"/>
      <c r="M320" s="160"/>
    </row>
    <row r="321" spans="1:13" ht="27">
      <c r="A321" s="172"/>
      <c r="B321" s="172"/>
      <c r="C321" s="296" t="s">
        <v>398</v>
      </c>
      <c r="D321" s="172" t="s">
        <v>425</v>
      </c>
      <c r="E321" s="172"/>
      <c r="F321" s="529">
        <v>0.024</v>
      </c>
      <c r="G321" s="172"/>
      <c r="H321" s="172"/>
      <c r="I321" s="172"/>
      <c r="J321" s="172"/>
      <c r="K321" s="172"/>
      <c r="L321" s="172"/>
      <c r="M321" s="160"/>
    </row>
    <row r="322" spans="1:13" ht="13.5">
      <c r="A322" s="172"/>
      <c r="B322" s="172"/>
      <c r="C322" s="137" t="s">
        <v>12</v>
      </c>
      <c r="D322" s="135" t="s">
        <v>13</v>
      </c>
      <c r="E322" s="135">
        <v>210</v>
      </c>
      <c r="F322" s="260">
        <f>F321*E322</f>
        <v>5.04</v>
      </c>
      <c r="G322" s="158"/>
      <c r="H322" s="160"/>
      <c r="I322" s="201"/>
      <c r="J322" s="160"/>
      <c r="K322" s="159"/>
      <c r="L322" s="160"/>
      <c r="M322" s="160"/>
    </row>
    <row r="323" spans="1:13" ht="13.5">
      <c r="A323" s="172"/>
      <c r="B323" s="172"/>
      <c r="C323" s="137" t="s">
        <v>402</v>
      </c>
      <c r="D323" s="135" t="s">
        <v>45</v>
      </c>
      <c r="E323" s="135"/>
      <c r="F323" s="260">
        <v>0.024</v>
      </c>
      <c r="G323" s="158"/>
      <c r="H323" s="160"/>
      <c r="I323" s="201"/>
      <c r="J323" s="160"/>
      <c r="K323" s="159"/>
      <c r="L323" s="160"/>
      <c r="M323" s="160"/>
    </row>
    <row r="324" spans="1:13" ht="13.5">
      <c r="A324" s="172"/>
      <c r="B324" s="172"/>
      <c r="C324" s="296" t="s">
        <v>397</v>
      </c>
      <c r="D324" s="172" t="s">
        <v>45</v>
      </c>
      <c r="E324" s="172"/>
      <c r="F324" s="529">
        <v>0.31</v>
      </c>
      <c r="G324" s="172"/>
      <c r="H324" s="160"/>
      <c r="I324" s="172"/>
      <c r="J324" s="287"/>
      <c r="K324" s="172"/>
      <c r="L324" s="172"/>
      <c r="M324" s="160"/>
    </row>
    <row r="325" spans="1:13" ht="13.5">
      <c r="A325" s="172"/>
      <c r="B325" s="172"/>
      <c r="C325" s="296" t="s">
        <v>12</v>
      </c>
      <c r="D325" s="172" t="s">
        <v>45</v>
      </c>
      <c r="E325" s="172"/>
      <c r="F325" s="529">
        <v>0.31</v>
      </c>
      <c r="G325" s="172"/>
      <c r="H325" s="160"/>
      <c r="I325" s="172"/>
      <c r="J325" s="287"/>
      <c r="K325" s="172"/>
      <c r="L325" s="172"/>
      <c r="M325" s="160"/>
    </row>
    <row r="326" spans="1:13" ht="13.5">
      <c r="A326" s="172"/>
      <c r="B326" s="172"/>
      <c r="C326" s="296" t="s">
        <v>469</v>
      </c>
      <c r="D326" s="172" t="s">
        <v>25</v>
      </c>
      <c r="E326" s="172"/>
      <c r="F326" s="529">
        <v>60</v>
      </c>
      <c r="G326" s="172"/>
      <c r="H326" s="160"/>
      <c r="I326" s="172"/>
      <c r="J326" s="172"/>
      <c r="K326" s="172"/>
      <c r="L326" s="172"/>
      <c r="M326" s="160"/>
    </row>
    <row r="327" spans="1:13" ht="13.5">
      <c r="A327" s="172"/>
      <c r="B327" s="172"/>
      <c r="C327" s="296" t="s">
        <v>468</v>
      </c>
      <c r="D327" s="172" t="s">
        <v>25</v>
      </c>
      <c r="E327" s="172"/>
      <c r="F327" s="529">
        <v>24</v>
      </c>
      <c r="G327" s="172"/>
      <c r="H327" s="160"/>
      <c r="I327" s="172"/>
      <c r="J327" s="172"/>
      <c r="K327" s="172"/>
      <c r="L327" s="172"/>
      <c r="M327" s="160"/>
    </row>
    <row r="328" spans="1:13" s="273" customFormat="1" ht="27">
      <c r="A328" s="337"/>
      <c r="B328" s="337"/>
      <c r="C328" s="404" t="s">
        <v>433</v>
      </c>
      <c r="D328" s="337" t="s">
        <v>48</v>
      </c>
      <c r="E328" s="337">
        <v>36</v>
      </c>
      <c r="F328" s="529">
        <v>36</v>
      </c>
      <c r="G328" s="337"/>
      <c r="H328" s="260"/>
      <c r="I328" s="337"/>
      <c r="J328" s="337"/>
      <c r="K328" s="337"/>
      <c r="L328" s="337"/>
      <c r="M328" s="160"/>
    </row>
    <row r="329" spans="1:13" ht="13.5">
      <c r="A329" s="172"/>
      <c r="B329" s="172"/>
      <c r="C329" s="296" t="s">
        <v>399</v>
      </c>
      <c r="D329" s="172" t="s">
        <v>48</v>
      </c>
      <c r="E329" s="172"/>
      <c r="F329" s="529">
        <v>16.3</v>
      </c>
      <c r="G329" s="172"/>
      <c r="H329" s="172"/>
      <c r="I329" s="172"/>
      <c r="J329" s="172"/>
      <c r="K329" s="172"/>
      <c r="L329" s="172"/>
      <c r="M329" s="160"/>
    </row>
    <row r="330" spans="1:13" ht="13.5">
      <c r="A330" s="172"/>
      <c r="B330" s="53"/>
      <c r="C330" s="137" t="s">
        <v>12</v>
      </c>
      <c r="D330" s="135" t="s">
        <v>13</v>
      </c>
      <c r="E330" s="135">
        <v>0.439</v>
      </c>
      <c r="F330" s="260">
        <f>F329*E330</f>
        <v>7.1557</v>
      </c>
      <c r="G330" s="158"/>
      <c r="H330" s="160"/>
      <c r="I330" s="201"/>
      <c r="J330" s="160"/>
      <c r="K330" s="159"/>
      <c r="L330" s="160"/>
      <c r="M330" s="160"/>
    </row>
    <row r="331" spans="1:13" ht="14.25">
      <c r="A331" s="172"/>
      <c r="B331" s="53" t="s">
        <v>404</v>
      </c>
      <c r="C331" s="325" t="s">
        <v>636</v>
      </c>
      <c r="D331" s="158" t="s">
        <v>345</v>
      </c>
      <c r="E331" s="158">
        <v>1.35</v>
      </c>
      <c r="F331" s="260">
        <f>E331*F329</f>
        <v>22.005000000000003</v>
      </c>
      <c r="G331" s="158"/>
      <c r="H331" s="160"/>
      <c r="I331" s="159"/>
      <c r="J331" s="160"/>
      <c r="K331" s="159"/>
      <c r="L331" s="160"/>
      <c r="M331" s="160"/>
    </row>
    <row r="332" spans="1:13" ht="28.5">
      <c r="A332" s="172">
        <v>45</v>
      </c>
      <c r="B332" s="172"/>
      <c r="C332" s="343" t="s">
        <v>517</v>
      </c>
      <c r="D332" s="172" t="s">
        <v>48</v>
      </c>
      <c r="E332" s="172"/>
      <c r="F332" s="529">
        <v>72</v>
      </c>
      <c r="G332" s="172"/>
      <c r="H332" s="172"/>
      <c r="I332" s="172"/>
      <c r="J332" s="172"/>
      <c r="K332" s="172"/>
      <c r="L332" s="172"/>
      <c r="M332" s="160"/>
    </row>
    <row r="333" spans="1:13" ht="13.5">
      <c r="A333" s="172"/>
      <c r="B333" s="172"/>
      <c r="C333" s="296" t="s">
        <v>406</v>
      </c>
      <c r="D333" s="172" t="s">
        <v>16</v>
      </c>
      <c r="E333" s="172">
        <v>0.25</v>
      </c>
      <c r="F333" s="529">
        <f>E333*F332</f>
        <v>18</v>
      </c>
      <c r="G333" s="172"/>
      <c r="H333" s="172"/>
      <c r="I333" s="172"/>
      <c r="J333" s="337"/>
      <c r="K333" s="172"/>
      <c r="L333" s="172"/>
      <c r="M333" s="160"/>
    </row>
    <row r="334" spans="1:14" s="84" customFormat="1" ht="14.25">
      <c r="A334" s="335"/>
      <c r="B334" s="335"/>
      <c r="C334" s="320" t="s">
        <v>407</v>
      </c>
      <c r="D334" s="172"/>
      <c r="E334" s="172"/>
      <c r="F334" s="529"/>
      <c r="G334" s="172"/>
      <c r="H334" s="372"/>
      <c r="I334" s="357"/>
      <c r="J334" s="372"/>
      <c r="K334" s="357"/>
      <c r="L334" s="372"/>
      <c r="M334" s="166"/>
      <c r="N334" s="112"/>
    </row>
    <row r="335" spans="1:14" s="66" customFormat="1" ht="14.25">
      <c r="A335" s="135"/>
      <c r="B335" s="158"/>
      <c r="C335" s="320" t="s">
        <v>296</v>
      </c>
      <c r="D335" s="158"/>
      <c r="E335" s="158"/>
      <c r="F335" s="271"/>
      <c r="G335" s="158"/>
      <c r="H335" s="166"/>
      <c r="I335" s="166"/>
      <c r="J335" s="166"/>
      <c r="K335" s="160"/>
      <c r="L335" s="166"/>
      <c r="M335" s="349"/>
      <c r="N335" s="373"/>
    </row>
    <row r="336" spans="1:13" s="84" customFormat="1" ht="14.25">
      <c r="A336" s="172"/>
      <c r="B336" s="173"/>
      <c r="C336" s="320" t="s">
        <v>220</v>
      </c>
      <c r="D336" s="276"/>
      <c r="E336" s="345" t="s">
        <v>741</v>
      </c>
      <c r="F336" s="256"/>
      <c r="G336" s="169"/>
      <c r="H336" s="169"/>
      <c r="I336" s="169"/>
      <c r="J336" s="169"/>
      <c r="K336" s="169"/>
      <c r="L336" s="169"/>
      <c r="M336" s="349"/>
    </row>
    <row r="337" spans="1:13" s="84" customFormat="1" ht="14.25">
      <c r="A337" s="172"/>
      <c r="B337" s="173"/>
      <c r="C337" s="320" t="s">
        <v>6</v>
      </c>
      <c r="D337" s="346"/>
      <c r="E337" s="346"/>
      <c r="F337" s="530"/>
      <c r="G337" s="173"/>
      <c r="H337" s="198"/>
      <c r="I337" s="198"/>
      <c r="J337" s="198"/>
      <c r="K337" s="198"/>
      <c r="L337" s="198"/>
      <c r="M337" s="350"/>
    </row>
    <row r="338" spans="1:13" s="84" customFormat="1" ht="14.25">
      <c r="A338" s="172"/>
      <c r="B338" s="173"/>
      <c r="C338" s="320" t="s">
        <v>221</v>
      </c>
      <c r="D338" s="346"/>
      <c r="E338" s="347" t="s">
        <v>741</v>
      </c>
      <c r="F338" s="530"/>
      <c r="G338" s="173"/>
      <c r="H338" s="198"/>
      <c r="I338" s="198"/>
      <c r="J338" s="198"/>
      <c r="K338" s="198"/>
      <c r="L338" s="198"/>
      <c r="M338" s="349"/>
    </row>
    <row r="339" spans="1:13" s="84" customFormat="1" ht="14.25">
      <c r="A339" s="172"/>
      <c r="B339" s="173"/>
      <c r="C339" s="320" t="s">
        <v>6</v>
      </c>
      <c r="D339" s="346"/>
      <c r="E339" s="346"/>
      <c r="F339" s="530"/>
      <c r="G339" s="173"/>
      <c r="H339" s="198"/>
      <c r="I339" s="198"/>
      <c r="J339" s="198"/>
      <c r="K339" s="198"/>
      <c r="L339" s="198"/>
      <c r="M339" s="350"/>
    </row>
    <row r="340" spans="1:13" s="84" customFormat="1" ht="14.25">
      <c r="A340" s="68"/>
      <c r="B340" s="359"/>
      <c r="C340" s="360"/>
      <c r="D340" s="361"/>
      <c r="E340" s="362"/>
      <c r="F340" s="531"/>
      <c r="G340" s="359"/>
      <c r="H340" s="363"/>
      <c r="I340" s="363"/>
      <c r="J340" s="363"/>
      <c r="K340" s="364"/>
      <c r="L340" s="364"/>
      <c r="M340" s="365"/>
    </row>
    <row r="341" spans="1:38" s="84" customFormat="1" ht="14.25">
      <c r="A341" s="429"/>
      <c r="B341" s="86"/>
      <c r="C341" s="366"/>
      <c r="D341" s="418"/>
      <c r="E341" s="418"/>
      <c r="F341" s="532"/>
      <c r="G341" s="418"/>
      <c r="H341" s="419"/>
      <c r="I341" s="419"/>
      <c r="J341" s="419"/>
      <c r="K341" s="419"/>
      <c r="L341" s="419"/>
      <c r="M341" s="420"/>
      <c r="N341" s="101"/>
      <c r="O341" s="101"/>
      <c r="P341" s="101"/>
      <c r="Q341" s="101"/>
      <c r="R341" s="101"/>
      <c r="S341" s="101"/>
      <c r="T341" s="101"/>
      <c r="U341" s="101"/>
      <c r="V341" s="101"/>
      <c r="W341" s="101"/>
      <c r="X341" s="101"/>
      <c r="Y341" s="101"/>
      <c r="Z341" s="101"/>
      <c r="AA341" s="101"/>
      <c r="AB341" s="101"/>
      <c r="AC341" s="101"/>
      <c r="AD341" s="101"/>
      <c r="AE341" s="101"/>
      <c r="AF341" s="101"/>
      <c r="AG341" s="101"/>
      <c r="AH341" s="101"/>
      <c r="AI341" s="101"/>
      <c r="AJ341" s="101"/>
      <c r="AK341" s="101"/>
      <c r="AL341" s="101"/>
    </row>
    <row r="342" spans="1:38" s="399" customFormat="1" ht="12.75">
      <c r="A342" s="72"/>
      <c r="B342" s="72"/>
      <c r="C342" s="72"/>
      <c r="D342" s="72"/>
      <c r="E342" s="72"/>
      <c r="F342" s="533"/>
      <c r="G342" s="72"/>
      <c r="H342" s="72"/>
      <c r="I342" s="72"/>
      <c r="J342" s="72"/>
      <c r="K342" s="72"/>
      <c r="L342" s="72"/>
      <c r="M342" s="72"/>
      <c r="N342" s="72"/>
      <c r="O342" s="72"/>
      <c r="P342" s="72"/>
      <c r="Q342" s="72"/>
      <c r="R342" s="72"/>
      <c r="S342" s="72"/>
      <c r="T342" s="72"/>
      <c r="U342" s="72"/>
      <c r="V342" s="72"/>
      <c r="W342" s="72"/>
      <c r="X342" s="72"/>
      <c r="Y342" s="72"/>
      <c r="Z342" s="72"/>
      <c r="AA342" s="72"/>
      <c r="AB342" s="72"/>
      <c r="AC342" s="72"/>
      <c r="AD342" s="72"/>
      <c r="AE342" s="72"/>
      <c r="AF342" s="72"/>
      <c r="AG342" s="72"/>
      <c r="AH342" s="72"/>
      <c r="AI342" s="72"/>
      <c r="AJ342" s="72"/>
      <c r="AK342" s="72"/>
      <c r="AL342" s="72"/>
    </row>
    <row r="343" spans="1:38" s="399" customFormat="1" ht="12.75">
      <c r="A343" s="72"/>
      <c r="B343" s="417"/>
      <c r="C343" s="417"/>
      <c r="D343" s="417"/>
      <c r="E343" s="417"/>
      <c r="F343" s="534"/>
      <c r="G343" s="417"/>
      <c r="H343" s="417"/>
      <c r="I343" s="417"/>
      <c r="J343" s="417"/>
      <c r="K343" s="417"/>
      <c r="L343" s="417"/>
      <c r="M343" s="417"/>
      <c r="N343" s="417"/>
      <c r="O343" s="417"/>
      <c r="P343" s="417"/>
      <c r="Q343" s="417"/>
      <c r="R343" s="417"/>
      <c r="S343" s="417"/>
      <c r="T343" s="417"/>
      <c r="U343" s="417"/>
      <c r="V343" s="417"/>
      <c r="W343" s="417"/>
      <c r="X343" s="72"/>
      <c r="Y343" s="72"/>
      <c r="Z343" s="72"/>
      <c r="AA343" s="72"/>
      <c r="AB343" s="72"/>
      <c r="AC343" s="72"/>
      <c r="AD343" s="72"/>
      <c r="AE343" s="72"/>
      <c r="AF343" s="72"/>
      <c r="AG343" s="72"/>
      <c r="AH343" s="72"/>
      <c r="AI343" s="72"/>
      <c r="AJ343" s="72"/>
      <c r="AK343" s="72"/>
      <c r="AL343" s="72"/>
    </row>
    <row r="344" spans="1:38" s="399" customFormat="1" ht="12.75">
      <c r="A344" s="72"/>
      <c r="B344" s="417"/>
      <c r="C344" s="417"/>
      <c r="D344" s="417"/>
      <c r="E344" s="417"/>
      <c r="F344" s="534"/>
      <c r="G344" s="417"/>
      <c r="H344" s="417"/>
      <c r="I344" s="417"/>
      <c r="J344" s="417"/>
      <c r="K344" s="417"/>
      <c r="L344" s="417"/>
      <c r="M344" s="417"/>
      <c r="N344" s="417"/>
      <c r="O344" s="417"/>
      <c r="P344" s="417"/>
      <c r="Q344" s="417"/>
      <c r="R344" s="417"/>
      <c r="S344" s="417"/>
      <c r="T344" s="417"/>
      <c r="U344" s="417"/>
      <c r="V344" s="417"/>
      <c r="W344" s="417"/>
      <c r="X344" s="72"/>
      <c r="Y344" s="72"/>
      <c r="Z344" s="72"/>
      <c r="AA344" s="72"/>
      <c r="AB344" s="72"/>
      <c r="AC344" s="72"/>
      <c r="AD344" s="72"/>
      <c r="AE344" s="72"/>
      <c r="AF344" s="72"/>
      <c r="AG344" s="72"/>
      <c r="AH344" s="72"/>
      <c r="AI344" s="72"/>
      <c r="AJ344" s="72"/>
      <c r="AK344" s="72"/>
      <c r="AL344" s="72"/>
    </row>
    <row r="345" spans="1:38" s="399" customFormat="1" ht="12.75">
      <c r="A345" s="72"/>
      <c r="B345" s="417"/>
      <c r="C345" s="417"/>
      <c r="D345" s="417"/>
      <c r="E345" s="417"/>
      <c r="F345" s="534"/>
      <c r="G345" s="417"/>
      <c r="H345" s="417"/>
      <c r="I345" s="417"/>
      <c r="J345" s="417"/>
      <c r="K345" s="417"/>
      <c r="L345" s="417"/>
      <c r="M345" s="417"/>
      <c r="N345" s="417"/>
      <c r="O345" s="417"/>
      <c r="P345" s="417"/>
      <c r="Q345" s="417"/>
      <c r="R345" s="417"/>
      <c r="S345" s="417"/>
      <c r="T345" s="417"/>
      <c r="U345" s="417"/>
      <c r="V345" s="417"/>
      <c r="W345" s="417"/>
      <c r="X345" s="72"/>
      <c r="Y345" s="72"/>
      <c r="Z345" s="72"/>
      <c r="AA345" s="72"/>
      <c r="AB345" s="72"/>
      <c r="AC345" s="72"/>
      <c r="AD345" s="72"/>
      <c r="AE345" s="72"/>
      <c r="AF345" s="72"/>
      <c r="AG345" s="72"/>
      <c r="AH345" s="72"/>
      <c r="AI345" s="72"/>
      <c r="AJ345" s="72"/>
      <c r="AK345" s="72"/>
      <c r="AL345" s="72"/>
    </row>
    <row r="346" spans="1:38" s="30" customFormat="1" ht="13.5">
      <c r="A346" s="405"/>
      <c r="B346" s="409"/>
      <c r="C346" s="411"/>
      <c r="D346" s="36"/>
      <c r="E346" s="36"/>
      <c r="F346" s="35"/>
      <c r="G346" s="39"/>
      <c r="H346" s="35"/>
      <c r="I346" s="39"/>
      <c r="J346" s="35"/>
      <c r="K346" s="39"/>
      <c r="L346" s="35"/>
      <c r="M346" s="35"/>
      <c r="N346" s="417"/>
      <c r="O346" s="417"/>
      <c r="P346" s="417"/>
      <c r="Q346" s="417"/>
      <c r="R346" s="417"/>
      <c r="S346" s="417"/>
      <c r="T346" s="417"/>
      <c r="U346" s="417"/>
      <c r="V346" s="417"/>
      <c r="W346" s="417"/>
      <c r="X346" s="72"/>
      <c r="Y346" s="72"/>
      <c r="Z346" s="72"/>
      <c r="AA346" s="72"/>
      <c r="AB346" s="72"/>
      <c r="AC346" s="72"/>
      <c r="AD346" s="72"/>
      <c r="AE346" s="72"/>
      <c r="AF346" s="72"/>
      <c r="AG346" s="72"/>
      <c r="AH346" s="72"/>
      <c r="AI346" s="72"/>
      <c r="AJ346" s="72"/>
      <c r="AK346" s="72"/>
      <c r="AL346" s="72"/>
    </row>
    <row r="347" spans="1:38" s="84" customFormat="1" ht="14.25">
      <c r="A347" s="429"/>
      <c r="B347" s="86"/>
      <c r="C347" s="366"/>
      <c r="D347" s="418"/>
      <c r="E347" s="418"/>
      <c r="F347" s="418"/>
      <c r="G347" s="418"/>
      <c r="H347" s="419"/>
      <c r="I347" s="419"/>
      <c r="J347" s="419"/>
      <c r="K347" s="419"/>
      <c r="L347" s="419"/>
      <c r="M347" s="420"/>
      <c r="N347" s="86"/>
      <c r="O347" s="86"/>
      <c r="P347" s="86"/>
      <c r="Q347" s="86"/>
      <c r="R347" s="86"/>
      <c r="S347" s="86"/>
      <c r="T347" s="86"/>
      <c r="U347" s="86"/>
      <c r="V347" s="86"/>
      <c r="W347" s="86"/>
      <c r="X347" s="101"/>
      <c r="Y347" s="101"/>
      <c r="Z347" s="101"/>
      <c r="AA347" s="101"/>
      <c r="AB347" s="101"/>
      <c r="AC347" s="101"/>
      <c r="AD347" s="101"/>
      <c r="AE347" s="101"/>
      <c r="AF347" s="101"/>
      <c r="AG347" s="101"/>
      <c r="AH347" s="101"/>
      <c r="AI347" s="101"/>
      <c r="AJ347" s="101"/>
      <c r="AK347" s="101"/>
      <c r="AL347" s="101"/>
    </row>
    <row r="348" spans="1:38" s="84" customFormat="1" ht="14.25">
      <c r="A348" s="429"/>
      <c r="B348" s="86"/>
      <c r="C348" s="366"/>
      <c r="D348" s="418"/>
      <c r="E348" s="418"/>
      <c r="F348" s="418"/>
      <c r="G348" s="418"/>
      <c r="H348" s="419"/>
      <c r="I348" s="419"/>
      <c r="J348" s="419"/>
      <c r="K348" s="419"/>
      <c r="L348" s="419"/>
      <c r="M348" s="420"/>
      <c r="N348" s="86"/>
      <c r="O348" s="86"/>
      <c r="P348" s="86"/>
      <c r="Q348" s="86"/>
      <c r="R348" s="86"/>
      <c r="S348" s="86"/>
      <c r="T348" s="86"/>
      <c r="U348" s="86"/>
      <c r="V348" s="86"/>
      <c r="W348" s="86"/>
      <c r="X348" s="101"/>
      <c r="Y348" s="101"/>
      <c r="Z348" s="101"/>
      <c r="AA348" s="101"/>
      <c r="AB348" s="101"/>
      <c r="AC348" s="101"/>
      <c r="AD348" s="101"/>
      <c r="AE348" s="101"/>
      <c r="AF348" s="101"/>
      <c r="AG348" s="101"/>
      <c r="AH348" s="101"/>
      <c r="AI348" s="101"/>
      <c r="AJ348" s="101"/>
      <c r="AK348" s="101"/>
      <c r="AL348" s="101"/>
    </row>
    <row r="349" spans="1:38" s="399" customFormat="1" ht="12.75">
      <c r="A349" s="72"/>
      <c r="B349" s="417"/>
      <c r="C349" s="417"/>
      <c r="D349" s="417"/>
      <c r="E349" s="417"/>
      <c r="F349" s="417"/>
      <c r="G349" s="417"/>
      <c r="H349" s="417"/>
      <c r="I349" s="417"/>
      <c r="J349" s="417"/>
      <c r="K349" s="417"/>
      <c r="L349" s="417"/>
      <c r="M349" s="417"/>
      <c r="N349" s="417"/>
      <c r="O349" s="417"/>
      <c r="P349" s="417"/>
      <c r="Q349" s="417"/>
      <c r="R349" s="417"/>
      <c r="S349" s="417"/>
      <c r="T349" s="417"/>
      <c r="U349" s="417"/>
      <c r="V349" s="417"/>
      <c r="W349" s="417"/>
      <c r="X349" s="72"/>
      <c r="Y349" s="72"/>
      <c r="Z349" s="72"/>
      <c r="AA349" s="72"/>
      <c r="AB349" s="72"/>
      <c r="AC349" s="72"/>
      <c r="AD349" s="72"/>
      <c r="AE349" s="72"/>
      <c r="AF349" s="72"/>
      <c r="AG349" s="72"/>
      <c r="AH349" s="72"/>
      <c r="AI349" s="72"/>
      <c r="AJ349" s="72"/>
      <c r="AK349" s="72"/>
      <c r="AL349" s="72"/>
    </row>
    <row r="350" spans="1:38" s="30" customFormat="1" ht="12.75">
      <c r="A350" s="72"/>
      <c r="B350" s="417"/>
      <c r="C350" s="417"/>
      <c r="D350" s="417"/>
      <c r="E350" s="417"/>
      <c r="F350" s="417"/>
      <c r="G350" s="417"/>
      <c r="H350" s="417"/>
      <c r="I350" s="417"/>
      <c r="J350" s="417"/>
      <c r="K350" s="417"/>
      <c r="L350" s="417"/>
      <c r="M350" s="417"/>
      <c r="N350" s="417"/>
      <c r="O350" s="417"/>
      <c r="P350" s="417"/>
      <c r="Q350" s="417"/>
      <c r="R350" s="417"/>
      <c r="S350" s="417"/>
      <c r="T350" s="417"/>
      <c r="U350" s="417"/>
      <c r="V350" s="417"/>
      <c r="W350" s="417"/>
      <c r="X350" s="72"/>
      <c r="Y350" s="72"/>
      <c r="Z350" s="72"/>
      <c r="AA350" s="72"/>
      <c r="AB350" s="72"/>
      <c r="AC350" s="72"/>
      <c r="AD350" s="72"/>
      <c r="AE350" s="72"/>
      <c r="AF350" s="72"/>
      <c r="AG350" s="72"/>
      <c r="AH350" s="72"/>
      <c r="AI350" s="72"/>
      <c r="AJ350" s="72"/>
      <c r="AK350" s="72"/>
      <c r="AL350" s="72"/>
    </row>
    <row r="351" spans="1:38" s="30" customFormat="1" ht="12.75">
      <c r="A351" s="72"/>
      <c r="B351" s="417"/>
      <c r="C351" s="417"/>
      <c r="D351" s="417"/>
      <c r="E351" s="417"/>
      <c r="F351" s="417"/>
      <c r="G351" s="417"/>
      <c r="H351" s="417"/>
      <c r="I351" s="417"/>
      <c r="J351" s="417"/>
      <c r="K351" s="417"/>
      <c r="L351" s="417"/>
      <c r="M351" s="417"/>
      <c r="N351" s="417"/>
      <c r="O351" s="417"/>
      <c r="P351" s="417"/>
      <c r="Q351" s="417"/>
      <c r="R351" s="417"/>
      <c r="S351" s="417"/>
      <c r="T351" s="417"/>
      <c r="U351" s="417"/>
      <c r="V351" s="417"/>
      <c r="W351" s="417"/>
      <c r="X351" s="72"/>
      <c r="Y351" s="72"/>
      <c r="Z351" s="72"/>
      <c r="AA351" s="72"/>
      <c r="AB351" s="72"/>
      <c r="AC351" s="72"/>
      <c r="AD351" s="72"/>
      <c r="AE351" s="72"/>
      <c r="AF351" s="72"/>
      <c r="AG351" s="72"/>
      <c r="AH351" s="72"/>
      <c r="AI351" s="72"/>
      <c r="AJ351" s="72"/>
      <c r="AK351" s="72"/>
      <c r="AL351" s="72"/>
    </row>
    <row r="352" spans="1:38" s="30" customFormat="1" ht="12.75">
      <c r="A352" s="72"/>
      <c r="B352" s="417"/>
      <c r="C352" s="417"/>
      <c r="D352" s="417"/>
      <c r="E352" s="417"/>
      <c r="F352" s="417"/>
      <c r="G352" s="417"/>
      <c r="H352" s="417"/>
      <c r="I352" s="417"/>
      <c r="J352" s="417"/>
      <c r="K352" s="417"/>
      <c r="L352" s="417"/>
      <c r="M352" s="417"/>
      <c r="N352" s="417"/>
      <c r="O352" s="417"/>
      <c r="P352" s="417"/>
      <c r="Q352" s="417"/>
      <c r="R352" s="417"/>
      <c r="S352" s="417"/>
      <c r="T352" s="417"/>
      <c r="U352" s="417"/>
      <c r="V352" s="417"/>
      <c r="W352" s="417"/>
      <c r="X352" s="72"/>
      <c r="Y352" s="72"/>
      <c r="Z352" s="72"/>
      <c r="AA352" s="72"/>
      <c r="AB352" s="72"/>
      <c r="AC352" s="72"/>
      <c r="AD352" s="72"/>
      <c r="AE352" s="72"/>
      <c r="AF352" s="72"/>
      <c r="AG352" s="72"/>
      <c r="AH352" s="72"/>
      <c r="AI352" s="72"/>
      <c r="AJ352" s="72"/>
      <c r="AK352" s="72"/>
      <c r="AL352" s="72"/>
    </row>
    <row r="353" spans="1:38" s="30" customFormat="1" ht="12.75">
      <c r="A353" s="72"/>
      <c r="B353" s="417"/>
      <c r="C353" s="417"/>
      <c r="D353" s="417"/>
      <c r="E353" s="417"/>
      <c r="F353" s="417"/>
      <c r="G353" s="417"/>
      <c r="H353" s="417"/>
      <c r="I353" s="417"/>
      <c r="J353" s="417"/>
      <c r="K353" s="417"/>
      <c r="L353" s="417"/>
      <c r="M353" s="417"/>
      <c r="N353" s="417"/>
      <c r="O353" s="417"/>
      <c r="P353" s="417"/>
      <c r="Q353" s="417"/>
      <c r="R353" s="417"/>
      <c r="S353" s="417"/>
      <c r="T353" s="417"/>
      <c r="U353" s="417"/>
      <c r="V353" s="417"/>
      <c r="W353" s="417"/>
      <c r="X353" s="72"/>
      <c r="Y353" s="72"/>
      <c r="Z353" s="72"/>
      <c r="AA353" s="72"/>
      <c r="AB353" s="72"/>
      <c r="AC353" s="72"/>
      <c r="AD353" s="72"/>
      <c r="AE353" s="72"/>
      <c r="AF353" s="72"/>
      <c r="AG353" s="72"/>
      <c r="AH353" s="72"/>
      <c r="AI353" s="72"/>
      <c r="AJ353" s="72"/>
      <c r="AK353" s="72"/>
      <c r="AL353" s="72"/>
    </row>
    <row r="354" spans="1:38" s="30" customFormat="1" ht="12.75">
      <c r="A354" s="72"/>
      <c r="B354" s="417"/>
      <c r="C354" s="417"/>
      <c r="D354" s="417"/>
      <c r="E354" s="417"/>
      <c r="F354" s="417"/>
      <c r="G354" s="417"/>
      <c r="H354" s="417"/>
      <c r="I354" s="417"/>
      <c r="J354" s="417"/>
      <c r="K354" s="417"/>
      <c r="L354" s="417"/>
      <c r="M354" s="417"/>
      <c r="N354" s="417"/>
      <c r="O354" s="417"/>
      <c r="P354" s="417"/>
      <c r="Q354" s="417"/>
      <c r="R354" s="417"/>
      <c r="S354" s="417"/>
      <c r="T354" s="417"/>
      <c r="U354" s="417"/>
      <c r="V354" s="417"/>
      <c r="W354" s="417"/>
      <c r="X354" s="72"/>
      <c r="Y354" s="72"/>
      <c r="Z354" s="72"/>
      <c r="AA354" s="72"/>
      <c r="AB354" s="72"/>
      <c r="AC354" s="72"/>
      <c r="AD354" s="72"/>
      <c r="AE354" s="72"/>
      <c r="AF354" s="72"/>
      <c r="AG354" s="72"/>
      <c r="AH354" s="72"/>
      <c r="AI354" s="72"/>
      <c r="AJ354" s="72"/>
      <c r="AK354" s="72"/>
      <c r="AL354" s="72"/>
    </row>
    <row r="355" spans="1:38" s="30" customFormat="1" ht="12.75">
      <c r="A355" s="72"/>
      <c r="B355" s="417"/>
      <c r="C355" s="417"/>
      <c r="D355" s="417"/>
      <c r="E355" s="417"/>
      <c r="F355" s="417"/>
      <c r="G355" s="417"/>
      <c r="H355" s="417"/>
      <c r="I355" s="417"/>
      <c r="J355" s="417"/>
      <c r="K355" s="417"/>
      <c r="L355" s="417"/>
      <c r="M355" s="417"/>
      <c r="N355" s="417"/>
      <c r="O355" s="417"/>
      <c r="P355" s="417"/>
      <c r="Q355" s="417"/>
      <c r="R355" s="417"/>
      <c r="S355" s="417"/>
      <c r="T355" s="417"/>
      <c r="U355" s="417"/>
      <c r="V355" s="417"/>
      <c r="W355" s="417"/>
      <c r="X355" s="72"/>
      <c r="Y355" s="72"/>
      <c r="Z355" s="72"/>
      <c r="AA355" s="72"/>
      <c r="AB355" s="72"/>
      <c r="AC355" s="72"/>
      <c r="AD355" s="72"/>
      <c r="AE355" s="72"/>
      <c r="AF355" s="72"/>
      <c r="AG355" s="72"/>
      <c r="AH355" s="72"/>
      <c r="AI355" s="72"/>
      <c r="AJ355" s="72"/>
      <c r="AK355" s="72"/>
      <c r="AL355" s="72"/>
    </row>
    <row r="356" spans="1:38" ht="12.75">
      <c r="A356" s="73"/>
      <c r="B356" s="421"/>
      <c r="C356" s="421"/>
      <c r="D356" s="421"/>
      <c r="E356" s="421"/>
      <c r="F356" s="421"/>
      <c r="G356" s="421"/>
      <c r="H356" s="421"/>
      <c r="I356" s="421"/>
      <c r="J356" s="421"/>
      <c r="K356" s="421"/>
      <c r="L356" s="421"/>
      <c r="M356" s="421"/>
      <c r="N356" s="422"/>
      <c r="O356" s="422"/>
      <c r="P356" s="422"/>
      <c r="Q356" s="422"/>
      <c r="R356" s="422"/>
      <c r="S356" s="422"/>
      <c r="T356" s="422"/>
      <c r="U356" s="422"/>
      <c r="V356" s="422"/>
      <c r="W356" s="422"/>
      <c r="X356" s="440"/>
      <c r="Y356" s="440"/>
      <c r="Z356" s="440"/>
      <c r="AA356" s="440"/>
      <c r="AB356" s="440"/>
      <c r="AC356" s="440"/>
      <c r="AD356" s="440"/>
      <c r="AE356" s="440"/>
      <c r="AF356" s="440"/>
      <c r="AG356" s="440"/>
      <c r="AH356" s="440"/>
      <c r="AI356" s="440"/>
      <c r="AJ356" s="440"/>
      <c r="AK356" s="440"/>
      <c r="AL356" s="440"/>
    </row>
    <row r="357" spans="1:38" ht="12.75">
      <c r="A357" s="73"/>
      <c r="B357" s="421"/>
      <c r="C357" s="421"/>
      <c r="D357" s="421"/>
      <c r="E357" s="421"/>
      <c r="F357" s="421"/>
      <c r="G357" s="421"/>
      <c r="H357" s="421"/>
      <c r="I357" s="421"/>
      <c r="J357" s="421"/>
      <c r="K357" s="421"/>
      <c r="L357" s="421"/>
      <c r="M357" s="421"/>
      <c r="N357" s="422"/>
      <c r="O357" s="422"/>
      <c r="P357" s="422"/>
      <c r="Q357" s="422"/>
      <c r="R357" s="422"/>
      <c r="S357" s="422"/>
      <c r="T357" s="422"/>
      <c r="U357" s="422"/>
      <c r="V357" s="422"/>
      <c r="W357" s="422"/>
      <c r="X357" s="440"/>
      <c r="Y357" s="440"/>
      <c r="Z357" s="440"/>
      <c r="AA357" s="440"/>
      <c r="AB357" s="440"/>
      <c r="AC357" s="440"/>
      <c r="AD357" s="440"/>
      <c r="AE357" s="440"/>
      <c r="AF357" s="440"/>
      <c r="AG357" s="440"/>
      <c r="AH357" s="440"/>
      <c r="AI357" s="440"/>
      <c r="AJ357" s="440"/>
      <c r="AK357" s="440"/>
      <c r="AL357" s="440"/>
    </row>
    <row r="358" spans="1:38" ht="12.75">
      <c r="A358" s="73"/>
      <c r="B358" s="421"/>
      <c r="C358" s="421"/>
      <c r="D358" s="421"/>
      <c r="E358" s="421"/>
      <c r="F358" s="421"/>
      <c r="G358" s="421"/>
      <c r="H358" s="421"/>
      <c r="I358" s="421"/>
      <c r="J358" s="421"/>
      <c r="K358" s="421"/>
      <c r="L358" s="421"/>
      <c r="M358" s="421"/>
      <c r="N358" s="422"/>
      <c r="O358" s="422"/>
      <c r="P358" s="422"/>
      <c r="Q358" s="422"/>
      <c r="R358" s="422"/>
      <c r="S358" s="422"/>
      <c r="T358" s="422"/>
      <c r="U358" s="422"/>
      <c r="V358" s="422"/>
      <c r="W358" s="422"/>
      <c r="X358" s="440"/>
      <c r="Y358" s="440"/>
      <c r="Z358" s="440"/>
      <c r="AA358" s="440"/>
      <c r="AB358" s="440"/>
      <c r="AC358" s="440"/>
      <c r="AD358" s="440"/>
      <c r="AE358" s="440"/>
      <c r="AF358" s="440"/>
      <c r="AG358" s="440"/>
      <c r="AH358" s="440"/>
      <c r="AI358" s="440"/>
      <c r="AJ358" s="440"/>
      <c r="AK358" s="440"/>
      <c r="AL358" s="440"/>
    </row>
    <row r="359" spans="2:23" ht="12.75">
      <c r="B359" s="421"/>
      <c r="C359" s="421"/>
      <c r="D359" s="421"/>
      <c r="E359" s="421"/>
      <c r="F359" s="421"/>
      <c r="G359" s="421"/>
      <c r="H359" s="421"/>
      <c r="I359" s="421"/>
      <c r="J359" s="421"/>
      <c r="K359" s="421"/>
      <c r="L359" s="421"/>
      <c r="M359" s="421"/>
      <c r="N359" s="422"/>
      <c r="O359" s="422"/>
      <c r="P359" s="422"/>
      <c r="Q359" s="422"/>
      <c r="R359" s="422"/>
      <c r="S359" s="422"/>
      <c r="T359" s="422"/>
      <c r="U359" s="422"/>
      <c r="V359" s="422"/>
      <c r="W359" s="422"/>
    </row>
    <row r="360" spans="1:23" s="84" customFormat="1" ht="14.25">
      <c r="A360" s="68"/>
      <c r="B360" s="86"/>
      <c r="C360" s="366"/>
      <c r="D360" s="418"/>
      <c r="E360" s="418"/>
      <c r="F360" s="86"/>
      <c r="G360" s="86"/>
      <c r="H360" s="419"/>
      <c r="I360" s="419"/>
      <c r="J360" s="419"/>
      <c r="K360" s="419"/>
      <c r="L360" s="419"/>
      <c r="M360" s="420"/>
      <c r="N360" s="86"/>
      <c r="O360" s="86"/>
      <c r="P360" s="86"/>
      <c r="Q360" s="86"/>
      <c r="R360" s="86"/>
      <c r="S360" s="86"/>
      <c r="T360" s="86"/>
      <c r="U360" s="86"/>
      <c r="V360" s="86"/>
      <c r="W360" s="86"/>
    </row>
    <row r="361" spans="1:23" s="84" customFormat="1" ht="14.25">
      <c r="A361" s="68"/>
      <c r="B361" s="86"/>
      <c r="C361" s="366"/>
      <c r="D361" s="418"/>
      <c r="E361" s="418"/>
      <c r="F361" s="86"/>
      <c r="G361" s="86"/>
      <c r="H361" s="419"/>
      <c r="I361" s="419"/>
      <c r="J361" s="419"/>
      <c r="K361" s="419"/>
      <c r="L361" s="419"/>
      <c r="M361" s="420"/>
      <c r="N361" s="86"/>
      <c r="O361" s="86"/>
      <c r="P361" s="86"/>
      <c r="Q361" s="86"/>
      <c r="R361" s="86"/>
      <c r="S361" s="86"/>
      <c r="T361" s="86"/>
      <c r="U361" s="86"/>
      <c r="V361" s="86"/>
      <c r="W361" s="86"/>
    </row>
    <row r="362" spans="1:23" s="84" customFormat="1" ht="14.25">
      <c r="A362" s="68"/>
      <c r="B362" s="86"/>
      <c r="C362" s="366"/>
      <c r="D362" s="418"/>
      <c r="E362" s="418"/>
      <c r="F362" s="86"/>
      <c r="G362" s="86"/>
      <c r="H362" s="419"/>
      <c r="I362" s="419"/>
      <c r="J362" s="419"/>
      <c r="K362" s="419"/>
      <c r="L362" s="419"/>
      <c r="M362" s="420"/>
      <c r="N362" s="86"/>
      <c r="O362" s="86"/>
      <c r="P362" s="86"/>
      <c r="Q362" s="86"/>
      <c r="R362" s="86"/>
      <c r="S362" s="86"/>
      <c r="T362" s="86"/>
      <c r="U362" s="86"/>
      <c r="V362" s="86"/>
      <c r="W362" s="86"/>
    </row>
    <row r="363" spans="1:23" s="84" customFormat="1" ht="14.25">
      <c r="A363" s="68"/>
      <c r="B363" s="86"/>
      <c r="C363" s="366"/>
      <c r="D363" s="418"/>
      <c r="E363" s="418"/>
      <c r="F363" s="86"/>
      <c r="G363" s="86"/>
      <c r="H363" s="419"/>
      <c r="I363" s="419"/>
      <c r="J363" s="419"/>
      <c r="K363" s="419"/>
      <c r="L363" s="419"/>
      <c r="M363" s="420"/>
      <c r="N363" s="86"/>
      <c r="O363" s="86"/>
      <c r="P363" s="86"/>
      <c r="Q363" s="86"/>
      <c r="R363" s="86"/>
      <c r="S363" s="86"/>
      <c r="T363" s="86"/>
      <c r="U363" s="86"/>
      <c r="V363" s="86"/>
      <c r="W363" s="86"/>
    </row>
    <row r="364" spans="1:23" s="84" customFormat="1" ht="14.25">
      <c r="A364" s="68"/>
      <c r="B364" s="86"/>
      <c r="C364" s="366"/>
      <c r="D364" s="418"/>
      <c r="E364" s="418"/>
      <c r="F364" s="86"/>
      <c r="G364" s="86"/>
      <c r="H364" s="419"/>
      <c r="I364" s="419"/>
      <c r="J364" s="419"/>
      <c r="K364" s="419"/>
      <c r="L364" s="419"/>
      <c r="M364" s="420"/>
      <c r="N364" s="86"/>
      <c r="O364" s="86"/>
      <c r="P364" s="86"/>
      <c r="Q364" s="86"/>
      <c r="R364" s="86"/>
      <c r="S364" s="86"/>
      <c r="T364" s="86"/>
      <c r="U364" s="86"/>
      <c r="V364" s="86"/>
      <c r="W364" s="86"/>
    </row>
    <row r="365" spans="1:23" s="84" customFormat="1" ht="14.25">
      <c r="A365" s="68"/>
      <c r="B365" s="86"/>
      <c r="C365" s="366"/>
      <c r="D365" s="418"/>
      <c r="E365" s="418"/>
      <c r="F365" s="86"/>
      <c r="G365" s="86"/>
      <c r="H365" s="419"/>
      <c r="I365" s="419"/>
      <c r="J365" s="419"/>
      <c r="K365" s="419"/>
      <c r="L365" s="419"/>
      <c r="M365" s="420"/>
      <c r="N365" s="86"/>
      <c r="O365" s="86"/>
      <c r="P365" s="86"/>
      <c r="Q365" s="86"/>
      <c r="R365" s="86"/>
      <c r="S365" s="86"/>
      <c r="T365" s="86"/>
      <c r="U365" s="86"/>
      <c r="V365" s="86"/>
      <c r="W365" s="86"/>
    </row>
    <row r="366" spans="1:23" s="84" customFormat="1" ht="14.25">
      <c r="A366" s="68"/>
      <c r="B366" s="86"/>
      <c r="C366" s="366"/>
      <c r="D366" s="418"/>
      <c r="E366" s="418"/>
      <c r="F366" s="86"/>
      <c r="G366" s="86"/>
      <c r="H366" s="419"/>
      <c r="I366" s="419"/>
      <c r="J366" s="419"/>
      <c r="K366" s="419"/>
      <c r="L366" s="419"/>
      <c r="M366" s="420"/>
      <c r="N366" s="86"/>
      <c r="O366" s="86"/>
      <c r="P366" s="86"/>
      <c r="Q366" s="86"/>
      <c r="R366" s="86"/>
      <c r="S366" s="86"/>
      <c r="T366" s="86"/>
      <c r="U366" s="86"/>
      <c r="V366" s="86"/>
      <c r="W366" s="86"/>
    </row>
    <row r="367" spans="1:23" s="84" customFormat="1" ht="14.25">
      <c r="A367" s="68"/>
      <c r="B367" s="86"/>
      <c r="C367" s="366"/>
      <c r="D367" s="418"/>
      <c r="E367" s="418"/>
      <c r="F367" s="86"/>
      <c r="G367" s="86"/>
      <c r="H367" s="419"/>
      <c r="I367" s="419"/>
      <c r="J367" s="419"/>
      <c r="K367" s="419"/>
      <c r="L367" s="419"/>
      <c r="M367" s="420"/>
      <c r="N367" s="86"/>
      <c r="O367" s="86"/>
      <c r="P367" s="86"/>
      <c r="Q367" s="86"/>
      <c r="R367" s="86"/>
      <c r="S367" s="86"/>
      <c r="T367" s="86"/>
      <c r="U367" s="86"/>
      <c r="V367" s="86"/>
      <c r="W367" s="86"/>
    </row>
    <row r="368" spans="1:23" s="84" customFormat="1" ht="14.25">
      <c r="A368" s="68"/>
      <c r="B368" s="86"/>
      <c r="C368" s="366"/>
      <c r="D368" s="418"/>
      <c r="E368" s="418"/>
      <c r="F368" s="86"/>
      <c r="G368" s="86"/>
      <c r="H368" s="419"/>
      <c r="I368" s="419"/>
      <c r="J368" s="419"/>
      <c r="K368" s="419"/>
      <c r="L368" s="419"/>
      <c r="M368" s="420"/>
      <c r="N368" s="423"/>
      <c r="O368" s="86"/>
      <c r="P368" s="86"/>
      <c r="Q368" s="86"/>
      <c r="R368" s="86"/>
      <c r="S368" s="86"/>
      <c r="T368" s="86"/>
      <c r="U368" s="86"/>
      <c r="V368" s="86"/>
      <c r="W368" s="86"/>
    </row>
    <row r="369" spans="1:23" s="84" customFormat="1" ht="14.25">
      <c r="A369" s="68"/>
      <c r="B369" s="86"/>
      <c r="C369" s="366"/>
      <c r="D369" s="418"/>
      <c r="E369" s="418"/>
      <c r="F369" s="86"/>
      <c r="G369" s="86"/>
      <c r="H369" s="419"/>
      <c r="I369" s="419"/>
      <c r="J369" s="419"/>
      <c r="K369" s="419"/>
      <c r="L369" s="419"/>
      <c r="M369" s="420"/>
      <c r="N369" s="86"/>
      <c r="O369" s="86"/>
      <c r="P369" s="86"/>
      <c r="Q369" s="86"/>
      <c r="R369" s="86"/>
      <c r="S369" s="86"/>
      <c r="T369" s="86"/>
      <c r="U369" s="86"/>
      <c r="V369" s="86"/>
      <c r="W369" s="86"/>
    </row>
    <row r="370" spans="1:23" s="30" customFormat="1" ht="13.5">
      <c r="A370" s="21"/>
      <c r="B370" s="661"/>
      <c r="C370" s="661"/>
      <c r="D370" s="417"/>
      <c r="E370" s="661"/>
      <c r="F370" s="661"/>
      <c r="G370" s="661"/>
      <c r="H370" s="661"/>
      <c r="I370" s="661"/>
      <c r="J370" s="661"/>
      <c r="K370" s="417"/>
      <c r="L370" s="417"/>
      <c r="M370" s="417"/>
      <c r="N370" s="417"/>
      <c r="O370" s="417"/>
      <c r="P370" s="417"/>
      <c r="Q370" s="417"/>
      <c r="R370" s="417"/>
      <c r="S370" s="417"/>
      <c r="T370" s="417"/>
      <c r="U370" s="417"/>
      <c r="V370" s="417"/>
      <c r="W370" s="417"/>
    </row>
    <row r="371" spans="1:23" s="30" customFormat="1" ht="14.25">
      <c r="A371" s="405"/>
      <c r="B371" s="410"/>
      <c r="C371" s="366"/>
      <c r="D371" s="36"/>
      <c r="E371" s="36"/>
      <c r="F371" s="35"/>
      <c r="G371" s="36"/>
      <c r="H371" s="35"/>
      <c r="I371" s="39"/>
      <c r="J371" s="35"/>
      <c r="K371" s="39"/>
      <c r="L371" s="35"/>
      <c r="M371" s="35"/>
      <c r="N371" s="425"/>
      <c r="O371" s="417"/>
      <c r="P371" s="417"/>
      <c r="Q371" s="417"/>
      <c r="R371" s="417"/>
      <c r="S371" s="417"/>
      <c r="T371" s="417"/>
      <c r="U371" s="417"/>
      <c r="V371" s="417"/>
      <c r="W371" s="417"/>
    </row>
    <row r="372" spans="1:23" s="30" customFormat="1" ht="13.5">
      <c r="A372" s="405"/>
      <c r="B372" s="410"/>
      <c r="C372" s="411"/>
      <c r="D372" s="36"/>
      <c r="E372" s="36"/>
      <c r="F372" s="35"/>
      <c r="G372" s="36"/>
      <c r="H372" s="35"/>
      <c r="I372" s="39"/>
      <c r="J372" s="35"/>
      <c r="K372" s="39"/>
      <c r="L372" s="35"/>
      <c r="M372" s="35"/>
      <c r="N372" s="417"/>
      <c r="O372" s="417"/>
      <c r="P372" s="417"/>
      <c r="Q372" s="417"/>
      <c r="R372" s="417"/>
      <c r="S372" s="417"/>
      <c r="T372" s="417"/>
      <c r="U372" s="417"/>
      <c r="V372" s="417"/>
      <c r="W372" s="417"/>
    </row>
    <row r="373" spans="1:23" s="30" customFormat="1" ht="13.5">
      <c r="A373" s="405"/>
      <c r="B373" s="410"/>
      <c r="C373" s="411"/>
      <c r="D373" s="36"/>
      <c r="E373" s="36"/>
      <c r="F373" s="35"/>
      <c r="G373" s="36"/>
      <c r="H373" s="35"/>
      <c r="I373" s="39"/>
      <c r="J373" s="35"/>
      <c r="K373" s="39"/>
      <c r="L373" s="35"/>
      <c r="M373" s="35"/>
      <c r="N373" s="417"/>
      <c r="O373" s="417"/>
      <c r="P373" s="417"/>
      <c r="Q373" s="417"/>
      <c r="R373" s="417"/>
      <c r="S373" s="417"/>
      <c r="T373" s="417"/>
      <c r="U373" s="417"/>
      <c r="V373" s="417"/>
      <c r="W373" s="417"/>
    </row>
    <row r="374" spans="1:23" ht="13.5">
      <c r="A374" s="405"/>
      <c r="B374" s="410"/>
      <c r="C374" s="411"/>
      <c r="D374" s="36"/>
      <c r="E374" s="36"/>
      <c r="F374" s="35"/>
      <c r="G374" s="36"/>
      <c r="H374" s="35"/>
      <c r="I374" s="39"/>
      <c r="J374" s="35"/>
      <c r="K374" s="39"/>
      <c r="L374" s="35"/>
      <c r="M374" s="35"/>
      <c r="N374" s="421"/>
      <c r="O374" s="421"/>
      <c r="P374" s="421"/>
      <c r="Q374" s="421"/>
      <c r="R374" s="421"/>
      <c r="S374" s="421"/>
      <c r="T374" s="421"/>
      <c r="U374" s="421"/>
      <c r="V374" s="421"/>
      <c r="W374" s="421"/>
    </row>
    <row r="375" spans="1:23" ht="13.5">
      <c r="A375" s="405"/>
      <c r="B375" s="410"/>
      <c r="C375" s="411"/>
      <c r="D375" s="36"/>
      <c r="E375" s="36"/>
      <c r="F375" s="35"/>
      <c r="G375" s="36"/>
      <c r="H375" s="35"/>
      <c r="I375" s="39"/>
      <c r="J375" s="35"/>
      <c r="K375" s="39"/>
      <c r="L375" s="35"/>
      <c r="M375" s="35"/>
      <c r="N375" s="426"/>
      <c r="O375" s="421"/>
      <c r="P375" s="421"/>
      <c r="Q375" s="421"/>
      <c r="R375" s="421"/>
      <c r="S375" s="421"/>
      <c r="T375" s="421"/>
      <c r="U375" s="421"/>
      <c r="V375" s="421"/>
      <c r="W375" s="421"/>
    </row>
    <row r="376" spans="1:23" ht="13.5">
      <c r="A376" s="405"/>
      <c r="B376" s="410"/>
      <c r="C376" s="411"/>
      <c r="D376" s="36"/>
      <c r="E376" s="36"/>
      <c r="F376" s="35"/>
      <c r="G376" s="36"/>
      <c r="H376" s="35"/>
      <c r="I376" s="39"/>
      <c r="J376" s="35"/>
      <c r="K376" s="39"/>
      <c r="L376" s="35"/>
      <c r="M376" s="35"/>
      <c r="N376" s="421"/>
      <c r="O376" s="421"/>
      <c r="P376" s="421"/>
      <c r="Q376" s="421"/>
      <c r="R376" s="421"/>
      <c r="S376" s="421"/>
      <c r="T376" s="421"/>
      <c r="U376" s="421"/>
      <c r="V376" s="421"/>
      <c r="W376" s="421"/>
    </row>
    <row r="377" spans="1:23" ht="13.5">
      <c r="A377" s="27"/>
      <c r="B377" s="86"/>
      <c r="C377" s="87"/>
      <c r="D377" s="36"/>
      <c r="E377" s="88"/>
      <c r="F377" s="36"/>
      <c r="G377" s="37"/>
      <c r="H377" s="39"/>
      <c r="I377" s="37"/>
      <c r="J377" s="39"/>
      <c r="K377" s="37"/>
      <c r="L377" s="37"/>
      <c r="M377" s="37"/>
      <c r="N377" s="421"/>
      <c r="O377" s="421"/>
      <c r="P377" s="421"/>
      <c r="Q377" s="421"/>
      <c r="R377" s="421"/>
      <c r="S377" s="421"/>
      <c r="T377" s="421"/>
      <c r="U377" s="421"/>
      <c r="V377" s="421"/>
      <c r="W377" s="421"/>
    </row>
    <row r="378" spans="1:23" ht="14.25">
      <c r="A378" s="406"/>
      <c r="B378" s="427"/>
      <c r="C378" s="366"/>
      <c r="D378" s="412"/>
      <c r="E378" s="413"/>
      <c r="F378" s="412"/>
      <c r="G378" s="37"/>
      <c r="H378" s="39"/>
      <c r="I378" s="37"/>
      <c r="J378" s="39"/>
      <c r="K378" s="37"/>
      <c r="L378" s="37"/>
      <c r="M378" s="37"/>
      <c r="N378" s="421"/>
      <c r="O378" s="421"/>
      <c r="P378" s="421"/>
      <c r="Q378" s="421"/>
      <c r="R378" s="421"/>
      <c r="S378" s="421"/>
      <c r="T378" s="421"/>
      <c r="U378" s="421"/>
      <c r="V378" s="421"/>
      <c r="W378" s="421"/>
    </row>
    <row r="379" spans="1:23" ht="13.5">
      <c r="A379" s="407"/>
      <c r="B379" s="421"/>
      <c r="C379" s="411"/>
      <c r="D379" s="36"/>
      <c r="E379" s="36"/>
      <c r="F379" s="35"/>
      <c r="G379" s="36"/>
      <c r="H379" s="35"/>
      <c r="I379" s="39"/>
      <c r="J379" s="35"/>
      <c r="K379" s="39"/>
      <c r="L379" s="35"/>
      <c r="M379" s="35"/>
      <c r="N379" s="421"/>
      <c r="O379" s="421"/>
      <c r="P379" s="421"/>
      <c r="Q379" s="421"/>
      <c r="R379" s="421"/>
      <c r="S379" s="421"/>
      <c r="T379" s="421"/>
      <c r="U379" s="421"/>
      <c r="V379" s="421"/>
      <c r="W379" s="421"/>
    </row>
    <row r="380" spans="1:23" ht="13.5">
      <c r="A380" s="407"/>
      <c r="B380" s="421"/>
      <c r="C380" s="428"/>
      <c r="D380" s="424"/>
      <c r="E380" s="429"/>
      <c r="F380" s="429"/>
      <c r="G380" s="429"/>
      <c r="H380" s="429"/>
      <c r="I380" s="429"/>
      <c r="J380" s="429"/>
      <c r="K380" s="429"/>
      <c r="L380" s="429"/>
      <c r="M380" s="35"/>
      <c r="N380" s="421"/>
      <c r="O380" s="421"/>
      <c r="P380" s="421"/>
      <c r="Q380" s="421"/>
      <c r="R380" s="421"/>
      <c r="S380" s="421"/>
      <c r="T380" s="421"/>
      <c r="U380" s="421"/>
      <c r="V380" s="421"/>
      <c r="W380" s="421"/>
    </row>
    <row r="381" spans="1:23" ht="13.5">
      <c r="A381" s="407"/>
      <c r="B381" s="421"/>
      <c r="C381" s="428"/>
      <c r="D381" s="429"/>
      <c r="E381" s="429"/>
      <c r="F381" s="429"/>
      <c r="G381" s="429"/>
      <c r="H381" s="430"/>
      <c r="I381" s="429"/>
      <c r="J381" s="429"/>
      <c r="K381" s="429"/>
      <c r="L381" s="429"/>
      <c r="M381" s="35"/>
      <c r="N381" s="421"/>
      <c r="O381" s="421"/>
      <c r="P381" s="421"/>
      <c r="Q381" s="421"/>
      <c r="R381" s="421"/>
      <c r="S381" s="421"/>
      <c r="T381" s="421"/>
      <c r="U381" s="421"/>
      <c r="V381" s="421"/>
      <c r="W381" s="421"/>
    </row>
    <row r="382" spans="1:23" ht="13.5">
      <c r="A382" s="407"/>
      <c r="B382" s="421"/>
      <c r="C382" s="428"/>
      <c r="D382" s="429"/>
      <c r="E382" s="429"/>
      <c r="F382" s="429"/>
      <c r="G382" s="429"/>
      <c r="H382" s="430"/>
      <c r="I382" s="429"/>
      <c r="J382" s="429"/>
      <c r="K382" s="429"/>
      <c r="L382" s="429"/>
      <c r="M382" s="35"/>
      <c r="N382" s="421"/>
      <c r="O382" s="421"/>
      <c r="P382" s="421"/>
      <c r="Q382" s="421"/>
      <c r="R382" s="421"/>
      <c r="S382" s="421"/>
      <c r="T382" s="421"/>
      <c r="U382" s="421"/>
      <c r="V382" s="421"/>
      <c r="W382" s="421"/>
    </row>
    <row r="383" spans="1:23" ht="13.5">
      <c r="A383" s="407"/>
      <c r="B383" s="410"/>
      <c r="C383" s="87"/>
      <c r="D383" s="36"/>
      <c r="E383" s="36"/>
      <c r="F383" s="35"/>
      <c r="G383" s="36"/>
      <c r="H383" s="35"/>
      <c r="I383" s="39"/>
      <c r="J383" s="35"/>
      <c r="K383" s="39"/>
      <c r="L383" s="35"/>
      <c r="M383" s="35"/>
      <c r="N383" s="421"/>
      <c r="O383" s="421"/>
      <c r="P383" s="421"/>
      <c r="Q383" s="421"/>
      <c r="R383" s="421"/>
      <c r="S383" s="421"/>
      <c r="T383" s="421"/>
      <c r="U383" s="421"/>
      <c r="V383" s="421"/>
      <c r="W383" s="421"/>
    </row>
    <row r="384" spans="1:23" ht="13.5">
      <c r="A384" s="407"/>
      <c r="B384" s="410"/>
      <c r="C384" s="411"/>
      <c r="D384" s="36"/>
      <c r="E384" s="36"/>
      <c r="F384" s="35"/>
      <c r="G384" s="36"/>
      <c r="H384" s="35"/>
      <c r="I384" s="39"/>
      <c r="J384" s="35"/>
      <c r="K384" s="39"/>
      <c r="L384" s="35"/>
      <c r="M384" s="35"/>
      <c r="N384" s="421"/>
      <c r="O384" s="421"/>
      <c r="P384" s="421"/>
      <c r="Q384" s="421"/>
      <c r="R384" s="421"/>
      <c r="S384" s="421"/>
      <c r="T384" s="421"/>
      <c r="U384" s="421"/>
      <c r="V384" s="421"/>
      <c r="W384" s="421"/>
    </row>
    <row r="385" spans="1:23" ht="13.5">
      <c r="A385" s="407"/>
      <c r="B385" s="410"/>
      <c r="C385" s="411"/>
      <c r="D385" s="36"/>
      <c r="E385" s="36"/>
      <c r="F385" s="35"/>
      <c r="G385" s="36"/>
      <c r="H385" s="35"/>
      <c r="I385" s="39"/>
      <c r="J385" s="35"/>
      <c r="K385" s="39"/>
      <c r="L385" s="35"/>
      <c r="M385" s="35"/>
      <c r="N385" s="421"/>
      <c r="O385" s="421"/>
      <c r="P385" s="421"/>
      <c r="Q385" s="421"/>
      <c r="R385" s="421"/>
      <c r="S385" s="421"/>
      <c r="T385" s="421"/>
      <c r="U385" s="421"/>
      <c r="V385" s="421"/>
      <c r="W385" s="421"/>
    </row>
    <row r="386" spans="1:23" ht="13.5">
      <c r="A386" s="407"/>
      <c r="B386" s="410"/>
      <c r="C386" s="411"/>
      <c r="D386" s="36"/>
      <c r="E386" s="36"/>
      <c r="F386" s="35"/>
      <c r="G386" s="36"/>
      <c r="H386" s="35"/>
      <c r="I386" s="39"/>
      <c r="J386" s="35"/>
      <c r="K386" s="39"/>
      <c r="L386" s="35"/>
      <c r="M386" s="35"/>
      <c r="N386" s="421"/>
      <c r="O386" s="421"/>
      <c r="P386" s="421"/>
      <c r="Q386" s="421"/>
      <c r="R386" s="421"/>
      <c r="S386" s="421"/>
      <c r="T386" s="421"/>
      <c r="U386" s="421"/>
      <c r="V386" s="421"/>
      <c r="W386" s="421"/>
    </row>
    <row r="387" spans="1:23" ht="13.5">
      <c r="A387" s="407"/>
      <c r="B387" s="410"/>
      <c r="C387" s="411"/>
      <c r="D387" s="36"/>
      <c r="E387" s="36"/>
      <c r="F387" s="35"/>
      <c r="G387" s="36"/>
      <c r="H387" s="35"/>
      <c r="I387" s="39"/>
      <c r="J387" s="35"/>
      <c r="K387" s="39"/>
      <c r="L387" s="35"/>
      <c r="M387" s="35"/>
      <c r="N387" s="421"/>
      <c r="O387" s="421"/>
      <c r="P387" s="421"/>
      <c r="Q387" s="421"/>
      <c r="R387" s="421"/>
      <c r="S387" s="421"/>
      <c r="T387" s="421"/>
      <c r="U387" s="421"/>
      <c r="V387" s="421"/>
      <c r="W387" s="421"/>
    </row>
    <row r="388" spans="1:23" ht="13.5">
      <c r="A388" s="407"/>
      <c r="B388" s="410"/>
      <c r="C388" s="411"/>
      <c r="D388" s="36"/>
      <c r="E388" s="36"/>
      <c r="F388" s="35"/>
      <c r="G388" s="36"/>
      <c r="H388" s="35"/>
      <c r="I388" s="39"/>
      <c r="J388" s="35"/>
      <c r="K388" s="39"/>
      <c r="L388" s="35"/>
      <c r="M388" s="35"/>
      <c r="N388" s="421"/>
      <c r="O388" s="421"/>
      <c r="P388" s="421"/>
      <c r="Q388" s="421"/>
      <c r="R388" s="421"/>
      <c r="S388" s="421"/>
      <c r="T388" s="421"/>
      <c r="U388" s="421"/>
      <c r="V388" s="421"/>
      <c r="W388" s="421"/>
    </row>
    <row r="389" spans="1:23" ht="13.5">
      <c r="A389" s="407"/>
      <c r="B389" s="421"/>
      <c r="C389" s="428"/>
      <c r="D389" s="429"/>
      <c r="E389" s="429"/>
      <c r="F389" s="429"/>
      <c r="G389" s="429"/>
      <c r="H389" s="430"/>
      <c r="I389" s="429"/>
      <c r="J389" s="429"/>
      <c r="K389" s="429"/>
      <c r="L389" s="429"/>
      <c r="M389" s="35"/>
      <c r="N389" s="421"/>
      <c r="O389" s="421"/>
      <c r="P389" s="421"/>
      <c r="Q389" s="421"/>
      <c r="R389" s="421"/>
      <c r="S389" s="421"/>
      <c r="T389" s="421"/>
      <c r="U389" s="421"/>
      <c r="V389" s="421"/>
      <c r="W389" s="421"/>
    </row>
    <row r="390" spans="1:23" ht="14.25">
      <c r="A390" s="407"/>
      <c r="B390" s="421"/>
      <c r="C390" s="366"/>
      <c r="D390" s="414"/>
      <c r="E390" s="413"/>
      <c r="F390" s="431"/>
      <c r="G390" s="421"/>
      <c r="H390" s="421"/>
      <c r="I390" s="421"/>
      <c r="J390" s="421"/>
      <c r="K390" s="421"/>
      <c r="L390" s="421"/>
      <c r="M390" s="421"/>
      <c r="N390" s="421"/>
      <c r="O390" s="421"/>
      <c r="P390" s="421"/>
      <c r="Q390" s="421"/>
      <c r="R390" s="421"/>
      <c r="S390" s="421"/>
      <c r="T390" s="421"/>
      <c r="U390" s="421"/>
      <c r="V390" s="421"/>
      <c r="W390" s="421"/>
    </row>
    <row r="391" spans="1:23" ht="13.5">
      <c r="A391" s="407"/>
      <c r="B391" s="421"/>
      <c r="C391" s="411"/>
      <c r="D391" s="36"/>
      <c r="E391" s="432"/>
      <c r="F391" s="433"/>
      <c r="G391" s="36"/>
      <c r="H391" s="35"/>
      <c r="I391" s="39"/>
      <c r="J391" s="35"/>
      <c r="K391" s="39"/>
      <c r="L391" s="35"/>
      <c r="M391" s="35"/>
      <c r="N391" s="421"/>
      <c r="O391" s="421"/>
      <c r="P391" s="421"/>
      <c r="Q391" s="421"/>
      <c r="R391" s="421"/>
      <c r="S391" s="421"/>
      <c r="T391" s="421"/>
      <c r="U391" s="421"/>
      <c r="V391" s="421"/>
      <c r="W391" s="421"/>
    </row>
    <row r="392" spans="1:23" ht="13.5">
      <c r="A392" s="407"/>
      <c r="B392" s="421"/>
      <c r="C392" s="428"/>
      <c r="D392" s="424"/>
      <c r="E392" s="429"/>
      <c r="F392" s="429"/>
      <c r="G392" s="429"/>
      <c r="H392" s="429"/>
      <c r="I392" s="429"/>
      <c r="J392" s="429"/>
      <c r="K392" s="429"/>
      <c r="L392" s="429"/>
      <c r="M392" s="35"/>
      <c r="N392" s="421"/>
      <c r="O392" s="421"/>
      <c r="P392" s="421"/>
      <c r="Q392" s="421"/>
      <c r="R392" s="421"/>
      <c r="S392" s="421"/>
      <c r="T392" s="421"/>
      <c r="U392" s="421"/>
      <c r="V392" s="421"/>
      <c r="W392" s="421"/>
    </row>
    <row r="393" spans="1:23" ht="13.5">
      <c r="A393" s="407"/>
      <c r="B393" s="421"/>
      <c r="C393" s="428"/>
      <c r="D393" s="429"/>
      <c r="E393" s="429"/>
      <c r="F393" s="429"/>
      <c r="G393" s="429"/>
      <c r="H393" s="430"/>
      <c r="I393" s="429"/>
      <c r="J393" s="429"/>
      <c r="K393" s="429"/>
      <c r="L393" s="429"/>
      <c r="M393" s="35"/>
      <c r="N393" s="421"/>
      <c r="O393" s="421"/>
      <c r="P393" s="421"/>
      <c r="Q393" s="421"/>
      <c r="R393" s="421"/>
      <c r="S393" s="421"/>
      <c r="T393" s="421"/>
      <c r="U393" s="421"/>
      <c r="V393" s="421"/>
      <c r="W393" s="421"/>
    </row>
    <row r="394" spans="1:23" ht="14.25">
      <c r="A394" s="407"/>
      <c r="B394" s="421"/>
      <c r="C394" s="434"/>
      <c r="D394" s="421"/>
      <c r="E394" s="421"/>
      <c r="F394" s="421"/>
      <c r="G394" s="421"/>
      <c r="H394" s="421"/>
      <c r="I394" s="421"/>
      <c r="J394" s="421"/>
      <c r="K394" s="421"/>
      <c r="L394" s="421"/>
      <c r="M394" s="421"/>
      <c r="N394" s="421"/>
      <c r="O394" s="421"/>
      <c r="P394" s="421"/>
      <c r="Q394" s="421"/>
      <c r="R394" s="421"/>
      <c r="S394" s="421"/>
      <c r="T394" s="421"/>
      <c r="U394" s="421"/>
      <c r="V394" s="421"/>
      <c r="W394" s="421"/>
    </row>
    <row r="395" spans="1:23" ht="14.25">
      <c r="A395" s="405"/>
      <c r="B395" s="410"/>
      <c r="C395" s="366"/>
      <c r="D395" s="36"/>
      <c r="E395" s="36"/>
      <c r="F395" s="35"/>
      <c r="G395" s="36"/>
      <c r="H395" s="35"/>
      <c r="I395" s="39"/>
      <c r="J395" s="35"/>
      <c r="K395" s="39"/>
      <c r="L395" s="35"/>
      <c r="M395" s="35"/>
      <c r="N395" s="421"/>
      <c r="O395" s="421"/>
      <c r="P395" s="421"/>
      <c r="Q395" s="421"/>
      <c r="R395" s="421"/>
      <c r="S395" s="421"/>
      <c r="T395" s="421"/>
      <c r="U395" s="421"/>
      <c r="V395" s="421"/>
      <c r="W395" s="421"/>
    </row>
    <row r="396" spans="1:23" ht="13.5">
      <c r="A396" s="405"/>
      <c r="B396" s="410"/>
      <c r="C396" s="411"/>
      <c r="D396" s="36"/>
      <c r="E396" s="36"/>
      <c r="F396" s="35"/>
      <c r="G396" s="36"/>
      <c r="H396" s="35"/>
      <c r="I396" s="39"/>
      <c r="J396" s="35"/>
      <c r="K396" s="39"/>
      <c r="L396" s="35"/>
      <c r="M396" s="35"/>
      <c r="N396" s="421"/>
      <c r="O396" s="421"/>
      <c r="P396" s="421"/>
      <c r="Q396" s="421"/>
      <c r="R396" s="421"/>
      <c r="S396" s="421"/>
      <c r="T396" s="421"/>
      <c r="U396" s="421"/>
      <c r="V396" s="421"/>
      <c r="W396" s="421"/>
    </row>
    <row r="397" spans="1:23" ht="13.5">
      <c r="A397" s="405"/>
      <c r="B397" s="410"/>
      <c r="C397" s="411"/>
      <c r="D397" s="36"/>
      <c r="E397" s="36"/>
      <c r="F397" s="35"/>
      <c r="G397" s="36"/>
      <c r="H397" s="35"/>
      <c r="I397" s="39"/>
      <c r="J397" s="35"/>
      <c r="K397" s="39"/>
      <c r="L397" s="35"/>
      <c r="M397" s="35"/>
      <c r="N397" s="421"/>
      <c r="O397" s="421"/>
      <c r="P397" s="421"/>
      <c r="Q397" s="421"/>
      <c r="R397" s="421"/>
      <c r="S397" s="421"/>
      <c r="T397" s="421"/>
      <c r="U397" s="421"/>
      <c r="V397" s="421"/>
      <c r="W397" s="421"/>
    </row>
    <row r="398" spans="1:23" ht="13.5">
      <c r="A398" s="405"/>
      <c r="B398" s="410"/>
      <c r="C398" s="411"/>
      <c r="D398" s="36"/>
      <c r="E398" s="36"/>
      <c r="F398" s="35"/>
      <c r="G398" s="36"/>
      <c r="H398" s="35"/>
      <c r="I398" s="39"/>
      <c r="J398" s="35"/>
      <c r="K398" s="39"/>
      <c r="L398" s="35"/>
      <c r="M398" s="35"/>
      <c r="N398" s="421"/>
      <c r="O398" s="421"/>
      <c r="P398" s="421"/>
      <c r="Q398" s="421"/>
      <c r="R398" s="421"/>
      <c r="S398" s="421"/>
      <c r="T398" s="421"/>
      <c r="U398" s="421"/>
      <c r="V398" s="421"/>
      <c r="W398" s="421"/>
    </row>
    <row r="399" spans="1:23" ht="13.5">
      <c r="A399" s="405"/>
      <c r="B399" s="410"/>
      <c r="C399" s="411"/>
      <c r="D399" s="36"/>
      <c r="E399" s="36"/>
      <c r="F399" s="35"/>
      <c r="G399" s="36"/>
      <c r="H399" s="35"/>
      <c r="I399" s="39"/>
      <c r="J399" s="35"/>
      <c r="K399" s="39"/>
      <c r="L399" s="35"/>
      <c r="M399" s="35"/>
      <c r="N399" s="421"/>
      <c r="O399" s="421"/>
      <c r="P399" s="421"/>
      <c r="Q399" s="421"/>
      <c r="R399" s="421"/>
      <c r="S399" s="421"/>
      <c r="T399" s="421"/>
      <c r="U399" s="421"/>
      <c r="V399" s="421"/>
      <c r="W399" s="421"/>
    </row>
    <row r="400" spans="1:23" ht="13.5">
      <c r="A400" s="405"/>
      <c r="B400" s="410"/>
      <c r="C400" s="411"/>
      <c r="D400" s="36"/>
      <c r="E400" s="36"/>
      <c r="F400" s="35"/>
      <c r="G400" s="36"/>
      <c r="H400" s="35"/>
      <c r="I400" s="39"/>
      <c r="J400" s="35"/>
      <c r="K400" s="39"/>
      <c r="L400" s="35"/>
      <c r="M400" s="35"/>
      <c r="N400" s="421"/>
      <c r="O400" s="421"/>
      <c r="P400" s="421"/>
      <c r="Q400" s="421"/>
      <c r="R400" s="421"/>
      <c r="S400" s="421"/>
      <c r="T400" s="421"/>
      <c r="U400" s="421"/>
      <c r="V400" s="421"/>
      <c r="W400" s="421"/>
    </row>
    <row r="401" spans="1:23" ht="14.25">
      <c r="A401" s="408"/>
      <c r="B401" s="435"/>
      <c r="C401" s="434"/>
      <c r="D401" s="436"/>
      <c r="E401" s="436"/>
      <c r="F401" s="436"/>
      <c r="G401" s="429"/>
      <c r="H401" s="429"/>
      <c r="I401" s="429"/>
      <c r="J401" s="429"/>
      <c r="K401" s="429"/>
      <c r="L401" s="429"/>
      <c r="M401" s="429"/>
      <c r="N401" s="421"/>
      <c r="O401" s="421"/>
      <c r="P401" s="421"/>
      <c r="Q401" s="421"/>
      <c r="R401" s="421"/>
      <c r="S401" s="421"/>
      <c r="T401" s="421"/>
      <c r="U401" s="421"/>
      <c r="V401" s="421"/>
      <c r="W401" s="421"/>
    </row>
    <row r="402" spans="1:23" ht="13.5">
      <c r="A402" s="408"/>
      <c r="B402" s="429"/>
      <c r="C402" s="87"/>
      <c r="D402" s="36"/>
      <c r="E402" s="36"/>
      <c r="F402" s="35"/>
      <c r="G402" s="36"/>
      <c r="H402" s="35"/>
      <c r="I402" s="415"/>
      <c r="J402" s="35"/>
      <c r="K402" s="39"/>
      <c r="L402" s="35"/>
      <c r="M402" s="35"/>
      <c r="N402" s="421"/>
      <c r="O402" s="421"/>
      <c r="P402" s="421"/>
      <c r="Q402" s="421"/>
      <c r="R402" s="421"/>
      <c r="S402" s="421"/>
      <c r="T402" s="421"/>
      <c r="U402" s="421"/>
      <c r="V402" s="421"/>
      <c r="W402" s="421"/>
    </row>
    <row r="403" spans="1:23" ht="13.5">
      <c r="A403" s="408"/>
      <c r="B403" s="429"/>
      <c r="C403" s="87"/>
      <c r="D403" s="36"/>
      <c r="E403" s="36"/>
      <c r="F403" s="35"/>
      <c r="G403" s="36"/>
      <c r="H403" s="35"/>
      <c r="I403" s="39"/>
      <c r="J403" s="35"/>
      <c r="K403" s="39"/>
      <c r="L403" s="35"/>
      <c r="M403" s="35"/>
      <c r="N403" s="421"/>
      <c r="O403" s="421"/>
      <c r="P403" s="421"/>
      <c r="Q403" s="421"/>
      <c r="R403" s="421"/>
      <c r="S403" s="421"/>
      <c r="T403" s="421"/>
      <c r="U403" s="421"/>
      <c r="V403" s="421"/>
      <c r="W403" s="421"/>
    </row>
    <row r="404" spans="1:23" ht="13.5">
      <c r="A404" s="408"/>
      <c r="B404" s="429"/>
      <c r="C404" s="87"/>
      <c r="D404" s="36"/>
      <c r="E404" s="36"/>
      <c r="F404" s="35"/>
      <c r="G404" s="36"/>
      <c r="H404" s="35"/>
      <c r="I404" s="39"/>
      <c r="J404" s="35"/>
      <c r="K404" s="39"/>
      <c r="L404" s="35"/>
      <c r="M404" s="35"/>
      <c r="N404" s="421"/>
      <c r="O404" s="421"/>
      <c r="P404" s="421"/>
      <c r="Q404" s="421"/>
      <c r="R404" s="421"/>
      <c r="S404" s="421"/>
      <c r="T404" s="421"/>
      <c r="U404" s="421"/>
      <c r="V404" s="421"/>
      <c r="W404" s="421"/>
    </row>
    <row r="405" spans="1:23" ht="13.5">
      <c r="A405" s="408"/>
      <c r="B405" s="429"/>
      <c r="C405" s="87"/>
      <c r="D405" s="36"/>
      <c r="E405" s="36"/>
      <c r="F405" s="35"/>
      <c r="G405" s="36"/>
      <c r="H405" s="35"/>
      <c r="I405" s="39"/>
      <c r="J405" s="35"/>
      <c r="K405" s="39"/>
      <c r="L405" s="35"/>
      <c r="M405" s="35"/>
      <c r="N405" s="421"/>
      <c r="O405" s="421"/>
      <c r="P405" s="421"/>
      <c r="Q405" s="421"/>
      <c r="R405" s="421"/>
      <c r="S405" s="421"/>
      <c r="T405" s="421"/>
      <c r="U405" s="421"/>
      <c r="V405" s="421"/>
      <c r="W405" s="421"/>
    </row>
    <row r="406" spans="1:23" ht="13.5">
      <c r="A406" s="408"/>
      <c r="B406" s="429"/>
      <c r="C406" s="87"/>
      <c r="D406" s="36"/>
      <c r="E406" s="36"/>
      <c r="F406" s="35"/>
      <c r="G406" s="36"/>
      <c r="H406" s="35"/>
      <c r="I406" s="39"/>
      <c r="J406" s="35"/>
      <c r="K406" s="39"/>
      <c r="L406" s="35"/>
      <c r="M406" s="35"/>
      <c r="N406" s="421"/>
      <c r="O406" s="421"/>
      <c r="P406" s="421"/>
      <c r="Q406" s="421"/>
      <c r="R406" s="421"/>
      <c r="S406" s="421"/>
      <c r="T406" s="421"/>
      <c r="U406" s="421"/>
      <c r="V406" s="421"/>
      <c r="W406" s="421"/>
    </row>
    <row r="407" spans="1:23" ht="13.5">
      <c r="A407" s="408"/>
      <c r="B407" s="429"/>
      <c r="C407" s="87"/>
      <c r="D407" s="36"/>
      <c r="E407" s="36"/>
      <c r="F407" s="437"/>
      <c r="G407" s="36"/>
      <c r="H407" s="35"/>
      <c r="I407" s="39"/>
      <c r="J407" s="35"/>
      <c r="K407" s="39"/>
      <c r="L407" s="35"/>
      <c r="M407" s="35"/>
      <c r="N407" s="421"/>
      <c r="O407" s="421"/>
      <c r="P407" s="421"/>
      <c r="Q407" s="421"/>
      <c r="R407" s="421"/>
      <c r="S407" s="421"/>
      <c r="T407" s="421"/>
      <c r="U407" s="421"/>
      <c r="V407" s="421"/>
      <c r="W407" s="421"/>
    </row>
    <row r="408" spans="1:23" ht="13.5">
      <c r="A408" s="408"/>
      <c r="B408" s="429"/>
      <c r="C408" s="411"/>
      <c r="D408" s="36"/>
      <c r="E408" s="36"/>
      <c r="F408" s="438"/>
      <c r="G408" s="37"/>
      <c r="H408" s="35"/>
      <c r="I408" s="39"/>
      <c r="J408" s="35"/>
      <c r="K408" s="39"/>
      <c r="L408" s="35"/>
      <c r="M408" s="35"/>
      <c r="N408" s="421"/>
      <c r="O408" s="421"/>
      <c r="P408" s="421"/>
      <c r="Q408" s="421"/>
      <c r="R408" s="421"/>
      <c r="S408" s="421"/>
      <c r="T408" s="421"/>
      <c r="U408" s="421"/>
      <c r="V408" s="421"/>
      <c r="W408" s="421"/>
    </row>
    <row r="409" spans="1:23" ht="13.5">
      <c r="A409" s="408"/>
      <c r="B409" s="429"/>
      <c r="C409" s="87"/>
      <c r="D409" s="36"/>
      <c r="E409" s="36"/>
      <c r="F409" s="35"/>
      <c r="G409" s="36"/>
      <c r="H409" s="35"/>
      <c r="I409" s="39"/>
      <c r="J409" s="35"/>
      <c r="K409" s="39"/>
      <c r="L409" s="35"/>
      <c r="M409" s="35"/>
      <c r="N409" s="421"/>
      <c r="O409" s="421"/>
      <c r="P409" s="421"/>
      <c r="Q409" s="421"/>
      <c r="R409" s="421"/>
      <c r="S409" s="421"/>
      <c r="T409" s="421"/>
      <c r="U409" s="421"/>
      <c r="V409" s="421"/>
      <c r="W409" s="421"/>
    </row>
    <row r="410" spans="1:23" ht="14.25">
      <c r="A410" s="408"/>
      <c r="B410" s="429"/>
      <c r="C410" s="434"/>
      <c r="D410" s="429"/>
      <c r="E410" s="429"/>
      <c r="F410" s="429"/>
      <c r="G410" s="429"/>
      <c r="H410" s="429"/>
      <c r="I410" s="429"/>
      <c r="J410" s="429"/>
      <c r="K410" s="429"/>
      <c r="L410" s="429"/>
      <c r="M410" s="429"/>
      <c r="N410" s="421"/>
      <c r="O410" s="421"/>
      <c r="P410" s="421"/>
      <c r="Q410" s="421"/>
      <c r="R410" s="421"/>
      <c r="S410" s="421"/>
      <c r="T410" s="421"/>
      <c r="U410" s="421"/>
      <c r="V410" s="421"/>
      <c r="W410" s="421"/>
    </row>
    <row r="411" spans="1:23" ht="13.5">
      <c r="A411" s="408"/>
      <c r="B411" s="429"/>
      <c r="C411" s="87"/>
      <c r="D411" s="36"/>
      <c r="E411" s="36"/>
      <c r="F411" s="35"/>
      <c r="G411" s="36"/>
      <c r="H411" s="35"/>
      <c r="I411" s="415"/>
      <c r="J411" s="35"/>
      <c r="K411" s="39"/>
      <c r="L411" s="35"/>
      <c r="M411" s="35"/>
      <c r="N411" s="421"/>
      <c r="O411" s="421"/>
      <c r="P411" s="421"/>
      <c r="Q411" s="421"/>
      <c r="R411" s="421"/>
      <c r="S411" s="421"/>
      <c r="T411" s="421"/>
      <c r="U411" s="421"/>
      <c r="V411" s="421"/>
      <c r="W411" s="421"/>
    </row>
    <row r="412" spans="1:23" ht="13.5">
      <c r="A412" s="408"/>
      <c r="B412" s="429"/>
      <c r="C412" s="87"/>
      <c r="D412" s="36"/>
      <c r="E412" s="36"/>
      <c r="F412" s="35"/>
      <c r="G412" s="36"/>
      <c r="H412" s="35"/>
      <c r="I412" s="415"/>
      <c r="J412" s="35"/>
      <c r="K412" s="39"/>
      <c r="L412" s="35"/>
      <c r="M412" s="35"/>
      <c r="N412" s="421"/>
      <c r="O412" s="421"/>
      <c r="P412" s="421"/>
      <c r="Q412" s="421"/>
      <c r="R412" s="421"/>
      <c r="S412" s="421"/>
      <c r="T412" s="421"/>
      <c r="U412" s="421"/>
      <c r="V412" s="421"/>
      <c r="W412" s="421"/>
    </row>
    <row r="413" spans="1:23" ht="14.25">
      <c r="A413" s="408"/>
      <c r="B413" s="429"/>
      <c r="C413" s="434"/>
      <c r="D413" s="429"/>
      <c r="E413" s="429"/>
      <c r="F413" s="429"/>
      <c r="G413" s="429"/>
      <c r="H413" s="35"/>
      <c r="I413" s="429"/>
      <c r="J413" s="416"/>
      <c r="K413" s="429"/>
      <c r="L413" s="429"/>
      <c r="M413" s="416"/>
      <c r="N413" s="421"/>
      <c r="O413" s="421"/>
      <c r="P413" s="421"/>
      <c r="Q413" s="421"/>
      <c r="R413" s="421"/>
      <c r="S413" s="421"/>
      <c r="T413" s="421"/>
      <c r="U413" s="421"/>
      <c r="V413" s="421"/>
      <c r="W413" s="421"/>
    </row>
    <row r="414" spans="1:23" ht="13.5">
      <c r="A414" s="408"/>
      <c r="B414" s="429"/>
      <c r="C414" s="428"/>
      <c r="D414" s="429"/>
      <c r="E414" s="429"/>
      <c r="F414" s="429"/>
      <c r="G414" s="429"/>
      <c r="H414" s="35"/>
      <c r="I414" s="429"/>
      <c r="J414" s="416"/>
      <c r="K414" s="429"/>
      <c r="L414" s="429"/>
      <c r="M414" s="35"/>
      <c r="N414" s="421"/>
      <c r="O414" s="421"/>
      <c r="P414" s="421"/>
      <c r="Q414" s="421"/>
      <c r="R414" s="421"/>
      <c r="S414" s="421"/>
      <c r="T414" s="421"/>
      <c r="U414" s="421"/>
      <c r="V414" s="421"/>
      <c r="W414" s="421"/>
    </row>
    <row r="415" spans="1:23" ht="13.5">
      <c r="A415" s="408"/>
      <c r="B415" s="429"/>
      <c r="C415" s="428"/>
      <c r="D415" s="429"/>
      <c r="E415" s="429"/>
      <c r="F415" s="429"/>
      <c r="G415" s="429"/>
      <c r="H415" s="35"/>
      <c r="I415" s="429"/>
      <c r="J415" s="429"/>
      <c r="K415" s="429"/>
      <c r="L415" s="429"/>
      <c r="M415" s="35"/>
      <c r="N415" s="421"/>
      <c r="O415" s="421"/>
      <c r="P415" s="421"/>
      <c r="Q415" s="421"/>
      <c r="R415" s="421"/>
      <c r="S415" s="421"/>
      <c r="T415" s="421"/>
      <c r="U415" s="421"/>
      <c r="V415" s="421"/>
      <c r="W415" s="421"/>
    </row>
    <row r="416" spans="1:23" ht="13.5">
      <c r="A416" s="408"/>
      <c r="B416" s="429"/>
      <c r="C416" s="428"/>
      <c r="D416" s="429"/>
      <c r="E416" s="429"/>
      <c r="F416" s="429"/>
      <c r="G416" s="429"/>
      <c r="H416" s="35"/>
      <c r="I416" s="429"/>
      <c r="J416" s="429"/>
      <c r="K416" s="429"/>
      <c r="L416" s="429"/>
      <c r="M416" s="35"/>
      <c r="N416" s="421"/>
      <c r="O416" s="421"/>
      <c r="P416" s="421"/>
      <c r="Q416" s="421"/>
      <c r="R416" s="421"/>
      <c r="S416" s="421"/>
      <c r="T416" s="421"/>
      <c r="U416" s="421"/>
      <c r="V416" s="421"/>
      <c r="W416" s="421"/>
    </row>
    <row r="417" spans="1:23" ht="13.5">
      <c r="A417" s="408"/>
      <c r="B417" s="429"/>
      <c r="C417" s="428"/>
      <c r="D417" s="429"/>
      <c r="E417" s="429"/>
      <c r="F417" s="429"/>
      <c r="G417" s="429"/>
      <c r="H417" s="35"/>
      <c r="I417" s="429"/>
      <c r="J417" s="429"/>
      <c r="K417" s="429"/>
      <c r="L417" s="429"/>
      <c r="M417" s="35"/>
      <c r="N417" s="421"/>
      <c r="O417" s="421"/>
      <c r="P417" s="421"/>
      <c r="Q417" s="421"/>
      <c r="R417" s="421"/>
      <c r="S417" s="421"/>
      <c r="T417" s="421"/>
      <c r="U417" s="421"/>
      <c r="V417" s="421"/>
      <c r="W417" s="421"/>
    </row>
    <row r="418" spans="1:23" ht="14.25">
      <c r="A418" s="408"/>
      <c r="B418" s="429"/>
      <c r="C418" s="434"/>
      <c r="D418" s="429"/>
      <c r="E418" s="429"/>
      <c r="F418" s="429"/>
      <c r="G418" s="429"/>
      <c r="H418" s="429"/>
      <c r="I418" s="429"/>
      <c r="J418" s="429"/>
      <c r="K418" s="429"/>
      <c r="L418" s="429"/>
      <c r="M418" s="35"/>
      <c r="N418" s="421"/>
      <c r="O418" s="421"/>
      <c r="P418" s="421"/>
      <c r="Q418" s="421"/>
      <c r="R418" s="421"/>
      <c r="S418" s="421"/>
      <c r="T418" s="421"/>
      <c r="U418" s="421"/>
      <c r="V418" s="421"/>
      <c r="W418" s="421"/>
    </row>
    <row r="419" spans="1:23" ht="13.5">
      <c r="A419" s="408"/>
      <c r="B419" s="439"/>
      <c r="C419" s="87"/>
      <c r="D419" s="36"/>
      <c r="E419" s="36"/>
      <c r="F419" s="35"/>
      <c r="G419" s="36"/>
      <c r="H419" s="35"/>
      <c r="I419" s="415"/>
      <c r="J419" s="35"/>
      <c r="K419" s="39"/>
      <c r="L419" s="35"/>
      <c r="M419" s="35"/>
      <c r="N419" s="421"/>
      <c r="O419" s="421"/>
      <c r="P419" s="421"/>
      <c r="Q419" s="421"/>
      <c r="R419" s="421"/>
      <c r="S419" s="421"/>
      <c r="T419" s="421"/>
      <c r="U419" s="421"/>
      <c r="V419" s="421"/>
      <c r="W419" s="421"/>
    </row>
    <row r="420" spans="1:23" ht="13.5">
      <c r="A420" s="408"/>
      <c r="B420" s="439"/>
      <c r="C420" s="411"/>
      <c r="D420" s="36"/>
      <c r="E420" s="36"/>
      <c r="F420" s="35"/>
      <c r="G420" s="36"/>
      <c r="H420" s="35"/>
      <c r="I420" s="39"/>
      <c r="J420" s="35"/>
      <c r="K420" s="39"/>
      <c r="L420" s="35"/>
      <c r="M420" s="35"/>
      <c r="N420" s="421"/>
      <c r="O420" s="421"/>
      <c r="P420" s="421"/>
      <c r="Q420" s="421"/>
      <c r="R420" s="421"/>
      <c r="S420" s="421"/>
      <c r="T420" s="421"/>
      <c r="U420" s="421"/>
      <c r="V420" s="421"/>
      <c r="W420" s="421"/>
    </row>
    <row r="421" spans="1:23" ht="13.5">
      <c r="A421" s="408"/>
      <c r="B421" s="429"/>
      <c r="C421" s="428"/>
      <c r="D421" s="429"/>
      <c r="E421" s="429"/>
      <c r="F421" s="429"/>
      <c r="G421" s="429"/>
      <c r="H421" s="429"/>
      <c r="I421" s="429"/>
      <c r="J421" s="429"/>
      <c r="K421" s="429"/>
      <c r="L421" s="429"/>
      <c r="M421" s="35"/>
      <c r="N421" s="421"/>
      <c r="O421" s="421"/>
      <c r="P421" s="421"/>
      <c r="Q421" s="421"/>
      <c r="R421" s="421"/>
      <c r="S421" s="421"/>
      <c r="T421" s="421"/>
      <c r="U421" s="421"/>
      <c r="V421" s="421"/>
      <c r="W421" s="421"/>
    </row>
    <row r="422" spans="1:23" ht="13.5">
      <c r="A422" s="408"/>
      <c r="B422" s="429"/>
      <c r="C422" s="428"/>
      <c r="D422" s="429"/>
      <c r="E422" s="429"/>
      <c r="F422" s="429"/>
      <c r="G422" s="429"/>
      <c r="H422" s="429"/>
      <c r="I422" s="429"/>
      <c r="J422" s="429"/>
      <c r="K422" s="429"/>
      <c r="L422" s="429"/>
      <c r="M422" s="35"/>
      <c r="N422" s="421"/>
      <c r="O422" s="421"/>
      <c r="P422" s="421"/>
      <c r="Q422" s="421"/>
      <c r="R422" s="421"/>
      <c r="S422" s="421"/>
      <c r="T422" s="421"/>
      <c r="U422" s="421"/>
      <c r="V422" s="421"/>
      <c r="W422" s="421"/>
    </row>
    <row r="423" spans="1:23" ht="13.5">
      <c r="A423" s="408"/>
      <c r="B423" s="429"/>
      <c r="C423" s="428"/>
      <c r="D423" s="429"/>
      <c r="E423" s="429"/>
      <c r="F423" s="429"/>
      <c r="G423" s="429"/>
      <c r="H423" s="429"/>
      <c r="I423" s="429"/>
      <c r="J423" s="429"/>
      <c r="K423" s="429"/>
      <c r="L423" s="429"/>
      <c r="M423" s="35"/>
      <c r="N423" s="421"/>
      <c r="O423" s="421"/>
      <c r="P423" s="421"/>
      <c r="Q423" s="421"/>
      <c r="R423" s="421"/>
      <c r="S423" s="421"/>
      <c r="T423" s="421"/>
      <c r="U423" s="421"/>
      <c r="V423" s="421"/>
      <c r="W423" s="421"/>
    </row>
    <row r="424" spans="1:23" ht="13.5">
      <c r="A424" s="21"/>
      <c r="B424" s="429"/>
      <c r="C424" s="429"/>
      <c r="D424" s="429"/>
      <c r="E424" s="429"/>
      <c r="F424" s="429"/>
      <c r="G424" s="429"/>
      <c r="H424" s="429"/>
      <c r="I424" s="429"/>
      <c r="J424" s="429"/>
      <c r="K424" s="429"/>
      <c r="L424" s="429"/>
      <c r="M424" s="429"/>
      <c r="N424" s="421"/>
      <c r="O424" s="421"/>
      <c r="P424" s="421"/>
      <c r="Q424" s="421"/>
      <c r="R424" s="421"/>
      <c r="S424" s="421"/>
      <c r="T424" s="421"/>
      <c r="U424" s="421"/>
      <c r="V424" s="421"/>
      <c r="W424" s="421"/>
    </row>
    <row r="425" spans="1:23" ht="13.5">
      <c r="A425" s="21"/>
      <c r="B425" s="429"/>
      <c r="C425" s="429"/>
      <c r="D425" s="429"/>
      <c r="E425" s="429"/>
      <c r="F425" s="429"/>
      <c r="G425" s="429"/>
      <c r="H425" s="429"/>
      <c r="I425" s="429"/>
      <c r="J425" s="429"/>
      <c r="K425" s="429"/>
      <c r="L425" s="429"/>
      <c r="M425" s="429"/>
      <c r="N425" s="421"/>
      <c r="O425" s="421"/>
      <c r="P425" s="421"/>
      <c r="Q425" s="421"/>
      <c r="R425" s="421"/>
      <c r="S425" s="421"/>
      <c r="T425" s="421"/>
      <c r="U425" s="421"/>
      <c r="V425" s="421"/>
      <c r="W425" s="421"/>
    </row>
    <row r="426" spans="1:23" ht="13.5">
      <c r="A426" s="21"/>
      <c r="B426" s="429"/>
      <c r="C426" s="429"/>
      <c r="D426" s="429"/>
      <c r="E426" s="429"/>
      <c r="F426" s="429"/>
      <c r="G426" s="429"/>
      <c r="H426" s="429"/>
      <c r="I426" s="429"/>
      <c r="J426" s="429"/>
      <c r="K426" s="429"/>
      <c r="L426" s="429"/>
      <c r="M426" s="429"/>
      <c r="N426" s="421"/>
      <c r="O426" s="421"/>
      <c r="P426" s="421"/>
      <c r="Q426" s="421"/>
      <c r="R426" s="421"/>
      <c r="S426" s="421"/>
      <c r="T426" s="421"/>
      <c r="U426" s="421"/>
      <c r="V426" s="421"/>
      <c r="W426" s="421"/>
    </row>
    <row r="427" spans="1:23" ht="13.5">
      <c r="A427" s="21"/>
      <c r="B427" s="429"/>
      <c r="C427" s="429"/>
      <c r="D427" s="429"/>
      <c r="E427" s="429"/>
      <c r="F427" s="429"/>
      <c r="G427" s="429"/>
      <c r="H427" s="429"/>
      <c r="I427" s="429"/>
      <c r="J427" s="429"/>
      <c r="K427" s="429"/>
      <c r="L427" s="429"/>
      <c r="M427" s="429"/>
      <c r="N427" s="421"/>
      <c r="O427" s="421"/>
      <c r="P427" s="421"/>
      <c r="Q427" s="421"/>
      <c r="R427" s="421"/>
      <c r="S427" s="421"/>
      <c r="T427" s="421"/>
      <c r="U427" s="421"/>
      <c r="V427" s="421"/>
      <c r="W427" s="421"/>
    </row>
    <row r="428" spans="1:13" ht="13.5">
      <c r="A428" s="21"/>
      <c r="B428" s="21"/>
      <c r="C428" s="21"/>
      <c r="D428" s="21"/>
      <c r="E428" s="21"/>
      <c r="F428" s="338"/>
      <c r="G428" s="21"/>
      <c r="H428" s="21"/>
      <c r="I428" s="21"/>
      <c r="J428" s="21"/>
      <c r="K428" s="21"/>
      <c r="L428" s="21"/>
      <c r="M428" s="21"/>
    </row>
    <row r="429" spans="1:13" ht="13.5">
      <c r="A429" s="21"/>
      <c r="B429" s="21"/>
      <c r="C429" s="21"/>
      <c r="D429" s="21"/>
      <c r="E429" s="21"/>
      <c r="F429" s="338"/>
      <c r="G429" s="21"/>
      <c r="H429" s="21"/>
      <c r="I429" s="21"/>
      <c r="J429" s="21"/>
      <c r="K429" s="21"/>
      <c r="L429" s="21"/>
      <c r="M429" s="21"/>
    </row>
    <row r="430" spans="1:13" ht="13.5">
      <c r="A430" s="21"/>
      <c r="B430" s="21"/>
      <c r="C430" s="21"/>
      <c r="D430" s="21"/>
      <c r="E430" s="21"/>
      <c r="F430" s="338"/>
      <c r="G430" s="21"/>
      <c r="H430" s="21"/>
      <c r="I430" s="21"/>
      <c r="J430" s="21"/>
      <c r="K430" s="21"/>
      <c r="L430" s="21"/>
      <c r="M430" s="21"/>
    </row>
    <row r="431" spans="1:13" ht="13.5">
      <c r="A431" s="21"/>
      <c r="B431" s="21"/>
      <c r="C431" s="21"/>
      <c r="D431" s="21"/>
      <c r="E431" s="21"/>
      <c r="F431" s="338"/>
      <c r="G431" s="21"/>
      <c r="H431" s="21"/>
      <c r="I431" s="21"/>
      <c r="J431" s="21"/>
      <c r="K431" s="21"/>
      <c r="L431" s="21"/>
      <c r="M431" s="21"/>
    </row>
    <row r="432" spans="1:13" ht="13.5">
      <c r="A432" s="21"/>
      <c r="B432" s="21"/>
      <c r="C432" s="21"/>
      <c r="D432" s="21"/>
      <c r="E432" s="21"/>
      <c r="F432" s="338"/>
      <c r="G432" s="21"/>
      <c r="H432" s="21"/>
      <c r="I432" s="21"/>
      <c r="J432" s="21"/>
      <c r="K432" s="21"/>
      <c r="L432" s="21"/>
      <c r="M432" s="21"/>
    </row>
    <row r="433" spans="1:13" ht="13.5">
      <c r="A433" s="21"/>
      <c r="B433" s="21"/>
      <c r="C433" s="21"/>
      <c r="D433" s="21"/>
      <c r="E433" s="21"/>
      <c r="F433" s="338"/>
      <c r="G433" s="21"/>
      <c r="H433" s="21"/>
      <c r="I433" s="21"/>
      <c r="J433" s="21"/>
      <c r="K433" s="21"/>
      <c r="L433" s="21"/>
      <c r="M433" s="21"/>
    </row>
    <row r="434" spans="1:13" ht="13.5">
      <c r="A434" s="21"/>
      <c r="B434" s="21"/>
      <c r="C434" s="21"/>
      <c r="D434" s="21"/>
      <c r="E434" s="21"/>
      <c r="F434" s="338"/>
      <c r="G434" s="21"/>
      <c r="H434" s="21"/>
      <c r="I434" s="21"/>
      <c r="J434" s="21"/>
      <c r="K434" s="21"/>
      <c r="L434" s="21"/>
      <c r="M434" s="21"/>
    </row>
    <row r="435" spans="1:13" ht="13.5">
      <c r="A435" s="21"/>
      <c r="B435" s="21"/>
      <c r="C435" s="21"/>
      <c r="D435" s="21"/>
      <c r="E435" s="21"/>
      <c r="F435" s="338"/>
      <c r="G435" s="21"/>
      <c r="H435" s="21"/>
      <c r="I435" s="21"/>
      <c r="J435" s="21"/>
      <c r="K435" s="21"/>
      <c r="L435" s="21"/>
      <c r="M435" s="21"/>
    </row>
    <row r="436" spans="1:13" ht="13.5">
      <c r="A436" s="21"/>
      <c r="B436" s="21"/>
      <c r="C436" s="21"/>
      <c r="D436" s="21"/>
      <c r="E436" s="21"/>
      <c r="F436" s="338"/>
      <c r="G436" s="21"/>
      <c r="H436" s="21"/>
      <c r="I436" s="21"/>
      <c r="J436" s="21"/>
      <c r="K436" s="21"/>
      <c r="L436" s="21"/>
      <c r="M436" s="21"/>
    </row>
    <row r="437" spans="1:13" ht="13.5">
      <c r="A437" s="21"/>
      <c r="B437" s="21"/>
      <c r="C437" s="21"/>
      <c r="D437" s="21"/>
      <c r="E437" s="21"/>
      <c r="F437" s="338"/>
      <c r="G437" s="21"/>
      <c r="H437" s="21"/>
      <c r="I437" s="21"/>
      <c r="J437" s="21"/>
      <c r="K437" s="21"/>
      <c r="L437" s="21"/>
      <c r="M437" s="21"/>
    </row>
    <row r="438" spans="1:13" ht="13.5">
      <c r="A438" s="21"/>
      <c r="B438" s="21"/>
      <c r="C438" s="21"/>
      <c r="D438" s="21"/>
      <c r="E438" s="21"/>
      <c r="F438" s="338"/>
      <c r="G438" s="21"/>
      <c r="H438" s="21"/>
      <c r="I438" s="21"/>
      <c r="J438" s="21"/>
      <c r="K438" s="21"/>
      <c r="L438" s="21"/>
      <c r="M438" s="21"/>
    </row>
  </sheetData>
  <sheetProtection/>
  <autoFilter ref="G1:G378"/>
  <mergeCells count="16">
    <mergeCell ref="G6:H6"/>
    <mergeCell ref="I6:J6"/>
    <mergeCell ref="A1:M1"/>
    <mergeCell ref="A2:M2"/>
    <mergeCell ref="K6:L6"/>
    <mergeCell ref="M6:M7"/>
    <mergeCell ref="E370:J370"/>
    <mergeCell ref="D3:H3"/>
    <mergeCell ref="A4:M4"/>
    <mergeCell ref="C5:L5"/>
    <mergeCell ref="A6:A7"/>
    <mergeCell ref="B6:B7"/>
    <mergeCell ref="C6:C7"/>
    <mergeCell ref="D6:D7"/>
    <mergeCell ref="E6:F6"/>
    <mergeCell ref="B370:C370"/>
  </mergeCells>
  <printOptions/>
  <pageMargins left="0.5118110236220472" right="0.31496062992125984" top="0.7480314960629921" bottom="0.7480314960629921" header="0.31496062992125984" footer="0.31496062992125984"/>
  <pageSetup blackAndWhite="1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46"/>
  <sheetViews>
    <sheetView showZeros="0" zoomScalePageLayoutView="0" workbookViewId="0" topLeftCell="A13">
      <selection activeCell="D48" sqref="D48:G49"/>
    </sheetView>
  </sheetViews>
  <sheetFormatPr defaultColWidth="9.00390625" defaultRowHeight="12.75"/>
  <cols>
    <col min="1" max="1" width="4.375" style="11" customWidth="1"/>
    <col min="2" max="2" width="8.875" style="11" customWidth="1"/>
    <col min="3" max="3" width="37.25390625" style="11" customWidth="1"/>
    <col min="4" max="4" width="7.75390625" style="11" customWidth="1"/>
    <col min="5" max="5" width="7.125" style="11" customWidth="1"/>
    <col min="6" max="6" width="7.875" style="11" customWidth="1"/>
    <col min="7" max="7" width="7.375" style="11" customWidth="1"/>
    <col min="8" max="8" width="8.625" style="11" customWidth="1"/>
    <col min="9" max="9" width="8.125" style="11" customWidth="1"/>
    <col min="10" max="10" width="8.375" style="11" customWidth="1"/>
    <col min="11" max="11" width="7.125" style="11" customWidth="1"/>
    <col min="12" max="12" width="7.625" style="11" customWidth="1"/>
    <col min="13" max="16384" width="9.125" style="11" customWidth="1"/>
  </cols>
  <sheetData>
    <row r="1" spans="1:13" s="12" customFormat="1" ht="17.25">
      <c r="A1" s="645" t="s">
        <v>530</v>
      </c>
      <c r="B1" s="645"/>
      <c r="C1" s="645"/>
      <c r="D1" s="645"/>
      <c r="E1" s="645"/>
      <c r="F1" s="645"/>
      <c r="G1" s="645"/>
      <c r="H1" s="645"/>
      <c r="I1" s="645"/>
      <c r="J1" s="645"/>
      <c r="K1" s="645"/>
      <c r="L1" s="645"/>
      <c r="M1" s="645"/>
    </row>
    <row r="2" spans="1:15" s="58" customFormat="1" ht="16.5">
      <c r="A2" s="620" t="s">
        <v>594</v>
      </c>
      <c r="B2" s="620"/>
      <c r="C2" s="620"/>
      <c r="D2" s="620"/>
      <c r="E2" s="620"/>
      <c r="F2" s="620"/>
      <c r="G2" s="620"/>
      <c r="H2" s="620"/>
      <c r="I2" s="620"/>
      <c r="J2" s="620"/>
      <c r="K2" s="620"/>
      <c r="L2" s="620"/>
      <c r="M2" s="620"/>
      <c r="O2" s="121"/>
    </row>
    <row r="3" spans="1:15" s="58" customFormat="1" ht="16.5">
      <c r="A3" s="5"/>
      <c r="B3" s="5"/>
      <c r="C3" s="620" t="s">
        <v>566</v>
      </c>
      <c r="D3" s="672"/>
      <c r="E3" s="672"/>
      <c r="F3" s="672"/>
      <c r="G3" s="672"/>
      <c r="H3" s="672"/>
      <c r="I3" s="672"/>
      <c r="J3" s="672"/>
      <c r="K3" s="672"/>
      <c r="L3" s="672"/>
      <c r="M3" s="5"/>
      <c r="O3" s="121"/>
    </row>
    <row r="4" spans="1:13" s="12" customFormat="1" ht="15.75">
      <c r="A4" s="665" t="s">
        <v>121</v>
      </c>
      <c r="B4" s="665"/>
      <c r="C4" s="665"/>
      <c r="D4" s="665"/>
      <c r="E4" s="665"/>
      <c r="F4" s="665"/>
      <c r="G4" s="665"/>
      <c r="H4" s="665"/>
      <c r="I4" s="665"/>
      <c r="J4" s="665"/>
      <c r="K4" s="665"/>
      <c r="L4" s="665"/>
      <c r="M4" s="665"/>
    </row>
    <row r="5" spans="1:13" s="12" customFormat="1" ht="16.5">
      <c r="A5" s="8"/>
      <c r="B5" s="8"/>
      <c r="C5" s="665"/>
      <c r="D5" s="665"/>
      <c r="E5" s="665"/>
      <c r="F5" s="665"/>
      <c r="G5" s="665"/>
      <c r="H5" s="665"/>
      <c r="I5" s="665"/>
      <c r="J5" s="665"/>
      <c r="K5" s="666"/>
      <c r="L5" s="8"/>
      <c r="M5" s="8"/>
    </row>
    <row r="6" spans="1:13" s="29" customFormat="1" ht="13.5">
      <c r="A6" s="667" t="s">
        <v>65</v>
      </c>
      <c r="B6" s="668" t="s">
        <v>66</v>
      </c>
      <c r="C6" s="668" t="s">
        <v>67</v>
      </c>
      <c r="D6" s="668" t="s">
        <v>1</v>
      </c>
      <c r="E6" s="670" t="s">
        <v>2</v>
      </c>
      <c r="F6" s="671"/>
      <c r="G6" s="669" t="s">
        <v>3</v>
      </c>
      <c r="H6" s="669"/>
      <c r="I6" s="662" t="s">
        <v>4</v>
      </c>
      <c r="J6" s="662"/>
      <c r="K6" s="662" t="s">
        <v>5</v>
      </c>
      <c r="L6" s="662"/>
      <c r="M6" s="669" t="s">
        <v>6</v>
      </c>
    </row>
    <row r="7" spans="1:13" s="29" customFormat="1" ht="54">
      <c r="A7" s="667"/>
      <c r="B7" s="667"/>
      <c r="C7" s="668"/>
      <c r="D7" s="668"/>
      <c r="E7" s="47" t="s">
        <v>7</v>
      </c>
      <c r="F7" s="47" t="s">
        <v>8</v>
      </c>
      <c r="G7" s="50" t="s">
        <v>9</v>
      </c>
      <c r="H7" s="48" t="s">
        <v>6</v>
      </c>
      <c r="I7" s="49" t="s">
        <v>9</v>
      </c>
      <c r="J7" s="48" t="s">
        <v>6</v>
      </c>
      <c r="K7" s="49" t="s">
        <v>9</v>
      </c>
      <c r="L7" s="48" t="s">
        <v>6</v>
      </c>
      <c r="M7" s="669"/>
    </row>
    <row r="8" spans="1:13" s="12" customFormat="1" ht="15.75">
      <c r="A8" s="22" t="s">
        <v>10</v>
      </c>
      <c r="B8" s="22" t="s">
        <v>18</v>
      </c>
      <c r="C8" s="22" t="s">
        <v>19</v>
      </c>
      <c r="D8" s="23" t="s">
        <v>20</v>
      </c>
      <c r="E8" s="24" t="s">
        <v>21</v>
      </c>
      <c r="F8" s="25" t="s">
        <v>22</v>
      </c>
      <c r="G8" s="23" t="s">
        <v>11</v>
      </c>
      <c r="H8" s="25" t="s">
        <v>23</v>
      </c>
      <c r="I8" s="23" t="s">
        <v>26</v>
      </c>
      <c r="J8" s="25" t="s">
        <v>27</v>
      </c>
      <c r="K8" s="25">
        <v>11</v>
      </c>
      <c r="L8" s="22" t="s">
        <v>28</v>
      </c>
      <c r="M8" s="22" t="s">
        <v>29</v>
      </c>
    </row>
    <row r="9" spans="1:13" s="14" customFormat="1" ht="28.5">
      <c r="A9" s="135">
        <v>1</v>
      </c>
      <c r="B9" s="163" t="s">
        <v>34</v>
      </c>
      <c r="C9" s="320" t="s">
        <v>71</v>
      </c>
      <c r="D9" s="135" t="s">
        <v>70</v>
      </c>
      <c r="E9" s="194"/>
      <c r="F9" s="158">
        <v>35</v>
      </c>
      <c r="G9" s="161"/>
      <c r="H9" s="195"/>
      <c r="I9" s="159"/>
      <c r="J9" s="160"/>
      <c r="K9" s="159"/>
      <c r="L9" s="160"/>
      <c r="M9" s="160"/>
    </row>
    <row r="10" spans="1:13" s="14" customFormat="1" ht="13.5">
      <c r="A10" s="135"/>
      <c r="B10" s="163"/>
      <c r="C10" s="162" t="s">
        <v>12</v>
      </c>
      <c r="D10" s="135" t="s">
        <v>13</v>
      </c>
      <c r="E10" s="197">
        <v>1.43</v>
      </c>
      <c r="F10" s="194">
        <f>F9*E10</f>
        <v>50.05</v>
      </c>
      <c r="G10" s="161"/>
      <c r="H10" s="195"/>
      <c r="I10" s="159"/>
      <c r="J10" s="160"/>
      <c r="K10" s="159"/>
      <c r="L10" s="160"/>
      <c r="M10" s="160"/>
    </row>
    <row r="11" spans="1:13" s="14" customFormat="1" ht="13.5">
      <c r="A11" s="135"/>
      <c r="B11" s="108"/>
      <c r="C11" s="162" t="s">
        <v>40</v>
      </c>
      <c r="D11" s="135" t="s">
        <v>0</v>
      </c>
      <c r="E11" s="47">
        <v>0.026</v>
      </c>
      <c r="F11" s="194">
        <f>F9*E11</f>
        <v>0.9099999999999999</v>
      </c>
      <c r="G11" s="158"/>
      <c r="H11" s="160"/>
      <c r="I11" s="159"/>
      <c r="J11" s="160"/>
      <c r="K11" s="159"/>
      <c r="L11" s="160"/>
      <c r="M11" s="160"/>
    </row>
    <row r="12" spans="1:13" s="14" customFormat="1" ht="13.5">
      <c r="A12" s="135"/>
      <c r="B12" s="108"/>
      <c r="C12" s="162" t="s">
        <v>14</v>
      </c>
      <c r="D12" s="135"/>
      <c r="E12" s="47"/>
      <c r="F12" s="194"/>
      <c r="G12" s="158"/>
      <c r="H12" s="160"/>
      <c r="I12" s="159"/>
      <c r="J12" s="160"/>
      <c r="K12" s="159"/>
      <c r="L12" s="160"/>
      <c r="M12" s="160"/>
    </row>
    <row r="13" spans="1:13" s="14" customFormat="1" ht="13.5">
      <c r="A13" s="135"/>
      <c r="B13" s="108"/>
      <c r="C13" s="162" t="s">
        <v>44</v>
      </c>
      <c r="D13" s="135" t="s">
        <v>70</v>
      </c>
      <c r="E13" s="211">
        <v>0.929</v>
      </c>
      <c r="F13" s="194">
        <f>F9*E13</f>
        <v>32.515</v>
      </c>
      <c r="G13" s="158"/>
      <c r="H13" s="160"/>
      <c r="I13" s="159"/>
      <c r="J13" s="160"/>
      <c r="K13" s="159"/>
      <c r="L13" s="160"/>
      <c r="M13" s="160"/>
    </row>
    <row r="14" spans="1:13" s="14" customFormat="1" ht="13.5">
      <c r="A14" s="135"/>
      <c r="B14" s="108"/>
      <c r="C14" s="162" t="s">
        <v>15</v>
      </c>
      <c r="D14" s="135" t="s">
        <v>0</v>
      </c>
      <c r="E14" s="47">
        <v>0.06</v>
      </c>
      <c r="F14" s="194">
        <f>F9*E14</f>
        <v>2.1</v>
      </c>
      <c r="G14" s="159"/>
      <c r="H14" s="160"/>
      <c r="I14" s="159"/>
      <c r="J14" s="160"/>
      <c r="K14" s="159"/>
      <c r="L14" s="160"/>
      <c r="M14" s="160"/>
    </row>
    <row r="15" spans="1:13" s="21" customFormat="1" ht="13.5">
      <c r="A15" s="135">
        <v>2</v>
      </c>
      <c r="B15" s="108"/>
      <c r="C15" s="162" t="s">
        <v>120</v>
      </c>
      <c r="D15" s="135" t="s">
        <v>17</v>
      </c>
      <c r="E15" s="47"/>
      <c r="F15" s="194">
        <v>10</v>
      </c>
      <c r="G15" s="158"/>
      <c r="H15" s="160"/>
      <c r="I15" s="159"/>
      <c r="J15" s="160"/>
      <c r="K15" s="159"/>
      <c r="L15" s="160"/>
      <c r="M15" s="160"/>
    </row>
    <row r="16" spans="1:14" s="14" customFormat="1" ht="13.5">
      <c r="A16" s="135">
        <v>3</v>
      </c>
      <c r="B16" s="163"/>
      <c r="C16" s="162" t="s">
        <v>163</v>
      </c>
      <c r="D16" s="135" t="s">
        <v>17</v>
      </c>
      <c r="E16" s="194"/>
      <c r="F16" s="158">
        <v>8</v>
      </c>
      <c r="G16" s="158"/>
      <c r="H16" s="160"/>
      <c r="I16" s="159"/>
      <c r="J16" s="160"/>
      <c r="K16" s="159"/>
      <c r="L16" s="160"/>
      <c r="M16" s="160"/>
      <c r="N16" s="13"/>
    </row>
    <row r="17" spans="1:14" s="14" customFormat="1" ht="14.25">
      <c r="A17" s="135">
        <v>4</v>
      </c>
      <c r="B17" s="163" t="s">
        <v>30</v>
      </c>
      <c r="C17" s="320" t="s">
        <v>53</v>
      </c>
      <c r="D17" s="135" t="s">
        <v>17</v>
      </c>
      <c r="E17" s="194"/>
      <c r="F17" s="194">
        <v>1</v>
      </c>
      <c r="G17" s="161"/>
      <c r="H17" s="195"/>
      <c r="I17" s="159"/>
      <c r="J17" s="160"/>
      <c r="K17" s="159"/>
      <c r="L17" s="160"/>
      <c r="M17" s="160"/>
      <c r="N17" s="13"/>
    </row>
    <row r="18" spans="1:14" s="14" customFormat="1" ht="13.5">
      <c r="A18" s="135"/>
      <c r="B18" s="163"/>
      <c r="C18" s="162" t="s">
        <v>12</v>
      </c>
      <c r="D18" s="135" t="s">
        <v>13</v>
      </c>
      <c r="E18" s="194">
        <v>1.51</v>
      </c>
      <c r="F18" s="194">
        <f>F17*E18</f>
        <v>1.51</v>
      </c>
      <c r="G18" s="161"/>
      <c r="H18" s="195"/>
      <c r="I18" s="159"/>
      <c r="J18" s="160"/>
      <c r="K18" s="159"/>
      <c r="L18" s="160"/>
      <c r="M18" s="160"/>
      <c r="N18" s="13"/>
    </row>
    <row r="19" spans="1:14" s="14" customFormat="1" ht="13.5">
      <c r="A19" s="135"/>
      <c r="B19" s="108"/>
      <c r="C19" s="162" t="s">
        <v>40</v>
      </c>
      <c r="D19" s="135" t="s">
        <v>0</v>
      </c>
      <c r="E19" s="47">
        <v>0.13</v>
      </c>
      <c r="F19" s="194">
        <f>F17*E19</f>
        <v>0.13</v>
      </c>
      <c r="G19" s="158"/>
      <c r="H19" s="160"/>
      <c r="I19" s="159"/>
      <c r="J19" s="160"/>
      <c r="K19" s="159"/>
      <c r="L19" s="160"/>
      <c r="M19" s="160"/>
      <c r="N19" s="13"/>
    </row>
    <row r="20" spans="1:14" s="14" customFormat="1" ht="13.5">
      <c r="A20" s="135"/>
      <c r="B20" s="108"/>
      <c r="C20" s="162" t="s">
        <v>14</v>
      </c>
      <c r="D20" s="135"/>
      <c r="E20" s="47"/>
      <c r="F20" s="194"/>
      <c r="G20" s="158"/>
      <c r="H20" s="160"/>
      <c r="I20" s="159"/>
      <c r="J20" s="160"/>
      <c r="K20" s="159"/>
      <c r="L20" s="160"/>
      <c r="M20" s="160"/>
      <c r="N20" s="13"/>
    </row>
    <row r="21" spans="1:14" s="14" customFormat="1" ht="13.5">
      <c r="A21" s="135"/>
      <c r="B21" s="108"/>
      <c r="C21" s="162" t="s">
        <v>53</v>
      </c>
      <c r="D21" s="135" t="s">
        <v>17</v>
      </c>
      <c r="E21" s="47">
        <v>1</v>
      </c>
      <c r="F21" s="194">
        <f>F17*E21</f>
        <v>1</v>
      </c>
      <c r="G21" s="158"/>
      <c r="H21" s="160"/>
      <c r="I21" s="159"/>
      <c r="J21" s="160"/>
      <c r="K21" s="159"/>
      <c r="L21" s="160"/>
      <c r="M21" s="160"/>
      <c r="N21" s="13"/>
    </row>
    <row r="22" spans="1:14" s="14" customFormat="1" ht="13.5">
      <c r="A22" s="135"/>
      <c r="B22" s="108"/>
      <c r="C22" s="162" t="s">
        <v>31</v>
      </c>
      <c r="D22" s="135" t="s">
        <v>17</v>
      </c>
      <c r="E22" s="47">
        <v>2</v>
      </c>
      <c r="F22" s="194">
        <f>F17*E22</f>
        <v>2</v>
      </c>
      <c r="G22" s="158"/>
      <c r="H22" s="160"/>
      <c r="I22" s="159"/>
      <c r="J22" s="160"/>
      <c r="K22" s="159"/>
      <c r="L22" s="160"/>
      <c r="M22" s="160"/>
      <c r="N22" s="13"/>
    </row>
    <row r="23" spans="1:14" s="14" customFormat="1" ht="13.5">
      <c r="A23" s="135"/>
      <c r="B23" s="108"/>
      <c r="C23" s="162" t="s">
        <v>52</v>
      </c>
      <c r="D23" s="135" t="s">
        <v>16</v>
      </c>
      <c r="E23" s="47">
        <v>1.1</v>
      </c>
      <c r="F23" s="194">
        <f>F17*E23</f>
        <v>1.1</v>
      </c>
      <c r="G23" s="158"/>
      <c r="H23" s="160"/>
      <c r="I23" s="159"/>
      <c r="J23" s="160"/>
      <c r="K23" s="159"/>
      <c r="L23" s="160"/>
      <c r="M23" s="160"/>
      <c r="N23" s="13"/>
    </row>
    <row r="24" spans="1:14" s="14" customFormat="1" ht="13.5">
      <c r="A24" s="135"/>
      <c r="B24" s="108"/>
      <c r="C24" s="162" t="s">
        <v>15</v>
      </c>
      <c r="D24" s="135" t="s">
        <v>0</v>
      </c>
      <c r="E24" s="47">
        <v>0.07</v>
      </c>
      <c r="F24" s="194">
        <f>F17*E24</f>
        <v>0.07</v>
      </c>
      <c r="G24" s="159"/>
      <c r="H24" s="160"/>
      <c r="I24" s="159"/>
      <c r="J24" s="160"/>
      <c r="K24" s="159"/>
      <c r="L24" s="160"/>
      <c r="M24" s="160"/>
      <c r="N24" s="13"/>
    </row>
    <row r="25" spans="1:13" s="14" customFormat="1" ht="28.5">
      <c r="A25" s="135">
        <v>5</v>
      </c>
      <c r="B25" s="163" t="s">
        <v>51</v>
      </c>
      <c r="C25" s="165" t="s">
        <v>455</v>
      </c>
      <c r="D25" s="135" t="s">
        <v>17</v>
      </c>
      <c r="E25" s="135"/>
      <c r="F25" s="169">
        <v>2</v>
      </c>
      <c r="G25" s="158"/>
      <c r="H25" s="160"/>
      <c r="I25" s="159"/>
      <c r="J25" s="160"/>
      <c r="K25" s="159"/>
      <c r="L25" s="160"/>
      <c r="M25" s="160"/>
    </row>
    <row r="26" spans="1:13" s="14" customFormat="1" ht="13.5">
      <c r="A26" s="135"/>
      <c r="B26" s="163"/>
      <c r="C26" s="162" t="s">
        <v>12</v>
      </c>
      <c r="D26" s="135" t="s">
        <v>13</v>
      </c>
      <c r="E26" s="194">
        <v>0.82</v>
      </c>
      <c r="F26" s="160">
        <f>F25*E26</f>
        <v>1.64</v>
      </c>
      <c r="G26" s="161"/>
      <c r="H26" s="195"/>
      <c r="I26" s="159"/>
      <c r="J26" s="160"/>
      <c r="K26" s="159"/>
      <c r="L26" s="160"/>
      <c r="M26" s="160"/>
    </row>
    <row r="27" spans="1:13" s="14" customFormat="1" ht="13.5">
      <c r="A27" s="135"/>
      <c r="B27" s="108"/>
      <c r="C27" s="162" t="s">
        <v>42</v>
      </c>
      <c r="D27" s="135" t="s">
        <v>0</v>
      </c>
      <c r="E27" s="47">
        <v>0.01</v>
      </c>
      <c r="F27" s="160">
        <f>F25*E27</f>
        <v>0.02</v>
      </c>
      <c r="G27" s="158"/>
      <c r="H27" s="160"/>
      <c r="I27" s="159"/>
      <c r="J27" s="160"/>
      <c r="K27" s="159"/>
      <c r="L27" s="160"/>
      <c r="M27" s="160"/>
    </row>
    <row r="28" spans="1:13" s="14" customFormat="1" ht="13.5">
      <c r="A28" s="135"/>
      <c r="B28" s="108"/>
      <c r="C28" s="162" t="s">
        <v>14</v>
      </c>
      <c r="D28" s="135"/>
      <c r="E28" s="47"/>
      <c r="F28" s="160"/>
      <c r="G28" s="158"/>
      <c r="H28" s="160"/>
      <c r="I28" s="159"/>
      <c r="J28" s="160"/>
      <c r="K28" s="159"/>
      <c r="L28" s="160"/>
      <c r="M28" s="160"/>
    </row>
    <row r="29" spans="1:13" s="14" customFormat="1" ht="13.5">
      <c r="A29" s="135"/>
      <c r="B29" s="108"/>
      <c r="C29" s="162" t="s">
        <v>73</v>
      </c>
      <c r="D29" s="135" t="s">
        <v>17</v>
      </c>
      <c r="E29" s="47"/>
      <c r="F29" s="201">
        <v>2</v>
      </c>
      <c r="G29" s="158"/>
      <c r="H29" s="160"/>
      <c r="I29" s="159"/>
      <c r="J29" s="160"/>
      <c r="K29" s="159"/>
      <c r="L29" s="160"/>
      <c r="M29" s="160"/>
    </row>
    <row r="30" spans="1:13" s="14" customFormat="1" ht="13.5">
      <c r="A30" s="135"/>
      <c r="B30" s="108"/>
      <c r="C30" s="162" t="s">
        <v>15</v>
      </c>
      <c r="D30" s="135" t="s">
        <v>0</v>
      </c>
      <c r="E30" s="47">
        <v>0.07</v>
      </c>
      <c r="F30" s="160">
        <f>F25*E30</f>
        <v>0.14</v>
      </c>
      <c r="G30" s="158"/>
      <c r="H30" s="160"/>
      <c r="I30" s="159"/>
      <c r="J30" s="160"/>
      <c r="K30" s="159"/>
      <c r="L30" s="160"/>
      <c r="M30" s="160"/>
    </row>
    <row r="31" spans="1:14" s="60" customFormat="1" ht="14.25">
      <c r="A31" s="135"/>
      <c r="B31" s="135"/>
      <c r="C31" s="161" t="s">
        <v>6</v>
      </c>
      <c r="D31" s="158"/>
      <c r="E31" s="194"/>
      <c r="F31" s="197"/>
      <c r="G31" s="158"/>
      <c r="H31" s="169"/>
      <c r="I31" s="169"/>
      <c r="J31" s="169"/>
      <c r="K31" s="169"/>
      <c r="L31" s="169"/>
      <c r="M31" s="171"/>
      <c r="N31" s="79"/>
    </row>
    <row r="32" spans="1:14" s="14" customFormat="1" ht="14.25">
      <c r="A32" s="172"/>
      <c r="B32" s="206"/>
      <c r="C32" s="161" t="s">
        <v>220</v>
      </c>
      <c r="D32" s="158"/>
      <c r="E32" s="174" t="s">
        <v>741</v>
      </c>
      <c r="F32" s="158"/>
      <c r="G32" s="169"/>
      <c r="H32" s="169"/>
      <c r="I32" s="169"/>
      <c r="J32" s="169"/>
      <c r="K32" s="169"/>
      <c r="L32" s="169"/>
      <c r="M32" s="171"/>
      <c r="N32" s="13"/>
    </row>
    <row r="33" spans="1:14" s="14" customFormat="1" ht="14.25">
      <c r="A33" s="172"/>
      <c r="B33" s="206"/>
      <c r="C33" s="161" t="s">
        <v>6</v>
      </c>
      <c r="D33" s="206"/>
      <c r="E33" s="206"/>
      <c r="F33" s="206"/>
      <c r="G33" s="206"/>
      <c r="H33" s="198"/>
      <c r="I33" s="198"/>
      <c r="J33" s="198"/>
      <c r="K33" s="198"/>
      <c r="L33" s="198"/>
      <c r="M33" s="175"/>
      <c r="N33" s="13"/>
    </row>
    <row r="34" spans="1:14" s="14" customFormat="1" ht="14.25">
      <c r="A34" s="172"/>
      <c r="B34" s="206"/>
      <c r="C34" s="161" t="s">
        <v>221</v>
      </c>
      <c r="D34" s="206"/>
      <c r="E34" s="207" t="s">
        <v>741</v>
      </c>
      <c r="F34" s="206"/>
      <c r="G34" s="206"/>
      <c r="H34" s="198"/>
      <c r="I34" s="198"/>
      <c r="J34" s="198"/>
      <c r="K34" s="198"/>
      <c r="L34" s="198"/>
      <c r="M34" s="175"/>
      <c r="N34" s="13"/>
    </row>
    <row r="35" spans="1:16" s="14" customFormat="1" ht="14.25">
      <c r="A35" s="172"/>
      <c r="B35" s="206"/>
      <c r="C35" s="161" t="s">
        <v>6</v>
      </c>
      <c r="D35" s="206"/>
      <c r="E35" s="206"/>
      <c r="F35" s="206"/>
      <c r="G35" s="206"/>
      <c r="H35" s="198"/>
      <c r="I35" s="198"/>
      <c r="J35" s="198"/>
      <c r="K35" s="198"/>
      <c r="L35" s="198"/>
      <c r="M35" s="175"/>
      <c r="N35" s="26"/>
      <c r="P35" s="175"/>
    </row>
    <row r="36" spans="1:14" s="14" customFormat="1" ht="13.5">
      <c r="A36" s="27"/>
      <c r="B36" s="27"/>
      <c r="C36" s="6"/>
      <c r="D36" s="16"/>
      <c r="E36" s="17"/>
      <c r="F36" s="18"/>
      <c r="G36" s="16"/>
      <c r="H36" s="33"/>
      <c r="I36" s="33"/>
      <c r="J36" s="33"/>
      <c r="K36" s="33"/>
      <c r="L36" s="33"/>
      <c r="M36" s="33"/>
      <c r="N36" s="26"/>
    </row>
    <row r="37" spans="1:14" s="14" customFormat="1" ht="13.5">
      <c r="A37" s="27"/>
      <c r="B37" s="27"/>
      <c r="C37" s="6"/>
      <c r="D37" s="16"/>
      <c r="E37" s="17"/>
      <c r="F37" s="18"/>
      <c r="G37" s="16"/>
      <c r="H37" s="33"/>
      <c r="I37" s="33"/>
      <c r="J37" s="33"/>
      <c r="K37" s="33"/>
      <c r="L37" s="33"/>
      <c r="M37" s="33"/>
      <c r="N37" s="26"/>
    </row>
    <row r="38" spans="1:14" s="14" customFormat="1" ht="13.5">
      <c r="A38" s="27"/>
      <c r="B38" s="27"/>
      <c r="C38" s="6"/>
      <c r="D38" s="16"/>
      <c r="E38" s="17"/>
      <c r="F38" s="18"/>
      <c r="G38" s="16"/>
      <c r="H38" s="33"/>
      <c r="I38" s="33"/>
      <c r="J38" s="33"/>
      <c r="K38" s="33"/>
      <c r="L38" s="33"/>
      <c r="M38" s="33"/>
      <c r="N38" s="26"/>
    </row>
    <row r="39" spans="1:13" s="60" customFormat="1" ht="14.25">
      <c r="A39" s="15"/>
      <c r="B39" s="61"/>
      <c r="C39" s="62"/>
      <c r="D39" s="15"/>
      <c r="E39" s="15"/>
      <c r="F39" s="63"/>
      <c r="G39" s="16"/>
      <c r="H39" s="63"/>
      <c r="I39" s="19"/>
      <c r="J39" s="63"/>
      <c r="K39" s="19"/>
      <c r="L39" s="63"/>
      <c r="M39" s="63"/>
    </row>
    <row r="40" spans="2:10" s="100" customFormat="1" ht="13.5">
      <c r="B40" s="663"/>
      <c r="C40" s="664"/>
      <c r="E40" s="663"/>
      <c r="F40" s="663"/>
      <c r="G40" s="663"/>
      <c r="H40" s="663"/>
      <c r="I40" s="663"/>
      <c r="J40" s="664"/>
    </row>
    <row r="45" ht="15.75">
      <c r="C45" s="118"/>
    </row>
    <row r="46" ht="15.75">
      <c r="C46" s="123"/>
    </row>
  </sheetData>
  <sheetProtection/>
  <mergeCells count="16">
    <mergeCell ref="A1:M1"/>
    <mergeCell ref="A6:A7"/>
    <mergeCell ref="B6:B7"/>
    <mergeCell ref="C6:C7"/>
    <mergeCell ref="D6:D7"/>
    <mergeCell ref="M6:M7"/>
    <mergeCell ref="E6:F6"/>
    <mergeCell ref="C3:L3"/>
    <mergeCell ref="G6:H6"/>
    <mergeCell ref="I6:J6"/>
    <mergeCell ref="K6:L6"/>
    <mergeCell ref="B40:C40"/>
    <mergeCell ref="E40:J40"/>
    <mergeCell ref="A2:M2"/>
    <mergeCell ref="C5:K5"/>
    <mergeCell ref="A4:M4"/>
  </mergeCells>
  <printOptions/>
  <pageMargins left="0.748031496062992" right="0.748031496062992" top="0.984251968503937" bottom="0.984251968503937" header="0.511811023622047" footer="0.511811023622047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50"/>
  <sheetViews>
    <sheetView showZeros="0" workbookViewId="0" topLeftCell="A1">
      <selection activeCell="G47" sqref="G47:G48"/>
    </sheetView>
  </sheetViews>
  <sheetFormatPr defaultColWidth="9.00390625" defaultRowHeight="12.75"/>
  <cols>
    <col min="1" max="1" width="4.25390625" style="11" customWidth="1"/>
    <col min="2" max="2" width="7.25390625" style="11" customWidth="1"/>
    <col min="3" max="3" width="39.375" style="11" customWidth="1"/>
    <col min="4" max="4" width="8.375" style="11" customWidth="1"/>
    <col min="5" max="5" width="8.00390625" style="11" customWidth="1"/>
    <col min="6" max="6" width="8.625" style="11" customWidth="1"/>
    <col min="7" max="7" width="7.75390625" style="11" customWidth="1"/>
    <col min="8" max="10" width="8.125" style="11" customWidth="1"/>
    <col min="11" max="11" width="7.125" style="11" customWidth="1"/>
    <col min="12" max="12" width="7.625" style="11" customWidth="1"/>
    <col min="13" max="13" width="8.25390625" style="11" customWidth="1"/>
    <col min="14" max="16384" width="9.125" style="11" customWidth="1"/>
  </cols>
  <sheetData>
    <row r="1" spans="1:13" s="12" customFormat="1" ht="17.25">
      <c r="A1" s="645" t="s">
        <v>530</v>
      </c>
      <c r="B1" s="645"/>
      <c r="C1" s="645"/>
      <c r="D1" s="645"/>
      <c r="E1" s="645"/>
      <c r="F1" s="645"/>
      <c r="G1" s="645"/>
      <c r="H1" s="645"/>
      <c r="I1" s="645"/>
      <c r="J1" s="645"/>
      <c r="K1" s="645"/>
      <c r="L1" s="645"/>
      <c r="M1" s="645"/>
    </row>
    <row r="2" spans="1:13" s="12" customFormat="1" ht="16.5">
      <c r="A2" s="620" t="s">
        <v>594</v>
      </c>
      <c r="B2" s="620"/>
      <c r="C2" s="620"/>
      <c r="D2" s="620"/>
      <c r="E2" s="620"/>
      <c r="F2" s="620"/>
      <c r="G2" s="620"/>
      <c r="H2" s="620"/>
      <c r="I2" s="620"/>
      <c r="J2" s="620"/>
      <c r="K2" s="620"/>
      <c r="L2" s="620"/>
      <c r="M2" s="620"/>
    </row>
    <row r="3" spans="1:15" s="58" customFormat="1" ht="16.5">
      <c r="A3" s="620" t="s">
        <v>581</v>
      </c>
      <c r="B3" s="620"/>
      <c r="C3" s="620"/>
      <c r="D3" s="620"/>
      <c r="E3" s="620"/>
      <c r="F3" s="620"/>
      <c r="G3" s="620"/>
      <c r="H3" s="620"/>
      <c r="I3" s="620"/>
      <c r="J3" s="620"/>
      <c r="K3" s="620"/>
      <c r="L3" s="620"/>
      <c r="M3" s="620"/>
      <c r="O3" s="121"/>
    </row>
    <row r="4" spans="1:12" s="59" customFormat="1" ht="17.25">
      <c r="A4" s="31"/>
      <c r="B4" s="31"/>
      <c r="C4" s="620"/>
      <c r="D4" s="666"/>
      <c r="E4" s="666"/>
      <c r="F4" s="666"/>
      <c r="G4" s="666"/>
      <c r="H4" s="666"/>
      <c r="I4" s="666"/>
      <c r="J4" s="666"/>
      <c r="K4" s="666"/>
      <c r="L4" s="32"/>
    </row>
    <row r="5" spans="1:13" s="12" customFormat="1" ht="16.5">
      <c r="A5" s="674" t="s">
        <v>164</v>
      </c>
      <c r="B5" s="674"/>
      <c r="C5" s="674"/>
      <c r="D5" s="674"/>
      <c r="E5" s="674"/>
      <c r="F5" s="674"/>
      <c r="G5" s="674"/>
      <c r="H5" s="674"/>
      <c r="I5" s="674"/>
      <c r="J5" s="674"/>
      <c r="K5" s="674"/>
      <c r="L5" s="674"/>
      <c r="M5" s="674"/>
    </row>
    <row r="6" spans="1:13" ht="16.5">
      <c r="A6" s="7"/>
      <c r="B6" s="7"/>
      <c r="C6" s="673"/>
      <c r="D6" s="673"/>
      <c r="E6" s="673"/>
      <c r="F6" s="673"/>
      <c r="G6" s="673"/>
      <c r="H6" s="673"/>
      <c r="I6" s="673"/>
      <c r="J6" s="673"/>
      <c r="K6" s="673"/>
      <c r="L6" s="673"/>
      <c r="M6" s="10"/>
    </row>
    <row r="7" spans="1:13" s="29" customFormat="1" ht="42" customHeight="1">
      <c r="A7" s="667" t="s">
        <v>65</v>
      </c>
      <c r="B7" s="668" t="s">
        <v>66</v>
      </c>
      <c r="C7" s="668" t="s">
        <v>67</v>
      </c>
      <c r="D7" s="668" t="s">
        <v>1</v>
      </c>
      <c r="E7" s="670" t="s">
        <v>2</v>
      </c>
      <c r="F7" s="671"/>
      <c r="G7" s="669" t="s">
        <v>3</v>
      </c>
      <c r="H7" s="669"/>
      <c r="I7" s="662" t="s">
        <v>4</v>
      </c>
      <c r="J7" s="662"/>
      <c r="K7" s="662" t="s">
        <v>5</v>
      </c>
      <c r="L7" s="662"/>
      <c r="M7" s="669" t="s">
        <v>6</v>
      </c>
    </row>
    <row r="8" spans="1:13" s="29" customFormat="1" ht="54">
      <c r="A8" s="667"/>
      <c r="B8" s="667"/>
      <c r="C8" s="668"/>
      <c r="D8" s="668"/>
      <c r="E8" s="47" t="s">
        <v>7</v>
      </c>
      <c r="F8" s="47" t="s">
        <v>8</v>
      </c>
      <c r="G8" s="50" t="s">
        <v>9</v>
      </c>
      <c r="H8" s="48" t="s">
        <v>6</v>
      </c>
      <c r="I8" s="49" t="s">
        <v>9</v>
      </c>
      <c r="J8" s="48" t="s">
        <v>6</v>
      </c>
      <c r="K8" s="49" t="s">
        <v>9</v>
      </c>
      <c r="L8" s="48" t="s">
        <v>6</v>
      </c>
      <c r="M8" s="669"/>
    </row>
    <row r="9" spans="1:13" s="97" customFormat="1" ht="13.5">
      <c r="A9" s="108" t="s">
        <v>10</v>
      </c>
      <c r="B9" s="108" t="s">
        <v>18</v>
      </c>
      <c r="C9" s="108" t="s">
        <v>19</v>
      </c>
      <c r="D9" s="109" t="s">
        <v>20</v>
      </c>
      <c r="E9" s="110" t="s">
        <v>21</v>
      </c>
      <c r="F9" s="111" t="s">
        <v>22</v>
      </c>
      <c r="G9" s="109" t="s">
        <v>11</v>
      </c>
      <c r="H9" s="111" t="s">
        <v>23</v>
      </c>
      <c r="I9" s="109" t="s">
        <v>26</v>
      </c>
      <c r="J9" s="111" t="s">
        <v>27</v>
      </c>
      <c r="K9" s="111">
        <v>11</v>
      </c>
      <c r="L9" s="108" t="s">
        <v>28</v>
      </c>
      <c r="M9" s="108" t="s">
        <v>29</v>
      </c>
    </row>
    <row r="10" spans="1:13" s="21" customFormat="1" ht="14.25">
      <c r="A10" s="135">
        <v>1</v>
      </c>
      <c r="B10" s="163" t="s">
        <v>54</v>
      </c>
      <c r="C10" s="165" t="s">
        <v>74</v>
      </c>
      <c r="D10" s="212" t="s">
        <v>70</v>
      </c>
      <c r="E10" s="135"/>
      <c r="F10" s="201">
        <v>5</v>
      </c>
      <c r="G10" s="158"/>
      <c r="H10" s="160"/>
      <c r="I10" s="159"/>
      <c r="J10" s="160"/>
      <c r="K10" s="159"/>
      <c r="L10" s="160"/>
      <c r="M10" s="196"/>
    </row>
    <row r="11" spans="1:13" s="21" customFormat="1" ht="13.5">
      <c r="A11" s="135"/>
      <c r="B11" s="163"/>
      <c r="C11" s="162" t="s">
        <v>12</v>
      </c>
      <c r="D11" s="135" t="s">
        <v>13</v>
      </c>
      <c r="E11" s="158">
        <v>0.609</v>
      </c>
      <c r="F11" s="213">
        <f>F10*E11</f>
        <v>3.045</v>
      </c>
      <c r="G11" s="158"/>
      <c r="H11" s="277"/>
      <c r="I11" s="159"/>
      <c r="J11" s="160"/>
      <c r="K11" s="159"/>
      <c r="L11" s="160"/>
      <c r="M11" s="196"/>
    </row>
    <row r="12" spans="1:13" s="21" customFormat="1" ht="14.25">
      <c r="A12" s="135"/>
      <c r="B12" s="200"/>
      <c r="C12" s="162" t="s">
        <v>37</v>
      </c>
      <c r="D12" s="135" t="s">
        <v>0</v>
      </c>
      <c r="E12" s="135">
        <v>0.002</v>
      </c>
      <c r="F12" s="213">
        <f>F10*E12</f>
        <v>0.01</v>
      </c>
      <c r="G12" s="158"/>
      <c r="H12" s="160"/>
      <c r="I12" s="159"/>
      <c r="J12" s="160"/>
      <c r="K12" s="159"/>
      <c r="L12" s="160"/>
      <c r="M12" s="196"/>
    </row>
    <row r="13" spans="1:13" s="21" customFormat="1" ht="14.25">
      <c r="A13" s="135"/>
      <c r="B13" s="200"/>
      <c r="C13" s="162" t="s">
        <v>14</v>
      </c>
      <c r="D13" s="135"/>
      <c r="E13" s="135"/>
      <c r="F13" s="213"/>
      <c r="G13" s="158"/>
      <c r="H13" s="160"/>
      <c r="I13" s="159"/>
      <c r="J13" s="160"/>
      <c r="K13" s="159"/>
      <c r="L13" s="160"/>
      <c r="M13" s="196"/>
    </row>
    <row r="14" spans="1:13" s="21" customFormat="1" ht="14.25">
      <c r="A14" s="135"/>
      <c r="B14" s="164"/>
      <c r="C14" s="162" t="s">
        <v>74</v>
      </c>
      <c r="D14" s="212" t="s">
        <v>70</v>
      </c>
      <c r="E14" s="135">
        <v>1</v>
      </c>
      <c r="F14" s="213">
        <f>F10*E14</f>
        <v>5</v>
      </c>
      <c r="G14" s="158"/>
      <c r="H14" s="160"/>
      <c r="I14" s="159"/>
      <c r="J14" s="160"/>
      <c r="K14" s="159"/>
      <c r="L14" s="160"/>
      <c r="M14" s="196"/>
    </row>
    <row r="15" spans="1:13" s="21" customFormat="1" ht="14.25">
      <c r="A15" s="135"/>
      <c r="B15" s="164"/>
      <c r="C15" s="162" t="s">
        <v>32</v>
      </c>
      <c r="D15" s="135" t="s">
        <v>16</v>
      </c>
      <c r="E15" s="135">
        <v>0.14</v>
      </c>
      <c r="F15" s="213">
        <f>F10*E15</f>
        <v>0.7000000000000001</v>
      </c>
      <c r="G15" s="158"/>
      <c r="H15" s="160"/>
      <c r="I15" s="159"/>
      <c r="J15" s="160"/>
      <c r="K15" s="159"/>
      <c r="L15" s="160"/>
      <c r="M15" s="196"/>
    </row>
    <row r="16" spans="1:13" s="21" customFormat="1" ht="14.25">
      <c r="A16" s="135"/>
      <c r="B16" s="200"/>
      <c r="C16" s="162" t="s">
        <v>15</v>
      </c>
      <c r="D16" s="135" t="s">
        <v>13</v>
      </c>
      <c r="E16" s="135">
        <v>0.16</v>
      </c>
      <c r="F16" s="160">
        <f>F10*E16</f>
        <v>0.8</v>
      </c>
      <c r="G16" s="158"/>
      <c r="H16" s="160"/>
      <c r="I16" s="159"/>
      <c r="J16" s="160"/>
      <c r="K16" s="159"/>
      <c r="L16" s="160"/>
      <c r="M16" s="196"/>
    </row>
    <row r="17" spans="1:13" s="21" customFormat="1" ht="28.5">
      <c r="A17" s="135">
        <v>2</v>
      </c>
      <c r="B17" s="163" t="s">
        <v>33</v>
      </c>
      <c r="C17" s="165" t="s">
        <v>75</v>
      </c>
      <c r="D17" s="212" t="s">
        <v>70</v>
      </c>
      <c r="E17" s="135"/>
      <c r="F17" s="201">
        <v>20</v>
      </c>
      <c r="G17" s="158"/>
      <c r="H17" s="160"/>
      <c r="I17" s="159"/>
      <c r="J17" s="160"/>
      <c r="K17" s="159"/>
      <c r="L17" s="160"/>
      <c r="M17" s="196"/>
    </row>
    <row r="18" spans="1:13" s="21" customFormat="1" ht="13.5">
      <c r="A18" s="135"/>
      <c r="B18" s="163"/>
      <c r="C18" s="162" t="s">
        <v>12</v>
      </c>
      <c r="D18" s="135" t="s">
        <v>13</v>
      </c>
      <c r="E18" s="158">
        <f>0.583</f>
        <v>0.583</v>
      </c>
      <c r="F18" s="213">
        <f>F17*E18</f>
        <v>11.66</v>
      </c>
      <c r="G18" s="158"/>
      <c r="H18" s="277"/>
      <c r="I18" s="159"/>
      <c r="J18" s="160"/>
      <c r="K18" s="159"/>
      <c r="L18" s="160"/>
      <c r="M18" s="196"/>
    </row>
    <row r="19" spans="1:13" s="21" customFormat="1" ht="14.25">
      <c r="A19" s="135"/>
      <c r="B19" s="200"/>
      <c r="C19" s="162" t="s">
        <v>37</v>
      </c>
      <c r="D19" s="135" t="s">
        <v>0</v>
      </c>
      <c r="E19" s="135">
        <v>0.0046</v>
      </c>
      <c r="F19" s="213">
        <f>F17*E19</f>
        <v>0.092</v>
      </c>
      <c r="G19" s="158"/>
      <c r="H19" s="160"/>
      <c r="I19" s="159"/>
      <c r="J19" s="160"/>
      <c r="K19" s="159"/>
      <c r="L19" s="160"/>
      <c r="M19" s="196"/>
    </row>
    <row r="20" spans="1:13" s="21" customFormat="1" ht="14.25">
      <c r="A20" s="135"/>
      <c r="B20" s="200"/>
      <c r="C20" s="162" t="s">
        <v>14</v>
      </c>
      <c r="D20" s="135"/>
      <c r="E20" s="135"/>
      <c r="F20" s="213"/>
      <c r="G20" s="158"/>
      <c r="H20" s="160"/>
      <c r="I20" s="159"/>
      <c r="J20" s="160"/>
      <c r="K20" s="159"/>
      <c r="L20" s="160"/>
      <c r="M20" s="196"/>
    </row>
    <row r="21" spans="1:13" s="21" customFormat="1" ht="27">
      <c r="A21" s="135"/>
      <c r="B21" s="164"/>
      <c r="C21" s="162" t="s">
        <v>75</v>
      </c>
      <c r="D21" s="212" t="s">
        <v>70</v>
      </c>
      <c r="E21" s="135">
        <v>1</v>
      </c>
      <c r="F21" s="213">
        <f>F17*E21</f>
        <v>20</v>
      </c>
      <c r="G21" s="158"/>
      <c r="H21" s="160"/>
      <c r="I21" s="159"/>
      <c r="J21" s="160"/>
      <c r="K21" s="159"/>
      <c r="L21" s="160"/>
      <c r="M21" s="196"/>
    </row>
    <row r="22" spans="1:13" s="21" customFormat="1" ht="14.25">
      <c r="A22" s="135"/>
      <c r="B22" s="164"/>
      <c r="C22" s="162" t="s">
        <v>32</v>
      </c>
      <c r="D22" s="135" t="s">
        <v>16</v>
      </c>
      <c r="E22" s="135">
        <v>0.24</v>
      </c>
      <c r="F22" s="213">
        <f>F17*E22</f>
        <v>4.8</v>
      </c>
      <c r="G22" s="158"/>
      <c r="H22" s="160"/>
      <c r="I22" s="159"/>
      <c r="J22" s="160"/>
      <c r="K22" s="159"/>
      <c r="L22" s="160"/>
      <c r="M22" s="196"/>
    </row>
    <row r="23" spans="1:13" s="21" customFormat="1" ht="14.25">
      <c r="A23" s="135"/>
      <c r="B23" s="200"/>
      <c r="C23" s="162" t="s">
        <v>15</v>
      </c>
      <c r="D23" s="135" t="s">
        <v>0</v>
      </c>
      <c r="E23" s="135">
        <v>0.21</v>
      </c>
      <c r="F23" s="160">
        <f>F17*E23</f>
        <v>4.2</v>
      </c>
      <c r="G23" s="158"/>
      <c r="H23" s="160"/>
      <c r="I23" s="159"/>
      <c r="J23" s="160"/>
      <c r="K23" s="159"/>
      <c r="L23" s="160"/>
      <c r="M23" s="196"/>
    </row>
    <row r="24" spans="1:13" s="14" customFormat="1" ht="14.25">
      <c r="A24" s="212">
        <v>3</v>
      </c>
      <c r="B24" s="214"/>
      <c r="C24" s="215" t="s">
        <v>165</v>
      </c>
      <c r="D24" s="212" t="s">
        <v>17</v>
      </c>
      <c r="E24" s="212"/>
      <c r="F24" s="158">
        <v>5</v>
      </c>
      <c r="G24" s="158"/>
      <c r="H24" s="160"/>
      <c r="I24" s="159"/>
      <c r="J24" s="160"/>
      <c r="K24" s="159"/>
      <c r="L24" s="160"/>
      <c r="M24" s="196"/>
    </row>
    <row r="25" spans="1:13" s="14" customFormat="1" ht="14.25">
      <c r="A25" s="212">
        <v>4</v>
      </c>
      <c r="B25" s="214"/>
      <c r="C25" s="215" t="s">
        <v>166</v>
      </c>
      <c r="D25" s="212" t="s">
        <v>17</v>
      </c>
      <c r="E25" s="212"/>
      <c r="F25" s="158">
        <v>2</v>
      </c>
      <c r="G25" s="158"/>
      <c r="H25" s="160"/>
      <c r="I25" s="159"/>
      <c r="J25" s="160"/>
      <c r="K25" s="159"/>
      <c r="L25" s="160"/>
      <c r="M25" s="196"/>
    </row>
    <row r="26" spans="1:14" s="21" customFormat="1" ht="14.25">
      <c r="A26" s="212">
        <v>5</v>
      </c>
      <c r="B26" s="200"/>
      <c r="C26" s="162" t="s">
        <v>55</v>
      </c>
      <c r="D26" s="212" t="s">
        <v>17</v>
      </c>
      <c r="E26" s="47"/>
      <c r="F26" s="217">
        <v>2</v>
      </c>
      <c r="G26" s="158"/>
      <c r="H26" s="160"/>
      <c r="I26" s="159"/>
      <c r="J26" s="160"/>
      <c r="K26" s="159"/>
      <c r="L26" s="160"/>
      <c r="M26" s="196"/>
      <c r="N26" s="20"/>
    </row>
    <row r="27" spans="1:14" s="21" customFormat="1" ht="14.25">
      <c r="A27" s="212">
        <v>6</v>
      </c>
      <c r="B27" s="200"/>
      <c r="C27" s="162" t="s">
        <v>47</v>
      </c>
      <c r="D27" s="212" t="s">
        <v>17</v>
      </c>
      <c r="E27" s="47"/>
      <c r="F27" s="217">
        <v>2</v>
      </c>
      <c r="G27" s="158"/>
      <c r="H27" s="160"/>
      <c r="I27" s="159"/>
      <c r="J27" s="160"/>
      <c r="K27" s="159"/>
      <c r="L27" s="160"/>
      <c r="M27" s="196"/>
      <c r="N27" s="20"/>
    </row>
    <row r="28" spans="1:14" s="21" customFormat="1" ht="14.25">
      <c r="A28" s="212">
        <v>7</v>
      </c>
      <c r="B28" s="200"/>
      <c r="C28" s="162" t="s">
        <v>167</v>
      </c>
      <c r="D28" s="135" t="s">
        <v>17</v>
      </c>
      <c r="E28" s="47"/>
      <c r="F28" s="217">
        <v>3</v>
      </c>
      <c r="G28" s="158"/>
      <c r="H28" s="160"/>
      <c r="I28" s="159"/>
      <c r="J28" s="160"/>
      <c r="K28" s="159"/>
      <c r="L28" s="160"/>
      <c r="M28" s="196"/>
      <c r="N28" s="20"/>
    </row>
    <row r="29" spans="1:14" s="21" customFormat="1" ht="14.25">
      <c r="A29" s="212">
        <v>8</v>
      </c>
      <c r="B29" s="200"/>
      <c r="C29" s="162" t="s">
        <v>168</v>
      </c>
      <c r="D29" s="135" t="s">
        <v>17</v>
      </c>
      <c r="E29" s="47"/>
      <c r="F29" s="217">
        <v>2</v>
      </c>
      <c r="G29" s="158"/>
      <c r="H29" s="160"/>
      <c r="I29" s="159"/>
      <c r="J29" s="160"/>
      <c r="K29" s="159"/>
      <c r="L29" s="160"/>
      <c r="M29" s="196"/>
      <c r="N29" s="20"/>
    </row>
    <row r="30" spans="1:14" s="21" customFormat="1" ht="14.25">
      <c r="A30" s="212">
        <v>9</v>
      </c>
      <c r="B30" s="200"/>
      <c r="C30" s="162" t="s">
        <v>122</v>
      </c>
      <c r="D30" s="212" t="s">
        <v>17</v>
      </c>
      <c r="E30" s="47"/>
      <c r="F30" s="217">
        <v>2</v>
      </c>
      <c r="G30" s="158"/>
      <c r="H30" s="160"/>
      <c r="I30" s="159"/>
      <c r="J30" s="160"/>
      <c r="K30" s="159"/>
      <c r="L30" s="160"/>
      <c r="M30" s="196"/>
      <c r="N30" s="20"/>
    </row>
    <row r="31" spans="1:13" s="21" customFormat="1" ht="14.25">
      <c r="A31" s="212">
        <v>10</v>
      </c>
      <c r="B31" s="163" t="s">
        <v>59</v>
      </c>
      <c r="C31" s="165" t="s">
        <v>169</v>
      </c>
      <c r="D31" s="158" t="s">
        <v>62</v>
      </c>
      <c r="E31" s="135"/>
      <c r="F31" s="169">
        <v>2</v>
      </c>
      <c r="G31" s="158"/>
      <c r="H31" s="160"/>
      <c r="I31" s="159"/>
      <c r="J31" s="160"/>
      <c r="K31" s="159"/>
      <c r="L31" s="160"/>
      <c r="M31" s="196"/>
    </row>
    <row r="32" spans="1:13" s="21" customFormat="1" ht="13.5">
      <c r="A32" s="135"/>
      <c r="B32" s="163"/>
      <c r="C32" s="162" t="s">
        <v>12</v>
      </c>
      <c r="D32" s="158" t="s">
        <v>62</v>
      </c>
      <c r="E32" s="158">
        <v>1</v>
      </c>
      <c r="F32" s="158">
        <f>F31*E32</f>
        <v>2</v>
      </c>
      <c r="G32" s="158"/>
      <c r="H32" s="277"/>
      <c r="I32" s="159"/>
      <c r="J32" s="160"/>
      <c r="K32" s="159"/>
      <c r="L32" s="160"/>
      <c r="M32" s="196"/>
    </row>
    <row r="33" spans="1:13" s="21" customFormat="1" ht="14.25">
      <c r="A33" s="135"/>
      <c r="B33" s="200"/>
      <c r="C33" s="162" t="s">
        <v>42</v>
      </c>
      <c r="D33" s="135" t="s">
        <v>0</v>
      </c>
      <c r="E33" s="135">
        <v>0.07</v>
      </c>
      <c r="F33" s="158">
        <f>F31*E33</f>
        <v>0.14</v>
      </c>
      <c r="G33" s="158"/>
      <c r="H33" s="160"/>
      <c r="I33" s="159"/>
      <c r="J33" s="160"/>
      <c r="K33" s="159"/>
      <c r="L33" s="160"/>
      <c r="M33" s="196"/>
    </row>
    <row r="34" spans="1:13" s="21" customFormat="1" ht="14.25">
      <c r="A34" s="135"/>
      <c r="B34" s="200"/>
      <c r="C34" s="162" t="s">
        <v>14</v>
      </c>
      <c r="D34" s="135"/>
      <c r="E34" s="135"/>
      <c r="F34" s="158"/>
      <c r="G34" s="158"/>
      <c r="H34" s="160"/>
      <c r="I34" s="159"/>
      <c r="J34" s="160"/>
      <c r="K34" s="159"/>
      <c r="L34" s="160"/>
      <c r="M34" s="196"/>
    </row>
    <row r="35" spans="1:13" s="21" customFormat="1" ht="14.25">
      <c r="A35" s="135"/>
      <c r="B35" s="218"/>
      <c r="C35" s="162" t="s">
        <v>76</v>
      </c>
      <c r="D35" s="158" t="s">
        <v>62</v>
      </c>
      <c r="E35" s="135">
        <v>1</v>
      </c>
      <c r="F35" s="158">
        <f>F31*E35</f>
        <v>2</v>
      </c>
      <c r="G35" s="158"/>
      <c r="H35" s="160"/>
      <c r="I35" s="159"/>
      <c r="J35" s="160"/>
      <c r="K35" s="159"/>
      <c r="L35" s="160"/>
      <c r="M35" s="196"/>
    </row>
    <row r="36" spans="1:13" s="21" customFormat="1" ht="14.25">
      <c r="A36" s="135"/>
      <c r="B36" s="200"/>
      <c r="C36" s="162" t="s">
        <v>15</v>
      </c>
      <c r="D36" s="135" t="s">
        <v>0</v>
      </c>
      <c r="E36" s="135">
        <v>0.37</v>
      </c>
      <c r="F36" s="158">
        <f>F31*E36</f>
        <v>0.74</v>
      </c>
      <c r="G36" s="158"/>
      <c r="H36" s="160"/>
      <c r="I36" s="159"/>
      <c r="J36" s="160"/>
      <c r="K36" s="159"/>
      <c r="L36" s="160"/>
      <c r="M36" s="196"/>
    </row>
    <row r="37" spans="1:13" s="21" customFormat="1" ht="14.25">
      <c r="A37" s="135">
        <v>11</v>
      </c>
      <c r="B37" s="163" t="s">
        <v>57</v>
      </c>
      <c r="C37" s="165" t="s">
        <v>170</v>
      </c>
      <c r="D37" s="158" t="s">
        <v>17</v>
      </c>
      <c r="E37" s="135"/>
      <c r="F37" s="158">
        <v>2</v>
      </c>
      <c r="G37" s="158"/>
      <c r="H37" s="160"/>
      <c r="I37" s="159"/>
      <c r="J37" s="160"/>
      <c r="K37" s="159"/>
      <c r="L37" s="160"/>
      <c r="M37" s="196"/>
    </row>
    <row r="38" spans="1:13" s="21" customFormat="1" ht="13.5">
      <c r="A38" s="135"/>
      <c r="B38" s="163"/>
      <c r="C38" s="162" t="s">
        <v>12</v>
      </c>
      <c r="D38" s="158" t="s">
        <v>17</v>
      </c>
      <c r="E38" s="158">
        <v>1</v>
      </c>
      <c r="F38" s="158">
        <f>F37*E38</f>
        <v>2</v>
      </c>
      <c r="G38" s="158"/>
      <c r="H38" s="277"/>
      <c r="I38" s="159"/>
      <c r="J38" s="160"/>
      <c r="K38" s="159"/>
      <c r="L38" s="160"/>
      <c r="M38" s="196"/>
    </row>
    <row r="39" spans="1:13" s="21" customFormat="1" ht="14.25">
      <c r="A39" s="135"/>
      <c r="B39" s="200"/>
      <c r="C39" s="162" t="s">
        <v>40</v>
      </c>
      <c r="D39" s="135" t="s">
        <v>0</v>
      </c>
      <c r="E39" s="135">
        <v>0.13</v>
      </c>
      <c r="F39" s="158">
        <f>F37*E39</f>
        <v>0.26</v>
      </c>
      <c r="G39" s="158"/>
      <c r="H39" s="160"/>
      <c r="I39" s="159"/>
      <c r="J39" s="160"/>
      <c r="K39" s="159"/>
      <c r="L39" s="160"/>
      <c r="M39" s="196"/>
    </row>
    <row r="40" spans="1:13" s="21" customFormat="1" ht="14.25">
      <c r="A40" s="135"/>
      <c r="B40" s="200"/>
      <c r="C40" s="162" t="s">
        <v>14</v>
      </c>
      <c r="D40" s="135"/>
      <c r="E40" s="135"/>
      <c r="F40" s="158"/>
      <c r="G40" s="158"/>
      <c r="H40" s="160"/>
      <c r="I40" s="159"/>
      <c r="J40" s="160"/>
      <c r="K40" s="159"/>
      <c r="L40" s="160"/>
      <c r="M40" s="196"/>
    </row>
    <row r="41" spans="1:13" s="21" customFormat="1" ht="14.25">
      <c r="A41" s="135"/>
      <c r="B41" s="200"/>
      <c r="C41" s="162" t="s">
        <v>58</v>
      </c>
      <c r="D41" s="158" t="s">
        <v>17</v>
      </c>
      <c r="E41" s="135">
        <v>1</v>
      </c>
      <c r="F41" s="158">
        <f>F37*E41</f>
        <v>2</v>
      </c>
      <c r="G41" s="158"/>
      <c r="H41" s="160"/>
      <c r="I41" s="159"/>
      <c r="J41" s="160"/>
      <c r="K41" s="159"/>
      <c r="L41" s="160"/>
      <c r="M41" s="196"/>
    </row>
    <row r="42" spans="1:13" s="21" customFormat="1" ht="14.25">
      <c r="A42" s="135"/>
      <c r="B42" s="200"/>
      <c r="C42" s="162" t="s">
        <v>15</v>
      </c>
      <c r="D42" s="135" t="s">
        <v>0</v>
      </c>
      <c r="E42" s="135">
        <v>0.94</v>
      </c>
      <c r="F42" s="158">
        <f>F37*E42</f>
        <v>1.88</v>
      </c>
      <c r="G42" s="158"/>
      <c r="H42" s="160"/>
      <c r="I42" s="159"/>
      <c r="J42" s="160"/>
      <c r="K42" s="159"/>
      <c r="L42" s="160"/>
      <c r="M42" s="196"/>
    </row>
    <row r="43" spans="1:14" s="14" customFormat="1" ht="14.25">
      <c r="A43" s="212"/>
      <c r="B43" s="212"/>
      <c r="C43" s="219" t="s">
        <v>24</v>
      </c>
      <c r="D43" s="220"/>
      <c r="E43" s="220"/>
      <c r="F43" s="216"/>
      <c r="G43" s="220"/>
      <c r="H43" s="221"/>
      <c r="I43" s="221"/>
      <c r="J43" s="221"/>
      <c r="K43" s="221"/>
      <c r="L43" s="221"/>
      <c r="M43" s="171"/>
      <c r="N43" s="64"/>
    </row>
    <row r="44" spans="1:14" s="14" customFormat="1" ht="14.25">
      <c r="A44" s="172"/>
      <c r="B44" s="173"/>
      <c r="C44" s="161" t="s">
        <v>220</v>
      </c>
      <c r="D44" s="158"/>
      <c r="E44" s="174" t="s">
        <v>741</v>
      </c>
      <c r="F44" s="158"/>
      <c r="G44" s="169"/>
      <c r="H44" s="169"/>
      <c r="I44" s="169"/>
      <c r="J44" s="169"/>
      <c r="K44" s="169"/>
      <c r="L44" s="169"/>
      <c r="M44" s="171"/>
      <c r="N44" s="13"/>
    </row>
    <row r="45" spans="1:14" s="14" customFormat="1" ht="14.25">
      <c r="A45" s="172"/>
      <c r="B45" s="173"/>
      <c r="C45" s="161" t="s">
        <v>6</v>
      </c>
      <c r="D45" s="173"/>
      <c r="E45" s="173"/>
      <c r="F45" s="173"/>
      <c r="G45" s="173"/>
      <c r="H45" s="198"/>
      <c r="I45" s="198"/>
      <c r="J45" s="198"/>
      <c r="K45" s="198"/>
      <c r="L45" s="198"/>
      <c r="M45" s="175"/>
      <c r="N45" s="13"/>
    </row>
    <row r="46" spans="1:14" s="14" customFormat="1" ht="14.25">
      <c r="A46" s="172"/>
      <c r="B46" s="173"/>
      <c r="C46" s="161" t="s">
        <v>221</v>
      </c>
      <c r="D46" s="173"/>
      <c r="E46" s="207" t="s">
        <v>741</v>
      </c>
      <c r="F46" s="173"/>
      <c r="G46" s="173"/>
      <c r="H46" s="198"/>
      <c r="I46" s="198"/>
      <c r="J46" s="198"/>
      <c r="K46" s="198"/>
      <c r="L46" s="198"/>
      <c r="M46" s="175"/>
      <c r="N46" s="13"/>
    </row>
    <row r="47" spans="1:14" s="14" customFormat="1" ht="14.25">
      <c r="A47" s="172"/>
      <c r="B47" s="173"/>
      <c r="C47" s="161" t="s">
        <v>6</v>
      </c>
      <c r="D47" s="173"/>
      <c r="E47" s="173"/>
      <c r="F47" s="173"/>
      <c r="G47" s="173"/>
      <c r="H47" s="198"/>
      <c r="I47" s="198"/>
      <c r="J47" s="198"/>
      <c r="K47" s="198"/>
      <c r="L47" s="198"/>
      <c r="M47" s="175"/>
      <c r="N47" s="26"/>
    </row>
    <row r="48" spans="4:12" ht="15.75">
      <c r="D48" s="65"/>
      <c r="E48" s="65"/>
      <c r="F48" s="65"/>
      <c r="G48" s="65"/>
      <c r="H48" s="65"/>
      <c r="I48" s="65"/>
      <c r="J48" s="65"/>
      <c r="K48" s="65"/>
      <c r="L48" s="65"/>
    </row>
    <row r="49" spans="2:10" s="100" customFormat="1" ht="13.5">
      <c r="B49" s="663"/>
      <c r="C49" s="664"/>
      <c r="E49" s="663"/>
      <c r="F49" s="663"/>
      <c r="G49" s="663"/>
      <c r="H49" s="663"/>
      <c r="I49" s="663"/>
      <c r="J49" s="664"/>
    </row>
    <row r="50" spans="4:12" ht="15.75">
      <c r="D50" s="65"/>
      <c r="E50" s="65"/>
      <c r="F50" s="65"/>
      <c r="G50" s="65"/>
      <c r="H50" s="65"/>
      <c r="I50" s="65"/>
      <c r="J50" s="65"/>
      <c r="K50" s="65"/>
      <c r="L50" s="65"/>
    </row>
  </sheetData>
  <sheetProtection/>
  <mergeCells count="17">
    <mergeCell ref="A3:M3"/>
    <mergeCell ref="A5:M5"/>
    <mergeCell ref="M7:M8"/>
    <mergeCell ref="K7:L7"/>
    <mergeCell ref="B7:B8"/>
    <mergeCell ref="D7:D8"/>
    <mergeCell ref="C4:K4"/>
    <mergeCell ref="A1:M1"/>
    <mergeCell ref="E49:J49"/>
    <mergeCell ref="E7:F7"/>
    <mergeCell ref="B49:C49"/>
    <mergeCell ref="C7:C8"/>
    <mergeCell ref="G7:H7"/>
    <mergeCell ref="I7:J7"/>
    <mergeCell ref="A7:A8"/>
    <mergeCell ref="A2:M2"/>
    <mergeCell ref="C6:L6"/>
  </mergeCells>
  <printOptions/>
  <pageMargins left="0.748031496062992" right="0.748031496062992" top="0.984251968503937" bottom="0.984251968503937" header="0.511811023622047" footer="0.511811023622047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92"/>
  <sheetViews>
    <sheetView zoomScalePageLayoutView="0" workbookViewId="0" topLeftCell="A19">
      <selection activeCell="J47" sqref="J47"/>
    </sheetView>
  </sheetViews>
  <sheetFormatPr defaultColWidth="9.00390625" defaultRowHeight="12.75"/>
  <cols>
    <col min="1" max="1" width="2.75390625" style="11" customWidth="1"/>
    <col min="2" max="2" width="8.625" style="11" customWidth="1"/>
    <col min="3" max="3" width="38.375" style="11" customWidth="1"/>
    <col min="4" max="5" width="8.00390625" style="11" customWidth="1"/>
    <col min="6" max="6" width="7.375" style="11" customWidth="1"/>
    <col min="7" max="7" width="8.375" style="11" customWidth="1"/>
    <col min="8" max="8" width="10.00390625" style="11" customWidth="1"/>
    <col min="9" max="9" width="8.125" style="11" customWidth="1"/>
    <col min="10" max="10" width="9.625" style="11" customWidth="1"/>
    <col min="11" max="11" width="8.25390625" style="11" customWidth="1"/>
    <col min="12" max="12" width="7.875" style="11" customWidth="1"/>
    <col min="13" max="13" width="8.375" style="11" customWidth="1"/>
    <col min="14" max="14" width="21.625" style="11" customWidth="1"/>
    <col min="15" max="15" width="9.75390625" style="11" customWidth="1"/>
    <col min="16" max="16384" width="9.125" style="11" customWidth="1"/>
  </cols>
  <sheetData>
    <row r="1" spans="1:13" s="12" customFormat="1" ht="17.25">
      <c r="A1" s="645" t="s">
        <v>530</v>
      </c>
      <c r="B1" s="645"/>
      <c r="C1" s="645"/>
      <c r="D1" s="645"/>
      <c r="E1" s="645"/>
      <c r="F1" s="645"/>
      <c r="G1" s="645"/>
      <c r="H1" s="645"/>
      <c r="I1" s="645"/>
      <c r="J1" s="645"/>
      <c r="K1" s="645"/>
      <c r="L1" s="645"/>
      <c r="M1" s="645"/>
    </row>
    <row r="2" spans="1:13" s="12" customFormat="1" ht="16.5">
      <c r="A2" s="620" t="s">
        <v>594</v>
      </c>
      <c r="B2" s="620"/>
      <c r="C2" s="620"/>
      <c r="D2" s="620"/>
      <c r="E2" s="620"/>
      <c r="F2" s="620"/>
      <c r="G2" s="620"/>
      <c r="H2" s="620"/>
      <c r="I2" s="620"/>
      <c r="J2" s="620"/>
      <c r="K2" s="620"/>
      <c r="L2" s="620"/>
      <c r="M2" s="620"/>
    </row>
    <row r="3" spans="1:15" s="58" customFormat="1" ht="16.5">
      <c r="A3" s="620" t="s">
        <v>582</v>
      </c>
      <c r="B3" s="620"/>
      <c r="C3" s="620"/>
      <c r="D3" s="620"/>
      <c r="E3" s="620"/>
      <c r="F3" s="620"/>
      <c r="G3" s="620"/>
      <c r="H3" s="620"/>
      <c r="I3" s="620"/>
      <c r="J3" s="620"/>
      <c r="K3" s="620"/>
      <c r="L3" s="620"/>
      <c r="M3" s="620"/>
      <c r="O3" s="121"/>
    </row>
    <row r="4" spans="1:13" s="1" customFormat="1" ht="17.25">
      <c r="A4" s="2"/>
      <c r="B4" s="2"/>
      <c r="C4" s="2"/>
      <c r="D4" s="5"/>
      <c r="E4" s="5"/>
      <c r="F4" s="5"/>
      <c r="G4" s="5"/>
      <c r="H4" s="5"/>
      <c r="I4" s="5"/>
      <c r="J4" s="2"/>
      <c r="K4" s="2"/>
      <c r="L4" s="2"/>
      <c r="M4" s="2"/>
    </row>
    <row r="5" spans="1:13" s="12" customFormat="1" ht="16.5">
      <c r="A5" s="8"/>
      <c r="B5" s="8"/>
      <c r="C5" s="665" t="s">
        <v>119</v>
      </c>
      <c r="D5" s="665"/>
      <c r="E5" s="665"/>
      <c r="F5" s="665"/>
      <c r="G5" s="665"/>
      <c r="H5" s="665"/>
      <c r="I5" s="665"/>
      <c r="J5" s="665"/>
      <c r="K5" s="675"/>
      <c r="L5" s="8"/>
      <c r="M5" s="8"/>
    </row>
    <row r="6" spans="1:13" s="12" customFormat="1" ht="16.5">
      <c r="A6" s="8"/>
      <c r="B6" s="8"/>
      <c r="C6" s="665"/>
      <c r="D6" s="665"/>
      <c r="E6" s="665"/>
      <c r="F6" s="665"/>
      <c r="G6" s="665"/>
      <c r="H6" s="665"/>
      <c r="I6" s="665"/>
      <c r="J6" s="665"/>
      <c r="K6" s="675"/>
      <c r="L6" s="8"/>
      <c r="M6" s="8"/>
    </row>
    <row r="7" spans="1:13" s="29" customFormat="1" ht="45.75" customHeight="1">
      <c r="A7" s="667" t="s">
        <v>65</v>
      </c>
      <c r="B7" s="668" t="s">
        <v>66</v>
      </c>
      <c r="C7" s="668" t="s">
        <v>67</v>
      </c>
      <c r="D7" s="668" t="s">
        <v>1</v>
      </c>
      <c r="E7" s="670" t="s">
        <v>2</v>
      </c>
      <c r="F7" s="671"/>
      <c r="G7" s="669" t="s">
        <v>3</v>
      </c>
      <c r="H7" s="669"/>
      <c r="I7" s="662" t="s">
        <v>4</v>
      </c>
      <c r="J7" s="662"/>
      <c r="K7" s="662" t="s">
        <v>5</v>
      </c>
      <c r="L7" s="662"/>
      <c r="M7" s="669" t="s">
        <v>6</v>
      </c>
    </row>
    <row r="8" spans="1:13" s="29" customFormat="1" ht="54">
      <c r="A8" s="667"/>
      <c r="B8" s="667"/>
      <c r="C8" s="668"/>
      <c r="D8" s="668"/>
      <c r="E8" s="47" t="s">
        <v>7</v>
      </c>
      <c r="F8" s="47" t="s">
        <v>8</v>
      </c>
      <c r="G8" s="50" t="s">
        <v>9</v>
      </c>
      <c r="H8" s="48" t="s">
        <v>6</v>
      </c>
      <c r="I8" s="49" t="s">
        <v>9</v>
      </c>
      <c r="J8" s="48" t="s">
        <v>6</v>
      </c>
      <c r="K8" s="49" t="s">
        <v>9</v>
      </c>
      <c r="L8" s="48" t="s">
        <v>6</v>
      </c>
      <c r="M8" s="669"/>
    </row>
    <row r="9" spans="1:13" s="97" customFormat="1" ht="13.5">
      <c r="A9" s="108" t="s">
        <v>10</v>
      </c>
      <c r="B9" s="108" t="s">
        <v>18</v>
      </c>
      <c r="C9" s="108" t="s">
        <v>19</v>
      </c>
      <c r="D9" s="109" t="s">
        <v>20</v>
      </c>
      <c r="E9" s="110" t="s">
        <v>21</v>
      </c>
      <c r="F9" s="111" t="s">
        <v>22</v>
      </c>
      <c r="G9" s="109" t="s">
        <v>11</v>
      </c>
      <c r="H9" s="111" t="s">
        <v>23</v>
      </c>
      <c r="I9" s="109" t="s">
        <v>26</v>
      </c>
      <c r="J9" s="111" t="s">
        <v>27</v>
      </c>
      <c r="K9" s="111">
        <v>11</v>
      </c>
      <c r="L9" s="108" t="s">
        <v>28</v>
      </c>
      <c r="M9" s="108" t="s">
        <v>29</v>
      </c>
    </row>
    <row r="10" spans="1:14" s="94" customFormat="1" ht="57">
      <c r="A10" s="135">
        <v>1</v>
      </c>
      <c r="B10" s="163" t="s">
        <v>68</v>
      </c>
      <c r="C10" s="320" t="s">
        <v>644</v>
      </c>
      <c r="D10" s="135" t="s">
        <v>56</v>
      </c>
      <c r="E10" s="158"/>
      <c r="F10" s="158">
        <v>1</v>
      </c>
      <c r="G10" s="161"/>
      <c r="H10" s="195"/>
      <c r="I10" s="159"/>
      <c r="J10" s="160"/>
      <c r="K10" s="159"/>
      <c r="L10" s="160"/>
      <c r="M10" s="160"/>
      <c r="N10" s="93"/>
    </row>
    <row r="11" spans="1:14" s="94" customFormat="1" ht="13.5">
      <c r="A11" s="135"/>
      <c r="B11" s="163"/>
      <c r="C11" s="162" t="s">
        <v>12</v>
      </c>
      <c r="D11" s="135" t="s">
        <v>56</v>
      </c>
      <c r="E11" s="158">
        <v>1</v>
      </c>
      <c r="F11" s="158">
        <f>F10*E11</f>
        <v>1</v>
      </c>
      <c r="G11" s="161"/>
      <c r="H11" s="195"/>
      <c r="I11" s="159"/>
      <c r="J11" s="160"/>
      <c r="K11" s="159"/>
      <c r="L11" s="160"/>
      <c r="M11" s="160"/>
      <c r="N11" s="93"/>
    </row>
    <row r="12" spans="1:14" s="94" customFormat="1" ht="14.25">
      <c r="A12" s="135"/>
      <c r="B12" s="200"/>
      <c r="C12" s="162" t="s">
        <v>14</v>
      </c>
      <c r="D12" s="135"/>
      <c r="E12" s="135"/>
      <c r="F12" s="160"/>
      <c r="G12" s="158"/>
      <c r="H12" s="160"/>
      <c r="I12" s="159"/>
      <c r="J12" s="160"/>
      <c r="K12" s="159"/>
      <c r="L12" s="160"/>
      <c r="M12" s="160"/>
      <c r="N12" s="93"/>
    </row>
    <row r="13" spans="1:14" s="94" customFormat="1" ht="40.5">
      <c r="A13" s="135"/>
      <c r="B13" s="200"/>
      <c r="C13" s="161" t="s">
        <v>645</v>
      </c>
      <c r="D13" s="135" t="s">
        <v>60</v>
      </c>
      <c r="E13" s="135">
        <v>1</v>
      </c>
      <c r="F13" s="169">
        <f>F10*E13</f>
        <v>1</v>
      </c>
      <c r="G13" s="256"/>
      <c r="H13" s="160"/>
      <c r="I13" s="159"/>
      <c r="J13" s="160"/>
      <c r="K13" s="159"/>
      <c r="L13" s="160"/>
      <c r="M13" s="160"/>
      <c r="N13" s="93"/>
    </row>
    <row r="14" spans="1:13" s="97" customFormat="1" ht="85.5">
      <c r="A14" s="108">
        <v>2</v>
      </c>
      <c r="B14" s="163" t="s">
        <v>68</v>
      </c>
      <c r="C14" s="327" t="s">
        <v>352</v>
      </c>
      <c r="D14" s="297" t="s">
        <v>17</v>
      </c>
      <c r="E14" s="298"/>
      <c r="F14" s="299">
        <v>4</v>
      </c>
      <c r="G14" s="300"/>
      <c r="H14" s="299"/>
      <c r="I14" s="300"/>
      <c r="J14" s="299"/>
      <c r="K14" s="299"/>
      <c r="L14" s="301"/>
      <c r="M14" s="160"/>
    </row>
    <row r="15" spans="1:14" s="94" customFormat="1" ht="13.5">
      <c r="A15" s="135"/>
      <c r="B15" s="163"/>
      <c r="C15" s="162" t="s">
        <v>12</v>
      </c>
      <c r="D15" s="145" t="s">
        <v>17</v>
      </c>
      <c r="E15" s="158">
        <v>1</v>
      </c>
      <c r="F15" s="158">
        <f>F14*E15</f>
        <v>4</v>
      </c>
      <c r="G15" s="161"/>
      <c r="H15" s="195"/>
      <c r="I15" s="159"/>
      <c r="J15" s="160"/>
      <c r="K15" s="159"/>
      <c r="L15" s="160"/>
      <c r="M15" s="160"/>
      <c r="N15" s="93"/>
    </row>
    <row r="16" spans="1:14" s="94" customFormat="1" ht="14.25">
      <c r="A16" s="135"/>
      <c r="B16" s="200"/>
      <c r="C16" s="162" t="s">
        <v>14</v>
      </c>
      <c r="D16" s="135"/>
      <c r="E16" s="135"/>
      <c r="F16" s="160"/>
      <c r="G16" s="158"/>
      <c r="H16" s="160"/>
      <c r="I16" s="159"/>
      <c r="J16" s="160"/>
      <c r="K16" s="159"/>
      <c r="L16" s="160"/>
      <c r="M16" s="160"/>
      <c r="N16" s="93"/>
    </row>
    <row r="17" spans="1:14" s="94" customFormat="1" ht="14.25">
      <c r="A17" s="135"/>
      <c r="B17" s="200"/>
      <c r="C17" s="137" t="s">
        <v>162</v>
      </c>
      <c r="D17" s="135" t="s">
        <v>17</v>
      </c>
      <c r="E17" s="135">
        <v>1</v>
      </c>
      <c r="F17" s="169">
        <f>F14*E17</f>
        <v>4</v>
      </c>
      <c r="G17" s="158"/>
      <c r="H17" s="160"/>
      <c r="I17" s="159"/>
      <c r="J17" s="160"/>
      <c r="K17" s="159"/>
      <c r="L17" s="160"/>
      <c r="M17" s="160"/>
      <c r="N17" s="93"/>
    </row>
    <row r="18" spans="1:13" s="97" customFormat="1" ht="85.5">
      <c r="A18" s="108">
        <v>3</v>
      </c>
      <c r="B18" s="163" t="s">
        <v>68</v>
      </c>
      <c r="C18" s="327" t="s">
        <v>353</v>
      </c>
      <c r="D18" s="297" t="s">
        <v>17</v>
      </c>
      <c r="E18" s="298"/>
      <c r="F18" s="299">
        <v>9</v>
      </c>
      <c r="G18" s="300"/>
      <c r="H18" s="299"/>
      <c r="I18" s="300"/>
      <c r="J18" s="299"/>
      <c r="K18" s="299"/>
      <c r="L18" s="301"/>
      <c r="M18" s="160"/>
    </row>
    <row r="19" spans="1:14" s="94" customFormat="1" ht="13.5">
      <c r="A19" s="135"/>
      <c r="B19" s="163"/>
      <c r="C19" s="162" t="s">
        <v>12</v>
      </c>
      <c r="D19" s="145" t="s">
        <v>17</v>
      </c>
      <c r="E19" s="158">
        <v>1</v>
      </c>
      <c r="F19" s="158">
        <f>F18*E19</f>
        <v>9</v>
      </c>
      <c r="G19" s="161"/>
      <c r="H19" s="195"/>
      <c r="I19" s="159"/>
      <c r="J19" s="160"/>
      <c r="K19" s="159"/>
      <c r="L19" s="160"/>
      <c r="M19" s="160"/>
      <c r="N19" s="93"/>
    </row>
    <row r="20" spans="1:14" s="94" customFormat="1" ht="14.25">
      <c r="A20" s="135"/>
      <c r="B20" s="200"/>
      <c r="C20" s="162" t="s">
        <v>14</v>
      </c>
      <c r="D20" s="135"/>
      <c r="E20" s="135"/>
      <c r="F20" s="160"/>
      <c r="G20" s="158"/>
      <c r="H20" s="160"/>
      <c r="I20" s="159"/>
      <c r="J20" s="160"/>
      <c r="K20" s="159"/>
      <c r="L20" s="160"/>
      <c r="M20" s="160"/>
      <c r="N20" s="93"/>
    </row>
    <row r="21" spans="1:16" s="94" customFormat="1" ht="14.25">
      <c r="A21" s="135"/>
      <c r="B21" s="200"/>
      <c r="C21" s="137" t="s">
        <v>162</v>
      </c>
      <c r="D21" s="135" t="s">
        <v>17</v>
      </c>
      <c r="E21" s="135">
        <v>1</v>
      </c>
      <c r="F21" s="169">
        <f>F18*E21</f>
        <v>9</v>
      </c>
      <c r="G21" s="158"/>
      <c r="H21" s="160"/>
      <c r="I21" s="159"/>
      <c r="J21" s="160"/>
      <c r="K21" s="159"/>
      <c r="L21" s="160"/>
      <c r="M21" s="160"/>
      <c r="N21" s="93"/>
      <c r="P21" s="278"/>
    </row>
    <row r="22" spans="1:13" s="97" customFormat="1" ht="85.5">
      <c r="A22" s="108">
        <v>4</v>
      </c>
      <c r="B22" s="163" t="s">
        <v>68</v>
      </c>
      <c r="C22" s="327" t="s">
        <v>650</v>
      </c>
      <c r="D22" s="145" t="s">
        <v>17</v>
      </c>
      <c r="E22" s="110"/>
      <c r="F22" s="111">
        <v>4</v>
      </c>
      <c r="G22" s="109"/>
      <c r="H22" s="111"/>
      <c r="I22" s="109"/>
      <c r="J22" s="111"/>
      <c r="K22" s="111"/>
      <c r="L22" s="108"/>
      <c r="M22" s="160"/>
    </row>
    <row r="23" spans="1:14" s="94" customFormat="1" ht="13.5">
      <c r="A23" s="135"/>
      <c r="B23" s="163"/>
      <c r="C23" s="162" t="s">
        <v>12</v>
      </c>
      <c r="D23" s="145" t="s">
        <v>17</v>
      </c>
      <c r="E23" s="158">
        <v>1</v>
      </c>
      <c r="F23" s="158">
        <f>F22*E23</f>
        <v>4</v>
      </c>
      <c r="G23" s="161"/>
      <c r="H23" s="195"/>
      <c r="I23" s="159"/>
      <c r="J23" s="160"/>
      <c r="K23" s="159"/>
      <c r="L23" s="160"/>
      <c r="M23" s="160"/>
      <c r="N23" s="93"/>
    </row>
    <row r="24" spans="1:14" s="94" customFormat="1" ht="14.25">
      <c r="A24" s="135"/>
      <c r="B24" s="200"/>
      <c r="C24" s="162" t="s">
        <v>14</v>
      </c>
      <c r="D24" s="135"/>
      <c r="E24" s="135"/>
      <c r="F24" s="160"/>
      <c r="G24" s="158"/>
      <c r="H24" s="160"/>
      <c r="I24" s="159"/>
      <c r="J24" s="160"/>
      <c r="K24" s="159"/>
      <c r="L24" s="160"/>
      <c r="M24" s="160"/>
      <c r="N24" s="93"/>
    </row>
    <row r="25" spans="1:14" s="94" customFormat="1" ht="14.25">
      <c r="A25" s="135"/>
      <c r="B25" s="200"/>
      <c r="C25" s="137" t="s">
        <v>162</v>
      </c>
      <c r="D25" s="135" t="s">
        <v>17</v>
      </c>
      <c r="E25" s="135">
        <v>1</v>
      </c>
      <c r="F25" s="169">
        <f>F22*E25</f>
        <v>4</v>
      </c>
      <c r="G25" s="158"/>
      <c r="H25" s="160"/>
      <c r="I25" s="159"/>
      <c r="J25" s="160"/>
      <c r="K25" s="159"/>
      <c r="L25" s="160"/>
      <c r="M25" s="160"/>
      <c r="N25" s="93"/>
    </row>
    <row r="26" spans="1:14" s="91" customFormat="1" ht="42.75">
      <c r="A26" s="135">
        <v>5</v>
      </c>
      <c r="B26" s="222" t="s">
        <v>68</v>
      </c>
      <c r="C26" s="320" t="s">
        <v>747</v>
      </c>
      <c r="D26" s="212" t="s">
        <v>56</v>
      </c>
      <c r="E26" s="220"/>
      <c r="F26" s="220">
        <v>1</v>
      </c>
      <c r="G26" s="197"/>
      <c r="H26" s="196"/>
      <c r="I26" s="184"/>
      <c r="J26" s="224"/>
      <c r="K26" s="197"/>
      <c r="L26" s="196"/>
      <c r="M26" s="160"/>
      <c r="N26" s="90"/>
    </row>
    <row r="27" spans="1:14" s="14" customFormat="1" ht="13.5">
      <c r="A27" s="135"/>
      <c r="B27" s="222"/>
      <c r="C27" s="205" t="s">
        <v>12</v>
      </c>
      <c r="D27" s="212" t="s">
        <v>56</v>
      </c>
      <c r="E27" s="213">
        <v>1</v>
      </c>
      <c r="F27" s="160">
        <f>F26*E27</f>
        <v>1</v>
      </c>
      <c r="G27" s="159"/>
      <c r="H27" s="160"/>
      <c r="I27" s="159"/>
      <c r="J27" s="160"/>
      <c r="K27" s="159"/>
      <c r="L27" s="160"/>
      <c r="M27" s="160"/>
      <c r="N27" s="13"/>
    </row>
    <row r="28" spans="1:14" s="14" customFormat="1" ht="14.25">
      <c r="A28" s="135"/>
      <c r="B28" s="225"/>
      <c r="C28" s="205" t="s">
        <v>14</v>
      </c>
      <c r="D28" s="226"/>
      <c r="E28" s="226"/>
      <c r="F28" s="169"/>
      <c r="G28" s="159"/>
      <c r="H28" s="160"/>
      <c r="I28" s="158"/>
      <c r="J28" s="160"/>
      <c r="K28" s="159"/>
      <c r="L28" s="160"/>
      <c r="M28" s="160"/>
      <c r="N28" s="13"/>
    </row>
    <row r="29" spans="1:14" s="14" customFormat="1" ht="27">
      <c r="A29" s="135"/>
      <c r="B29" s="225"/>
      <c r="C29" s="205" t="s">
        <v>748</v>
      </c>
      <c r="D29" s="212" t="s">
        <v>56</v>
      </c>
      <c r="E29" s="226">
        <v>1</v>
      </c>
      <c r="F29" s="201">
        <f>F26*E29</f>
        <v>1</v>
      </c>
      <c r="G29" s="158"/>
      <c r="H29" s="160"/>
      <c r="I29" s="158"/>
      <c r="J29" s="160"/>
      <c r="K29" s="159"/>
      <c r="L29" s="160"/>
      <c r="M29" s="160"/>
      <c r="N29" s="92"/>
    </row>
    <row r="30" spans="1:14" s="43" customFormat="1" ht="28.5">
      <c r="A30" s="135">
        <v>6</v>
      </c>
      <c r="B30" s="108" t="s">
        <v>156</v>
      </c>
      <c r="C30" s="320" t="s">
        <v>498</v>
      </c>
      <c r="D30" s="212" t="s">
        <v>56</v>
      </c>
      <c r="E30" s="199"/>
      <c r="F30" s="169">
        <v>1</v>
      </c>
      <c r="G30" s="227"/>
      <c r="H30" s="227"/>
      <c r="I30" s="227"/>
      <c r="J30" s="159"/>
      <c r="K30" s="160"/>
      <c r="L30" s="159"/>
      <c r="M30" s="160"/>
      <c r="N30" s="42"/>
    </row>
    <row r="31" spans="1:14" s="14" customFormat="1" ht="13.5">
      <c r="A31" s="135"/>
      <c r="B31" s="222"/>
      <c r="C31" s="215" t="s">
        <v>61</v>
      </c>
      <c r="D31" s="226" t="s">
        <v>13</v>
      </c>
      <c r="E31" s="213">
        <v>13.3</v>
      </c>
      <c r="F31" s="160">
        <f>F30*E31</f>
        <v>13.3</v>
      </c>
      <c r="G31" s="161"/>
      <c r="H31" s="195"/>
      <c r="I31" s="159"/>
      <c r="J31" s="160"/>
      <c r="K31" s="159"/>
      <c r="L31" s="160"/>
      <c r="M31" s="160"/>
      <c r="N31" s="13"/>
    </row>
    <row r="32" spans="1:14" s="14" customFormat="1" ht="14.25">
      <c r="A32" s="135"/>
      <c r="B32" s="225"/>
      <c r="C32" s="215" t="s">
        <v>42</v>
      </c>
      <c r="D32" s="47" t="s">
        <v>0</v>
      </c>
      <c r="E32" s="226">
        <v>0.39</v>
      </c>
      <c r="F32" s="160">
        <f>F30*E32</f>
        <v>0.39</v>
      </c>
      <c r="G32" s="158"/>
      <c r="H32" s="160"/>
      <c r="I32" s="158"/>
      <c r="J32" s="160"/>
      <c r="K32" s="159"/>
      <c r="L32" s="160"/>
      <c r="M32" s="160"/>
      <c r="N32" s="13"/>
    </row>
    <row r="33" spans="1:14" s="14" customFormat="1" ht="14.25">
      <c r="A33" s="135"/>
      <c r="B33" s="225"/>
      <c r="C33" s="215" t="s">
        <v>14</v>
      </c>
      <c r="D33" s="226"/>
      <c r="E33" s="226"/>
      <c r="F33" s="160"/>
      <c r="G33" s="158"/>
      <c r="H33" s="160"/>
      <c r="I33" s="159"/>
      <c r="J33" s="160"/>
      <c r="K33" s="159"/>
      <c r="L33" s="160"/>
      <c r="M33" s="160"/>
      <c r="N33" s="13"/>
    </row>
    <row r="34" spans="1:14" s="14" customFormat="1" ht="14.25">
      <c r="A34" s="135"/>
      <c r="B34" s="225"/>
      <c r="C34" s="215" t="s">
        <v>157</v>
      </c>
      <c r="D34" s="212" t="s">
        <v>56</v>
      </c>
      <c r="E34" s="226">
        <v>1</v>
      </c>
      <c r="F34" s="160">
        <f>F30*E34</f>
        <v>1</v>
      </c>
      <c r="G34" s="158"/>
      <c r="H34" s="160"/>
      <c r="I34" s="159"/>
      <c r="J34" s="160"/>
      <c r="K34" s="159"/>
      <c r="L34" s="160"/>
      <c r="M34" s="160"/>
      <c r="N34" s="13"/>
    </row>
    <row r="35" spans="1:14" s="14" customFormat="1" ht="14.25">
      <c r="A35" s="135"/>
      <c r="B35" s="225"/>
      <c r="C35" s="215" t="s">
        <v>15</v>
      </c>
      <c r="D35" s="47" t="s">
        <v>0</v>
      </c>
      <c r="E35" s="226">
        <v>1.58</v>
      </c>
      <c r="F35" s="160">
        <f>F30*E35</f>
        <v>1.58</v>
      </c>
      <c r="G35" s="158"/>
      <c r="H35" s="160"/>
      <c r="I35" s="159"/>
      <c r="J35" s="160"/>
      <c r="K35" s="159"/>
      <c r="L35" s="160"/>
      <c r="M35" s="160"/>
      <c r="N35" s="13"/>
    </row>
    <row r="36" spans="1:14" s="21" customFormat="1" ht="14.25">
      <c r="A36" s="135">
        <v>7</v>
      </c>
      <c r="B36" s="163" t="s">
        <v>30</v>
      </c>
      <c r="C36" s="320" t="s">
        <v>304</v>
      </c>
      <c r="D36" s="135" t="s">
        <v>17</v>
      </c>
      <c r="E36" s="194"/>
      <c r="F36" s="158">
        <v>2</v>
      </c>
      <c r="G36" s="262"/>
      <c r="H36" s="195"/>
      <c r="I36" s="159"/>
      <c r="J36" s="160"/>
      <c r="K36" s="159"/>
      <c r="L36" s="160"/>
      <c r="M36" s="160"/>
      <c r="N36" s="20"/>
    </row>
    <row r="37" spans="1:14" s="21" customFormat="1" ht="13.5">
      <c r="A37" s="135"/>
      <c r="B37" s="163"/>
      <c r="C37" s="162" t="s">
        <v>12</v>
      </c>
      <c r="D37" s="135" t="s">
        <v>13</v>
      </c>
      <c r="E37" s="194">
        <v>1.51</v>
      </c>
      <c r="F37" s="160">
        <f>F36*E37</f>
        <v>3.02</v>
      </c>
      <c r="G37" s="161"/>
      <c r="H37" s="195"/>
      <c r="I37" s="159"/>
      <c r="J37" s="160"/>
      <c r="K37" s="159"/>
      <c r="L37" s="160"/>
      <c r="M37" s="160"/>
      <c r="N37" s="20"/>
    </row>
    <row r="38" spans="1:14" s="21" customFormat="1" ht="14.25">
      <c r="A38" s="135"/>
      <c r="B38" s="200"/>
      <c r="C38" s="162" t="s">
        <v>42</v>
      </c>
      <c r="D38" s="135" t="s">
        <v>0</v>
      </c>
      <c r="E38" s="47">
        <v>0.13</v>
      </c>
      <c r="F38" s="160">
        <f>F36*E38</f>
        <v>0.26</v>
      </c>
      <c r="G38" s="158"/>
      <c r="H38" s="160"/>
      <c r="I38" s="159"/>
      <c r="J38" s="160"/>
      <c r="K38" s="159"/>
      <c r="L38" s="160"/>
      <c r="M38" s="160"/>
      <c r="N38" s="20"/>
    </row>
    <row r="39" spans="1:14" s="21" customFormat="1" ht="14.25">
      <c r="A39" s="135"/>
      <c r="B39" s="200"/>
      <c r="C39" s="162" t="s">
        <v>14</v>
      </c>
      <c r="D39" s="135"/>
      <c r="E39" s="47"/>
      <c r="F39" s="194"/>
      <c r="G39" s="158"/>
      <c r="H39" s="160"/>
      <c r="I39" s="159"/>
      <c r="J39" s="160"/>
      <c r="K39" s="159"/>
      <c r="L39" s="160"/>
      <c r="M39" s="160"/>
      <c r="N39" s="20"/>
    </row>
    <row r="40" spans="1:14" s="21" customFormat="1" ht="14.25">
      <c r="A40" s="135"/>
      <c r="B40" s="200"/>
      <c r="C40" s="249" t="s">
        <v>304</v>
      </c>
      <c r="D40" s="135" t="s">
        <v>17</v>
      </c>
      <c r="E40" s="47">
        <v>1</v>
      </c>
      <c r="F40" s="194">
        <f>F36*E40</f>
        <v>2</v>
      </c>
      <c r="G40" s="158"/>
      <c r="H40" s="160"/>
      <c r="I40" s="159"/>
      <c r="J40" s="160"/>
      <c r="K40" s="159"/>
      <c r="L40" s="160"/>
      <c r="M40" s="160"/>
      <c r="N40" s="20"/>
    </row>
    <row r="41" spans="1:14" s="21" customFormat="1" ht="14.25">
      <c r="A41" s="135"/>
      <c r="B41" s="200"/>
      <c r="C41" s="162" t="s">
        <v>31</v>
      </c>
      <c r="D41" s="135" t="s">
        <v>17</v>
      </c>
      <c r="E41" s="47">
        <v>2</v>
      </c>
      <c r="F41" s="194">
        <f>F36*E41</f>
        <v>4</v>
      </c>
      <c r="G41" s="158"/>
      <c r="H41" s="160"/>
      <c r="I41" s="159"/>
      <c r="J41" s="160"/>
      <c r="K41" s="159"/>
      <c r="L41" s="160"/>
      <c r="M41" s="160"/>
      <c r="N41" s="20"/>
    </row>
    <row r="42" spans="1:14" s="21" customFormat="1" ht="14.25">
      <c r="A42" s="135"/>
      <c r="B42" s="200"/>
      <c r="C42" s="162" t="s">
        <v>52</v>
      </c>
      <c r="D42" s="135" t="s">
        <v>16</v>
      </c>
      <c r="E42" s="47">
        <v>1.1</v>
      </c>
      <c r="F42" s="194">
        <f>F36*E42</f>
        <v>2.2</v>
      </c>
      <c r="G42" s="158"/>
      <c r="H42" s="160"/>
      <c r="I42" s="159"/>
      <c r="J42" s="160"/>
      <c r="K42" s="159"/>
      <c r="L42" s="160"/>
      <c r="M42" s="160"/>
      <c r="N42" s="20"/>
    </row>
    <row r="43" spans="1:14" s="21" customFormat="1" ht="14.25">
      <c r="A43" s="135"/>
      <c r="B43" s="200"/>
      <c r="C43" s="162" t="s">
        <v>15</v>
      </c>
      <c r="D43" s="135" t="s">
        <v>0</v>
      </c>
      <c r="E43" s="47">
        <v>0.07</v>
      </c>
      <c r="F43" s="194">
        <f>F36*E43</f>
        <v>0.14</v>
      </c>
      <c r="G43" s="158"/>
      <c r="H43" s="160"/>
      <c r="I43" s="159"/>
      <c r="J43" s="160"/>
      <c r="K43" s="159"/>
      <c r="L43" s="160"/>
      <c r="M43" s="160"/>
      <c r="N43" s="20"/>
    </row>
    <row r="44" spans="1:13" s="14" customFormat="1" ht="14.25">
      <c r="A44" s="212">
        <v>8</v>
      </c>
      <c r="B44" s="222" t="s">
        <v>34</v>
      </c>
      <c r="C44" s="320" t="s">
        <v>71</v>
      </c>
      <c r="D44" s="212" t="s">
        <v>70</v>
      </c>
      <c r="E44" s="213"/>
      <c r="F44" s="220">
        <v>120</v>
      </c>
      <c r="G44" s="161"/>
      <c r="H44" s="195"/>
      <c r="I44" s="159"/>
      <c r="J44" s="160"/>
      <c r="K44" s="159"/>
      <c r="L44" s="160"/>
      <c r="M44" s="160"/>
    </row>
    <row r="45" spans="1:13" s="14" customFormat="1" ht="13.5">
      <c r="A45" s="212"/>
      <c r="B45" s="222"/>
      <c r="C45" s="215" t="s">
        <v>12</v>
      </c>
      <c r="D45" s="212" t="s">
        <v>13</v>
      </c>
      <c r="E45" s="223">
        <v>1.43</v>
      </c>
      <c r="F45" s="213">
        <f>F44*E45</f>
        <v>171.6</v>
      </c>
      <c r="G45" s="161"/>
      <c r="H45" s="195"/>
      <c r="I45" s="159"/>
      <c r="J45" s="160"/>
      <c r="K45" s="159"/>
      <c r="L45" s="160"/>
      <c r="M45" s="160"/>
    </row>
    <row r="46" spans="1:13" s="14" customFormat="1" ht="14.25">
      <c r="A46" s="212"/>
      <c r="B46" s="225"/>
      <c r="C46" s="215" t="s">
        <v>40</v>
      </c>
      <c r="D46" s="212" t="s">
        <v>0</v>
      </c>
      <c r="E46" s="226">
        <v>0.026</v>
      </c>
      <c r="F46" s="213">
        <f>F44*E46</f>
        <v>3.1199999999999997</v>
      </c>
      <c r="G46" s="158"/>
      <c r="H46" s="160"/>
      <c r="I46" s="159"/>
      <c r="J46" s="160"/>
      <c r="K46" s="159"/>
      <c r="L46" s="160"/>
      <c r="M46" s="160"/>
    </row>
    <row r="47" spans="1:13" s="14" customFormat="1" ht="14.25">
      <c r="A47" s="212"/>
      <c r="B47" s="225"/>
      <c r="C47" s="215" t="s">
        <v>14</v>
      </c>
      <c r="D47" s="212"/>
      <c r="E47" s="226"/>
      <c r="F47" s="213"/>
      <c r="G47" s="158"/>
      <c r="H47" s="160"/>
      <c r="I47" s="159"/>
      <c r="J47" s="160"/>
      <c r="K47" s="159"/>
      <c r="L47" s="160"/>
      <c r="M47" s="160"/>
    </row>
    <row r="48" spans="1:13" s="14" customFormat="1" ht="14.25">
      <c r="A48" s="212"/>
      <c r="B48" s="225"/>
      <c r="C48" s="215" t="s">
        <v>44</v>
      </c>
      <c r="D48" s="212" t="s">
        <v>70</v>
      </c>
      <c r="E48" s="228">
        <v>0.929</v>
      </c>
      <c r="F48" s="213">
        <f>F44*E48</f>
        <v>111.48</v>
      </c>
      <c r="G48" s="158"/>
      <c r="H48" s="160"/>
      <c r="I48" s="159"/>
      <c r="J48" s="160"/>
      <c r="K48" s="159"/>
      <c r="L48" s="160"/>
      <c r="M48" s="160"/>
    </row>
    <row r="49" spans="1:13" s="14" customFormat="1" ht="14.25">
      <c r="A49" s="212"/>
      <c r="B49" s="225"/>
      <c r="C49" s="215" t="s">
        <v>15</v>
      </c>
      <c r="D49" s="212" t="s">
        <v>0</v>
      </c>
      <c r="E49" s="226">
        <v>0.06</v>
      </c>
      <c r="F49" s="213">
        <f>F44*E49</f>
        <v>7.199999999999999</v>
      </c>
      <c r="G49" s="159"/>
      <c r="H49" s="160"/>
      <c r="I49" s="159"/>
      <c r="J49" s="160"/>
      <c r="K49" s="159"/>
      <c r="L49" s="160"/>
      <c r="M49" s="160"/>
    </row>
    <row r="50" spans="1:14" s="21" customFormat="1" ht="14.25">
      <c r="A50" s="135">
        <v>9</v>
      </c>
      <c r="B50" s="163" t="s">
        <v>35</v>
      </c>
      <c r="C50" s="320" t="s">
        <v>158</v>
      </c>
      <c r="D50" s="135" t="s">
        <v>70</v>
      </c>
      <c r="E50" s="158"/>
      <c r="F50" s="158">
        <v>60</v>
      </c>
      <c r="G50" s="161"/>
      <c r="H50" s="160"/>
      <c r="I50" s="159"/>
      <c r="J50" s="160"/>
      <c r="K50" s="159"/>
      <c r="L50" s="160"/>
      <c r="M50" s="160"/>
      <c r="N50" s="20"/>
    </row>
    <row r="51" spans="1:14" s="21" customFormat="1" ht="13.5">
      <c r="A51" s="135"/>
      <c r="B51" s="163"/>
      <c r="C51" s="162" t="s">
        <v>12</v>
      </c>
      <c r="D51" s="135" t="s">
        <v>13</v>
      </c>
      <c r="E51" s="158">
        <v>1.17</v>
      </c>
      <c r="F51" s="160">
        <f>F50*E51</f>
        <v>70.19999999999999</v>
      </c>
      <c r="G51" s="161"/>
      <c r="H51" s="160"/>
      <c r="I51" s="159"/>
      <c r="J51" s="160"/>
      <c r="K51" s="159"/>
      <c r="L51" s="160"/>
      <c r="M51" s="160"/>
      <c r="N51" s="20"/>
    </row>
    <row r="52" spans="1:14" s="21" customFormat="1" ht="14.25">
      <c r="A52" s="135"/>
      <c r="B52" s="200"/>
      <c r="C52" s="162" t="s">
        <v>42</v>
      </c>
      <c r="D52" s="135" t="s">
        <v>0</v>
      </c>
      <c r="E52" s="135">
        <v>0.019</v>
      </c>
      <c r="F52" s="160">
        <f>F50*E52</f>
        <v>1.14</v>
      </c>
      <c r="G52" s="158"/>
      <c r="H52" s="160"/>
      <c r="I52" s="159"/>
      <c r="J52" s="160"/>
      <c r="K52" s="159"/>
      <c r="L52" s="160"/>
      <c r="M52" s="160"/>
      <c r="N52" s="20"/>
    </row>
    <row r="53" spans="1:14" s="21" customFormat="1" ht="14.25">
      <c r="A53" s="135"/>
      <c r="B53" s="200"/>
      <c r="C53" s="162" t="s">
        <v>14</v>
      </c>
      <c r="D53" s="135"/>
      <c r="E53" s="135"/>
      <c r="F53" s="160"/>
      <c r="G53" s="158"/>
      <c r="H53" s="160"/>
      <c r="I53" s="159"/>
      <c r="J53" s="160"/>
      <c r="K53" s="159"/>
      <c r="L53" s="160"/>
      <c r="M53" s="160"/>
      <c r="N53" s="20"/>
    </row>
    <row r="54" spans="1:14" s="21" customFormat="1" ht="14.25">
      <c r="A54" s="135"/>
      <c r="B54" s="200"/>
      <c r="C54" s="161" t="s">
        <v>158</v>
      </c>
      <c r="D54" s="135" t="s">
        <v>70</v>
      </c>
      <c r="E54" s="135">
        <v>0.938</v>
      </c>
      <c r="F54" s="160">
        <f>F50*E54</f>
        <v>56.279999999999994</v>
      </c>
      <c r="G54" s="158"/>
      <c r="H54" s="160"/>
      <c r="I54" s="159"/>
      <c r="J54" s="160"/>
      <c r="K54" s="159"/>
      <c r="L54" s="160"/>
      <c r="M54" s="160"/>
      <c r="N54" s="20"/>
    </row>
    <row r="55" spans="1:14" s="21" customFormat="1" ht="14.25">
      <c r="A55" s="135"/>
      <c r="B55" s="200"/>
      <c r="C55" s="162" t="s">
        <v>15</v>
      </c>
      <c r="D55" s="135" t="s">
        <v>0</v>
      </c>
      <c r="E55" s="135">
        <v>0.0393</v>
      </c>
      <c r="F55" s="160">
        <f>F50*E55</f>
        <v>2.358</v>
      </c>
      <c r="G55" s="159"/>
      <c r="H55" s="160"/>
      <c r="I55" s="159"/>
      <c r="J55" s="160"/>
      <c r="K55" s="159"/>
      <c r="L55" s="160"/>
      <c r="M55" s="160"/>
      <c r="N55" s="20"/>
    </row>
    <row r="56" spans="1:14" s="21" customFormat="1" ht="14.25">
      <c r="A56" s="135">
        <v>10</v>
      </c>
      <c r="B56" s="163" t="s">
        <v>46</v>
      </c>
      <c r="C56" s="320" t="s">
        <v>159</v>
      </c>
      <c r="D56" s="135" t="s">
        <v>70</v>
      </c>
      <c r="E56" s="158"/>
      <c r="F56" s="158">
        <v>40</v>
      </c>
      <c r="G56" s="161"/>
      <c r="H56" s="195"/>
      <c r="I56" s="159"/>
      <c r="J56" s="160"/>
      <c r="K56" s="159"/>
      <c r="L56" s="160"/>
      <c r="M56" s="160"/>
      <c r="N56" s="20"/>
    </row>
    <row r="57" spans="1:14" s="21" customFormat="1" ht="13.5">
      <c r="A57" s="135"/>
      <c r="B57" s="163"/>
      <c r="C57" s="162" t="s">
        <v>41</v>
      </c>
      <c r="D57" s="135" t="s">
        <v>13</v>
      </c>
      <c r="E57" s="158">
        <v>1.56</v>
      </c>
      <c r="F57" s="160">
        <f>F56*E57</f>
        <v>62.400000000000006</v>
      </c>
      <c r="G57" s="161"/>
      <c r="H57" s="195"/>
      <c r="I57" s="159"/>
      <c r="J57" s="160"/>
      <c r="K57" s="159"/>
      <c r="L57" s="160"/>
      <c r="M57" s="160"/>
      <c r="N57" s="20"/>
    </row>
    <row r="58" spans="1:14" s="21" customFormat="1" ht="14.25">
      <c r="A58" s="135"/>
      <c r="B58" s="200"/>
      <c r="C58" s="162" t="s">
        <v>40</v>
      </c>
      <c r="D58" s="135" t="s">
        <v>0</v>
      </c>
      <c r="E58" s="135">
        <v>0.02</v>
      </c>
      <c r="F58" s="160">
        <f>F56*E58</f>
        <v>0.8</v>
      </c>
      <c r="G58" s="158"/>
      <c r="H58" s="160"/>
      <c r="I58" s="159"/>
      <c r="J58" s="160"/>
      <c r="K58" s="159"/>
      <c r="L58" s="160"/>
      <c r="M58" s="160"/>
      <c r="N58" s="20"/>
    </row>
    <row r="59" spans="1:14" s="21" customFormat="1" ht="14.25">
      <c r="A59" s="135"/>
      <c r="B59" s="200"/>
      <c r="C59" s="162" t="s">
        <v>14</v>
      </c>
      <c r="D59" s="135"/>
      <c r="E59" s="135"/>
      <c r="F59" s="160"/>
      <c r="G59" s="158"/>
      <c r="H59" s="160"/>
      <c r="I59" s="159"/>
      <c r="J59" s="160"/>
      <c r="K59" s="159"/>
      <c r="L59" s="160"/>
      <c r="M59" s="160"/>
      <c r="N59" s="20"/>
    </row>
    <row r="60" spans="1:14" s="21" customFormat="1" ht="14.25">
      <c r="A60" s="135"/>
      <c r="B60" s="200"/>
      <c r="C60" s="161" t="s">
        <v>159</v>
      </c>
      <c r="D60" s="135" t="s">
        <v>70</v>
      </c>
      <c r="E60" s="135">
        <v>0.937</v>
      </c>
      <c r="F60" s="160">
        <f>F56*E60</f>
        <v>37.480000000000004</v>
      </c>
      <c r="G60" s="158"/>
      <c r="H60" s="160"/>
      <c r="I60" s="159"/>
      <c r="J60" s="160"/>
      <c r="K60" s="159"/>
      <c r="L60" s="160"/>
      <c r="M60" s="160"/>
      <c r="N60" s="20"/>
    </row>
    <row r="61" spans="1:14" s="21" customFormat="1" ht="14.25">
      <c r="A61" s="135"/>
      <c r="B61" s="200"/>
      <c r="C61" s="162" t="s">
        <v>15</v>
      </c>
      <c r="D61" s="135" t="s">
        <v>0</v>
      </c>
      <c r="E61" s="135">
        <v>0.0708</v>
      </c>
      <c r="F61" s="160">
        <f>F56*E61</f>
        <v>2.832</v>
      </c>
      <c r="G61" s="159"/>
      <c r="H61" s="160"/>
      <c r="I61" s="159"/>
      <c r="J61" s="160"/>
      <c r="K61" s="159"/>
      <c r="L61" s="160"/>
      <c r="M61" s="160"/>
      <c r="N61" s="20"/>
    </row>
    <row r="62" spans="1:14" s="21" customFormat="1" ht="14.25">
      <c r="A62" s="135">
        <v>11</v>
      </c>
      <c r="B62" s="163" t="s">
        <v>50</v>
      </c>
      <c r="C62" s="320" t="s">
        <v>160</v>
      </c>
      <c r="D62" s="135" t="s">
        <v>70</v>
      </c>
      <c r="E62" s="158"/>
      <c r="F62" s="158">
        <v>15</v>
      </c>
      <c r="G62" s="159"/>
      <c r="H62" s="160"/>
      <c r="I62" s="161"/>
      <c r="J62" s="195"/>
      <c r="K62" s="159"/>
      <c r="L62" s="160"/>
      <c r="M62" s="160"/>
      <c r="N62" s="20"/>
    </row>
    <row r="63" spans="1:14" s="21" customFormat="1" ht="13.5">
      <c r="A63" s="135"/>
      <c r="B63" s="163"/>
      <c r="C63" s="162" t="s">
        <v>41</v>
      </c>
      <c r="D63" s="135" t="s">
        <v>13</v>
      </c>
      <c r="E63" s="194">
        <v>1.35</v>
      </c>
      <c r="F63" s="194">
        <f>F62*E63</f>
        <v>20.25</v>
      </c>
      <c r="G63" s="159"/>
      <c r="H63" s="160"/>
      <c r="I63" s="159"/>
      <c r="J63" s="160"/>
      <c r="K63" s="159"/>
      <c r="L63" s="160"/>
      <c r="M63" s="160"/>
      <c r="N63" s="20"/>
    </row>
    <row r="64" spans="1:14" s="21" customFormat="1" ht="14.25">
      <c r="A64" s="135"/>
      <c r="B64" s="200"/>
      <c r="C64" s="162" t="s">
        <v>40</v>
      </c>
      <c r="D64" s="135" t="s">
        <v>0</v>
      </c>
      <c r="E64" s="47">
        <v>0.03</v>
      </c>
      <c r="F64" s="194">
        <f>F62*E64</f>
        <v>0.44999999999999996</v>
      </c>
      <c r="G64" s="159"/>
      <c r="H64" s="160"/>
      <c r="I64" s="159"/>
      <c r="J64" s="160"/>
      <c r="K64" s="159"/>
      <c r="L64" s="160"/>
      <c r="M64" s="160"/>
      <c r="N64" s="20"/>
    </row>
    <row r="65" spans="1:14" s="21" customFormat="1" ht="14.25">
      <c r="A65" s="135"/>
      <c r="B65" s="200"/>
      <c r="C65" s="162" t="s">
        <v>14</v>
      </c>
      <c r="D65" s="135"/>
      <c r="E65" s="47"/>
      <c r="F65" s="194"/>
      <c r="G65" s="159"/>
      <c r="H65" s="160"/>
      <c r="I65" s="158"/>
      <c r="J65" s="160"/>
      <c r="K65" s="159"/>
      <c r="L65" s="160"/>
      <c r="M65" s="160"/>
      <c r="N65" s="20"/>
    </row>
    <row r="66" spans="1:14" s="21" customFormat="1" ht="14.25">
      <c r="A66" s="135"/>
      <c r="B66" s="200"/>
      <c r="C66" s="161" t="s">
        <v>160</v>
      </c>
      <c r="D66" s="135" t="s">
        <v>70</v>
      </c>
      <c r="E66" s="135">
        <v>0.946</v>
      </c>
      <c r="F66" s="158">
        <f>F62*E66</f>
        <v>14.19</v>
      </c>
      <c r="G66" s="158"/>
      <c r="H66" s="160"/>
      <c r="I66" s="201"/>
      <c r="J66" s="160"/>
      <c r="K66" s="159"/>
      <c r="L66" s="160"/>
      <c r="M66" s="160"/>
      <c r="N66" s="20"/>
    </row>
    <row r="67" spans="1:14" s="21" customFormat="1" ht="14.25">
      <c r="A67" s="135"/>
      <c r="B67" s="200"/>
      <c r="C67" s="162" t="s">
        <v>15</v>
      </c>
      <c r="D67" s="135" t="s">
        <v>0</v>
      </c>
      <c r="E67" s="47">
        <v>0.07</v>
      </c>
      <c r="F67" s="194">
        <f>F62*E67</f>
        <v>1.05</v>
      </c>
      <c r="G67" s="159"/>
      <c r="H67" s="160"/>
      <c r="I67" s="158"/>
      <c r="J67" s="160"/>
      <c r="K67" s="159"/>
      <c r="L67" s="160"/>
      <c r="M67" s="160"/>
      <c r="N67" s="20"/>
    </row>
    <row r="68" spans="1:14" s="21" customFormat="1" ht="14.25">
      <c r="A68" s="135">
        <v>12</v>
      </c>
      <c r="B68" s="163" t="s">
        <v>50</v>
      </c>
      <c r="C68" s="320" t="s">
        <v>161</v>
      </c>
      <c r="D68" s="135" t="s">
        <v>70</v>
      </c>
      <c r="E68" s="194"/>
      <c r="F68" s="158">
        <v>10</v>
      </c>
      <c r="G68" s="161"/>
      <c r="H68" s="195"/>
      <c r="I68" s="159"/>
      <c r="J68" s="160"/>
      <c r="K68" s="159"/>
      <c r="L68" s="160"/>
      <c r="M68" s="160"/>
      <c r="N68" s="20"/>
    </row>
    <row r="69" spans="1:14" s="21" customFormat="1" ht="13.5">
      <c r="A69" s="135"/>
      <c r="B69" s="163"/>
      <c r="C69" s="162" t="s">
        <v>41</v>
      </c>
      <c r="D69" s="135" t="s">
        <v>13</v>
      </c>
      <c r="E69" s="194">
        <v>1.35</v>
      </c>
      <c r="F69" s="194">
        <f>F68*E69</f>
        <v>13.5</v>
      </c>
      <c r="G69" s="159"/>
      <c r="H69" s="160"/>
      <c r="I69" s="159"/>
      <c r="J69" s="160"/>
      <c r="K69" s="159"/>
      <c r="L69" s="160"/>
      <c r="M69" s="160"/>
      <c r="N69" s="20"/>
    </row>
    <row r="70" spans="1:14" s="21" customFormat="1" ht="14.25">
      <c r="A70" s="135"/>
      <c r="B70" s="200"/>
      <c r="C70" s="162" t="s">
        <v>40</v>
      </c>
      <c r="D70" s="135" t="s">
        <v>0</v>
      </c>
      <c r="E70" s="47">
        <v>0.03</v>
      </c>
      <c r="F70" s="194">
        <f>F68*E70</f>
        <v>0.3</v>
      </c>
      <c r="G70" s="159"/>
      <c r="H70" s="160"/>
      <c r="I70" s="158"/>
      <c r="J70" s="160"/>
      <c r="K70" s="159"/>
      <c r="L70" s="160"/>
      <c r="M70" s="160"/>
      <c r="N70" s="20"/>
    </row>
    <row r="71" spans="1:14" s="21" customFormat="1" ht="14.25">
      <c r="A71" s="135"/>
      <c r="B71" s="200"/>
      <c r="C71" s="162" t="s">
        <v>14</v>
      </c>
      <c r="D71" s="135"/>
      <c r="E71" s="47"/>
      <c r="F71" s="194"/>
      <c r="G71" s="158"/>
      <c r="H71" s="160"/>
      <c r="I71" s="159"/>
      <c r="J71" s="160"/>
      <c r="K71" s="159"/>
      <c r="L71" s="160"/>
      <c r="M71" s="160"/>
      <c r="N71" s="20"/>
    </row>
    <row r="72" spans="1:14" s="21" customFormat="1" ht="14.25">
      <c r="A72" s="135"/>
      <c r="B72" s="200"/>
      <c r="C72" s="161" t="s">
        <v>161</v>
      </c>
      <c r="D72" s="135" t="s">
        <v>70</v>
      </c>
      <c r="E72" s="47">
        <v>0.946</v>
      </c>
      <c r="F72" s="194">
        <f>F68*E72</f>
        <v>9.459999999999999</v>
      </c>
      <c r="G72" s="201"/>
      <c r="H72" s="160"/>
      <c r="I72" s="159"/>
      <c r="J72" s="160"/>
      <c r="K72" s="159"/>
      <c r="L72" s="160"/>
      <c r="M72" s="160"/>
      <c r="N72" s="20"/>
    </row>
    <row r="73" spans="1:14" s="21" customFormat="1" ht="14.25">
      <c r="A73" s="135"/>
      <c r="B73" s="200"/>
      <c r="C73" s="162" t="s">
        <v>15</v>
      </c>
      <c r="D73" s="135" t="s">
        <v>0</v>
      </c>
      <c r="E73" s="47">
        <v>0.0652</v>
      </c>
      <c r="F73" s="194">
        <f>F68*E73</f>
        <v>0.6519999999999999</v>
      </c>
      <c r="G73" s="159"/>
      <c r="H73" s="160"/>
      <c r="I73" s="159"/>
      <c r="J73" s="160"/>
      <c r="K73" s="159"/>
      <c r="L73" s="160"/>
      <c r="M73" s="160"/>
      <c r="N73" s="20"/>
    </row>
    <row r="74" spans="1:14" s="338" customFormat="1" ht="14.25">
      <c r="A74" s="398"/>
      <c r="B74" s="458"/>
      <c r="C74" s="535" t="s">
        <v>473</v>
      </c>
      <c r="D74" s="456" t="s">
        <v>242</v>
      </c>
      <c r="E74" s="454">
        <v>1</v>
      </c>
      <c r="F74" s="398">
        <v>20</v>
      </c>
      <c r="G74" s="459"/>
      <c r="H74" s="270"/>
      <c r="I74" s="460"/>
      <c r="J74" s="270"/>
      <c r="K74" s="455"/>
      <c r="L74" s="270"/>
      <c r="M74" s="160"/>
      <c r="N74" s="449"/>
    </row>
    <row r="75" spans="1:13" s="70" customFormat="1" ht="28.5">
      <c r="A75" s="158">
        <v>13</v>
      </c>
      <c r="B75" s="229"/>
      <c r="C75" s="325" t="s">
        <v>181</v>
      </c>
      <c r="D75" s="158"/>
      <c r="E75" s="194"/>
      <c r="F75" s="194"/>
      <c r="G75" s="158"/>
      <c r="H75" s="260"/>
      <c r="I75" s="159"/>
      <c r="J75" s="160"/>
      <c r="K75" s="159"/>
      <c r="L75" s="160"/>
      <c r="M75" s="450"/>
    </row>
    <row r="76" spans="1:14" s="80" customFormat="1" ht="14.25">
      <c r="A76" s="230"/>
      <c r="B76" s="230"/>
      <c r="C76" s="161" t="s">
        <v>6</v>
      </c>
      <c r="D76" s="158"/>
      <c r="E76" s="158"/>
      <c r="F76" s="194"/>
      <c r="G76" s="158"/>
      <c r="H76" s="169"/>
      <c r="I76" s="169"/>
      <c r="J76" s="169"/>
      <c r="K76" s="169"/>
      <c r="L76" s="169"/>
      <c r="M76" s="171"/>
      <c r="N76" s="96"/>
    </row>
    <row r="77" spans="1:14" s="80" customFormat="1" ht="14.25">
      <c r="A77" s="230"/>
      <c r="B77" s="230"/>
      <c r="C77" s="161" t="s">
        <v>111</v>
      </c>
      <c r="D77" s="158"/>
      <c r="E77" s="158"/>
      <c r="F77" s="194"/>
      <c r="G77" s="158"/>
      <c r="H77" s="169"/>
      <c r="I77" s="169"/>
      <c r="J77" s="169"/>
      <c r="K77" s="169"/>
      <c r="L77" s="169"/>
      <c r="M77" s="451"/>
      <c r="N77" s="394"/>
    </row>
    <row r="78" spans="1:14" s="77" customFormat="1" ht="14.25">
      <c r="A78" s="158"/>
      <c r="B78" s="158"/>
      <c r="C78" s="161" t="s">
        <v>63</v>
      </c>
      <c r="D78" s="158"/>
      <c r="E78" s="158"/>
      <c r="F78" s="231"/>
      <c r="G78" s="158"/>
      <c r="H78" s="169"/>
      <c r="I78" s="169"/>
      <c r="J78" s="169"/>
      <c r="K78" s="169"/>
      <c r="L78" s="169"/>
      <c r="M78" s="171"/>
      <c r="N78" s="76"/>
    </row>
    <row r="79" spans="1:14" s="77" customFormat="1" ht="14.25">
      <c r="A79" s="158"/>
      <c r="B79" s="158"/>
      <c r="C79" s="161" t="s">
        <v>64</v>
      </c>
      <c r="D79" s="158"/>
      <c r="E79" s="158"/>
      <c r="F79" s="231"/>
      <c r="G79" s="158"/>
      <c r="H79" s="169"/>
      <c r="I79" s="169"/>
      <c r="J79" s="169"/>
      <c r="K79" s="169"/>
      <c r="L79" s="169"/>
      <c r="M79" s="451"/>
      <c r="N79" s="395"/>
    </row>
    <row r="80" spans="1:13" s="78" customFormat="1" ht="27">
      <c r="A80" s="203"/>
      <c r="B80" s="232"/>
      <c r="C80" s="161" t="s">
        <v>300</v>
      </c>
      <c r="D80" s="158"/>
      <c r="E80" s="174" t="s">
        <v>741</v>
      </c>
      <c r="F80" s="158"/>
      <c r="G80" s="169"/>
      <c r="H80" s="169"/>
      <c r="I80" s="169"/>
      <c r="J80" s="169"/>
      <c r="K80" s="169"/>
      <c r="L80" s="169"/>
      <c r="M80" s="171"/>
    </row>
    <row r="81" spans="1:13" s="78" customFormat="1" ht="27">
      <c r="A81" s="232"/>
      <c r="B81" s="232"/>
      <c r="C81" s="161" t="s">
        <v>299</v>
      </c>
      <c r="D81" s="158"/>
      <c r="E81" s="174" t="s">
        <v>741</v>
      </c>
      <c r="F81" s="158"/>
      <c r="G81" s="169"/>
      <c r="H81" s="169"/>
      <c r="I81" s="169"/>
      <c r="J81" s="169"/>
      <c r="K81" s="169"/>
      <c r="L81" s="169"/>
      <c r="M81" s="171"/>
    </row>
    <row r="82" spans="1:13" s="78" customFormat="1" ht="14.25">
      <c r="A82" s="232"/>
      <c r="B82" s="232"/>
      <c r="C82" s="219" t="s">
        <v>6</v>
      </c>
      <c r="D82" s="158"/>
      <c r="E82" s="231"/>
      <c r="F82" s="158"/>
      <c r="G82" s="169"/>
      <c r="H82" s="169"/>
      <c r="I82" s="169"/>
      <c r="J82" s="169"/>
      <c r="K82" s="169"/>
      <c r="L82" s="169"/>
      <c r="M82" s="513"/>
    </row>
    <row r="83" spans="1:14" s="41" customFormat="1" ht="14.25">
      <c r="A83" s="212"/>
      <c r="B83" s="212"/>
      <c r="C83" s="161" t="s">
        <v>221</v>
      </c>
      <c r="D83" s="220"/>
      <c r="E83" s="316" t="s">
        <v>741</v>
      </c>
      <c r="F83" s="216"/>
      <c r="G83" s="220"/>
      <c r="H83" s="221"/>
      <c r="I83" s="221"/>
      <c r="J83" s="221"/>
      <c r="K83" s="221"/>
      <c r="L83" s="221"/>
      <c r="M83" s="513"/>
      <c r="N83" s="40"/>
    </row>
    <row r="84" spans="1:14" s="41" customFormat="1" ht="14.25">
      <c r="A84" s="212"/>
      <c r="B84" s="212"/>
      <c r="C84" s="219" t="s">
        <v>6</v>
      </c>
      <c r="D84" s="220"/>
      <c r="E84" s="220"/>
      <c r="F84" s="216"/>
      <c r="G84" s="220"/>
      <c r="H84" s="221"/>
      <c r="I84" s="221"/>
      <c r="J84" s="221"/>
      <c r="K84" s="221"/>
      <c r="L84" s="221"/>
      <c r="M84" s="513"/>
      <c r="N84" s="40"/>
    </row>
    <row r="85" spans="1:14" s="77" customFormat="1" ht="14.25">
      <c r="A85" s="158"/>
      <c r="B85" s="158"/>
      <c r="C85" s="161" t="s">
        <v>49</v>
      </c>
      <c r="D85" s="158"/>
      <c r="E85" s="158"/>
      <c r="F85" s="231"/>
      <c r="G85" s="158"/>
      <c r="H85" s="169"/>
      <c r="I85" s="169"/>
      <c r="J85" s="169"/>
      <c r="K85" s="169"/>
      <c r="L85" s="169"/>
      <c r="M85" s="513"/>
      <c r="N85" s="76"/>
    </row>
    <row r="86" spans="1:14" s="45" customFormat="1" ht="14.25">
      <c r="A86" s="158"/>
      <c r="B86" s="158"/>
      <c r="C86" s="161" t="s">
        <v>63</v>
      </c>
      <c r="D86" s="158"/>
      <c r="E86" s="158"/>
      <c r="F86" s="231"/>
      <c r="G86" s="158"/>
      <c r="H86" s="169"/>
      <c r="I86" s="169"/>
      <c r="J86" s="169"/>
      <c r="K86" s="169"/>
      <c r="L86" s="169"/>
      <c r="M86" s="513"/>
      <c r="N86" s="44"/>
    </row>
    <row r="87" spans="1:14" s="45" customFormat="1" ht="14.25">
      <c r="A87" s="158"/>
      <c r="B87" s="158"/>
      <c r="C87" s="161" t="s">
        <v>64</v>
      </c>
      <c r="D87" s="158"/>
      <c r="E87" s="158"/>
      <c r="F87" s="231"/>
      <c r="G87" s="158"/>
      <c r="H87" s="169"/>
      <c r="I87" s="169"/>
      <c r="J87" s="169"/>
      <c r="K87" s="169"/>
      <c r="L87" s="169"/>
      <c r="M87" s="443"/>
      <c r="N87" s="44"/>
    </row>
    <row r="88" s="29" customFormat="1" ht="12.75"/>
    <row r="89" spans="1:14" s="75" customFormat="1" ht="13.5">
      <c r="A89" s="27"/>
      <c r="B89" s="34"/>
      <c r="C89" s="28"/>
      <c r="D89" s="27"/>
      <c r="E89" s="27"/>
      <c r="F89" s="35"/>
      <c r="G89" s="39"/>
      <c r="H89" s="35"/>
      <c r="I89" s="36"/>
      <c r="J89" s="35"/>
      <c r="K89" s="39"/>
      <c r="L89" s="35"/>
      <c r="M89" s="37"/>
      <c r="N89" s="74"/>
    </row>
    <row r="90" spans="1:14" s="75" customFormat="1" ht="13.5">
      <c r="A90" s="27"/>
      <c r="B90" s="34"/>
      <c r="C90" s="28"/>
      <c r="D90" s="27"/>
      <c r="E90" s="27"/>
      <c r="F90" s="35"/>
      <c r="G90" s="39"/>
      <c r="H90" s="35"/>
      <c r="I90" s="36"/>
      <c r="J90" s="35"/>
      <c r="K90" s="39"/>
      <c r="L90" s="35"/>
      <c r="M90" s="37"/>
      <c r="N90" s="74"/>
    </row>
    <row r="91" spans="1:14" s="75" customFormat="1" ht="13.5">
      <c r="A91" s="27"/>
      <c r="B91" s="34"/>
      <c r="C91" s="28"/>
      <c r="D91" s="27"/>
      <c r="E91" s="27"/>
      <c r="F91" s="35"/>
      <c r="G91" s="39"/>
      <c r="H91" s="35"/>
      <c r="I91" s="36"/>
      <c r="J91" s="35"/>
      <c r="K91" s="39"/>
      <c r="L91" s="35"/>
      <c r="M91" s="37"/>
      <c r="N91" s="74"/>
    </row>
    <row r="92" spans="2:10" s="100" customFormat="1" ht="13.5">
      <c r="B92" s="663"/>
      <c r="C92" s="664"/>
      <c r="E92" s="663"/>
      <c r="F92" s="663"/>
      <c r="G92" s="663"/>
      <c r="H92" s="663"/>
      <c r="I92" s="663"/>
      <c r="J92" s="664"/>
    </row>
  </sheetData>
  <sheetProtection/>
  <mergeCells count="16">
    <mergeCell ref="M7:M8"/>
    <mergeCell ref="A1:M1"/>
    <mergeCell ref="A7:A8"/>
    <mergeCell ref="B7:B8"/>
    <mergeCell ref="C7:C8"/>
    <mergeCell ref="A3:M3"/>
    <mergeCell ref="D7:D8"/>
    <mergeCell ref="A2:M2"/>
    <mergeCell ref="B92:C92"/>
    <mergeCell ref="E92:J92"/>
    <mergeCell ref="C5:K5"/>
    <mergeCell ref="C6:K6"/>
    <mergeCell ref="E7:F7"/>
    <mergeCell ref="G7:H7"/>
    <mergeCell ref="I7:J7"/>
    <mergeCell ref="K7:L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149"/>
  <sheetViews>
    <sheetView zoomScalePageLayoutView="0" workbookViewId="0" topLeftCell="A1">
      <selection activeCell="G11" sqref="G11:G143"/>
    </sheetView>
  </sheetViews>
  <sheetFormatPr defaultColWidth="9.00390625" defaultRowHeight="12.75"/>
  <cols>
    <col min="1" max="1" width="4.25390625" style="59" customWidth="1"/>
    <col min="2" max="2" width="8.625" style="59" customWidth="1"/>
    <col min="3" max="3" width="39.00390625" style="59" customWidth="1"/>
    <col min="4" max="4" width="7.75390625" style="59" customWidth="1"/>
    <col min="5" max="5" width="8.00390625" style="59" customWidth="1"/>
    <col min="6" max="6" width="8.625" style="59" customWidth="1"/>
    <col min="7" max="7" width="7.375" style="59" customWidth="1"/>
    <col min="8" max="8" width="11.625" style="59" bestFit="1" customWidth="1"/>
    <col min="9" max="9" width="7.625" style="59" customWidth="1"/>
    <col min="10" max="10" width="7.375" style="59" customWidth="1"/>
    <col min="11" max="11" width="7.00390625" style="59" customWidth="1"/>
    <col min="12" max="12" width="8.625" style="59" customWidth="1"/>
    <col min="13" max="13" width="8.25390625" style="59" customWidth="1"/>
    <col min="14" max="14" width="47.75390625" style="59" customWidth="1"/>
    <col min="15" max="15" width="9.25390625" style="59" bestFit="1" customWidth="1"/>
    <col min="16" max="16" width="9.875" style="59" bestFit="1" customWidth="1"/>
    <col min="17" max="16384" width="9.125" style="59" customWidth="1"/>
  </cols>
  <sheetData>
    <row r="1" spans="1:13" s="12" customFormat="1" ht="17.25">
      <c r="A1" s="645" t="s">
        <v>530</v>
      </c>
      <c r="B1" s="645"/>
      <c r="C1" s="645"/>
      <c r="D1" s="645"/>
      <c r="E1" s="645"/>
      <c r="F1" s="645"/>
      <c r="G1" s="645"/>
      <c r="H1" s="645"/>
      <c r="I1" s="645"/>
      <c r="J1" s="645"/>
      <c r="K1" s="645"/>
      <c r="L1" s="645"/>
      <c r="M1" s="645"/>
    </row>
    <row r="2" spans="1:13" s="12" customFormat="1" ht="16.5">
      <c r="A2" s="620" t="s">
        <v>594</v>
      </c>
      <c r="B2" s="620"/>
      <c r="C2" s="620"/>
      <c r="D2" s="620"/>
      <c r="E2" s="620"/>
      <c r="F2" s="620"/>
      <c r="G2" s="620"/>
      <c r="H2" s="620"/>
      <c r="I2" s="620"/>
      <c r="J2" s="620"/>
      <c r="K2" s="620"/>
      <c r="L2" s="620"/>
      <c r="M2" s="620"/>
    </row>
    <row r="3" spans="1:15" s="58" customFormat="1" ht="16.5">
      <c r="A3" s="620" t="s">
        <v>583</v>
      </c>
      <c r="B3" s="620"/>
      <c r="C3" s="620"/>
      <c r="D3" s="620"/>
      <c r="E3" s="620"/>
      <c r="F3" s="620"/>
      <c r="G3" s="620"/>
      <c r="H3" s="620"/>
      <c r="I3" s="620"/>
      <c r="J3" s="620"/>
      <c r="K3" s="620"/>
      <c r="L3" s="620"/>
      <c r="M3" s="620"/>
      <c r="O3" s="121"/>
    </row>
    <row r="4" spans="1:14" ht="17.25">
      <c r="A4" s="31"/>
      <c r="B4" s="31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32"/>
    </row>
    <row r="5" spans="1:15" s="58" customFormat="1" ht="16.5">
      <c r="A5" s="620" t="s">
        <v>286</v>
      </c>
      <c r="B5" s="620"/>
      <c r="C5" s="620"/>
      <c r="D5" s="620"/>
      <c r="E5" s="620"/>
      <c r="F5" s="620"/>
      <c r="G5" s="620"/>
      <c r="H5" s="620"/>
      <c r="I5" s="620"/>
      <c r="J5" s="620"/>
      <c r="K5" s="620"/>
      <c r="L5" s="620"/>
      <c r="M5" s="620"/>
      <c r="N5" s="83"/>
      <c r="O5" s="83"/>
    </row>
    <row r="6" spans="1:14" ht="17.25">
      <c r="A6" s="31"/>
      <c r="B6" s="31"/>
      <c r="C6" s="645"/>
      <c r="D6" s="645"/>
      <c r="E6" s="645"/>
      <c r="F6" s="645"/>
      <c r="G6" s="645"/>
      <c r="H6" s="645"/>
      <c r="I6" s="645"/>
      <c r="J6" s="645"/>
      <c r="K6" s="645"/>
      <c r="L6" s="645"/>
      <c r="M6" s="645"/>
      <c r="N6" s="32"/>
    </row>
    <row r="7" spans="1:13" s="29" customFormat="1" ht="40.5" customHeight="1">
      <c r="A7" s="667" t="s">
        <v>65</v>
      </c>
      <c r="B7" s="668" t="s">
        <v>66</v>
      </c>
      <c r="C7" s="668" t="s">
        <v>67</v>
      </c>
      <c r="D7" s="668" t="s">
        <v>1</v>
      </c>
      <c r="E7" s="670" t="s">
        <v>2</v>
      </c>
      <c r="F7" s="671"/>
      <c r="G7" s="669" t="s">
        <v>3</v>
      </c>
      <c r="H7" s="669"/>
      <c r="I7" s="662" t="s">
        <v>4</v>
      </c>
      <c r="J7" s="662"/>
      <c r="K7" s="662" t="s">
        <v>5</v>
      </c>
      <c r="L7" s="662"/>
      <c r="M7" s="669" t="s">
        <v>6</v>
      </c>
    </row>
    <row r="8" spans="1:13" s="29" customFormat="1" ht="54">
      <c r="A8" s="667"/>
      <c r="B8" s="667"/>
      <c r="C8" s="668"/>
      <c r="D8" s="668"/>
      <c r="E8" s="47" t="s">
        <v>7</v>
      </c>
      <c r="F8" s="47" t="s">
        <v>8</v>
      </c>
      <c r="G8" s="50" t="s">
        <v>9</v>
      </c>
      <c r="H8" s="48" t="s">
        <v>6</v>
      </c>
      <c r="I8" s="49" t="s">
        <v>9</v>
      </c>
      <c r="J8" s="48" t="s">
        <v>6</v>
      </c>
      <c r="K8" s="49" t="s">
        <v>9</v>
      </c>
      <c r="L8" s="48" t="s">
        <v>6</v>
      </c>
      <c r="M8" s="669"/>
    </row>
    <row r="9" spans="1:13" s="97" customFormat="1" ht="13.5">
      <c r="A9" s="108" t="s">
        <v>10</v>
      </c>
      <c r="B9" s="108" t="s">
        <v>18</v>
      </c>
      <c r="C9" s="108" t="s">
        <v>19</v>
      </c>
      <c r="D9" s="109" t="s">
        <v>20</v>
      </c>
      <c r="E9" s="110" t="s">
        <v>21</v>
      </c>
      <c r="F9" s="111" t="s">
        <v>22</v>
      </c>
      <c r="G9" s="109" t="s">
        <v>11</v>
      </c>
      <c r="H9" s="111" t="s">
        <v>23</v>
      </c>
      <c r="I9" s="109" t="s">
        <v>26</v>
      </c>
      <c r="J9" s="111" t="s">
        <v>27</v>
      </c>
      <c r="K9" s="111">
        <v>11</v>
      </c>
      <c r="L9" s="108" t="s">
        <v>28</v>
      </c>
      <c r="M9" s="108" t="s">
        <v>29</v>
      </c>
    </row>
    <row r="10" spans="1:14" s="103" customFormat="1" ht="14.25">
      <c r="A10" s="4"/>
      <c r="B10" s="163"/>
      <c r="C10" s="276" t="s">
        <v>139</v>
      </c>
      <c r="D10" s="135"/>
      <c r="E10" s="158"/>
      <c r="F10" s="158"/>
      <c r="G10" s="158"/>
      <c r="H10" s="277"/>
      <c r="I10" s="159"/>
      <c r="J10" s="160"/>
      <c r="K10" s="159"/>
      <c r="L10" s="160"/>
      <c r="M10" s="160"/>
      <c r="N10" s="102"/>
    </row>
    <row r="11" spans="1:14" ht="85.5">
      <c r="A11" s="4">
        <v>1</v>
      </c>
      <c r="B11" s="135" t="s">
        <v>68</v>
      </c>
      <c r="C11" s="320" t="s">
        <v>499</v>
      </c>
      <c r="D11" s="135" t="s">
        <v>56</v>
      </c>
      <c r="E11" s="311"/>
      <c r="F11" s="159">
        <v>1</v>
      </c>
      <c r="G11" s="158"/>
      <c r="H11" s="160"/>
      <c r="I11" s="159"/>
      <c r="J11" s="160"/>
      <c r="K11" s="159"/>
      <c r="L11" s="160"/>
      <c r="M11" s="160"/>
      <c r="N11" s="104"/>
    </row>
    <row r="12" spans="1:14" ht="13.5">
      <c r="A12" s="4"/>
      <c r="B12" s="51"/>
      <c r="C12" s="162" t="s">
        <v>12</v>
      </c>
      <c r="D12" s="135"/>
      <c r="E12" s="135"/>
      <c r="F12" s="160">
        <v>1</v>
      </c>
      <c r="G12" s="158"/>
      <c r="H12" s="160"/>
      <c r="I12" s="159"/>
      <c r="J12" s="160"/>
      <c r="K12" s="159"/>
      <c r="L12" s="160"/>
      <c r="M12" s="160"/>
      <c r="N12" s="104"/>
    </row>
    <row r="13" spans="1:14" s="106" customFormat="1" ht="13.5">
      <c r="A13" s="4"/>
      <c r="B13" s="51"/>
      <c r="C13" s="162" t="s">
        <v>14</v>
      </c>
      <c r="D13" s="135"/>
      <c r="E13" s="135"/>
      <c r="F13" s="160"/>
      <c r="G13" s="158"/>
      <c r="H13" s="160"/>
      <c r="I13" s="159"/>
      <c r="J13" s="160"/>
      <c r="K13" s="159"/>
      <c r="L13" s="160"/>
      <c r="M13" s="160"/>
      <c r="N13" s="104"/>
    </row>
    <row r="14" spans="1:14" s="106" customFormat="1" ht="27">
      <c r="A14" s="4"/>
      <c r="B14" s="51"/>
      <c r="C14" s="161" t="s">
        <v>140</v>
      </c>
      <c r="D14" s="135" t="s">
        <v>56</v>
      </c>
      <c r="E14" s="135">
        <v>1</v>
      </c>
      <c r="F14" s="263">
        <f>F11*E14</f>
        <v>1</v>
      </c>
      <c r="G14" s="158"/>
      <c r="H14" s="160"/>
      <c r="I14" s="159"/>
      <c r="J14" s="160"/>
      <c r="K14" s="159"/>
      <c r="L14" s="160"/>
      <c r="M14" s="160"/>
      <c r="N14" s="104"/>
    </row>
    <row r="15" spans="1:14" ht="14.25">
      <c r="A15" s="4">
        <v>2</v>
      </c>
      <c r="B15" s="135" t="s">
        <v>143</v>
      </c>
      <c r="C15" s="320" t="s">
        <v>500</v>
      </c>
      <c r="D15" s="135" t="s">
        <v>17</v>
      </c>
      <c r="E15" s="311"/>
      <c r="F15" s="159">
        <v>1</v>
      </c>
      <c r="G15" s="158"/>
      <c r="H15" s="160"/>
      <c r="I15" s="159"/>
      <c r="J15" s="160"/>
      <c r="K15" s="159"/>
      <c r="L15" s="160"/>
      <c r="M15" s="160"/>
      <c r="N15" s="104"/>
    </row>
    <row r="16" spans="1:14" ht="13.5">
      <c r="A16" s="4"/>
      <c r="B16" s="108"/>
      <c r="C16" s="162" t="s">
        <v>12</v>
      </c>
      <c r="D16" s="135" t="s">
        <v>13</v>
      </c>
      <c r="E16" s="135">
        <v>5.12</v>
      </c>
      <c r="F16" s="160">
        <f>F15*E16</f>
        <v>5.12</v>
      </c>
      <c r="G16" s="158"/>
      <c r="H16" s="160"/>
      <c r="I16" s="159"/>
      <c r="J16" s="160"/>
      <c r="K16" s="159"/>
      <c r="L16" s="160"/>
      <c r="M16" s="160"/>
      <c r="N16" s="104"/>
    </row>
    <row r="17" spans="1:14" s="103" customFormat="1" ht="14.25">
      <c r="A17" s="4"/>
      <c r="B17" s="200"/>
      <c r="C17" s="162" t="s">
        <v>40</v>
      </c>
      <c r="D17" s="135" t="s">
        <v>0</v>
      </c>
      <c r="E17" s="47">
        <v>0.43</v>
      </c>
      <c r="F17" s="158">
        <f>F15*E17</f>
        <v>0.43</v>
      </c>
      <c r="G17" s="158"/>
      <c r="H17" s="160"/>
      <c r="I17" s="159"/>
      <c r="J17" s="160"/>
      <c r="K17" s="159"/>
      <c r="L17" s="160"/>
      <c r="M17" s="160"/>
      <c r="N17" s="102"/>
    </row>
    <row r="18" spans="1:14" s="106" customFormat="1" ht="13.5">
      <c r="A18" s="4"/>
      <c r="B18" s="108"/>
      <c r="C18" s="162" t="s">
        <v>14</v>
      </c>
      <c r="D18" s="135"/>
      <c r="E18" s="135"/>
      <c r="F18" s="160"/>
      <c r="G18" s="158"/>
      <c r="H18" s="160"/>
      <c r="I18" s="159"/>
      <c r="J18" s="160"/>
      <c r="K18" s="159"/>
      <c r="L18" s="160"/>
      <c r="M18" s="160"/>
      <c r="N18" s="104"/>
    </row>
    <row r="19" spans="1:14" s="106" customFormat="1" ht="13.5">
      <c r="A19" s="4"/>
      <c r="B19" s="108"/>
      <c r="C19" s="161" t="s">
        <v>142</v>
      </c>
      <c r="D19" s="135" t="s">
        <v>17</v>
      </c>
      <c r="E19" s="135">
        <v>1</v>
      </c>
      <c r="F19" s="160">
        <f>F15*E19</f>
        <v>1</v>
      </c>
      <c r="G19" s="201"/>
      <c r="H19" s="160"/>
      <c r="I19" s="159"/>
      <c r="J19" s="160"/>
      <c r="K19" s="159"/>
      <c r="L19" s="160"/>
      <c r="M19" s="160"/>
      <c r="N19" s="104"/>
    </row>
    <row r="20" spans="1:14" s="103" customFormat="1" ht="14.25">
      <c r="A20" s="4"/>
      <c r="B20" s="200"/>
      <c r="C20" s="162" t="s">
        <v>15</v>
      </c>
      <c r="D20" s="135" t="s">
        <v>0</v>
      </c>
      <c r="E20" s="47">
        <v>2.83</v>
      </c>
      <c r="F20" s="158">
        <f>F15*E20</f>
        <v>2.83</v>
      </c>
      <c r="G20" s="158"/>
      <c r="H20" s="160"/>
      <c r="I20" s="159"/>
      <c r="J20" s="160"/>
      <c r="K20" s="159"/>
      <c r="L20" s="160"/>
      <c r="M20" s="160"/>
      <c r="N20" s="102"/>
    </row>
    <row r="21" spans="1:14" s="103" customFormat="1" ht="42.75">
      <c r="A21" s="4">
        <v>3</v>
      </c>
      <c r="B21" s="163" t="s">
        <v>116</v>
      </c>
      <c r="C21" s="320" t="s">
        <v>144</v>
      </c>
      <c r="D21" s="135" t="s">
        <v>48</v>
      </c>
      <c r="E21" s="158"/>
      <c r="F21" s="158">
        <v>38</v>
      </c>
      <c r="G21" s="158"/>
      <c r="H21" s="277"/>
      <c r="I21" s="159"/>
      <c r="J21" s="160"/>
      <c r="K21" s="159"/>
      <c r="L21" s="160"/>
      <c r="M21" s="160"/>
      <c r="N21" s="102"/>
    </row>
    <row r="22" spans="1:14" s="103" customFormat="1" ht="13.5">
      <c r="A22" s="4"/>
      <c r="B22" s="163"/>
      <c r="C22" s="162" t="s">
        <v>12</v>
      </c>
      <c r="D22" s="135" t="s">
        <v>13</v>
      </c>
      <c r="E22" s="194">
        <v>1.54</v>
      </c>
      <c r="F22" s="194">
        <f>F21*E22</f>
        <v>58.52</v>
      </c>
      <c r="G22" s="161"/>
      <c r="H22" s="195"/>
      <c r="I22" s="159"/>
      <c r="J22" s="160"/>
      <c r="K22" s="159"/>
      <c r="L22" s="160"/>
      <c r="M22" s="160"/>
      <c r="N22" s="102"/>
    </row>
    <row r="23" spans="1:14" s="103" customFormat="1" ht="14.25">
      <c r="A23" s="4"/>
      <c r="B23" s="200"/>
      <c r="C23" s="162" t="s">
        <v>40</v>
      </c>
      <c r="D23" s="135" t="s">
        <v>0</v>
      </c>
      <c r="E23" s="47">
        <v>0.0373</v>
      </c>
      <c r="F23" s="158">
        <f>F21*E23</f>
        <v>1.4174</v>
      </c>
      <c r="G23" s="158"/>
      <c r="H23" s="160"/>
      <c r="I23" s="159"/>
      <c r="J23" s="160"/>
      <c r="K23" s="159"/>
      <c r="L23" s="160"/>
      <c r="M23" s="160"/>
      <c r="N23" s="102"/>
    </row>
    <row r="24" spans="1:14" s="103" customFormat="1" ht="14.25">
      <c r="A24" s="4"/>
      <c r="B24" s="200"/>
      <c r="C24" s="162" t="s">
        <v>14</v>
      </c>
      <c r="D24" s="135"/>
      <c r="E24" s="47"/>
      <c r="F24" s="158"/>
      <c r="G24" s="158"/>
      <c r="H24" s="160"/>
      <c r="I24" s="159"/>
      <c r="J24" s="160"/>
      <c r="K24" s="159"/>
      <c r="L24" s="160"/>
      <c r="M24" s="160"/>
      <c r="N24" s="102"/>
    </row>
    <row r="25" spans="1:14" s="103" customFormat="1" ht="14.25">
      <c r="A25" s="4"/>
      <c r="B25" s="200"/>
      <c r="C25" s="162" t="s">
        <v>117</v>
      </c>
      <c r="D25" s="135" t="s">
        <v>48</v>
      </c>
      <c r="E25" s="47">
        <v>1</v>
      </c>
      <c r="F25" s="158">
        <f>F21*E25</f>
        <v>38</v>
      </c>
      <c r="G25" s="158"/>
      <c r="H25" s="160"/>
      <c r="I25" s="159"/>
      <c r="J25" s="160"/>
      <c r="K25" s="159"/>
      <c r="L25" s="160"/>
      <c r="M25" s="160"/>
      <c r="N25" s="102"/>
    </row>
    <row r="26" spans="1:14" s="103" customFormat="1" ht="14.25">
      <c r="A26" s="4"/>
      <c r="B26" s="200"/>
      <c r="C26" s="162" t="s">
        <v>32</v>
      </c>
      <c r="D26" s="135" t="s">
        <v>16</v>
      </c>
      <c r="E26" s="47">
        <v>0.65</v>
      </c>
      <c r="F26" s="158">
        <f>F21*E26</f>
        <v>24.7</v>
      </c>
      <c r="G26" s="158"/>
      <c r="H26" s="160"/>
      <c r="I26" s="159"/>
      <c r="J26" s="160"/>
      <c r="K26" s="159"/>
      <c r="L26" s="160"/>
      <c r="M26" s="160"/>
      <c r="N26" s="102"/>
    </row>
    <row r="27" spans="1:14" s="103" customFormat="1" ht="14.25">
      <c r="A27" s="4"/>
      <c r="B27" s="200"/>
      <c r="C27" s="162" t="s">
        <v>15</v>
      </c>
      <c r="D27" s="135" t="s">
        <v>0</v>
      </c>
      <c r="E27" s="47">
        <v>0.169</v>
      </c>
      <c r="F27" s="158">
        <f>F21*E27</f>
        <v>6.422000000000001</v>
      </c>
      <c r="G27" s="158"/>
      <c r="H27" s="160"/>
      <c r="I27" s="159"/>
      <c r="J27" s="160"/>
      <c r="K27" s="159"/>
      <c r="L27" s="160"/>
      <c r="M27" s="160"/>
      <c r="N27" s="102"/>
    </row>
    <row r="28" spans="1:14" s="103" customFormat="1" ht="42.75">
      <c r="A28" s="4">
        <v>4</v>
      </c>
      <c r="B28" s="163" t="s">
        <v>145</v>
      </c>
      <c r="C28" s="320" t="s">
        <v>148</v>
      </c>
      <c r="D28" s="135" t="s">
        <v>48</v>
      </c>
      <c r="E28" s="158"/>
      <c r="F28" s="158">
        <v>29</v>
      </c>
      <c r="G28" s="158"/>
      <c r="H28" s="277"/>
      <c r="I28" s="159"/>
      <c r="J28" s="160"/>
      <c r="K28" s="159"/>
      <c r="L28" s="160"/>
      <c r="M28" s="160"/>
      <c r="N28" s="102"/>
    </row>
    <row r="29" spans="1:14" s="103" customFormat="1" ht="13.5">
      <c r="A29" s="4"/>
      <c r="B29" s="163"/>
      <c r="C29" s="162" t="s">
        <v>61</v>
      </c>
      <c r="D29" s="135" t="s">
        <v>13</v>
      </c>
      <c r="E29" s="194">
        <v>1.19</v>
      </c>
      <c r="F29" s="194">
        <f>F28*E29</f>
        <v>34.51</v>
      </c>
      <c r="G29" s="161"/>
      <c r="H29" s="195"/>
      <c r="I29" s="159"/>
      <c r="J29" s="160"/>
      <c r="K29" s="159"/>
      <c r="L29" s="160"/>
      <c r="M29" s="160"/>
      <c r="N29" s="102"/>
    </row>
    <row r="30" spans="1:14" s="103" customFormat="1" ht="14.25">
      <c r="A30" s="4"/>
      <c r="B30" s="200"/>
      <c r="C30" s="162" t="s">
        <v>42</v>
      </c>
      <c r="D30" s="135" t="s">
        <v>0</v>
      </c>
      <c r="E30" s="47">
        <v>0.0359</v>
      </c>
      <c r="F30" s="158">
        <f>F28*E30</f>
        <v>1.0411000000000001</v>
      </c>
      <c r="G30" s="158"/>
      <c r="H30" s="160"/>
      <c r="I30" s="159"/>
      <c r="J30" s="160"/>
      <c r="K30" s="159"/>
      <c r="L30" s="160"/>
      <c r="M30" s="160"/>
      <c r="N30" s="102"/>
    </row>
    <row r="31" spans="1:14" s="103" customFormat="1" ht="14.25">
      <c r="A31" s="4"/>
      <c r="B31" s="200"/>
      <c r="C31" s="162" t="s">
        <v>14</v>
      </c>
      <c r="D31" s="135"/>
      <c r="E31" s="47"/>
      <c r="F31" s="158"/>
      <c r="G31" s="158"/>
      <c r="H31" s="160"/>
      <c r="I31" s="159"/>
      <c r="J31" s="160"/>
      <c r="K31" s="159"/>
      <c r="L31" s="160"/>
      <c r="M31" s="160"/>
      <c r="N31" s="102"/>
    </row>
    <row r="32" spans="1:14" s="103" customFormat="1" ht="14.25">
      <c r="A32" s="4"/>
      <c r="B32" s="200"/>
      <c r="C32" s="162" t="s">
        <v>117</v>
      </c>
      <c r="D32" s="135" t="s">
        <v>48</v>
      </c>
      <c r="E32" s="47">
        <v>1</v>
      </c>
      <c r="F32" s="158">
        <f>F28*E32</f>
        <v>29</v>
      </c>
      <c r="G32" s="158"/>
      <c r="H32" s="160"/>
      <c r="I32" s="159"/>
      <c r="J32" s="160"/>
      <c r="K32" s="159"/>
      <c r="L32" s="160"/>
      <c r="M32" s="160"/>
      <c r="N32" s="102"/>
    </row>
    <row r="33" spans="1:14" s="103" customFormat="1" ht="14.25">
      <c r="A33" s="4"/>
      <c r="B33" s="200"/>
      <c r="C33" s="162" t="s">
        <v>32</v>
      </c>
      <c r="D33" s="135" t="s">
        <v>16</v>
      </c>
      <c r="E33" s="47">
        <v>1.22</v>
      </c>
      <c r="F33" s="158">
        <f>F28*E33</f>
        <v>35.38</v>
      </c>
      <c r="G33" s="158"/>
      <c r="H33" s="160"/>
      <c r="I33" s="159"/>
      <c r="J33" s="160"/>
      <c r="K33" s="159"/>
      <c r="L33" s="160"/>
      <c r="M33" s="160"/>
      <c r="N33" s="102"/>
    </row>
    <row r="34" spans="1:14" s="103" customFormat="1" ht="14.25">
      <c r="A34" s="4"/>
      <c r="B34" s="200"/>
      <c r="C34" s="162" t="s">
        <v>15</v>
      </c>
      <c r="D34" s="135" t="s">
        <v>0</v>
      </c>
      <c r="E34" s="47">
        <v>0.148</v>
      </c>
      <c r="F34" s="158">
        <f>F28*E34</f>
        <v>4.292</v>
      </c>
      <c r="G34" s="158"/>
      <c r="H34" s="160"/>
      <c r="I34" s="159"/>
      <c r="J34" s="160"/>
      <c r="K34" s="159"/>
      <c r="L34" s="160"/>
      <c r="M34" s="160"/>
      <c r="N34" s="102"/>
    </row>
    <row r="35" spans="1:14" s="103" customFormat="1" ht="14.25">
      <c r="A35" s="4">
        <v>5</v>
      </c>
      <c r="B35" s="200"/>
      <c r="C35" s="162" t="s">
        <v>149</v>
      </c>
      <c r="D35" s="135" t="s">
        <v>17</v>
      </c>
      <c r="E35" s="47"/>
      <c r="F35" s="158">
        <v>1</v>
      </c>
      <c r="G35" s="158"/>
      <c r="H35" s="160"/>
      <c r="I35" s="159"/>
      <c r="J35" s="160"/>
      <c r="K35" s="159"/>
      <c r="L35" s="160"/>
      <c r="M35" s="160"/>
      <c r="N35" s="102"/>
    </row>
    <row r="36" spans="1:14" ht="14.25">
      <c r="A36" s="4">
        <v>6</v>
      </c>
      <c r="B36" s="312" t="s">
        <v>68</v>
      </c>
      <c r="C36" s="320" t="s">
        <v>501</v>
      </c>
      <c r="D36" s="135" t="s">
        <v>70</v>
      </c>
      <c r="E36" s="158"/>
      <c r="F36" s="159">
        <v>2</v>
      </c>
      <c r="G36" s="158"/>
      <c r="H36" s="160"/>
      <c r="I36" s="159"/>
      <c r="J36" s="160"/>
      <c r="K36" s="159"/>
      <c r="L36" s="160"/>
      <c r="M36" s="160"/>
      <c r="N36" s="104"/>
    </row>
    <row r="37" spans="1:14" ht="13.5">
      <c r="A37" s="4"/>
      <c r="B37" s="51"/>
      <c r="C37" s="162" t="s">
        <v>12</v>
      </c>
      <c r="D37" s="135" t="s">
        <v>70</v>
      </c>
      <c r="E37" s="135">
        <v>1</v>
      </c>
      <c r="F37" s="160">
        <f>F36*E37</f>
        <v>2</v>
      </c>
      <c r="G37" s="158"/>
      <c r="H37" s="160"/>
      <c r="I37" s="159"/>
      <c r="J37" s="160"/>
      <c r="K37" s="159"/>
      <c r="L37" s="160"/>
      <c r="M37" s="160"/>
      <c r="N37" s="104"/>
    </row>
    <row r="38" spans="1:14" s="106" customFormat="1" ht="13.5">
      <c r="A38" s="4"/>
      <c r="B38" s="51"/>
      <c r="C38" s="162" t="s">
        <v>14</v>
      </c>
      <c r="D38" s="135"/>
      <c r="E38" s="135"/>
      <c r="F38" s="160"/>
      <c r="G38" s="158"/>
      <c r="H38" s="160"/>
      <c r="I38" s="159"/>
      <c r="J38" s="160"/>
      <c r="K38" s="159"/>
      <c r="L38" s="160"/>
      <c r="M38" s="160"/>
      <c r="N38" s="104"/>
    </row>
    <row r="39" spans="1:14" s="106" customFormat="1" ht="13.5">
      <c r="A39" s="4"/>
      <c r="B39" s="51"/>
      <c r="C39" s="161" t="s">
        <v>130</v>
      </c>
      <c r="D39" s="135" t="s">
        <v>70</v>
      </c>
      <c r="E39" s="135">
        <v>1</v>
      </c>
      <c r="F39" s="169">
        <f>F36*E39</f>
        <v>2</v>
      </c>
      <c r="G39" s="201"/>
      <c r="H39" s="160"/>
      <c r="I39" s="159"/>
      <c r="J39" s="160"/>
      <c r="K39" s="159"/>
      <c r="L39" s="160"/>
      <c r="M39" s="160"/>
      <c r="N39" s="104"/>
    </row>
    <row r="40" spans="1:14" s="106" customFormat="1" ht="27">
      <c r="A40" s="4">
        <v>7</v>
      </c>
      <c r="B40" s="51"/>
      <c r="C40" s="161" t="s">
        <v>146</v>
      </c>
      <c r="D40" s="135" t="s">
        <v>70</v>
      </c>
      <c r="E40" s="135"/>
      <c r="F40" s="169">
        <v>10</v>
      </c>
      <c r="G40" s="201"/>
      <c r="H40" s="160"/>
      <c r="I40" s="159"/>
      <c r="J40" s="160"/>
      <c r="K40" s="159"/>
      <c r="L40" s="160"/>
      <c r="M40" s="160"/>
      <c r="N40" s="104"/>
    </row>
    <row r="41" spans="1:14" ht="28.5">
      <c r="A41" s="4">
        <v>8</v>
      </c>
      <c r="B41" s="312" t="s">
        <v>68</v>
      </c>
      <c r="C41" s="320" t="s">
        <v>150</v>
      </c>
      <c r="D41" s="135" t="s">
        <v>131</v>
      </c>
      <c r="E41" s="158"/>
      <c r="F41" s="159">
        <v>3</v>
      </c>
      <c r="G41" s="158"/>
      <c r="H41" s="160"/>
      <c r="I41" s="159"/>
      <c r="J41" s="160"/>
      <c r="K41" s="159"/>
      <c r="L41" s="160"/>
      <c r="M41" s="160"/>
      <c r="N41" s="104"/>
    </row>
    <row r="42" spans="1:14" ht="13.5">
      <c r="A42" s="4"/>
      <c r="B42" s="51"/>
      <c r="C42" s="162" t="s">
        <v>12</v>
      </c>
      <c r="D42" s="135" t="s">
        <v>131</v>
      </c>
      <c r="E42" s="135">
        <v>1</v>
      </c>
      <c r="F42" s="160">
        <f>F41*E42</f>
        <v>3</v>
      </c>
      <c r="G42" s="158"/>
      <c r="H42" s="160"/>
      <c r="I42" s="159"/>
      <c r="J42" s="160"/>
      <c r="K42" s="159"/>
      <c r="L42" s="160"/>
      <c r="M42" s="160"/>
      <c r="N42" s="104"/>
    </row>
    <row r="43" spans="1:14" s="106" customFormat="1" ht="13.5">
      <c r="A43" s="4"/>
      <c r="B43" s="51"/>
      <c r="C43" s="162" t="s">
        <v>14</v>
      </c>
      <c r="D43" s="135"/>
      <c r="E43" s="135"/>
      <c r="F43" s="160"/>
      <c r="G43" s="158"/>
      <c r="H43" s="160"/>
      <c r="I43" s="159"/>
      <c r="J43" s="160"/>
      <c r="K43" s="159"/>
      <c r="L43" s="160"/>
      <c r="M43" s="160"/>
      <c r="N43" s="104"/>
    </row>
    <row r="44" spans="1:14" s="106" customFormat="1" ht="13.5">
      <c r="A44" s="4"/>
      <c r="B44" s="51"/>
      <c r="C44" s="161" t="s">
        <v>132</v>
      </c>
      <c r="D44" s="135" t="s">
        <v>70</v>
      </c>
      <c r="E44" s="135">
        <v>1</v>
      </c>
      <c r="F44" s="169">
        <f>F41*E44</f>
        <v>3</v>
      </c>
      <c r="G44" s="201"/>
      <c r="H44" s="160"/>
      <c r="I44" s="159"/>
      <c r="J44" s="160"/>
      <c r="K44" s="159"/>
      <c r="L44" s="160"/>
      <c r="M44" s="160"/>
      <c r="N44" s="104"/>
    </row>
    <row r="45" spans="1:14" s="103" customFormat="1" ht="28.5">
      <c r="A45" s="4">
        <v>9</v>
      </c>
      <c r="B45" s="163" t="s">
        <v>100</v>
      </c>
      <c r="C45" s="320" t="s">
        <v>502</v>
      </c>
      <c r="D45" s="135" t="s">
        <v>36</v>
      </c>
      <c r="E45" s="194"/>
      <c r="F45" s="158">
        <v>2</v>
      </c>
      <c r="G45" s="161"/>
      <c r="H45" s="195"/>
      <c r="I45" s="159"/>
      <c r="J45" s="160"/>
      <c r="K45" s="159"/>
      <c r="L45" s="160"/>
      <c r="M45" s="160"/>
      <c r="N45" s="102"/>
    </row>
    <row r="46" spans="1:14" s="103" customFormat="1" ht="13.5">
      <c r="A46" s="4"/>
      <c r="B46" s="163"/>
      <c r="C46" s="162" t="s">
        <v>12</v>
      </c>
      <c r="D46" s="135" t="s">
        <v>13</v>
      </c>
      <c r="E46" s="194">
        <v>13.8</v>
      </c>
      <c r="F46" s="194">
        <f>F45*E46</f>
        <v>27.6</v>
      </c>
      <c r="G46" s="161"/>
      <c r="H46" s="195"/>
      <c r="I46" s="159"/>
      <c r="J46" s="160"/>
      <c r="K46" s="159"/>
      <c r="L46" s="160"/>
      <c r="M46" s="160"/>
      <c r="N46" s="102"/>
    </row>
    <row r="47" spans="1:14" s="103" customFormat="1" ht="14.25">
      <c r="A47" s="4"/>
      <c r="B47" s="200"/>
      <c r="C47" s="162" t="s">
        <v>40</v>
      </c>
      <c r="D47" s="135" t="s">
        <v>0</v>
      </c>
      <c r="E47" s="47">
        <v>0.17</v>
      </c>
      <c r="F47" s="158">
        <f>F45*E47</f>
        <v>0.34</v>
      </c>
      <c r="G47" s="158"/>
      <c r="H47" s="160"/>
      <c r="I47" s="159"/>
      <c r="J47" s="160"/>
      <c r="K47" s="159"/>
      <c r="L47" s="160"/>
      <c r="M47" s="160"/>
      <c r="N47" s="102"/>
    </row>
    <row r="48" spans="1:14" s="103" customFormat="1" ht="14.25">
      <c r="A48" s="4"/>
      <c r="B48" s="200"/>
      <c r="C48" s="162" t="s">
        <v>14</v>
      </c>
      <c r="D48" s="135"/>
      <c r="E48" s="47"/>
      <c r="F48" s="158"/>
      <c r="G48" s="158"/>
      <c r="H48" s="160"/>
      <c r="I48" s="159"/>
      <c r="J48" s="160"/>
      <c r="K48" s="159"/>
      <c r="L48" s="160"/>
      <c r="M48" s="160"/>
      <c r="N48" s="102"/>
    </row>
    <row r="49" spans="1:14" s="103" customFormat="1" ht="14.25">
      <c r="A49" s="4"/>
      <c r="B49" s="200"/>
      <c r="C49" s="162" t="s">
        <v>133</v>
      </c>
      <c r="D49" s="135" t="s">
        <v>36</v>
      </c>
      <c r="E49" s="47">
        <v>1.03</v>
      </c>
      <c r="F49" s="158">
        <f>F45*E49</f>
        <v>2.06</v>
      </c>
      <c r="G49" s="158"/>
      <c r="H49" s="160"/>
      <c r="I49" s="159"/>
      <c r="J49" s="160"/>
      <c r="K49" s="159"/>
      <c r="L49" s="160"/>
      <c r="M49" s="160"/>
      <c r="N49" s="102"/>
    </row>
    <row r="50" spans="1:14" s="103" customFormat="1" ht="14.25">
      <c r="A50" s="4"/>
      <c r="B50" s="200"/>
      <c r="C50" s="162" t="s">
        <v>101</v>
      </c>
      <c r="D50" s="135" t="s">
        <v>16</v>
      </c>
      <c r="E50" s="47">
        <v>10.6</v>
      </c>
      <c r="F50" s="158">
        <f>F45*E50</f>
        <v>21.2</v>
      </c>
      <c r="G50" s="158"/>
      <c r="H50" s="160"/>
      <c r="I50" s="159"/>
      <c r="J50" s="160"/>
      <c r="K50" s="159"/>
      <c r="L50" s="160"/>
      <c r="M50" s="160"/>
      <c r="N50" s="102"/>
    </row>
    <row r="51" spans="1:14" s="103" customFormat="1" ht="13.5">
      <c r="A51" s="4"/>
      <c r="B51" s="163"/>
      <c r="C51" s="162" t="s">
        <v>102</v>
      </c>
      <c r="D51" s="135" t="s">
        <v>16</v>
      </c>
      <c r="E51" s="194">
        <v>1</v>
      </c>
      <c r="F51" s="158">
        <f>F45*E51</f>
        <v>2</v>
      </c>
      <c r="G51" s="158"/>
      <c r="H51" s="160"/>
      <c r="I51" s="159"/>
      <c r="J51" s="160"/>
      <c r="K51" s="159"/>
      <c r="L51" s="160"/>
      <c r="M51" s="160"/>
      <c r="N51" s="102"/>
    </row>
    <row r="52" spans="1:14" s="103" customFormat="1" ht="14.25">
      <c r="A52" s="4"/>
      <c r="B52" s="200"/>
      <c r="C52" s="162" t="s">
        <v>15</v>
      </c>
      <c r="D52" s="135" t="s">
        <v>0</v>
      </c>
      <c r="E52" s="47">
        <v>0.9</v>
      </c>
      <c r="F52" s="158">
        <f>F45*E52</f>
        <v>1.8</v>
      </c>
      <c r="G52" s="158"/>
      <c r="H52" s="160"/>
      <c r="I52" s="159"/>
      <c r="J52" s="160"/>
      <c r="K52" s="159"/>
      <c r="L52" s="160"/>
      <c r="M52" s="160"/>
      <c r="N52" s="114"/>
    </row>
    <row r="53" spans="1:14" s="106" customFormat="1" ht="14.25">
      <c r="A53" s="4">
        <v>10</v>
      </c>
      <c r="B53" s="163" t="s">
        <v>134</v>
      </c>
      <c r="C53" s="320" t="s">
        <v>138</v>
      </c>
      <c r="D53" s="159" t="s">
        <v>48</v>
      </c>
      <c r="E53" s="313"/>
      <c r="F53" s="368">
        <v>65</v>
      </c>
      <c r="G53" s="313"/>
      <c r="H53" s="313"/>
      <c r="I53" s="313"/>
      <c r="J53" s="159"/>
      <c r="K53" s="160"/>
      <c r="L53" s="159"/>
      <c r="M53" s="160"/>
      <c r="N53" s="104"/>
    </row>
    <row r="54" spans="1:14" s="106" customFormat="1" ht="13.5">
      <c r="A54" s="4"/>
      <c r="B54" s="108"/>
      <c r="C54" s="162" t="s">
        <v>12</v>
      </c>
      <c r="D54" s="135" t="s">
        <v>13</v>
      </c>
      <c r="E54" s="135">
        <v>0.835</v>
      </c>
      <c r="F54" s="194">
        <f>F53*E54</f>
        <v>54.275</v>
      </c>
      <c r="G54" s="158"/>
      <c r="H54" s="160"/>
      <c r="I54" s="159"/>
      <c r="J54" s="160"/>
      <c r="K54" s="159"/>
      <c r="L54" s="160"/>
      <c r="M54" s="160"/>
      <c r="N54" s="104"/>
    </row>
    <row r="55" spans="1:14" s="103" customFormat="1" ht="14.25">
      <c r="A55" s="4"/>
      <c r="B55" s="200"/>
      <c r="C55" s="162" t="s">
        <v>40</v>
      </c>
      <c r="D55" s="135" t="s">
        <v>0</v>
      </c>
      <c r="E55" s="47">
        <v>0.0095</v>
      </c>
      <c r="F55" s="158">
        <f>F53*E55</f>
        <v>0.6174999999999999</v>
      </c>
      <c r="G55" s="158"/>
      <c r="H55" s="160"/>
      <c r="I55" s="159"/>
      <c r="J55" s="160"/>
      <c r="K55" s="159"/>
      <c r="L55" s="160"/>
      <c r="M55" s="160"/>
      <c r="N55" s="102"/>
    </row>
    <row r="56" spans="1:14" s="106" customFormat="1" ht="13.5">
      <c r="A56" s="4"/>
      <c r="B56" s="108"/>
      <c r="C56" s="162" t="s">
        <v>14</v>
      </c>
      <c r="D56" s="135"/>
      <c r="E56" s="135"/>
      <c r="F56" s="158"/>
      <c r="G56" s="158"/>
      <c r="H56" s="160"/>
      <c r="I56" s="159"/>
      <c r="J56" s="160"/>
      <c r="K56" s="159"/>
      <c r="L56" s="160"/>
      <c r="M56" s="160"/>
      <c r="N56" s="104"/>
    </row>
    <row r="57" spans="1:14" s="29" customFormat="1" ht="13.5">
      <c r="A57" s="4"/>
      <c r="B57" s="135"/>
      <c r="C57" s="161" t="s">
        <v>135</v>
      </c>
      <c r="D57" s="135" t="s">
        <v>48</v>
      </c>
      <c r="E57" s="135">
        <v>1.01</v>
      </c>
      <c r="F57" s="158">
        <f>F53*E57</f>
        <v>65.65</v>
      </c>
      <c r="G57" s="158"/>
      <c r="H57" s="160"/>
      <c r="I57" s="159"/>
      <c r="J57" s="160"/>
      <c r="K57" s="159"/>
      <c r="L57" s="160"/>
      <c r="M57" s="160"/>
      <c r="N57" s="104"/>
    </row>
    <row r="58" spans="1:14" s="29" customFormat="1" ht="13.5">
      <c r="A58" s="4"/>
      <c r="B58" s="135"/>
      <c r="C58" s="161" t="s">
        <v>136</v>
      </c>
      <c r="D58" s="135" t="s">
        <v>16</v>
      </c>
      <c r="E58" s="135">
        <v>1.89</v>
      </c>
      <c r="F58" s="158">
        <f>F53*E58</f>
        <v>122.85</v>
      </c>
      <c r="G58" s="158"/>
      <c r="H58" s="160"/>
      <c r="I58" s="159"/>
      <c r="J58" s="160"/>
      <c r="K58" s="159"/>
      <c r="L58" s="160"/>
      <c r="M58" s="160"/>
      <c r="N58" s="104"/>
    </row>
    <row r="59" spans="1:14" s="103" customFormat="1" ht="14.25">
      <c r="A59" s="4"/>
      <c r="B59" s="200"/>
      <c r="C59" s="162" t="s">
        <v>15</v>
      </c>
      <c r="D59" s="135" t="s">
        <v>0</v>
      </c>
      <c r="E59" s="47">
        <v>0.0116</v>
      </c>
      <c r="F59" s="158">
        <f>F53*E59</f>
        <v>0.754</v>
      </c>
      <c r="G59" s="158"/>
      <c r="H59" s="160"/>
      <c r="I59" s="159"/>
      <c r="J59" s="160"/>
      <c r="K59" s="159"/>
      <c r="L59" s="160"/>
      <c r="M59" s="160"/>
      <c r="N59" s="102"/>
    </row>
    <row r="60" spans="1:14" ht="14.25">
      <c r="A60" s="4">
        <v>11</v>
      </c>
      <c r="B60" s="314" t="s">
        <v>118</v>
      </c>
      <c r="C60" s="320" t="s">
        <v>137</v>
      </c>
      <c r="D60" s="158" t="s">
        <v>17</v>
      </c>
      <c r="E60" s="158"/>
      <c r="F60" s="159">
        <v>14</v>
      </c>
      <c r="G60" s="158"/>
      <c r="H60" s="160"/>
      <c r="I60" s="159"/>
      <c r="J60" s="160"/>
      <c r="K60" s="159"/>
      <c r="L60" s="160"/>
      <c r="M60" s="160"/>
      <c r="N60" s="104"/>
    </row>
    <row r="61" spans="1:14" ht="13.5">
      <c r="A61" s="4"/>
      <c r="B61" s="51"/>
      <c r="C61" s="162" t="s">
        <v>12</v>
      </c>
      <c r="D61" s="135" t="s">
        <v>13</v>
      </c>
      <c r="E61" s="135">
        <v>1.34</v>
      </c>
      <c r="F61" s="160">
        <f>F60*E61</f>
        <v>18.76</v>
      </c>
      <c r="G61" s="158"/>
      <c r="H61" s="160"/>
      <c r="I61" s="159"/>
      <c r="J61" s="160"/>
      <c r="K61" s="159"/>
      <c r="L61" s="160"/>
      <c r="M61" s="160"/>
      <c r="N61" s="104"/>
    </row>
    <row r="62" spans="1:14" s="84" customFormat="1" ht="13.5">
      <c r="A62" s="4"/>
      <c r="B62" s="135"/>
      <c r="C62" s="162" t="s">
        <v>37</v>
      </c>
      <c r="D62" s="135" t="s">
        <v>0</v>
      </c>
      <c r="E62" s="158">
        <v>0.05</v>
      </c>
      <c r="F62" s="160">
        <f>F60*E62</f>
        <v>0.7000000000000001</v>
      </c>
      <c r="G62" s="158"/>
      <c r="H62" s="160"/>
      <c r="I62" s="159"/>
      <c r="J62" s="160"/>
      <c r="K62" s="159"/>
      <c r="L62" s="160"/>
      <c r="M62" s="160"/>
      <c r="N62" s="104"/>
    </row>
    <row r="63" spans="1:14" s="106" customFormat="1" ht="13.5">
      <c r="A63" s="4"/>
      <c r="B63" s="51"/>
      <c r="C63" s="162" t="s">
        <v>14</v>
      </c>
      <c r="D63" s="135"/>
      <c r="E63" s="135"/>
      <c r="F63" s="160"/>
      <c r="G63" s="158"/>
      <c r="H63" s="160"/>
      <c r="I63" s="159"/>
      <c r="J63" s="160"/>
      <c r="K63" s="159"/>
      <c r="L63" s="160"/>
      <c r="M63" s="160"/>
      <c r="N63" s="104"/>
    </row>
    <row r="64" spans="1:14" s="106" customFormat="1" ht="13.5">
      <c r="A64" s="4"/>
      <c r="B64" s="51"/>
      <c r="C64" s="161" t="s">
        <v>137</v>
      </c>
      <c r="D64" s="158" t="s">
        <v>17</v>
      </c>
      <c r="E64" s="135">
        <v>1</v>
      </c>
      <c r="F64" s="169">
        <f>F60*E64</f>
        <v>14</v>
      </c>
      <c r="G64" s="201"/>
      <c r="H64" s="160"/>
      <c r="I64" s="159"/>
      <c r="J64" s="160"/>
      <c r="K64" s="159"/>
      <c r="L64" s="160"/>
      <c r="M64" s="160"/>
      <c r="N64" s="104"/>
    </row>
    <row r="65" spans="1:14" s="106" customFormat="1" ht="13.5">
      <c r="A65" s="4"/>
      <c r="B65" s="51"/>
      <c r="C65" s="162" t="s">
        <v>15</v>
      </c>
      <c r="D65" s="135" t="s">
        <v>0</v>
      </c>
      <c r="E65" s="135">
        <v>0.16</v>
      </c>
      <c r="F65" s="160">
        <f>F60*E65</f>
        <v>2.24</v>
      </c>
      <c r="G65" s="158"/>
      <c r="H65" s="160"/>
      <c r="I65" s="159"/>
      <c r="J65" s="160"/>
      <c r="K65" s="159"/>
      <c r="L65" s="160"/>
      <c r="M65" s="160"/>
      <c r="N65" s="104"/>
    </row>
    <row r="66" spans="1:14" s="103" customFormat="1" ht="14.25">
      <c r="A66" s="113"/>
      <c r="B66" s="200"/>
      <c r="C66" s="164" t="s">
        <v>147</v>
      </c>
      <c r="D66" s="135"/>
      <c r="E66" s="47"/>
      <c r="F66" s="158"/>
      <c r="G66" s="158"/>
      <c r="H66" s="160"/>
      <c r="I66" s="159"/>
      <c r="J66" s="160"/>
      <c r="K66" s="159"/>
      <c r="L66" s="160"/>
      <c r="M66" s="160"/>
      <c r="N66" s="102"/>
    </row>
    <row r="67" spans="1:14" ht="42.75">
      <c r="A67" s="4">
        <v>12</v>
      </c>
      <c r="B67" s="135" t="s">
        <v>68</v>
      </c>
      <c r="C67" s="320" t="s">
        <v>648</v>
      </c>
      <c r="D67" s="135" t="s">
        <v>60</v>
      </c>
      <c r="E67" s="311"/>
      <c r="F67" s="159">
        <v>1</v>
      </c>
      <c r="G67" s="158"/>
      <c r="H67" s="160"/>
      <c r="I67" s="159"/>
      <c r="J67" s="160"/>
      <c r="K67" s="159"/>
      <c r="L67" s="160"/>
      <c r="M67" s="160"/>
      <c r="N67" s="104"/>
    </row>
    <row r="68" spans="1:14" ht="13.5">
      <c r="A68" s="4"/>
      <c r="B68" s="108"/>
      <c r="C68" s="162" t="s">
        <v>12</v>
      </c>
      <c r="D68" s="135" t="s">
        <v>13</v>
      </c>
      <c r="E68" s="135">
        <v>1</v>
      </c>
      <c r="F68" s="160">
        <f>E68*1</f>
        <v>1</v>
      </c>
      <c r="G68" s="158"/>
      <c r="H68" s="160"/>
      <c r="I68" s="159"/>
      <c r="J68" s="160"/>
      <c r="K68" s="159"/>
      <c r="L68" s="160"/>
      <c r="M68" s="160"/>
      <c r="N68" s="104"/>
    </row>
    <row r="69" spans="1:14" s="106" customFormat="1" ht="13.5">
      <c r="A69" s="4"/>
      <c r="B69" s="108"/>
      <c r="C69" s="162" t="s">
        <v>14</v>
      </c>
      <c r="D69" s="135"/>
      <c r="E69" s="135"/>
      <c r="F69" s="160"/>
      <c r="G69" s="158"/>
      <c r="H69" s="160"/>
      <c r="I69" s="159"/>
      <c r="J69" s="160"/>
      <c r="K69" s="159"/>
      <c r="L69" s="160"/>
      <c r="M69" s="160"/>
      <c r="N69" s="104"/>
    </row>
    <row r="70" spans="1:14" s="106" customFormat="1" ht="40.5">
      <c r="A70" s="4"/>
      <c r="B70" s="108"/>
      <c r="C70" s="161" t="s">
        <v>649</v>
      </c>
      <c r="D70" s="135" t="s">
        <v>17</v>
      </c>
      <c r="E70" s="135">
        <v>1</v>
      </c>
      <c r="F70" s="160">
        <f>E70*1</f>
        <v>1</v>
      </c>
      <c r="G70" s="201"/>
      <c r="H70" s="160"/>
      <c r="I70" s="159"/>
      <c r="J70" s="160"/>
      <c r="K70" s="159"/>
      <c r="L70" s="160"/>
      <c r="M70" s="160"/>
      <c r="N70" s="104"/>
    </row>
    <row r="71" spans="1:14" s="103" customFormat="1" ht="42.75">
      <c r="A71" s="4">
        <v>13</v>
      </c>
      <c r="B71" s="163" t="s">
        <v>116</v>
      </c>
      <c r="C71" s="320" t="s">
        <v>144</v>
      </c>
      <c r="D71" s="135" t="s">
        <v>48</v>
      </c>
      <c r="E71" s="158"/>
      <c r="F71" s="367">
        <v>32</v>
      </c>
      <c r="G71" s="158"/>
      <c r="H71" s="277"/>
      <c r="I71" s="159"/>
      <c r="J71" s="160"/>
      <c r="K71" s="159"/>
      <c r="L71" s="160"/>
      <c r="M71" s="160"/>
      <c r="N71" s="102"/>
    </row>
    <row r="72" spans="1:14" s="103" customFormat="1" ht="13.5">
      <c r="A72" s="4"/>
      <c r="B72" s="163"/>
      <c r="C72" s="162" t="s">
        <v>12</v>
      </c>
      <c r="D72" s="135" t="s">
        <v>13</v>
      </c>
      <c r="E72" s="194">
        <v>1.54</v>
      </c>
      <c r="F72" s="194">
        <f>F71*E72</f>
        <v>49.28</v>
      </c>
      <c r="G72" s="161"/>
      <c r="H72" s="195"/>
      <c r="I72" s="159"/>
      <c r="J72" s="160"/>
      <c r="K72" s="159"/>
      <c r="L72" s="160"/>
      <c r="M72" s="160"/>
      <c r="N72" s="102"/>
    </row>
    <row r="73" spans="1:14" s="103" customFormat="1" ht="14.25">
      <c r="A73" s="4"/>
      <c r="B73" s="200"/>
      <c r="C73" s="162" t="s">
        <v>40</v>
      </c>
      <c r="D73" s="135" t="s">
        <v>0</v>
      </c>
      <c r="E73" s="47">
        <v>0.0373</v>
      </c>
      <c r="F73" s="158">
        <f>F71*E73</f>
        <v>1.1936</v>
      </c>
      <c r="G73" s="158"/>
      <c r="H73" s="160"/>
      <c r="I73" s="159"/>
      <c r="J73" s="160"/>
      <c r="K73" s="159"/>
      <c r="L73" s="160"/>
      <c r="M73" s="160"/>
      <c r="N73" s="102"/>
    </row>
    <row r="74" spans="1:14" s="103" customFormat="1" ht="14.25">
      <c r="A74" s="4"/>
      <c r="B74" s="200"/>
      <c r="C74" s="162" t="s">
        <v>14</v>
      </c>
      <c r="D74" s="135"/>
      <c r="E74" s="47"/>
      <c r="F74" s="158"/>
      <c r="G74" s="158"/>
      <c r="H74" s="160"/>
      <c r="I74" s="159"/>
      <c r="J74" s="160"/>
      <c r="K74" s="159"/>
      <c r="L74" s="160"/>
      <c r="M74" s="160"/>
      <c r="N74" s="102"/>
    </row>
    <row r="75" spans="1:14" s="103" customFormat="1" ht="14.25">
      <c r="A75" s="4"/>
      <c r="B75" s="200"/>
      <c r="C75" s="162" t="s">
        <v>117</v>
      </c>
      <c r="D75" s="135" t="s">
        <v>48</v>
      </c>
      <c r="E75" s="47">
        <v>1</v>
      </c>
      <c r="F75" s="158">
        <f>F71*E75</f>
        <v>32</v>
      </c>
      <c r="G75" s="158"/>
      <c r="H75" s="160"/>
      <c r="I75" s="159"/>
      <c r="J75" s="160"/>
      <c r="K75" s="159"/>
      <c r="L75" s="160"/>
      <c r="M75" s="160"/>
      <c r="N75" s="102"/>
    </row>
    <row r="76" spans="1:14" s="103" customFormat="1" ht="14.25">
      <c r="A76" s="4"/>
      <c r="B76" s="200"/>
      <c r="C76" s="162" t="s">
        <v>32</v>
      </c>
      <c r="D76" s="135" t="s">
        <v>16</v>
      </c>
      <c r="E76" s="47">
        <v>0.65</v>
      </c>
      <c r="F76" s="158">
        <f>F71*E76</f>
        <v>20.8</v>
      </c>
      <c r="G76" s="158"/>
      <c r="H76" s="160"/>
      <c r="I76" s="159"/>
      <c r="J76" s="160"/>
      <c r="K76" s="159"/>
      <c r="L76" s="160"/>
      <c r="M76" s="160"/>
      <c r="N76" s="102"/>
    </row>
    <row r="77" spans="1:14" s="103" customFormat="1" ht="14.25">
      <c r="A77" s="4"/>
      <c r="B77" s="200"/>
      <c r="C77" s="162" t="s">
        <v>15</v>
      </c>
      <c r="D77" s="135" t="s">
        <v>0</v>
      </c>
      <c r="E77" s="47">
        <v>0.169</v>
      </c>
      <c r="F77" s="158">
        <f>F71*E77</f>
        <v>5.408</v>
      </c>
      <c r="G77" s="158"/>
      <c r="H77" s="160"/>
      <c r="I77" s="159"/>
      <c r="J77" s="160"/>
      <c r="K77" s="159"/>
      <c r="L77" s="160"/>
      <c r="M77" s="160"/>
      <c r="N77" s="102"/>
    </row>
    <row r="78" spans="1:14" s="103" customFormat="1" ht="42.75">
      <c r="A78" s="4">
        <v>14</v>
      </c>
      <c r="B78" s="163" t="s">
        <v>145</v>
      </c>
      <c r="C78" s="320" t="s">
        <v>148</v>
      </c>
      <c r="D78" s="135" t="s">
        <v>48</v>
      </c>
      <c r="E78" s="158"/>
      <c r="F78" s="367">
        <v>17</v>
      </c>
      <c r="G78" s="158"/>
      <c r="H78" s="277"/>
      <c r="I78" s="159"/>
      <c r="J78" s="160"/>
      <c r="K78" s="159"/>
      <c r="L78" s="160"/>
      <c r="M78" s="160"/>
      <c r="N78" s="102"/>
    </row>
    <row r="79" spans="1:14" s="103" customFormat="1" ht="13.5">
      <c r="A79" s="4"/>
      <c r="B79" s="163"/>
      <c r="C79" s="162" t="s">
        <v>61</v>
      </c>
      <c r="D79" s="135" t="s">
        <v>13</v>
      </c>
      <c r="E79" s="194">
        <v>1.19</v>
      </c>
      <c r="F79" s="194">
        <f>F78*E79</f>
        <v>20.23</v>
      </c>
      <c r="G79" s="161"/>
      <c r="H79" s="195"/>
      <c r="I79" s="159"/>
      <c r="J79" s="160"/>
      <c r="K79" s="159"/>
      <c r="L79" s="160"/>
      <c r="M79" s="160"/>
      <c r="N79" s="102"/>
    </row>
    <row r="80" spans="1:14" s="103" customFormat="1" ht="14.25">
      <c r="A80" s="4"/>
      <c r="B80" s="200"/>
      <c r="C80" s="162" t="s">
        <v>42</v>
      </c>
      <c r="D80" s="135" t="s">
        <v>0</v>
      </c>
      <c r="E80" s="47">
        <v>0.0359</v>
      </c>
      <c r="F80" s="158">
        <f>F78*E80</f>
        <v>0.6103000000000001</v>
      </c>
      <c r="G80" s="158"/>
      <c r="H80" s="160"/>
      <c r="I80" s="159"/>
      <c r="J80" s="160"/>
      <c r="K80" s="159"/>
      <c r="L80" s="160"/>
      <c r="M80" s="160"/>
      <c r="N80" s="102"/>
    </row>
    <row r="81" spans="1:14" s="103" customFormat="1" ht="14.25">
      <c r="A81" s="4"/>
      <c r="B81" s="200"/>
      <c r="C81" s="162" t="s">
        <v>14</v>
      </c>
      <c r="D81" s="135"/>
      <c r="E81" s="47"/>
      <c r="F81" s="158"/>
      <c r="G81" s="158"/>
      <c r="H81" s="160"/>
      <c r="I81" s="159"/>
      <c r="J81" s="160"/>
      <c r="K81" s="159"/>
      <c r="L81" s="160"/>
      <c r="M81" s="160"/>
      <c r="N81" s="102"/>
    </row>
    <row r="82" spans="1:14" s="103" customFormat="1" ht="14.25">
      <c r="A82" s="4"/>
      <c r="B82" s="200"/>
      <c r="C82" s="162" t="s">
        <v>117</v>
      </c>
      <c r="D82" s="135" t="s">
        <v>48</v>
      </c>
      <c r="E82" s="47">
        <v>1</v>
      </c>
      <c r="F82" s="158">
        <f>F78*E82</f>
        <v>17</v>
      </c>
      <c r="G82" s="158"/>
      <c r="H82" s="160"/>
      <c r="I82" s="159"/>
      <c r="J82" s="160"/>
      <c r="K82" s="159"/>
      <c r="L82" s="160"/>
      <c r="M82" s="160"/>
      <c r="N82" s="102"/>
    </row>
    <row r="83" spans="1:14" s="103" customFormat="1" ht="14.25">
      <c r="A83" s="4"/>
      <c r="B83" s="200"/>
      <c r="C83" s="162" t="s">
        <v>32</v>
      </c>
      <c r="D83" s="135" t="s">
        <v>16</v>
      </c>
      <c r="E83" s="47">
        <v>1.22</v>
      </c>
      <c r="F83" s="158">
        <f>F78*E83</f>
        <v>20.74</v>
      </c>
      <c r="G83" s="158"/>
      <c r="H83" s="160"/>
      <c r="I83" s="159"/>
      <c r="J83" s="160"/>
      <c r="K83" s="159"/>
      <c r="L83" s="160"/>
      <c r="M83" s="160"/>
      <c r="N83" s="102"/>
    </row>
    <row r="84" spans="1:14" s="103" customFormat="1" ht="14.25">
      <c r="A84" s="4"/>
      <c r="B84" s="200"/>
      <c r="C84" s="162" t="s">
        <v>15</v>
      </c>
      <c r="D84" s="135" t="s">
        <v>0</v>
      </c>
      <c r="E84" s="47">
        <v>0.148</v>
      </c>
      <c r="F84" s="158">
        <f>F78*E84</f>
        <v>2.516</v>
      </c>
      <c r="G84" s="158"/>
      <c r="H84" s="160"/>
      <c r="I84" s="159"/>
      <c r="J84" s="160"/>
      <c r="K84" s="159"/>
      <c r="L84" s="160"/>
      <c r="M84" s="160"/>
      <c r="N84" s="102"/>
    </row>
    <row r="85" spans="1:14" s="106" customFormat="1" ht="27">
      <c r="A85" s="4">
        <v>15</v>
      </c>
      <c r="B85" s="51"/>
      <c r="C85" s="161" t="s">
        <v>146</v>
      </c>
      <c r="D85" s="135" t="s">
        <v>70</v>
      </c>
      <c r="E85" s="135"/>
      <c r="F85" s="169">
        <v>20</v>
      </c>
      <c r="G85" s="201"/>
      <c r="H85" s="160"/>
      <c r="I85" s="159"/>
      <c r="J85" s="160"/>
      <c r="K85" s="159"/>
      <c r="L85" s="160"/>
      <c r="M85" s="160"/>
      <c r="N85" s="104"/>
    </row>
    <row r="86" spans="1:14" s="103" customFormat="1" ht="14.25">
      <c r="A86" s="4">
        <v>16</v>
      </c>
      <c r="B86" s="200"/>
      <c r="C86" s="162" t="s">
        <v>182</v>
      </c>
      <c r="D86" s="135" t="s">
        <v>17</v>
      </c>
      <c r="E86" s="47"/>
      <c r="F86" s="158">
        <v>1</v>
      </c>
      <c r="G86" s="158"/>
      <c r="H86" s="160"/>
      <c r="I86" s="159"/>
      <c r="J86" s="160"/>
      <c r="K86" s="159"/>
      <c r="L86" s="160"/>
      <c r="M86" s="160"/>
      <c r="N86" s="102"/>
    </row>
    <row r="87" spans="1:14" ht="28.5">
      <c r="A87" s="4">
        <v>17</v>
      </c>
      <c r="B87" s="312" t="s">
        <v>68</v>
      </c>
      <c r="C87" s="320" t="s">
        <v>150</v>
      </c>
      <c r="D87" s="135" t="s">
        <v>131</v>
      </c>
      <c r="E87" s="158"/>
      <c r="F87" s="159">
        <v>3</v>
      </c>
      <c r="G87" s="158"/>
      <c r="H87" s="160"/>
      <c r="I87" s="159"/>
      <c r="J87" s="160"/>
      <c r="K87" s="159"/>
      <c r="L87" s="160"/>
      <c r="M87" s="160"/>
      <c r="N87" s="104"/>
    </row>
    <row r="88" spans="1:14" ht="13.5">
      <c r="A88" s="4"/>
      <c r="B88" s="51"/>
      <c r="C88" s="162" t="s">
        <v>12</v>
      </c>
      <c r="D88" s="135" t="s">
        <v>131</v>
      </c>
      <c r="E88" s="135">
        <v>1</v>
      </c>
      <c r="F88" s="160">
        <f>F87*E88</f>
        <v>3</v>
      </c>
      <c r="G88" s="158"/>
      <c r="H88" s="160"/>
      <c r="I88" s="159"/>
      <c r="J88" s="160"/>
      <c r="K88" s="159"/>
      <c r="L88" s="160"/>
      <c r="M88" s="160"/>
      <c r="N88" s="104"/>
    </row>
    <row r="89" spans="1:14" s="106" customFormat="1" ht="13.5">
      <c r="A89" s="4"/>
      <c r="B89" s="51"/>
      <c r="C89" s="162" t="s">
        <v>14</v>
      </c>
      <c r="D89" s="135"/>
      <c r="E89" s="135"/>
      <c r="F89" s="160"/>
      <c r="G89" s="158"/>
      <c r="H89" s="160"/>
      <c r="I89" s="159"/>
      <c r="J89" s="160"/>
      <c r="K89" s="159"/>
      <c r="L89" s="160"/>
      <c r="M89" s="160"/>
      <c r="N89" s="104"/>
    </row>
    <row r="90" spans="1:14" s="106" customFormat="1" ht="13.5">
      <c r="A90" s="4"/>
      <c r="B90" s="51"/>
      <c r="C90" s="161" t="s">
        <v>132</v>
      </c>
      <c r="D90" s="135" t="s">
        <v>70</v>
      </c>
      <c r="E90" s="135">
        <v>1</v>
      </c>
      <c r="F90" s="169">
        <f>F87*E90</f>
        <v>3</v>
      </c>
      <c r="G90" s="201"/>
      <c r="H90" s="160"/>
      <c r="I90" s="159"/>
      <c r="J90" s="160"/>
      <c r="K90" s="159"/>
      <c r="L90" s="160"/>
      <c r="M90" s="160"/>
      <c r="N90" s="104"/>
    </row>
    <row r="91" spans="1:14" s="103" customFormat="1" ht="28.5">
      <c r="A91" s="4">
        <v>18</v>
      </c>
      <c r="B91" s="163" t="s">
        <v>100</v>
      </c>
      <c r="C91" s="320" t="s">
        <v>502</v>
      </c>
      <c r="D91" s="135" t="s">
        <v>36</v>
      </c>
      <c r="E91" s="194"/>
      <c r="F91" s="158">
        <v>1.5</v>
      </c>
      <c r="G91" s="161"/>
      <c r="H91" s="195"/>
      <c r="I91" s="159"/>
      <c r="J91" s="160"/>
      <c r="K91" s="159"/>
      <c r="L91" s="160"/>
      <c r="M91" s="160"/>
      <c r="N91" s="102"/>
    </row>
    <row r="92" spans="1:14" s="103" customFormat="1" ht="13.5">
      <c r="A92" s="4"/>
      <c r="B92" s="163"/>
      <c r="C92" s="162" t="s">
        <v>12</v>
      </c>
      <c r="D92" s="135" t="s">
        <v>13</v>
      </c>
      <c r="E92" s="194">
        <v>13.8</v>
      </c>
      <c r="F92" s="194">
        <f>F91*E92</f>
        <v>20.700000000000003</v>
      </c>
      <c r="G92" s="161"/>
      <c r="H92" s="195"/>
      <c r="I92" s="159"/>
      <c r="J92" s="160"/>
      <c r="K92" s="159"/>
      <c r="L92" s="160"/>
      <c r="M92" s="160"/>
      <c r="N92" s="102"/>
    </row>
    <row r="93" spans="1:14" s="103" customFormat="1" ht="14.25">
      <c r="A93" s="4"/>
      <c r="B93" s="200"/>
      <c r="C93" s="162" t="s">
        <v>40</v>
      </c>
      <c r="D93" s="135" t="s">
        <v>0</v>
      </c>
      <c r="E93" s="47">
        <v>0.17</v>
      </c>
      <c r="F93" s="158">
        <f>F91*E93</f>
        <v>0.255</v>
      </c>
      <c r="G93" s="158"/>
      <c r="H93" s="160"/>
      <c r="I93" s="159"/>
      <c r="J93" s="160"/>
      <c r="K93" s="159"/>
      <c r="L93" s="160"/>
      <c r="M93" s="160"/>
      <c r="N93" s="102"/>
    </row>
    <row r="94" spans="1:14" s="103" customFormat="1" ht="14.25">
      <c r="A94" s="4"/>
      <c r="B94" s="200"/>
      <c r="C94" s="162" t="s">
        <v>14</v>
      </c>
      <c r="D94" s="135"/>
      <c r="E94" s="47"/>
      <c r="F94" s="158"/>
      <c r="G94" s="158"/>
      <c r="H94" s="160"/>
      <c r="I94" s="159"/>
      <c r="J94" s="160"/>
      <c r="K94" s="159"/>
      <c r="L94" s="160"/>
      <c r="M94" s="160"/>
      <c r="N94" s="102"/>
    </row>
    <row r="95" spans="1:14" s="103" customFormat="1" ht="14.25">
      <c r="A95" s="4"/>
      <c r="B95" s="200"/>
      <c r="C95" s="162" t="s">
        <v>133</v>
      </c>
      <c r="D95" s="135" t="s">
        <v>36</v>
      </c>
      <c r="E95" s="47">
        <v>1.03</v>
      </c>
      <c r="F95" s="158">
        <f>F91*E95</f>
        <v>1.545</v>
      </c>
      <c r="G95" s="158"/>
      <c r="H95" s="160"/>
      <c r="I95" s="159"/>
      <c r="J95" s="160"/>
      <c r="K95" s="159"/>
      <c r="L95" s="160"/>
      <c r="M95" s="160"/>
      <c r="N95" s="102"/>
    </row>
    <row r="96" spans="1:14" s="103" customFormat="1" ht="14.25">
      <c r="A96" s="4"/>
      <c r="B96" s="200"/>
      <c r="C96" s="162" t="s">
        <v>101</v>
      </c>
      <c r="D96" s="135" t="s">
        <v>16</v>
      </c>
      <c r="E96" s="47">
        <v>10.6</v>
      </c>
      <c r="F96" s="158">
        <f>F91*E96</f>
        <v>15.899999999999999</v>
      </c>
      <c r="G96" s="158"/>
      <c r="H96" s="160"/>
      <c r="I96" s="159"/>
      <c r="J96" s="160"/>
      <c r="K96" s="159"/>
      <c r="L96" s="160"/>
      <c r="M96" s="160"/>
      <c r="N96" s="102"/>
    </row>
    <row r="97" spans="1:14" s="103" customFormat="1" ht="13.5">
      <c r="A97" s="4"/>
      <c r="B97" s="163"/>
      <c r="C97" s="162" t="s">
        <v>102</v>
      </c>
      <c r="D97" s="135" t="s">
        <v>16</v>
      </c>
      <c r="E97" s="194">
        <v>1</v>
      </c>
      <c r="F97" s="158">
        <f>F91*E97</f>
        <v>1.5</v>
      </c>
      <c r="G97" s="158"/>
      <c r="H97" s="160"/>
      <c r="I97" s="159"/>
      <c r="J97" s="160"/>
      <c r="K97" s="159"/>
      <c r="L97" s="160"/>
      <c r="M97" s="160"/>
      <c r="N97" s="102"/>
    </row>
    <row r="98" spans="1:14" s="103" customFormat="1" ht="14.25">
      <c r="A98" s="4"/>
      <c r="B98" s="200"/>
      <c r="C98" s="162" t="s">
        <v>15</v>
      </c>
      <c r="D98" s="135" t="s">
        <v>0</v>
      </c>
      <c r="E98" s="47">
        <v>0.9</v>
      </c>
      <c r="F98" s="158">
        <f>F91*E98</f>
        <v>1.35</v>
      </c>
      <c r="G98" s="158"/>
      <c r="H98" s="160"/>
      <c r="I98" s="159"/>
      <c r="J98" s="160"/>
      <c r="K98" s="159"/>
      <c r="L98" s="160"/>
      <c r="M98" s="160"/>
      <c r="N98" s="114"/>
    </row>
    <row r="99" spans="1:14" s="106" customFormat="1" ht="14.25">
      <c r="A99" s="4">
        <v>19</v>
      </c>
      <c r="B99" s="163" t="s">
        <v>134</v>
      </c>
      <c r="C99" s="320" t="s">
        <v>503</v>
      </c>
      <c r="D99" s="159" t="s">
        <v>48</v>
      </c>
      <c r="E99" s="313"/>
      <c r="F99" s="160">
        <v>27</v>
      </c>
      <c r="G99" s="313"/>
      <c r="H99" s="313"/>
      <c r="I99" s="313"/>
      <c r="J99" s="159"/>
      <c r="K99" s="160"/>
      <c r="L99" s="159"/>
      <c r="M99" s="160"/>
      <c r="N99" s="104"/>
    </row>
    <row r="100" spans="1:14" s="106" customFormat="1" ht="13.5">
      <c r="A100" s="4"/>
      <c r="B100" s="108"/>
      <c r="C100" s="162" t="s">
        <v>12</v>
      </c>
      <c r="D100" s="135" t="s">
        <v>13</v>
      </c>
      <c r="E100" s="135">
        <v>0.835</v>
      </c>
      <c r="F100" s="194">
        <f>F99*E100</f>
        <v>22.544999999999998</v>
      </c>
      <c r="G100" s="158"/>
      <c r="H100" s="160"/>
      <c r="I100" s="159"/>
      <c r="J100" s="160"/>
      <c r="K100" s="159"/>
      <c r="L100" s="160"/>
      <c r="M100" s="160"/>
      <c r="N100" s="104"/>
    </row>
    <row r="101" spans="1:14" s="103" customFormat="1" ht="14.25">
      <c r="A101" s="4"/>
      <c r="B101" s="200"/>
      <c r="C101" s="162" t="s">
        <v>40</v>
      </c>
      <c r="D101" s="135" t="s">
        <v>0</v>
      </c>
      <c r="E101" s="47">
        <v>0.0095</v>
      </c>
      <c r="F101" s="158">
        <f>F99*E101</f>
        <v>0.2565</v>
      </c>
      <c r="G101" s="158"/>
      <c r="H101" s="160"/>
      <c r="I101" s="159"/>
      <c r="J101" s="160"/>
      <c r="K101" s="159"/>
      <c r="L101" s="160"/>
      <c r="M101" s="160"/>
      <c r="N101" s="102"/>
    </row>
    <row r="102" spans="1:14" s="106" customFormat="1" ht="13.5">
      <c r="A102" s="4"/>
      <c r="B102" s="108"/>
      <c r="C102" s="162" t="s">
        <v>14</v>
      </c>
      <c r="D102" s="135"/>
      <c r="E102" s="135"/>
      <c r="F102" s="158"/>
      <c r="G102" s="158"/>
      <c r="H102" s="160"/>
      <c r="I102" s="159"/>
      <c r="J102" s="160"/>
      <c r="K102" s="159"/>
      <c r="L102" s="160"/>
      <c r="M102" s="160"/>
      <c r="N102" s="104"/>
    </row>
    <row r="103" spans="1:14" s="29" customFormat="1" ht="13.5">
      <c r="A103" s="4"/>
      <c r="B103" s="135"/>
      <c r="C103" s="161" t="s">
        <v>135</v>
      </c>
      <c r="D103" s="135" t="s">
        <v>48</v>
      </c>
      <c r="E103" s="135">
        <v>1.01</v>
      </c>
      <c r="F103" s="158">
        <v>27</v>
      </c>
      <c r="G103" s="158"/>
      <c r="H103" s="160"/>
      <c r="I103" s="159"/>
      <c r="J103" s="160"/>
      <c r="K103" s="159"/>
      <c r="L103" s="160"/>
      <c r="M103" s="160"/>
      <c r="N103" s="104"/>
    </row>
    <row r="104" spans="1:14" s="29" customFormat="1" ht="13.5">
      <c r="A104" s="4"/>
      <c r="B104" s="135"/>
      <c r="C104" s="161" t="s">
        <v>136</v>
      </c>
      <c r="D104" s="135" t="s">
        <v>16</v>
      </c>
      <c r="E104" s="135">
        <v>1.89</v>
      </c>
      <c r="F104" s="158">
        <f>F99*E104</f>
        <v>51.029999999999994</v>
      </c>
      <c r="G104" s="158"/>
      <c r="H104" s="160"/>
      <c r="I104" s="159"/>
      <c r="J104" s="160"/>
      <c r="K104" s="159"/>
      <c r="L104" s="160"/>
      <c r="M104" s="160"/>
      <c r="N104" s="104"/>
    </row>
    <row r="105" spans="1:14" s="103" customFormat="1" ht="14.25">
      <c r="A105" s="4"/>
      <c r="B105" s="200"/>
      <c r="C105" s="162" t="s">
        <v>15</v>
      </c>
      <c r="D105" s="135" t="s">
        <v>0</v>
      </c>
      <c r="E105" s="47">
        <v>0.0116</v>
      </c>
      <c r="F105" s="158">
        <f>F99*E105</f>
        <v>0.3132</v>
      </c>
      <c r="G105" s="158"/>
      <c r="H105" s="160"/>
      <c r="I105" s="159"/>
      <c r="J105" s="160"/>
      <c r="K105" s="159"/>
      <c r="L105" s="160"/>
      <c r="M105" s="160"/>
      <c r="N105" s="102"/>
    </row>
    <row r="106" spans="1:14" ht="14.25">
      <c r="A106" s="4">
        <v>20</v>
      </c>
      <c r="B106" s="314" t="s">
        <v>118</v>
      </c>
      <c r="C106" s="320" t="s">
        <v>151</v>
      </c>
      <c r="D106" s="158" t="s">
        <v>17</v>
      </c>
      <c r="E106" s="158"/>
      <c r="F106" s="159">
        <v>14</v>
      </c>
      <c r="G106" s="158"/>
      <c r="H106" s="160"/>
      <c r="I106" s="159"/>
      <c r="J106" s="160"/>
      <c r="K106" s="159"/>
      <c r="L106" s="160"/>
      <c r="M106" s="160"/>
      <c r="N106" s="104"/>
    </row>
    <row r="107" spans="1:14" ht="13.5">
      <c r="A107" s="4"/>
      <c r="B107" s="51"/>
      <c r="C107" s="162" t="s">
        <v>12</v>
      </c>
      <c r="D107" s="135" t="s">
        <v>13</v>
      </c>
      <c r="E107" s="135">
        <v>1.34</v>
      </c>
      <c r="F107" s="160">
        <f>F106*E107</f>
        <v>18.76</v>
      </c>
      <c r="G107" s="158"/>
      <c r="H107" s="160"/>
      <c r="I107" s="159"/>
      <c r="J107" s="160"/>
      <c r="K107" s="159"/>
      <c r="L107" s="160"/>
      <c r="M107" s="160"/>
      <c r="N107" s="104"/>
    </row>
    <row r="108" spans="1:14" s="84" customFormat="1" ht="13.5">
      <c r="A108" s="4"/>
      <c r="B108" s="135"/>
      <c r="C108" s="162" t="s">
        <v>37</v>
      </c>
      <c r="D108" s="135" t="s">
        <v>0</v>
      </c>
      <c r="E108" s="158">
        <v>0.05</v>
      </c>
      <c r="F108" s="160">
        <f>F106*E108</f>
        <v>0.7000000000000001</v>
      </c>
      <c r="G108" s="158"/>
      <c r="H108" s="160"/>
      <c r="I108" s="159"/>
      <c r="J108" s="160"/>
      <c r="K108" s="159"/>
      <c r="L108" s="160"/>
      <c r="M108" s="160"/>
      <c r="N108" s="104"/>
    </row>
    <row r="109" spans="1:14" s="106" customFormat="1" ht="13.5">
      <c r="A109" s="4"/>
      <c r="B109" s="51"/>
      <c r="C109" s="162" t="s">
        <v>14</v>
      </c>
      <c r="D109" s="135"/>
      <c r="E109" s="135"/>
      <c r="F109" s="160"/>
      <c r="G109" s="158"/>
      <c r="H109" s="160"/>
      <c r="I109" s="159"/>
      <c r="J109" s="160"/>
      <c r="K109" s="159"/>
      <c r="L109" s="160"/>
      <c r="M109" s="160"/>
      <c r="N109" s="104"/>
    </row>
    <row r="110" spans="1:14" s="106" customFormat="1" ht="13.5">
      <c r="A110" s="4"/>
      <c r="B110" s="51"/>
      <c r="C110" s="161" t="s">
        <v>151</v>
      </c>
      <c r="D110" s="158" t="s">
        <v>17</v>
      </c>
      <c r="E110" s="135">
        <v>1</v>
      </c>
      <c r="F110" s="169">
        <f>F106*E110</f>
        <v>14</v>
      </c>
      <c r="G110" s="201"/>
      <c r="H110" s="160"/>
      <c r="I110" s="159"/>
      <c r="J110" s="160"/>
      <c r="K110" s="159"/>
      <c r="L110" s="160"/>
      <c r="M110" s="160"/>
      <c r="N110" s="104"/>
    </row>
    <row r="111" spans="1:14" s="106" customFormat="1" ht="13.5">
      <c r="A111" s="4"/>
      <c r="B111" s="51"/>
      <c r="C111" s="162" t="s">
        <v>15</v>
      </c>
      <c r="D111" s="135" t="s">
        <v>0</v>
      </c>
      <c r="E111" s="135">
        <v>0.16</v>
      </c>
      <c r="F111" s="160">
        <f>F106*E111</f>
        <v>2.24</v>
      </c>
      <c r="G111" s="158"/>
      <c r="H111" s="160"/>
      <c r="I111" s="159"/>
      <c r="J111" s="160"/>
      <c r="K111" s="159"/>
      <c r="L111" s="160"/>
      <c r="M111" s="160"/>
      <c r="N111" s="104"/>
    </row>
    <row r="112" spans="1:14" s="103" customFormat="1" ht="14.25">
      <c r="A112" s="113"/>
      <c r="B112" s="200"/>
      <c r="C112" s="164" t="s">
        <v>456</v>
      </c>
      <c r="D112" s="135"/>
      <c r="E112" s="47"/>
      <c r="F112" s="158"/>
      <c r="G112" s="158"/>
      <c r="H112" s="160"/>
      <c r="I112" s="159"/>
      <c r="J112" s="160"/>
      <c r="K112" s="159"/>
      <c r="L112" s="160"/>
      <c r="M112" s="160"/>
      <c r="N112" s="102"/>
    </row>
    <row r="113" spans="1:14" ht="28.5">
      <c r="A113" s="4">
        <v>21</v>
      </c>
      <c r="B113" s="135" t="s">
        <v>141</v>
      </c>
      <c r="C113" s="320" t="s">
        <v>504</v>
      </c>
      <c r="D113" s="135" t="s">
        <v>17</v>
      </c>
      <c r="E113" s="311"/>
      <c r="F113" s="159">
        <v>2</v>
      </c>
      <c r="G113" s="158"/>
      <c r="H113" s="160"/>
      <c r="I113" s="159"/>
      <c r="J113" s="160"/>
      <c r="K113" s="159"/>
      <c r="L113" s="160"/>
      <c r="M113" s="160"/>
      <c r="N113" s="104"/>
    </row>
    <row r="114" spans="1:14" ht="13.5">
      <c r="A114" s="4"/>
      <c r="B114" s="108"/>
      <c r="C114" s="162" t="s">
        <v>12</v>
      </c>
      <c r="D114" s="135" t="s">
        <v>13</v>
      </c>
      <c r="E114" s="135">
        <v>3.8</v>
      </c>
      <c r="F114" s="160">
        <f>F113*E114</f>
        <v>7.6</v>
      </c>
      <c r="G114" s="158"/>
      <c r="H114" s="160"/>
      <c r="I114" s="159"/>
      <c r="J114" s="160"/>
      <c r="K114" s="159"/>
      <c r="L114" s="160"/>
      <c r="M114" s="160"/>
      <c r="N114" s="104"/>
    </row>
    <row r="115" spans="1:14" s="103" customFormat="1" ht="14.25">
      <c r="A115" s="4"/>
      <c r="B115" s="200"/>
      <c r="C115" s="162" t="s">
        <v>40</v>
      </c>
      <c r="D115" s="135" t="s">
        <v>0</v>
      </c>
      <c r="E115" s="47">
        <v>0.08</v>
      </c>
      <c r="F115" s="158">
        <f>F113*E115</f>
        <v>0.16</v>
      </c>
      <c r="G115" s="158"/>
      <c r="H115" s="160"/>
      <c r="I115" s="159"/>
      <c r="J115" s="160"/>
      <c r="K115" s="159"/>
      <c r="L115" s="160"/>
      <c r="M115" s="160"/>
      <c r="N115" s="102"/>
    </row>
    <row r="116" spans="1:14" s="106" customFormat="1" ht="13.5">
      <c r="A116" s="4"/>
      <c r="B116" s="108"/>
      <c r="C116" s="162" t="s">
        <v>14</v>
      </c>
      <c r="D116" s="135"/>
      <c r="E116" s="135"/>
      <c r="F116" s="160"/>
      <c r="G116" s="158"/>
      <c r="H116" s="160"/>
      <c r="I116" s="159"/>
      <c r="J116" s="160"/>
      <c r="K116" s="159"/>
      <c r="L116" s="160"/>
      <c r="M116" s="160"/>
      <c r="N116" s="104"/>
    </row>
    <row r="117" spans="1:14" s="453" customFormat="1" ht="27">
      <c r="A117" s="398"/>
      <c r="B117" s="274"/>
      <c r="C117" s="262" t="s">
        <v>152</v>
      </c>
      <c r="D117" s="256" t="s">
        <v>17</v>
      </c>
      <c r="E117" s="256">
        <v>2</v>
      </c>
      <c r="F117" s="260">
        <v>2</v>
      </c>
      <c r="G117" s="261"/>
      <c r="H117" s="260"/>
      <c r="I117" s="259"/>
      <c r="J117" s="260"/>
      <c r="K117" s="259"/>
      <c r="L117" s="260"/>
      <c r="M117" s="160"/>
      <c r="N117" s="452"/>
    </row>
    <row r="118" spans="1:14" s="103" customFormat="1" ht="14.25">
      <c r="A118" s="4"/>
      <c r="B118" s="200"/>
      <c r="C118" s="162" t="s">
        <v>15</v>
      </c>
      <c r="D118" s="135" t="s">
        <v>0</v>
      </c>
      <c r="E118" s="47">
        <v>0.66</v>
      </c>
      <c r="F118" s="158">
        <f>F113*E118</f>
        <v>1.32</v>
      </c>
      <c r="G118" s="158"/>
      <c r="H118" s="160"/>
      <c r="I118" s="159"/>
      <c r="J118" s="160"/>
      <c r="K118" s="159"/>
      <c r="L118" s="160"/>
      <c r="M118" s="160"/>
      <c r="N118" s="102"/>
    </row>
    <row r="119" spans="1:14" ht="14.25">
      <c r="A119" s="4">
        <v>22</v>
      </c>
      <c r="B119" s="314" t="s">
        <v>118</v>
      </c>
      <c r="C119" s="320" t="s">
        <v>153</v>
      </c>
      <c r="D119" s="158" t="s">
        <v>17</v>
      </c>
      <c r="E119" s="158"/>
      <c r="F119" s="159">
        <v>2</v>
      </c>
      <c r="G119" s="158"/>
      <c r="H119" s="160"/>
      <c r="I119" s="159"/>
      <c r="J119" s="160"/>
      <c r="K119" s="159"/>
      <c r="L119" s="160"/>
      <c r="M119" s="160"/>
      <c r="N119" s="104"/>
    </row>
    <row r="120" spans="1:14" ht="13.5">
      <c r="A120" s="4"/>
      <c r="B120" s="51"/>
      <c r="C120" s="162" t="s">
        <v>12</v>
      </c>
      <c r="D120" s="135" t="s">
        <v>13</v>
      </c>
      <c r="E120" s="135">
        <v>1.34</v>
      </c>
      <c r="F120" s="160">
        <f>F119*E120</f>
        <v>2.68</v>
      </c>
      <c r="G120" s="158"/>
      <c r="H120" s="160"/>
      <c r="I120" s="159"/>
      <c r="J120" s="160"/>
      <c r="K120" s="159"/>
      <c r="L120" s="160"/>
      <c r="M120" s="160"/>
      <c r="N120" s="104"/>
    </row>
    <row r="121" spans="1:14" s="84" customFormat="1" ht="13.5">
      <c r="A121" s="4"/>
      <c r="B121" s="135"/>
      <c r="C121" s="162" t="s">
        <v>37</v>
      </c>
      <c r="D121" s="135" t="s">
        <v>0</v>
      </c>
      <c r="E121" s="158">
        <v>0.05</v>
      </c>
      <c r="F121" s="160">
        <f>F119*E121</f>
        <v>0.1</v>
      </c>
      <c r="G121" s="158"/>
      <c r="H121" s="160"/>
      <c r="I121" s="159"/>
      <c r="J121" s="160"/>
      <c r="K121" s="159"/>
      <c r="L121" s="160"/>
      <c r="M121" s="160"/>
      <c r="N121" s="104"/>
    </row>
    <row r="122" spans="1:14" s="106" customFormat="1" ht="13.5">
      <c r="A122" s="4"/>
      <c r="B122" s="51"/>
      <c r="C122" s="162" t="s">
        <v>14</v>
      </c>
      <c r="D122" s="135"/>
      <c r="E122" s="135"/>
      <c r="F122" s="160"/>
      <c r="G122" s="158"/>
      <c r="H122" s="160"/>
      <c r="I122" s="159"/>
      <c r="J122" s="160"/>
      <c r="K122" s="159"/>
      <c r="L122" s="160"/>
      <c r="M122" s="160"/>
      <c r="N122" s="104"/>
    </row>
    <row r="123" spans="1:14" s="106" customFormat="1" ht="13.5">
      <c r="A123" s="4"/>
      <c r="B123" s="51"/>
      <c r="C123" s="161" t="s">
        <v>153</v>
      </c>
      <c r="D123" s="158" t="s">
        <v>17</v>
      </c>
      <c r="E123" s="135">
        <v>1</v>
      </c>
      <c r="F123" s="169">
        <f>F119*E123</f>
        <v>2</v>
      </c>
      <c r="G123" s="201"/>
      <c r="H123" s="160"/>
      <c r="I123" s="159"/>
      <c r="J123" s="160"/>
      <c r="K123" s="159"/>
      <c r="L123" s="160"/>
      <c r="M123" s="160"/>
      <c r="N123" s="104"/>
    </row>
    <row r="124" spans="1:14" s="106" customFormat="1" ht="13.5">
      <c r="A124" s="4"/>
      <c r="B124" s="51"/>
      <c r="C124" s="162" t="s">
        <v>15</v>
      </c>
      <c r="D124" s="135" t="s">
        <v>0</v>
      </c>
      <c r="E124" s="135">
        <v>0.16</v>
      </c>
      <c r="F124" s="160">
        <f>F119*E124</f>
        <v>0.32</v>
      </c>
      <c r="G124" s="158"/>
      <c r="H124" s="160"/>
      <c r="I124" s="159"/>
      <c r="J124" s="160"/>
      <c r="K124" s="159"/>
      <c r="L124" s="160"/>
      <c r="M124" s="160"/>
      <c r="N124" s="104"/>
    </row>
    <row r="125" spans="1:14" s="103" customFormat="1" ht="14.25">
      <c r="A125" s="4">
        <v>24</v>
      </c>
      <c r="B125" s="163" t="s">
        <v>129</v>
      </c>
      <c r="C125" s="320" t="s">
        <v>154</v>
      </c>
      <c r="D125" s="135" t="s">
        <v>17</v>
      </c>
      <c r="E125" s="158"/>
      <c r="F125" s="158">
        <v>2</v>
      </c>
      <c r="G125" s="158"/>
      <c r="H125" s="277"/>
      <c r="I125" s="159"/>
      <c r="J125" s="160"/>
      <c r="K125" s="159"/>
      <c r="L125" s="160"/>
      <c r="M125" s="160"/>
      <c r="N125" s="102"/>
    </row>
    <row r="126" spans="1:14" s="103" customFormat="1" ht="13.5">
      <c r="A126" s="4"/>
      <c r="B126" s="163"/>
      <c r="C126" s="162" t="s">
        <v>12</v>
      </c>
      <c r="D126" s="135" t="s">
        <v>13</v>
      </c>
      <c r="E126" s="194">
        <v>1.34</v>
      </c>
      <c r="F126" s="194">
        <f>F125*E126</f>
        <v>2.68</v>
      </c>
      <c r="G126" s="161"/>
      <c r="H126" s="195"/>
      <c r="I126" s="159"/>
      <c r="J126" s="160"/>
      <c r="K126" s="159"/>
      <c r="L126" s="160"/>
      <c r="M126" s="160"/>
      <c r="N126" s="102"/>
    </row>
    <row r="127" spans="1:14" s="103" customFormat="1" ht="14.25">
      <c r="A127" s="4"/>
      <c r="B127" s="200"/>
      <c r="C127" s="162" t="s">
        <v>42</v>
      </c>
      <c r="D127" s="135" t="s">
        <v>0</v>
      </c>
      <c r="E127" s="47">
        <v>0.06</v>
      </c>
      <c r="F127" s="194">
        <f>F125*E127</f>
        <v>0.12</v>
      </c>
      <c r="G127" s="158"/>
      <c r="H127" s="160"/>
      <c r="I127" s="159"/>
      <c r="J127" s="160"/>
      <c r="K127" s="159"/>
      <c r="L127" s="160"/>
      <c r="M127" s="160"/>
      <c r="N127" s="102"/>
    </row>
    <row r="128" spans="1:14" s="103" customFormat="1" ht="14.25">
      <c r="A128" s="4"/>
      <c r="B128" s="200"/>
      <c r="C128" s="162" t="s">
        <v>14</v>
      </c>
      <c r="D128" s="135"/>
      <c r="E128" s="47"/>
      <c r="F128" s="194"/>
      <c r="G128" s="158"/>
      <c r="H128" s="160"/>
      <c r="I128" s="159"/>
      <c r="J128" s="160"/>
      <c r="K128" s="159"/>
      <c r="L128" s="160"/>
      <c r="M128" s="160"/>
      <c r="N128" s="102"/>
    </row>
    <row r="129" spans="1:14" s="103" customFormat="1" ht="14.25">
      <c r="A129" s="4"/>
      <c r="B129" s="200"/>
      <c r="C129" s="161" t="s">
        <v>155</v>
      </c>
      <c r="D129" s="135" t="s">
        <v>17</v>
      </c>
      <c r="E129" s="47">
        <v>1</v>
      </c>
      <c r="F129" s="194">
        <f>F125*E129</f>
        <v>2</v>
      </c>
      <c r="G129" s="158"/>
      <c r="H129" s="160"/>
      <c r="I129" s="159"/>
      <c r="J129" s="160"/>
      <c r="K129" s="159"/>
      <c r="L129" s="160"/>
      <c r="M129" s="160"/>
      <c r="N129" s="102"/>
    </row>
    <row r="130" spans="1:14" s="103" customFormat="1" ht="14.25">
      <c r="A130" s="4"/>
      <c r="B130" s="200"/>
      <c r="C130" s="162" t="s">
        <v>15</v>
      </c>
      <c r="D130" s="135" t="s">
        <v>0</v>
      </c>
      <c r="E130" s="47">
        <v>1.33</v>
      </c>
      <c r="F130" s="194">
        <f>F125*E130</f>
        <v>2.66</v>
      </c>
      <c r="G130" s="158"/>
      <c r="H130" s="160"/>
      <c r="I130" s="159"/>
      <c r="J130" s="160"/>
      <c r="K130" s="159"/>
      <c r="L130" s="160"/>
      <c r="M130" s="160"/>
      <c r="N130" s="102"/>
    </row>
    <row r="131" spans="1:14" ht="14.25">
      <c r="A131" s="4"/>
      <c r="B131" s="51"/>
      <c r="C131" s="162" t="s">
        <v>24</v>
      </c>
      <c r="D131" s="135"/>
      <c r="E131" s="135"/>
      <c r="F131" s="160"/>
      <c r="G131" s="158"/>
      <c r="H131" s="169"/>
      <c r="I131" s="169"/>
      <c r="J131" s="169"/>
      <c r="K131" s="169"/>
      <c r="L131" s="169"/>
      <c r="M131" s="451"/>
      <c r="N131" s="115"/>
    </row>
    <row r="132" spans="1:14" s="80" customFormat="1" ht="14.25">
      <c r="A132" s="3"/>
      <c r="B132" s="158"/>
      <c r="C132" s="161" t="s">
        <v>49</v>
      </c>
      <c r="D132" s="158"/>
      <c r="E132" s="158"/>
      <c r="F132" s="315"/>
      <c r="G132" s="158"/>
      <c r="H132" s="169"/>
      <c r="I132" s="169"/>
      <c r="J132" s="169"/>
      <c r="K132" s="169"/>
      <c r="L132" s="169"/>
      <c r="M132" s="451"/>
      <c r="N132" s="396"/>
    </row>
    <row r="133" spans="1:14" s="80" customFormat="1" ht="14.25">
      <c r="A133" s="3"/>
      <c r="B133" s="158"/>
      <c r="C133" s="161" t="s">
        <v>64</v>
      </c>
      <c r="D133" s="158"/>
      <c r="E133" s="158"/>
      <c r="F133" s="315"/>
      <c r="G133" s="158"/>
      <c r="H133" s="169"/>
      <c r="I133" s="169"/>
      <c r="J133" s="263"/>
      <c r="K133" s="169"/>
      <c r="L133" s="169"/>
      <c r="M133" s="451"/>
      <c r="N133" s="116"/>
    </row>
    <row r="134" spans="1:14" s="80" customFormat="1" ht="14.25">
      <c r="A134" s="3"/>
      <c r="B134" s="158"/>
      <c r="C134" s="161" t="s">
        <v>110</v>
      </c>
      <c r="D134" s="158"/>
      <c r="E134" s="158"/>
      <c r="F134" s="315"/>
      <c r="G134" s="158"/>
      <c r="H134" s="169"/>
      <c r="I134" s="169"/>
      <c r="J134" s="169"/>
      <c r="K134" s="169"/>
      <c r="L134" s="169"/>
      <c r="M134" s="171"/>
      <c r="N134" s="676"/>
    </row>
    <row r="135" spans="1:14" s="80" customFormat="1" ht="14.25">
      <c r="A135" s="3"/>
      <c r="B135" s="158"/>
      <c r="C135" s="161" t="s">
        <v>63</v>
      </c>
      <c r="D135" s="158"/>
      <c r="E135" s="158"/>
      <c r="F135" s="315"/>
      <c r="G135" s="158"/>
      <c r="H135" s="169"/>
      <c r="I135" s="169"/>
      <c r="J135" s="169"/>
      <c r="K135" s="169"/>
      <c r="L135" s="169"/>
      <c r="M135" s="171"/>
      <c r="N135" s="677"/>
    </row>
    <row r="136" spans="1:14" s="80" customFormat="1" ht="27">
      <c r="A136" s="3"/>
      <c r="B136" s="158"/>
      <c r="C136" s="162" t="s">
        <v>298</v>
      </c>
      <c r="D136" s="158"/>
      <c r="E136" s="316" t="s">
        <v>741</v>
      </c>
      <c r="F136" s="315"/>
      <c r="G136" s="158"/>
      <c r="H136" s="169"/>
      <c r="I136" s="169"/>
      <c r="J136" s="169"/>
      <c r="K136" s="169"/>
      <c r="L136" s="169"/>
      <c r="M136" s="171"/>
      <c r="N136" s="116"/>
    </row>
    <row r="137" spans="1:14" s="80" customFormat="1" ht="27">
      <c r="A137" s="3"/>
      <c r="B137" s="158"/>
      <c r="C137" s="162" t="s">
        <v>302</v>
      </c>
      <c r="D137" s="158"/>
      <c r="E137" s="316" t="s">
        <v>741</v>
      </c>
      <c r="F137" s="315"/>
      <c r="G137" s="158"/>
      <c r="H137" s="169"/>
      <c r="I137" s="169"/>
      <c r="J137" s="169"/>
      <c r="K137" s="169"/>
      <c r="L137" s="169"/>
      <c r="M137" s="171"/>
      <c r="N137" s="116"/>
    </row>
    <row r="138" spans="1:14" s="80" customFormat="1" ht="27">
      <c r="A138" s="3"/>
      <c r="B138" s="158"/>
      <c r="C138" s="162" t="s">
        <v>301</v>
      </c>
      <c r="D138" s="158"/>
      <c r="E138" s="316" t="s">
        <v>741</v>
      </c>
      <c r="F138" s="315"/>
      <c r="G138" s="158"/>
      <c r="H138" s="169"/>
      <c r="I138" s="169"/>
      <c r="J138" s="169"/>
      <c r="K138" s="169"/>
      <c r="L138" s="169"/>
      <c r="M138" s="171"/>
      <c r="N138" s="116"/>
    </row>
    <row r="139" spans="1:14" ht="14.25">
      <c r="A139" s="4"/>
      <c r="B139" s="51"/>
      <c r="C139" s="162" t="s">
        <v>24</v>
      </c>
      <c r="D139" s="135"/>
      <c r="E139" s="135"/>
      <c r="F139" s="160"/>
      <c r="G139" s="158"/>
      <c r="H139" s="169"/>
      <c r="I139" s="169"/>
      <c r="J139" s="169"/>
      <c r="K139" s="169"/>
      <c r="L139" s="169"/>
      <c r="M139" s="171"/>
      <c r="N139" s="104"/>
    </row>
    <row r="140" spans="1:14" s="103" customFormat="1" ht="14.25">
      <c r="A140" s="4"/>
      <c r="B140" s="135"/>
      <c r="C140" s="161" t="s">
        <v>280</v>
      </c>
      <c r="D140" s="158"/>
      <c r="E140" s="237" t="s">
        <v>741</v>
      </c>
      <c r="F140" s="197"/>
      <c r="G140" s="158"/>
      <c r="H140" s="169"/>
      <c r="I140" s="169"/>
      <c r="J140" s="169"/>
      <c r="K140" s="169"/>
      <c r="L140" s="169"/>
      <c r="M140" s="171"/>
      <c r="N140" s="102"/>
    </row>
    <row r="141" spans="1:14" s="103" customFormat="1" ht="14.25">
      <c r="A141" s="4"/>
      <c r="B141" s="135"/>
      <c r="C141" s="161" t="s">
        <v>6</v>
      </c>
      <c r="D141" s="158"/>
      <c r="E141" s="194"/>
      <c r="F141" s="197"/>
      <c r="G141" s="158"/>
      <c r="H141" s="169"/>
      <c r="I141" s="169"/>
      <c r="J141" s="169"/>
      <c r="K141" s="169"/>
      <c r="L141" s="169"/>
      <c r="M141" s="171"/>
      <c r="N141" s="102"/>
    </row>
    <row r="142" spans="1:14" s="80" customFormat="1" ht="14.25">
      <c r="A142" s="3"/>
      <c r="B142" s="158"/>
      <c r="C142" s="161" t="s">
        <v>49</v>
      </c>
      <c r="D142" s="158"/>
      <c r="E142" s="158"/>
      <c r="F142" s="315"/>
      <c r="G142" s="158"/>
      <c r="H142" s="169"/>
      <c r="I142" s="169"/>
      <c r="J142" s="169"/>
      <c r="K142" s="169"/>
      <c r="L142" s="169"/>
      <c r="M142" s="171"/>
      <c r="N142" s="116"/>
    </row>
    <row r="143" spans="1:15" ht="16.5">
      <c r="A143" s="117"/>
      <c r="B143" s="117"/>
      <c r="C143" s="38"/>
      <c r="D143" s="36"/>
      <c r="E143" s="307"/>
      <c r="F143" s="243"/>
      <c r="G143" s="36"/>
      <c r="H143" s="37"/>
      <c r="I143" s="37"/>
      <c r="J143" s="37"/>
      <c r="K143" s="37"/>
      <c r="L143" s="37"/>
      <c r="M143" s="308"/>
      <c r="N143" s="35"/>
      <c r="O143" s="104"/>
    </row>
    <row r="144" spans="1:13" ht="14.25">
      <c r="A144" s="66"/>
      <c r="B144" s="678"/>
      <c r="C144" s="679"/>
      <c r="D144" s="36"/>
      <c r="E144" s="307"/>
      <c r="F144" s="243"/>
      <c r="G144" s="36"/>
      <c r="H144" s="37"/>
      <c r="I144" s="37"/>
      <c r="J144" s="37"/>
      <c r="K144" s="37"/>
      <c r="L144" s="37"/>
      <c r="M144" s="308"/>
    </row>
    <row r="145" spans="1:15" ht="16.5">
      <c r="A145" s="117"/>
      <c r="B145" s="117"/>
      <c r="C145" s="38"/>
      <c r="D145" s="27"/>
      <c r="E145" s="27"/>
      <c r="F145" s="35"/>
      <c r="G145" s="36"/>
      <c r="H145" s="37"/>
      <c r="I145" s="37"/>
      <c r="J145" s="37"/>
      <c r="K145" s="37"/>
      <c r="L145" s="37"/>
      <c r="M145" s="308"/>
      <c r="N145" s="35"/>
      <c r="O145" s="104"/>
    </row>
    <row r="146" spans="1:15" ht="16.5">
      <c r="A146" s="117"/>
      <c r="B146" s="117"/>
      <c r="C146" s="38"/>
      <c r="D146" s="36"/>
      <c r="E146" s="309"/>
      <c r="F146" s="192"/>
      <c r="G146" s="36"/>
      <c r="H146" s="37"/>
      <c r="I146" s="37"/>
      <c r="J146" s="37"/>
      <c r="K146" s="37"/>
      <c r="L146" s="37"/>
      <c r="M146" s="308"/>
      <c r="N146" s="35"/>
      <c r="O146" s="104"/>
    </row>
    <row r="147" spans="1:15" ht="16.5">
      <c r="A147" s="117"/>
      <c r="B147" s="117"/>
      <c r="C147" s="38"/>
      <c r="D147" s="36"/>
      <c r="E147" s="191"/>
      <c r="F147" s="192"/>
      <c r="G147" s="36"/>
      <c r="H147" s="37"/>
      <c r="I147" s="37"/>
      <c r="J147" s="37"/>
      <c r="K147" s="37"/>
      <c r="L147" s="37"/>
      <c r="M147" s="308"/>
      <c r="N147" s="35"/>
      <c r="O147" s="104"/>
    </row>
    <row r="148" spans="1:13" ht="14.25">
      <c r="A148" s="66"/>
      <c r="B148" s="66"/>
      <c r="C148" s="66"/>
      <c r="D148" s="36"/>
      <c r="E148" s="36"/>
      <c r="F148" s="243"/>
      <c r="G148" s="36"/>
      <c r="H148" s="37"/>
      <c r="I148" s="37"/>
      <c r="J148" s="37"/>
      <c r="K148" s="37"/>
      <c r="L148" s="37"/>
      <c r="M148" s="308"/>
    </row>
    <row r="149" spans="1:13" ht="12.75">
      <c r="A149" s="310"/>
      <c r="B149" s="310"/>
      <c r="C149" s="310"/>
      <c r="D149" s="310"/>
      <c r="E149" s="310"/>
      <c r="F149" s="310"/>
      <c r="G149" s="310"/>
      <c r="H149" s="310"/>
      <c r="I149" s="310"/>
      <c r="J149" s="310"/>
      <c r="K149" s="310"/>
      <c r="L149" s="310"/>
      <c r="M149" s="310"/>
    </row>
  </sheetData>
  <sheetProtection/>
  <mergeCells count="16">
    <mergeCell ref="B144:C144"/>
    <mergeCell ref="C6:M6"/>
    <mergeCell ref="A7:A8"/>
    <mergeCell ref="B7:B8"/>
    <mergeCell ref="C7:C8"/>
    <mergeCell ref="K7:L7"/>
    <mergeCell ref="M7:M8"/>
    <mergeCell ref="D7:D8"/>
    <mergeCell ref="G7:H7"/>
    <mergeCell ref="I7:J7"/>
    <mergeCell ref="A3:M3"/>
    <mergeCell ref="A5:M5"/>
    <mergeCell ref="E7:F7"/>
    <mergeCell ref="A1:M1"/>
    <mergeCell ref="A2:M2"/>
    <mergeCell ref="N134:N135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 Design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Kakulia</dc:creator>
  <cp:keywords/>
  <dc:description/>
  <cp:lastModifiedBy>Natia Khujadze</cp:lastModifiedBy>
  <cp:lastPrinted>2016-11-04T12:15:34Z</cp:lastPrinted>
  <dcterms:created xsi:type="dcterms:W3CDTF">2004-05-18T18:44:03Z</dcterms:created>
  <dcterms:modified xsi:type="dcterms:W3CDTF">2016-11-30T14:28:55Z</dcterms:modified>
  <cp:category/>
  <cp:version/>
  <cp:contentType/>
  <cp:contentStatus/>
</cp:coreProperties>
</file>